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xVal>
          <yVal>
            <numRef>
              <f>gráficos!$B$7:$B$278</f>
              <numCache>
                <formatCode>General</formatCode>
                <ptCount val="2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  <c r="AA2" t="n">
        <v>477.7262293592898</v>
      </c>
      <c r="AB2" t="n">
        <v>653.6461028031657</v>
      </c>
      <c r="AC2" t="n">
        <v>591.2630361496979</v>
      </c>
      <c r="AD2" t="n">
        <v>477726.2293592898</v>
      </c>
      <c r="AE2" t="n">
        <v>653646.1028031657</v>
      </c>
      <c r="AF2" t="n">
        <v>1.540304882089897e-05</v>
      </c>
      <c r="AG2" t="n">
        <v>40</v>
      </c>
      <c r="AH2" t="n">
        <v>591263.0361496978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  <c r="AA3" t="n">
        <v>370.809726680497</v>
      </c>
      <c r="AB3" t="n">
        <v>507.3582270148398</v>
      </c>
      <c r="AC3" t="n">
        <v>458.9366699102867</v>
      </c>
      <c r="AD3" t="n">
        <v>370809.7266804969</v>
      </c>
      <c r="AE3" t="n">
        <v>507358.2270148398</v>
      </c>
      <c r="AF3" t="n">
        <v>1.92834874378072e-05</v>
      </c>
      <c r="AG3" t="n">
        <v>32</v>
      </c>
      <c r="AH3" t="n">
        <v>458936.6699102867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  <c r="AA4" t="n">
        <v>343.7407479236539</v>
      </c>
      <c r="AB4" t="n">
        <v>470.3212560806668</v>
      </c>
      <c r="AC4" t="n">
        <v>425.4344555003559</v>
      </c>
      <c r="AD4" t="n">
        <v>343740.7479236539</v>
      </c>
      <c r="AE4" t="n">
        <v>470321.2560806668</v>
      </c>
      <c r="AF4" t="n">
        <v>2.078911347968229e-05</v>
      </c>
      <c r="AG4" t="n">
        <v>30</v>
      </c>
      <c r="AH4" t="n">
        <v>425434.4555003559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330.1265287774581</v>
      </c>
      <c r="AB5" t="n">
        <v>451.6936808278824</v>
      </c>
      <c r="AC5" t="n">
        <v>408.5846698857312</v>
      </c>
      <c r="AD5" t="n">
        <v>330126.5287774581</v>
      </c>
      <c r="AE5" t="n">
        <v>451693.6808278824</v>
      </c>
      <c r="AF5" t="n">
        <v>2.163101403903313e-05</v>
      </c>
      <c r="AG5" t="n">
        <v>29</v>
      </c>
      <c r="AH5" t="n">
        <v>408584.6698857312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  <c r="AA6" t="n">
        <v>318.5451883490555</v>
      </c>
      <c r="AB6" t="n">
        <v>435.8475799210621</v>
      </c>
      <c r="AC6" t="n">
        <v>394.2508986093156</v>
      </c>
      <c r="AD6" t="n">
        <v>318545.1883490555</v>
      </c>
      <c r="AE6" t="n">
        <v>435847.5799210621</v>
      </c>
      <c r="AF6" t="n">
        <v>2.212239478101436e-05</v>
      </c>
      <c r="AG6" t="n">
        <v>28</v>
      </c>
      <c r="AH6" t="n">
        <v>394250.8986093156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  <c r="AA7" t="n">
        <v>317.381105439491</v>
      </c>
      <c r="AB7" t="n">
        <v>434.2548303284825</v>
      </c>
      <c r="AC7" t="n">
        <v>392.8101588024136</v>
      </c>
      <c r="AD7" t="n">
        <v>317381.105439491</v>
      </c>
      <c r="AE7" t="n">
        <v>434254.8303284824</v>
      </c>
      <c r="AF7" t="n">
        <v>2.234138221182612e-05</v>
      </c>
      <c r="AG7" t="n">
        <v>28</v>
      </c>
      <c r="AH7" t="n">
        <v>392810.1588024136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  <c r="AA8" t="n">
        <v>307.0463731080625</v>
      </c>
      <c r="AB8" t="n">
        <v>420.11439361641</v>
      </c>
      <c r="AC8" t="n">
        <v>380.0192655239138</v>
      </c>
      <c r="AD8" t="n">
        <v>307046.3731080625</v>
      </c>
      <c r="AE8" t="n">
        <v>420114.39361641</v>
      </c>
      <c r="AF8" t="n">
        <v>2.260234806387975e-05</v>
      </c>
      <c r="AG8" t="n">
        <v>27</v>
      </c>
      <c r="AH8" t="n">
        <v>380019.2655239138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305.5167785398485</v>
      </c>
      <c r="AB9" t="n">
        <v>418.0215348472298</v>
      </c>
      <c r="AC9" t="n">
        <v>378.1261462583184</v>
      </c>
      <c r="AD9" t="n">
        <v>305516.7785398485</v>
      </c>
      <c r="AE9" t="n">
        <v>418021.5348472298</v>
      </c>
      <c r="AF9" t="n">
        <v>2.288826775522715e-05</v>
      </c>
      <c r="AG9" t="n">
        <v>27</v>
      </c>
      <c r="AH9" t="n">
        <v>378126.1462583184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  <c r="AA10" t="n">
        <v>304.8488540302374</v>
      </c>
      <c r="AB10" t="n">
        <v>417.1076510664302</v>
      </c>
      <c r="AC10" t="n">
        <v>377.2994822629144</v>
      </c>
      <c r="AD10" t="n">
        <v>304848.8540302374</v>
      </c>
      <c r="AE10" t="n">
        <v>417107.6510664302</v>
      </c>
      <c r="AF10" t="n">
        <v>2.299997699842079e-05</v>
      </c>
      <c r="AG10" t="n">
        <v>27</v>
      </c>
      <c r="AH10" t="n">
        <v>377299.4822629144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  <c r="AA11" t="n">
        <v>304.4668075471286</v>
      </c>
      <c r="AB11" t="n">
        <v>416.5849182135393</v>
      </c>
      <c r="AC11" t="n">
        <v>376.8266382998432</v>
      </c>
      <c r="AD11" t="n">
        <v>304466.8075471285</v>
      </c>
      <c r="AE11" t="n">
        <v>416584.9182135392</v>
      </c>
      <c r="AF11" t="n">
        <v>2.302143263594442e-05</v>
      </c>
      <c r="AG11" t="n">
        <v>27</v>
      </c>
      <c r="AH11" t="n">
        <v>376826.6382998432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303.6893005788596</v>
      </c>
      <c r="AB12" t="n">
        <v>415.5210988783672</v>
      </c>
      <c r="AC12" t="n">
        <v>375.8643483889401</v>
      </c>
      <c r="AD12" t="n">
        <v>303689.3005788596</v>
      </c>
      <c r="AE12" t="n">
        <v>415521.0988783672</v>
      </c>
      <c r="AF12" t="n">
        <v>2.316812389683962e-05</v>
      </c>
      <c r="AG12" t="n">
        <v>27</v>
      </c>
      <c r="AH12" t="n">
        <v>375864.3483889402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303.167183807836</v>
      </c>
      <c r="AB13" t="n">
        <v>414.8067156780865</v>
      </c>
      <c r="AC13" t="n">
        <v>375.2181449186511</v>
      </c>
      <c r="AD13" t="n">
        <v>303167.183807836</v>
      </c>
      <c r="AE13" t="n">
        <v>414806.7156780865</v>
      </c>
      <c r="AF13" t="n">
        <v>2.327423601720101e-05</v>
      </c>
      <c r="AG13" t="n">
        <v>27</v>
      </c>
      <c r="AH13" t="n">
        <v>375218.1449186511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302.8401091368171</v>
      </c>
      <c r="AB14" t="n">
        <v>414.3591976836822</v>
      </c>
      <c r="AC14" t="n">
        <v>374.8133374135374</v>
      </c>
      <c r="AD14" t="n">
        <v>302840.1091368171</v>
      </c>
      <c r="AE14" t="n">
        <v>414359.1976836822</v>
      </c>
      <c r="AF14" t="n">
        <v>2.328053278038729e-05</v>
      </c>
      <c r="AG14" t="n">
        <v>27</v>
      </c>
      <c r="AH14" t="n">
        <v>374813.3374135374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292.7913724001667</v>
      </c>
      <c r="AB15" t="n">
        <v>400.6100727616202</v>
      </c>
      <c r="AC15" t="n">
        <v>362.3764096770189</v>
      </c>
      <c r="AD15" t="n">
        <v>292791.3724001667</v>
      </c>
      <c r="AE15" t="n">
        <v>400610.0727616202</v>
      </c>
      <c r="AF15" t="n">
        <v>2.343655257933625e-05</v>
      </c>
      <c r="AG15" t="n">
        <v>26</v>
      </c>
      <c r="AH15" t="n">
        <v>362376.4096770189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292.8545919177645</v>
      </c>
      <c r="AB16" t="n">
        <v>400.6965724946457</v>
      </c>
      <c r="AC16" t="n">
        <v>362.4546539969277</v>
      </c>
      <c r="AD16" t="n">
        <v>292854.5919177645</v>
      </c>
      <c r="AE16" t="n">
        <v>400696.5724946458</v>
      </c>
      <c r="AF16" t="n">
        <v>2.343725221969028e-05</v>
      </c>
      <c r="AG16" t="n">
        <v>26</v>
      </c>
      <c r="AH16" t="n">
        <v>362454.6539969277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292.5331958201637</v>
      </c>
      <c r="AB17" t="n">
        <v>400.2568241749133</v>
      </c>
      <c r="AC17" t="n">
        <v>362.0568746396398</v>
      </c>
      <c r="AD17" t="n">
        <v>292533.1958201637</v>
      </c>
      <c r="AE17" t="n">
        <v>400256.8241749133</v>
      </c>
      <c r="AF17" t="n">
        <v>2.343585293898221e-05</v>
      </c>
      <c r="AG17" t="n">
        <v>26</v>
      </c>
      <c r="AH17" t="n">
        <v>362056.8746396398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291.6605822444928</v>
      </c>
      <c r="AB18" t="n">
        <v>399.0628757836865</v>
      </c>
      <c r="AC18" t="n">
        <v>360.9768750071545</v>
      </c>
      <c r="AD18" t="n">
        <v>291660.5822444928</v>
      </c>
      <c r="AE18" t="n">
        <v>399062.8757836865</v>
      </c>
      <c r="AF18" t="n">
        <v>2.355502501261886e-05</v>
      </c>
      <c r="AG18" t="n">
        <v>26</v>
      </c>
      <c r="AH18" t="n">
        <v>360976.8750071545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291.7673226485434</v>
      </c>
      <c r="AB19" t="n">
        <v>399.2089227135627</v>
      </c>
      <c r="AC19" t="n">
        <v>361.1089834230215</v>
      </c>
      <c r="AD19" t="n">
        <v>291767.3226485434</v>
      </c>
      <c r="AE19" t="n">
        <v>399208.9227135627</v>
      </c>
      <c r="AF19" t="n">
        <v>2.355106038394601e-05</v>
      </c>
      <c r="AG19" t="n">
        <v>26</v>
      </c>
      <c r="AH19" t="n">
        <v>361108.9834230215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  <c r="AA20" t="n">
        <v>291.574521840629</v>
      </c>
      <c r="AB20" t="n">
        <v>398.9451241424028</v>
      </c>
      <c r="AC20" t="n">
        <v>360.8703614172496</v>
      </c>
      <c r="AD20" t="n">
        <v>291574.5218406289</v>
      </c>
      <c r="AE20" t="n">
        <v>398945.1241424028</v>
      </c>
      <c r="AF20" t="n">
        <v>2.356155498925648e-05</v>
      </c>
      <c r="AG20" t="n">
        <v>26</v>
      </c>
      <c r="AH20" t="n">
        <v>360870.3614172495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  <c r="AA21" t="n">
        <v>291.1859883794664</v>
      </c>
      <c r="AB21" t="n">
        <v>398.4135155199537</v>
      </c>
      <c r="AC21" t="n">
        <v>360.3894887756095</v>
      </c>
      <c r="AD21" t="n">
        <v>291185.9883794665</v>
      </c>
      <c r="AE21" t="n">
        <v>398413.5155199537</v>
      </c>
      <c r="AF21" t="n">
        <v>2.35755477963371e-05</v>
      </c>
      <c r="AG21" t="n">
        <v>26</v>
      </c>
      <c r="AH21" t="n">
        <v>360389.4887756095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  <c r="AA22" t="n">
        <v>290.7015950131823</v>
      </c>
      <c r="AB22" t="n">
        <v>397.7507471462766</v>
      </c>
      <c r="AC22" t="n">
        <v>359.789974085315</v>
      </c>
      <c r="AD22" t="n">
        <v>290701.5950131823</v>
      </c>
      <c r="AE22" t="n">
        <v>397750.7471462766</v>
      </c>
      <c r="AF22" t="n">
        <v>2.355945606819439e-05</v>
      </c>
      <c r="AG22" t="n">
        <v>26</v>
      </c>
      <c r="AH22" t="n">
        <v>359789.974085315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289.6479974259872</v>
      </c>
      <c r="AB23" t="n">
        <v>396.3091684460312</v>
      </c>
      <c r="AC23" t="n">
        <v>358.4859776329525</v>
      </c>
      <c r="AD23" t="n">
        <v>289647.9974259872</v>
      </c>
      <c r="AE23" t="n">
        <v>396309.1684460312</v>
      </c>
      <c r="AF23" t="n">
        <v>2.371664193440006e-05</v>
      </c>
      <c r="AG23" t="n">
        <v>26</v>
      </c>
      <c r="AH23" t="n">
        <v>358485.9776329525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289.8603937953595</v>
      </c>
      <c r="AB24" t="n">
        <v>396.599778528873</v>
      </c>
      <c r="AC24" t="n">
        <v>358.7488522973617</v>
      </c>
      <c r="AD24" t="n">
        <v>289860.3937953595</v>
      </c>
      <c r="AE24" t="n">
        <v>396599.778528873</v>
      </c>
      <c r="AF24" t="n">
        <v>2.371734157475409e-05</v>
      </c>
      <c r="AG24" t="n">
        <v>26</v>
      </c>
      <c r="AH24" t="n">
        <v>358748.8522973617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289.7624231667026</v>
      </c>
      <c r="AB25" t="n">
        <v>396.4657307925855</v>
      </c>
      <c r="AC25" t="n">
        <v>358.6275978888884</v>
      </c>
      <c r="AD25" t="n">
        <v>289762.4231667026</v>
      </c>
      <c r="AE25" t="n">
        <v>396465.7307925855</v>
      </c>
      <c r="AF25" t="n">
        <v>2.371804121510812e-05</v>
      </c>
      <c r="AG25" t="n">
        <v>26</v>
      </c>
      <c r="AH25" t="n">
        <v>358627.5978888884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289.6496450314566</v>
      </c>
      <c r="AB26" t="n">
        <v>396.3114227725217</v>
      </c>
      <c r="AC26" t="n">
        <v>358.4880168096868</v>
      </c>
      <c r="AD26" t="n">
        <v>289649.6450314566</v>
      </c>
      <c r="AE26" t="n">
        <v>396311.4227725217</v>
      </c>
      <c r="AF26" t="n">
        <v>2.371594229404603e-05</v>
      </c>
      <c r="AG26" t="n">
        <v>26</v>
      </c>
      <c r="AH26" t="n">
        <v>358488.0168096868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  <c r="AA27" t="n">
        <v>289.3506235627633</v>
      </c>
      <c r="AB27" t="n">
        <v>395.9022884071594</v>
      </c>
      <c r="AC27" t="n">
        <v>358.117929653931</v>
      </c>
      <c r="AD27" t="n">
        <v>289350.6235627633</v>
      </c>
      <c r="AE27" t="n">
        <v>395902.2884071594</v>
      </c>
      <c r="AF27" t="n">
        <v>2.371337694608125e-05</v>
      </c>
      <c r="AG27" t="n">
        <v>26</v>
      </c>
      <c r="AH27" t="n">
        <v>358117.9296539309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  <c r="AA28" t="n">
        <v>289.1163123286992</v>
      </c>
      <c r="AB28" t="n">
        <v>395.5816934396307</v>
      </c>
      <c r="AC28" t="n">
        <v>357.8279318201454</v>
      </c>
      <c r="AD28" t="n">
        <v>289116.3123286992</v>
      </c>
      <c r="AE28" t="n">
        <v>395581.6934396307</v>
      </c>
      <c r="AF28" t="n">
        <v>2.371057838466512e-05</v>
      </c>
      <c r="AG28" t="n">
        <v>26</v>
      </c>
      <c r="AH28" t="n">
        <v>357827.9318201454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  <c r="AA29" t="n">
        <v>288.4689093987164</v>
      </c>
      <c r="AB29" t="n">
        <v>394.6958881894269</v>
      </c>
      <c r="AC29" t="n">
        <v>357.0266665797855</v>
      </c>
      <c r="AD29" t="n">
        <v>288468.9093987165</v>
      </c>
      <c r="AE29" t="n">
        <v>394695.8881894269</v>
      </c>
      <c r="AF29" t="n">
        <v>2.373413294325084e-05</v>
      </c>
      <c r="AG29" t="n">
        <v>26</v>
      </c>
      <c r="AH29" t="n">
        <v>357026.6665797855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287.8196969949153</v>
      </c>
      <c r="AB30" t="n">
        <v>393.8076071373163</v>
      </c>
      <c r="AC30" t="n">
        <v>356.223161824578</v>
      </c>
      <c r="AD30" t="n">
        <v>287819.6969949153</v>
      </c>
      <c r="AE30" t="n">
        <v>393807.6071373163</v>
      </c>
      <c r="AF30" t="n">
        <v>2.372993510112665e-05</v>
      </c>
      <c r="AG30" t="n">
        <v>26</v>
      </c>
      <c r="AH30" t="n">
        <v>356223.161824578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  <c r="AA31" t="n">
        <v>287.0133456261459</v>
      </c>
      <c r="AB31" t="n">
        <v>392.7043216208543</v>
      </c>
      <c r="AC31" t="n">
        <v>355.2251723293362</v>
      </c>
      <c r="AD31" t="n">
        <v>287013.3456261459</v>
      </c>
      <c r="AE31" t="n">
        <v>392704.3216208543</v>
      </c>
      <c r="AF31" t="n">
        <v>2.374416112165862e-05</v>
      </c>
      <c r="AG31" t="n">
        <v>26</v>
      </c>
      <c r="AH31" t="n">
        <v>355225.1723293362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  <c r="AA32" t="n">
        <v>286.2590876459224</v>
      </c>
      <c r="AB32" t="n">
        <v>391.6723125767988</v>
      </c>
      <c r="AC32" t="n">
        <v>354.2916567800116</v>
      </c>
      <c r="AD32" t="n">
        <v>286259.0876459224</v>
      </c>
      <c r="AE32" t="n">
        <v>391672.3125767988</v>
      </c>
      <c r="AF32" t="n">
        <v>2.38731281602517e-05</v>
      </c>
      <c r="AG32" t="n">
        <v>26</v>
      </c>
      <c r="AH32" t="n">
        <v>354291.6567800117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  <c r="AA33" t="n">
        <v>286.571938054095</v>
      </c>
      <c r="AB33" t="n">
        <v>392.1003683072465</v>
      </c>
      <c r="AC33" t="n">
        <v>354.6788594723254</v>
      </c>
      <c r="AD33" t="n">
        <v>286571.938054095</v>
      </c>
      <c r="AE33" t="n">
        <v>392100.3683072465</v>
      </c>
      <c r="AF33" t="n">
        <v>2.386146748768451e-05</v>
      </c>
      <c r="AG33" t="n">
        <v>26</v>
      </c>
      <c r="AH33" t="n">
        <v>354678.8594723254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7.3654</v>
      </c>
      <c r="E2" t="n">
        <v>13.58</v>
      </c>
      <c r="F2" t="n">
        <v>8.710000000000001</v>
      </c>
      <c r="G2" t="n">
        <v>6.61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77</v>
      </c>
      <c r="N2" t="n">
        <v>27.84</v>
      </c>
      <c r="O2" t="n">
        <v>19859.16</v>
      </c>
      <c r="P2" t="n">
        <v>108.38</v>
      </c>
      <c r="Q2" t="n">
        <v>190.69</v>
      </c>
      <c r="R2" t="n">
        <v>75.81999999999999</v>
      </c>
      <c r="S2" t="n">
        <v>24.3</v>
      </c>
      <c r="T2" t="n">
        <v>24587.45</v>
      </c>
      <c r="U2" t="n">
        <v>0.32</v>
      </c>
      <c r="V2" t="n">
        <v>0.72</v>
      </c>
      <c r="W2" t="n">
        <v>3.07</v>
      </c>
      <c r="X2" t="n">
        <v>1.59</v>
      </c>
      <c r="Y2" t="n">
        <v>2</v>
      </c>
      <c r="Z2" t="n">
        <v>10</v>
      </c>
      <c r="AA2" t="n">
        <v>413.0693704263408</v>
      </c>
      <c r="AB2" t="n">
        <v>565.179735951805</v>
      </c>
      <c r="AC2" t="n">
        <v>511.2397751873054</v>
      </c>
      <c r="AD2" t="n">
        <v>413069.3704263407</v>
      </c>
      <c r="AE2" t="n">
        <v>565179.735951805</v>
      </c>
      <c r="AF2" t="n">
        <v>1.879504772724693e-05</v>
      </c>
      <c r="AG2" t="n">
        <v>36</v>
      </c>
      <c r="AH2" t="n">
        <v>511239.7751873055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7.82</v>
      </c>
      <c r="G3" t="n">
        <v>13.03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96.77</v>
      </c>
      <c r="Q3" t="n">
        <v>190.25</v>
      </c>
      <c r="R3" t="n">
        <v>48.17</v>
      </c>
      <c r="S3" t="n">
        <v>24.3</v>
      </c>
      <c r="T3" t="n">
        <v>10976.96</v>
      </c>
      <c r="U3" t="n">
        <v>0.5</v>
      </c>
      <c r="V3" t="n">
        <v>0.8</v>
      </c>
      <c r="W3" t="n">
        <v>3</v>
      </c>
      <c r="X3" t="n">
        <v>0.71</v>
      </c>
      <c r="Y3" t="n">
        <v>2</v>
      </c>
      <c r="Z3" t="n">
        <v>10</v>
      </c>
      <c r="AA3" t="n">
        <v>336.2609127670585</v>
      </c>
      <c r="AB3" t="n">
        <v>460.0870156323753</v>
      </c>
      <c r="AC3" t="n">
        <v>416.1769565966026</v>
      </c>
      <c r="AD3" t="n">
        <v>336260.9127670585</v>
      </c>
      <c r="AE3" t="n">
        <v>460087.0156323753</v>
      </c>
      <c r="AF3" t="n">
        <v>2.257299164885188e-05</v>
      </c>
      <c r="AG3" t="n">
        <v>30</v>
      </c>
      <c r="AH3" t="n">
        <v>416176.9565966026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9.357900000000001</v>
      </c>
      <c r="E4" t="n">
        <v>10.69</v>
      </c>
      <c r="F4" t="n">
        <v>7.59</v>
      </c>
      <c r="G4" t="n">
        <v>18.97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93.20999999999999</v>
      </c>
      <c r="Q4" t="n">
        <v>190.08</v>
      </c>
      <c r="R4" t="n">
        <v>41.1</v>
      </c>
      <c r="S4" t="n">
        <v>24.3</v>
      </c>
      <c r="T4" t="n">
        <v>7501.32</v>
      </c>
      <c r="U4" t="n">
        <v>0.59</v>
      </c>
      <c r="V4" t="n">
        <v>0.83</v>
      </c>
      <c r="W4" t="n">
        <v>2.98</v>
      </c>
      <c r="X4" t="n">
        <v>0.48</v>
      </c>
      <c r="Y4" t="n">
        <v>2</v>
      </c>
      <c r="Z4" t="n">
        <v>10</v>
      </c>
      <c r="AA4" t="n">
        <v>312.4171524891971</v>
      </c>
      <c r="AB4" t="n">
        <v>427.4629309077421</v>
      </c>
      <c r="AC4" t="n">
        <v>386.6664687298979</v>
      </c>
      <c r="AD4" t="n">
        <v>312417.1524891971</v>
      </c>
      <c r="AE4" t="n">
        <v>427462.9309077421</v>
      </c>
      <c r="AF4" t="n">
        <v>2.387951463963995e-05</v>
      </c>
      <c r="AG4" t="n">
        <v>28</v>
      </c>
      <c r="AH4" t="n">
        <v>386666.4687298979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9.6556</v>
      </c>
      <c r="E5" t="n">
        <v>10.36</v>
      </c>
      <c r="F5" t="n">
        <v>7.45</v>
      </c>
      <c r="G5" t="n">
        <v>24.84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90.92</v>
      </c>
      <c r="Q5" t="n">
        <v>189.99</v>
      </c>
      <c r="R5" t="n">
        <v>37</v>
      </c>
      <c r="S5" t="n">
        <v>24.3</v>
      </c>
      <c r="T5" t="n">
        <v>5482.62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300.1698944369601</v>
      </c>
      <c r="AB5" t="n">
        <v>410.7056921297793</v>
      </c>
      <c r="AC5" t="n">
        <v>371.5085173019716</v>
      </c>
      <c r="AD5" t="n">
        <v>300169.8944369601</v>
      </c>
      <c r="AE5" t="n">
        <v>410705.6921297793</v>
      </c>
      <c r="AF5" t="n">
        <v>2.463918630830715e-05</v>
      </c>
      <c r="AG5" t="n">
        <v>27</v>
      </c>
      <c r="AH5" t="n">
        <v>371508.5173019716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9.8652</v>
      </c>
      <c r="E6" t="n">
        <v>10.14</v>
      </c>
      <c r="F6" t="n">
        <v>7.36</v>
      </c>
      <c r="G6" t="n">
        <v>31.55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89.18000000000001</v>
      </c>
      <c r="Q6" t="n">
        <v>190.03</v>
      </c>
      <c r="R6" t="n">
        <v>34.09</v>
      </c>
      <c r="S6" t="n">
        <v>24.3</v>
      </c>
      <c r="T6" t="n">
        <v>4048.04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297.8923820297418</v>
      </c>
      <c r="AB6" t="n">
        <v>407.5894991774671</v>
      </c>
      <c r="AC6" t="n">
        <v>368.6897294314238</v>
      </c>
      <c r="AD6" t="n">
        <v>297892.3820297418</v>
      </c>
      <c r="AE6" t="n">
        <v>407589.4991774671</v>
      </c>
      <c r="AF6" t="n">
        <v>2.517404415766102e-05</v>
      </c>
      <c r="AG6" t="n">
        <v>27</v>
      </c>
      <c r="AH6" t="n">
        <v>368689.7294314238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9.9541</v>
      </c>
      <c r="E7" t="n">
        <v>10.05</v>
      </c>
      <c r="F7" t="n">
        <v>7.33</v>
      </c>
      <c r="G7" t="n">
        <v>36.67</v>
      </c>
      <c r="H7" t="n">
        <v>0.64</v>
      </c>
      <c r="I7" t="n">
        <v>12</v>
      </c>
      <c r="J7" t="n">
        <v>166.27</v>
      </c>
      <c r="K7" t="n">
        <v>50.28</v>
      </c>
      <c r="L7" t="n">
        <v>6</v>
      </c>
      <c r="M7" t="n">
        <v>10</v>
      </c>
      <c r="N7" t="n">
        <v>29.99</v>
      </c>
      <c r="O7" t="n">
        <v>20741.2</v>
      </c>
      <c r="P7" t="n">
        <v>88.2</v>
      </c>
      <c r="Q7" t="n">
        <v>190.03</v>
      </c>
      <c r="R7" t="n">
        <v>33.17</v>
      </c>
      <c r="S7" t="n">
        <v>24.3</v>
      </c>
      <c r="T7" t="n">
        <v>3599.35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296.8304299846603</v>
      </c>
      <c r="AB7" t="n">
        <v>406.136489539369</v>
      </c>
      <c r="AC7" t="n">
        <v>367.375392993874</v>
      </c>
      <c r="AD7" t="n">
        <v>296830.4299846604</v>
      </c>
      <c r="AE7" t="n">
        <v>406136.489539369</v>
      </c>
      <c r="AF7" t="n">
        <v>2.540089941914746e-05</v>
      </c>
      <c r="AG7" t="n">
        <v>27</v>
      </c>
      <c r="AH7" t="n">
        <v>367375.392993874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10.0708</v>
      </c>
      <c r="E8" t="n">
        <v>9.93</v>
      </c>
      <c r="F8" t="n">
        <v>7.28</v>
      </c>
      <c r="G8" t="n">
        <v>43.7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8</v>
      </c>
      <c r="N8" t="n">
        <v>30.44</v>
      </c>
      <c r="O8" t="n">
        <v>20919.39</v>
      </c>
      <c r="P8" t="n">
        <v>86.86</v>
      </c>
      <c r="Q8" t="n">
        <v>190.02</v>
      </c>
      <c r="R8" t="n">
        <v>31.64</v>
      </c>
      <c r="S8" t="n">
        <v>24.3</v>
      </c>
      <c r="T8" t="n">
        <v>2842.7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286.495569666317</v>
      </c>
      <c r="AB8" t="n">
        <v>391.9958777099531</v>
      </c>
      <c r="AC8" t="n">
        <v>354.5843413109842</v>
      </c>
      <c r="AD8" t="n">
        <v>286495.569666317</v>
      </c>
      <c r="AE8" t="n">
        <v>391995.8777099531</v>
      </c>
      <c r="AF8" t="n">
        <v>2.569869479614935e-05</v>
      </c>
      <c r="AG8" t="n">
        <v>26</v>
      </c>
      <c r="AH8" t="n">
        <v>354584.3413109842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10.1118</v>
      </c>
      <c r="E9" t="n">
        <v>9.890000000000001</v>
      </c>
      <c r="F9" t="n">
        <v>7.28</v>
      </c>
      <c r="G9" t="n">
        <v>48.5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7</v>
      </c>
      <c r="N9" t="n">
        <v>30.89</v>
      </c>
      <c r="O9" t="n">
        <v>21098.19</v>
      </c>
      <c r="P9" t="n">
        <v>86.08</v>
      </c>
      <c r="Q9" t="n">
        <v>190.06</v>
      </c>
      <c r="R9" t="n">
        <v>31.36</v>
      </c>
      <c r="S9" t="n">
        <v>24.3</v>
      </c>
      <c r="T9" t="n">
        <v>2706.03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285.859179306797</v>
      </c>
      <c r="AB9" t="n">
        <v>391.1251403444967</v>
      </c>
      <c r="AC9" t="n">
        <v>353.7967058975993</v>
      </c>
      <c r="AD9" t="n">
        <v>285859.179306797</v>
      </c>
      <c r="AE9" t="n">
        <v>391125.1403444967</v>
      </c>
      <c r="AF9" t="n">
        <v>2.580331870752105e-05</v>
      </c>
      <c r="AG9" t="n">
        <v>26</v>
      </c>
      <c r="AH9" t="n">
        <v>353796.7058975993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10.1816</v>
      </c>
      <c r="E10" t="n">
        <v>9.82</v>
      </c>
      <c r="F10" t="n">
        <v>7.24</v>
      </c>
      <c r="G10" t="n">
        <v>54.3</v>
      </c>
      <c r="H10" t="n">
        <v>0.9399999999999999</v>
      </c>
      <c r="I10" t="n">
        <v>8</v>
      </c>
      <c r="J10" t="n">
        <v>170.62</v>
      </c>
      <c r="K10" t="n">
        <v>50.28</v>
      </c>
      <c r="L10" t="n">
        <v>9</v>
      </c>
      <c r="M10" t="n">
        <v>6</v>
      </c>
      <c r="N10" t="n">
        <v>31.34</v>
      </c>
      <c r="O10" t="n">
        <v>21277.6</v>
      </c>
      <c r="P10" t="n">
        <v>85.06999999999999</v>
      </c>
      <c r="Q10" t="n">
        <v>189.99</v>
      </c>
      <c r="R10" t="n">
        <v>30.27</v>
      </c>
      <c r="S10" t="n">
        <v>24.3</v>
      </c>
      <c r="T10" t="n">
        <v>2168.31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284.9222196218318</v>
      </c>
      <c r="AB10" t="n">
        <v>389.8431507677834</v>
      </c>
      <c r="AC10" t="n">
        <v>352.6370676068039</v>
      </c>
      <c r="AD10" t="n">
        <v>284922.2196218318</v>
      </c>
      <c r="AE10" t="n">
        <v>389843.1507677833</v>
      </c>
      <c r="AF10" t="n">
        <v>2.598143453712458e-05</v>
      </c>
      <c r="AG10" t="n">
        <v>26</v>
      </c>
      <c r="AH10" t="n">
        <v>352637.0676068039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10.1615</v>
      </c>
      <c r="E11" t="n">
        <v>9.84</v>
      </c>
      <c r="F11" t="n">
        <v>7.26</v>
      </c>
      <c r="G11" t="n">
        <v>54.44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84.37</v>
      </c>
      <c r="Q11" t="n">
        <v>190</v>
      </c>
      <c r="R11" t="n">
        <v>30.75</v>
      </c>
      <c r="S11" t="n">
        <v>24.3</v>
      </c>
      <c r="T11" t="n">
        <v>2409.47</v>
      </c>
      <c r="U11" t="n">
        <v>0.79</v>
      </c>
      <c r="V11" t="n">
        <v>0.86</v>
      </c>
      <c r="W11" t="n">
        <v>2.96</v>
      </c>
      <c r="X11" t="n">
        <v>0.15</v>
      </c>
      <c r="Y11" t="n">
        <v>2</v>
      </c>
      <c r="Z11" t="n">
        <v>10</v>
      </c>
      <c r="AA11" t="n">
        <v>284.6675570532169</v>
      </c>
      <c r="AB11" t="n">
        <v>389.4947102064847</v>
      </c>
      <c r="AC11" t="n">
        <v>352.3218817236362</v>
      </c>
      <c r="AD11" t="n">
        <v>284667.5570532168</v>
      </c>
      <c r="AE11" t="n">
        <v>389494.7102064847</v>
      </c>
      <c r="AF11" t="n">
        <v>2.593014330252529e-05</v>
      </c>
      <c r="AG11" t="n">
        <v>26</v>
      </c>
      <c r="AH11" t="n">
        <v>352321.8817236362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10.2334</v>
      </c>
      <c r="E12" t="n">
        <v>9.77</v>
      </c>
      <c r="F12" t="n">
        <v>7.22</v>
      </c>
      <c r="G12" t="n">
        <v>61.9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83.73</v>
      </c>
      <c r="Q12" t="n">
        <v>190.02</v>
      </c>
      <c r="R12" t="n">
        <v>29.83</v>
      </c>
      <c r="S12" t="n">
        <v>24.3</v>
      </c>
      <c r="T12" t="n">
        <v>1953.57</v>
      </c>
      <c r="U12" t="n">
        <v>0.8100000000000001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283.9296402959416</v>
      </c>
      <c r="AB12" t="n">
        <v>388.485059944591</v>
      </c>
      <c r="AC12" t="n">
        <v>351.4085910656846</v>
      </c>
      <c r="AD12" t="n">
        <v>283929.6402959416</v>
      </c>
      <c r="AE12" t="n">
        <v>388485.059944591</v>
      </c>
      <c r="AF12" t="n">
        <v>2.611361791783322e-05</v>
      </c>
      <c r="AG12" t="n">
        <v>26</v>
      </c>
      <c r="AH12" t="n">
        <v>351408.5910656846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10.2898</v>
      </c>
      <c r="E13" t="n">
        <v>9.720000000000001</v>
      </c>
      <c r="F13" t="n">
        <v>7.2</v>
      </c>
      <c r="G13" t="n">
        <v>72.01000000000001</v>
      </c>
      <c r="H13" t="n">
        <v>1.22</v>
      </c>
      <c r="I13" t="n">
        <v>6</v>
      </c>
      <c r="J13" t="n">
        <v>175.02</v>
      </c>
      <c r="K13" t="n">
        <v>50.28</v>
      </c>
      <c r="L13" t="n">
        <v>12</v>
      </c>
      <c r="M13" t="n">
        <v>4</v>
      </c>
      <c r="N13" t="n">
        <v>32.74</v>
      </c>
      <c r="O13" t="n">
        <v>21819.6</v>
      </c>
      <c r="P13" t="n">
        <v>82.23999999999999</v>
      </c>
      <c r="Q13" t="n">
        <v>190.03</v>
      </c>
      <c r="R13" t="n">
        <v>29.09</v>
      </c>
      <c r="S13" t="n">
        <v>24.3</v>
      </c>
      <c r="T13" t="n">
        <v>1586.54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282.845432645398</v>
      </c>
      <c r="AB13" t="n">
        <v>387.0015992052514</v>
      </c>
      <c r="AC13" t="n">
        <v>350.0667097372573</v>
      </c>
      <c r="AD13" t="n">
        <v>282845.432645398</v>
      </c>
      <c r="AE13" t="n">
        <v>387001.5992052514</v>
      </c>
      <c r="AF13" t="n">
        <v>2.625753959103722e-05</v>
      </c>
      <c r="AG13" t="n">
        <v>26</v>
      </c>
      <c r="AH13" t="n">
        <v>350066.7097372573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10.2866</v>
      </c>
      <c r="E14" t="n">
        <v>9.720000000000001</v>
      </c>
      <c r="F14" t="n">
        <v>7.2</v>
      </c>
      <c r="G14" t="n">
        <v>72.04000000000001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82.2</v>
      </c>
      <c r="Q14" t="n">
        <v>189.98</v>
      </c>
      <c r="R14" t="n">
        <v>29.28</v>
      </c>
      <c r="S14" t="n">
        <v>24.3</v>
      </c>
      <c r="T14" t="n">
        <v>1680.12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282.8397547113525</v>
      </c>
      <c r="AB14" t="n">
        <v>386.9938304053978</v>
      </c>
      <c r="AC14" t="n">
        <v>350.0596823807581</v>
      </c>
      <c r="AD14" t="n">
        <v>282839.7547113525</v>
      </c>
      <c r="AE14" t="n">
        <v>386993.8304053977</v>
      </c>
      <c r="AF14" t="n">
        <v>2.624937382234479e-05</v>
      </c>
      <c r="AG14" t="n">
        <v>26</v>
      </c>
      <c r="AH14" t="n">
        <v>350059.6823807581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10.2851</v>
      </c>
      <c r="E15" t="n">
        <v>9.720000000000001</v>
      </c>
      <c r="F15" t="n">
        <v>7.21</v>
      </c>
      <c r="G15" t="n">
        <v>72.05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81.09999999999999</v>
      </c>
      <c r="Q15" t="n">
        <v>189.98</v>
      </c>
      <c r="R15" t="n">
        <v>29.25</v>
      </c>
      <c r="S15" t="n">
        <v>24.3</v>
      </c>
      <c r="T15" t="n">
        <v>1665.73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282.2737145088202</v>
      </c>
      <c r="AB15" t="n">
        <v>386.2193492283618</v>
      </c>
      <c r="AC15" t="n">
        <v>349.3591166002672</v>
      </c>
      <c r="AD15" t="n">
        <v>282273.7145088202</v>
      </c>
      <c r="AE15" t="n">
        <v>386219.3492283617</v>
      </c>
      <c r="AF15" t="n">
        <v>2.624554611827021e-05</v>
      </c>
      <c r="AG15" t="n">
        <v>26</v>
      </c>
      <c r="AH15" t="n">
        <v>349359.1166002672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10.3365</v>
      </c>
      <c r="E16" t="n">
        <v>9.67</v>
      </c>
      <c r="F16" t="n">
        <v>7.19</v>
      </c>
      <c r="G16" t="n">
        <v>86.27</v>
      </c>
      <c r="H16" t="n">
        <v>1.48</v>
      </c>
      <c r="I16" t="n">
        <v>5</v>
      </c>
      <c r="J16" t="n">
        <v>179.46</v>
      </c>
      <c r="K16" t="n">
        <v>50.28</v>
      </c>
      <c r="L16" t="n">
        <v>15</v>
      </c>
      <c r="M16" t="n">
        <v>3</v>
      </c>
      <c r="N16" t="n">
        <v>34.18</v>
      </c>
      <c r="O16" t="n">
        <v>22367.38</v>
      </c>
      <c r="P16" t="n">
        <v>80.38</v>
      </c>
      <c r="Q16" t="n">
        <v>189.96</v>
      </c>
      <c r="R16" t="n">
        <v>28.77</v>
      </c>
      <c r="S16" t="n">
        <v>24.3</v>
      </c>
      <c r="T16" t="n">
        <v>1433.03</v>
      </c>
      <c r="U16" t="n">
        <v>0.84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281.6326296037595</v>
      </c>
      <c r="AB16" t="n">
        <v>385.3421885785878</v>
      </c>
      <c r="AC16" t="n">
        <v>348.565670931805</v>
      </c>
      <c r="AD16" t="n">
        <v>281632.6296037595</v>
      </c>
      <c r="AE16" t="n">
        <v>385342.1885785877</v>
      </c>
      <c r="AF16" t="n">
        <v>2.63767087778923e-05</v>
      </c>
      <c r="AG16" t="n">
        <v>26</v>
      </c>
      <c r="AH16" t="n">
        <v>348565.670931805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10.3392</v>
      </c>
      <c r="E17" t="n">
        <v>9.67</v>
      </c>
      <c r="F17" t="n">
        <v>7.19</v>
      </c>
      <c r="G17" t="n">
        <v>86.23999999999999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80.06</v>
      </c>
      <c r="Q17" t="n">
        <v>189.98</v>
      </c>
      <c r="R17" t="n">
        <v>28.69</v>
      </c>
      <c r="S17" t="n">
        <v>24.3</v>
      </c>
      <c r="T17" t="n">
        <v>1393.71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281.4515191043565</v>
      </c>
      <c r="AB17" t="n">
        <v>385.0943852032732</v>
      </c>
      <c r="AC17" t="n">
        <v>348.3415175628363</v>
      </c>
      <c r="AD17" t="n">
        <v>281451.5191043565</v>
      </c>
      <c r="AE17" t="n">
        <v>385094.3852032733</v>
      </c>
      <c r="AF17" t="n">
        <v>2.638359864522653e-05</v>
      </c>
      <c r="AG17" t="n">
        <v>26</v>
      </c>
      <c r="AH17" t="n">
        <v>348341.5175628363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10.3505</v>
      </c>
      <c r="E18" t="n">
        <v>9.66</v>
      </c>
      <c r="F18" t="n">
        <v>7.18</v>
      </c>
      <c r="G18" t="n">
        <v>86.11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78.94</v>
      </c>
      <c r="Q18" t="n">
        <v>189.99</v>
      </c>
      <c r="R18" t="n">
        <v>28.36</v>
      </c>
      <c r="S18" t="n">
        <v>24.3</v>
      </c>
      <c r="T18" t="n">
        <v>1224.96</v>
      </c>
      <c r="U18" t="n">
        <v>0.86</v>
      </c>
      <c r="V18" t="n">
        <v>0.87</v>
      </c>
      <c r="W18" t="n">
        <v>2.95</v>
      </c>
      <c r="X18" t="n">
        <v>0.07000000000000001</v>
      </c>
      <c r="Y18" t="n">
        <v>2</v>
      </c>
      <c r="Z18" t="n">
        <v>10</v>
      </c>
      <c r="AA18" t="n">
        <v>280.8011742102842</v>
      </c>
      <c r="AB18" t="n">
        <v>384.2045546280116</v>
      </c>
      <c r="AC18" t="n">
        <v>347.5366111687927</v>
      </c>
      <c r="AD18" t="n">
        <v>280801.1742102842</v>
      </c>
      <c r="AE18" t="n">
        <v>384204.5546280117</v>
      </c>
      <c r="AF18" t="n">
        <v>2.641243401592166e-05</v>
      </c>
      <c r="AG18" t="n">
        <v>26</v>
      </c>
      <c r="AH18" t="n">
        <v>347536.6111687926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10.3398</v>
      </c>
      <c r="E19" t="n">
        <v>9.67</v>
      </c>
      <c r="F19" t="n">
        <v>7.19</v>
      </c>
      <c r="G19" t="n">
        <v>86.23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77.48999999999999</v>
      </c>
      <c r="Q19" t="n">
        <v>189.96</v>
      </c>
      <c r="R19" t="n">
        <v>28.64</v>
      </c>
      <c r="S19" t="n">
        <v>24.3</v>
      </c>
      <c r="T19" t="n">
        <v>1366.8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280.0960905067149</v>
      </c>
      <c r="AB19" t="n">
        <v>383.2398279986905</v>
      </c>
      <c r="AC19" t="n">
        <v>346.6639566949715</v>
      </c>
      <c r="AD19" t="n">
        <v>280096.0905067149</v>
      </c>
      <c r="AE19" t="n">
        <v>383239.8279986905</v>
      </c>
      <c r="AF19" t="n">
        <v>2.638512972685636e-05</v>
      </c>
      <c r="AG19" t="n">
        <v>26</v>
      </c>
      <c r="AH19" t="n">
        <v>346663.9566949715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10.3998</v>
      </c>
      <c r="E20" t="n">
        <v>9.619999999999999</v>
      </c>
      <c r="F20" t="n">
        <v>7.16</v>
      </c>
      <c r="G20" t="n">
        <v>107.43</v>
      </c>
      <c r="H20" t="n">
        <v>1.82</v>
      </c>
      <c r="I20" t="n">
        <v>4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77.06</v>
      </c>
      <c r="Q20" t="n">
        <v>190.01</v>
      </c>
      <c r="R20" t="n">
        <v>27.95</v>
      </c>
      <c r="S20" t="n">
        <v>24.3</v>
      </c>
      <c r="T20" t="n">
        <v>1027.06</v>
      </c>
      <c r="U20" t="n">
        <v>0.87</v>
      </c>
      <c r="V20" t="n">
        <v>0.87</v>
      </c>
      <c r="W20" t="n">
        <v>2.94</v>
      </c>
      <c r="X20" t="n">
        <v>0.05</v>
      </c>
      <c r="Y20" t="n">
        <v>2</v>
      </c>
      <c r="Z20" t="n">
        <v>10</v>
      </c>
      <c r="AA20" t="n">
        <v>279.5739074962201</v>
      </c>
      <c r="AB20" t="n">
        <v>382.525354166643</v>
      </c>
      <c r="AC20" t="n">
        <v>346.0176712426842</v>
      </c>
      <c r="AD20" t="n">
        <v>279573.9074962201</v>
      </c>
      <c r="AE20" t="n">
        <v>382525.3541666429</v>
      </c>
      <c r="AF20" t="n">
        <v>2.653823788983934e-05</v>
      </c>
      <c r="AG20" t="n">
        <v>26</v>
      </c>
      <c r="AH20" t="n">
        <v>346017.6712426842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10.4022</v>
      </c>
      <c r="E21" t="n">
        <v>9.609999999999999</v>
      </c>
      <c r="F21" t="n">
        <v>7.16</v>
      </c>
      <c r="G21" t="n">
        <v>107.4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76.73</v>
      </c>
      <c r="Q21" t="n">
        <v>189.96</v>
      </c>
      <c r="R21" t="n">
        <v>27.88</v>
      </c>
      <c r="S21" t="n">
        <v>24.3</v>
      </c>
      <c r="T21" t="n">
        <v>992.16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279.3905377814979</v>
      </c>
      <c r="AB21" t="n">
        <v>382.2744596332591</v>
      </c>
      <c r="AC21" t="n">
        <v>345.790721731434</v>
      </c>
      <c r="AD21" t="n">
        <v>279390.5377814979</v>
      </c>
      <c r="AE21" t="n">
        <v>382274.4596332592</v>
      </c>
      <c r="AF21" t="n">
        <v>2.654436221635866e-05</v>
      </c>
      <c r="AG21" t="n">
        <v>26</v>
      </c>
      <c r="AH21" t="n">
        <v>345790.721731434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10.4007</v>
      </c>
      <c r="E22" t="n">
        <v>9.609999999999999</v>
      </c>
      <c r="F22" t="n">
        <v>7.16</v>
      </c>
      <c r="G22" t="n">
        <v>107.42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76.23</v>
      </c>
      <c r="Q22" t="n">
        <v>189.97</v>
      </c>
      <c r="R22" t="n">
        <v>27.94</v>
      </c>
      <c r="S22" t="n">
        <v>24.3</v>
      </c>
      <c r="T22" t="n">
        <v>1023.99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279.1356027277578</v>
      </c>
      <c r="AB22" t="n">
        <v>381.9256462457911</v>
      </c>
      <c r="AC22" t="n">
        <v>345.4751986041032</v>
      </c>
      <c r="AD22" t="n">
        <v>279135.6027277578</v>
      </c>
      <c r="AE22" t="n">
        <v>381925.6462457912</v>
      </c>
      <c r="AF22" t="n">
        <v>2.654053451228408e-05</v>
      </c>
      <c r="AG22" t="n">
        <v>26</v>
      </c>
      <c r="AH22" t="n">
        <v>345475.1986041032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10.398</v>
      </c>
      <c r="E23" t="n">
        <v>9.619999999999999</v>
      </c>
      <c r="F23" t="n">
        <v>7.16</v>
      </c>
      <c r="G23" t="n">
        <v>107.46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75.89</v>
      </c>
      <c r="Q23" t="n">
        <v>190.05</v>
      </c>
      <c r="R23" t="n">
        <v>27.89</v>
      </c>
      <c r="S23" t="n">
        <v>24.3</v>
      </c>
      <c r="T23" t="n">
        <v>995.97</v>
      </c>
      <c r="U23" t="n">
        <v>0.87</v>
      </c>
      <c r="V23" t="n">
        <v>0.87</v>
      </c>
      <c r="W23" t="n">
        <v>2.95</v>
      </c>
      <c r="X23" t="n">
        <v>0.06</v>
      </c>
      <c r="Y23" t="n">
        <v>2</v>
      </c>
      <c r="Z23" t="n">
        <v>10</v>
      </c>
      <c r="AA23" t="n">
        <v>278.9696191779087</v>
      </c>
      <c r="AB23" t="n">
        <v>381.6985402302103</v>
      </c>
      <c r="AC23" t="n">
        <v>345.2697672679041</v>
      </c>
      <c r="AD23" t="n">
        <v>278969.6191779088</v>
      </c>
      <c r="AE23" t="n">
        <v>381698.5402302103</v>
      </c>
      <c r="AF23" t="n">
        <v>2.653364464494985e-05</v>
      </c>
      <c r="AG23" t="n">
        <v>26</v>
      </c>
      <c r="AH23" t="n">
        <v>345269.7672679041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9.2973</v>
      </c>
      <c r="E2" t="n">
        <v>10.76</v>
      </c>
      <c r="F2" t="n">
        <v>8.050000000000001</v>
      </c>
      <c r="G2" t="n">
        <v>10.28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45</v>
      </c>
      <c r="N2" t="n">
        <v>9.74</v>
      </c>
      <c r="O2" t="n">
        <v>10204.21</v>
      </c>
      <c r="P2" t="n">
        <v>63.31</v>
      </c>
      <c r="Q2" t="n">
        <v>190.29</v>
      </c>
      <c r="R2" t="n">
        <v>55.27</v>
      </c>
      <c r="S2" t="n">
        <v>24.3</v>
      </c>
      <c r="T2" t="n">
        <v>14474.54</v>
      </c>
      <c r="U2" t="n">
        <v>0.44</v>
      </c>
      <c r="V2" t="n">
        <v>0.78</v>
      </c>
      <c r="W2" t="n">
        <v>3.02</v>
      </c>
      <c r="X2" t="n">
        <v>0.9399999999999999</v>
      </c>
      <c r="Y2" t="n">
        <v>2</v>
      </c>
      <c r="Z2" t="n">
        <v>10</v>
      </c>
      <c r="AA2" t="n">
        <v>300.0520676623559</v>
      </c>
      <c r="AB2" t="n">
        <v>410.5444763386154</v>
      </c>
      <c r="AC2" t="n">
        <v>371.3626877196486</v>
      </c>
      <c r="AD2" t="n">
        <v>300052.0676623558</v>
      </c>
      <c r="AE2" t="n">
        <v>410544.4763386153</v>
      </c>
      <c r="AF2" t="n">
        <v>3.311565823055619e-05</v>
      </c>
      <c r="AG2" t="n">
        <v>29</v>
      </c>
      <c r="AH2" t="n">
        <v>371362.6877196486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10.2136</v>
      </c>
      <c r="E3" t="n">
        <v>9.789999999999999</v>
      </c>
      <c r="F3" t="n">
        <v>7.52</v>
      </c>
      <c r="G3" t="n">
        <v>20.51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20</v>
      </c>
      <c r="N3" t="n">
        <v>9.94</v>
      </c>
      <c r="O3" t="n">
        <v>10352.53</v>
      </c>
      <c r="P3" t="n">
        <v>57.61</v>
      </c>
      <c r="Q3" t="n">
        <v>190.07</v>
      </c>
      <c r="R3" t="n">
        <v>39.15</v>
      </c>
      <c r="S3" t="n">
        <v>24.3</v>
      </c>
      <c r="T3" t="n">
        <v>6535.28</v>
      </c>
      <c r="U3" t="n">
        <v>0.62</v>
      </c>
      <c r="V3" t="n">
        <v>0.83</v>
      </c>
      <c r="W3" t="n">
        <v>2.97</v>
      </c>
      <c r="X3" t="n">
        <v>0.41</v>
      </c>
      <c r="Y3" t="n">
        <v>2</v>
      </c>
      <c r="Z3" t="n">
        <v>10</v>
      </c>
      <c r="AA3" t="n">
        <v>266.3169822922305</v>
      </c>
      <c r="AB3" t="n">
        <v>364.3866442482814</v>
      </c>
      <c r="AC3" t="n">
        <v>329.6100943410919</v>
      </c>
      <c r="AD3" t="n">
        <v>266316.9822922305</v>
      </c>
      <c r="AE3" t="n">
        <v>364386.6442482814</v>
      </c>
      <c r="AF3" t="n">
        <v>3.637938830667062e-05</v>
      </c>
      <c r="AG3" t="n">
        <v>26</v>
      </c>
      <c r="AH3" t="n">
        <v>329610.0943410919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10.5014</v>
      </c>
      <c r="E4" t="n">
        <v>9.52</v>
      </c>
      <c r="F4" t="n">
        <v>7.37</v>
      </c>
      <c r="G4" t="n">
        <v>29.49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13</v>
      </c>
      <c r="N4" t="n">
        <v>10.15</v>
      </c>
      <c r="O4" t="n">
        <v>10501.19</v>
      </c>
      <c r="P4" t="n">
        <v>54.84</v>
      </c>
      <c r="Q4" t="n">
        <v>190.02</v>
      </c>
      <c r="R4" t="n">
        <v>34.58</v>
      </c>
      <c r="S4" t="n">
        <v>24.3</v>
      </c>
      <c r="T4" t="n">
        <v>4288.47</v>
      </c>
      <c r="U4" t="n">
        <v>0.7</v>
      </c>
      <c r="V4" t="n">
        <v>0.85</v>
      </c>
      <c r="W4" t="n">
        <v>2.96</v>
      </c>
      <c r="X4" t="n">
        <v>0.26</v>
      </c>
      <c r="Y4" t="n">
        <v>2</v>
      </c>
      <c r="Z4" t="n">
        <v>10</v>
      </c>
      <c r="AA4" t="n">
        <v>254.9718950628027</v>
      </c>
      <c r="AB4" t="n">
        <v>348.863795390889</v>
      </c>
      <c r="AC4" t="n">
        <v>315.5687243922988</v>
      </c>
      <c r="AD4" t="n">
        <v>254971.8950628027</v>
      </c>
      <c r="AE4" t="n">
        <v>348863.795390889</v>
      </c>
      <c r="AF4" t="n">
        <v>3.740449091051842e-05</v>
      </c>
      <c r="AG4" t="n">
        <v>25</v>
      </c>
      <c r="AH4" t="n">
        <v>315568.7243922988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10.6458</v>
      </c>
      <c r="E5" t="n">
        <v>9.390000000000001</v>
      </c>
      <c r="F5" t="n">
        <v>7.31</v>
      </c>
      <c r="G5" t="n">
        <v>39.88</v>
      </c>
      <c r="H5" t="n">
        <v>0.83</v>
      </c>
      <c r="I5" t="n">
        <v>11</v>
      </c>
      <c r="J5" t="n">
        <v>84.45999999999999</v>
      </c>
      <c r="K5" t="n">
        <v>35.1</v>
      </c>
      <c r="L5" t="n">
        <v>4</v>
      </c>
      <c r="M5" t="n">
        <v>9</v>
      </c>
      <c r="N5" t="n">
        <v>10.36</v>
      </c>
      <c r="O5" t="n">
        <v>10650.22</v>
      </c>
      <c r="P5" t="n">
        <v>52.74</v>
      </c>
      <c r="Q5" t="n">
        <v>190.02</v>
      </c>
      <c r="R5" t="n">
        <v>32.49</v>
      </c>
      <c r="S5" t="n">
        <v>24.3</v>
      </c>
      <c r="T5" t="n">
        <v>3262.55</v>
      </c>
      <c r="U5" t="n">
        <v>0.75</v>
      </c>
      <c r="V5" t="n">
        <v>0.86</v>
      </c>
      <c r="W5" t="n">
        <v>2.96</v>
      </c>
      <c r="X5" t="n">
        <v>0.2</v>
      </c>
      <c r="Y5" t="n">
        <v>2</v>
      </c>
      <c r="Z5" t="n">
        <v>10</v>
      </c>
      <c r="AA5" t="n">
        <v>253.4155160842223</v>
      </c>
      <c r="AB5" t="n">
        <v>346.7342890098018</v>
      </c>
      <c r="AC5" t="n">
        <v>313.6424551114409</v>
      </c>
      <c r="AD5" t="n">
        <v>253415.5160842223</v>
      </c>
      <c r="AE5" t="n">
        <v>346734.2890098018</v>
      </c>
      <c r="AF5" t="n">
        <v>3.791882314121897e-05</v>
      </c>
      <c r="AG5" t="n">
        <v>25</v>
      </c>
      <c r="AH5" t="n">
        <v>313642.4551114409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10.7344</v>
      </c>
      <c r="E6" t="n">
        <v>9.32</v>
      </c>
      <c r="F6" t="n">
        <v>7.27</v>
      </c>
      <c r="G6" t="n">
        <v>48.46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50.42</v>
      </c>
      <c r="Q6" t="n">
        <v>190.02</v>
      </c>
      <c r="R6" t="n">
        <v>31.41</v>
      </c>
      <c r="S6" t="n">
        <v>24.3</v>
      </c>
      <c r="T6" t="n">
        <v>2734.76</v>
      </c>
      <c r="U6" t="n">
        <v>0.77</v>
      </c>
      <c r="V6" t="n">
        <v>0.86</v>
      </c>
      <c r="W6" t="n">
        <v>2.95</v>
      </c>
      <c r="X6" t="n">
        <v>0.16</v>
      </c>
      <c r="Y6" t="n">
        <v>2</v>
      </c>
      <c r="Z6" t="n">
        <v>10</v>
      </c>
      <c r="AA6" t="n">
        <v>251.9564521675457</v>
      </c>
      <c r="AB6" t="n">
        <v>344.7379333896489</v>
      </c>
      <c r="AC6" t="n">
        <v>311.836628869772</v>
      </c>
      <c r="AD6" t="n">
        <v>251956.4521675457</v>
      </c>
      <c r="AE6" t="n">
        <v>344737.9333896489</v>
      </c>
      <c r="AF6" t="n">
        <v>3.823440372044383e-05</v>
      </c>
      <c r="AG6" t="n">
        <v>25</v>
      </c>
      <c r="AH6" t="n">
        <v>311836.628869772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10.8232</v>
      </c>
      <c r="E7" t="n">
        <v>9.24</v>
      </c>
      <c r="F7" t="n">
        <v>7.23</v>
      </c>
      <c r="G7" t="n">
        <v>61.95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48.65</v>
      </c>
      <c r="Q7" t="n">
        <v>189.96</v>
      </c>
      <c r="R7" t="n">
        <v>29.91</v>
      </c>
      <c r="S7" t="n">
        <v>24.3</v>
      </c>
      <c r="T7" t="n">
        <v>1994.13</v>
      </c>
      <c r="U7" t="n">
        <v>0.8100000000000001</v>
      </c>
      <c r="V7" t="n">
        <v>0.87</v>
      </c>
      <c r="W7" t="n">
        <v>2.95</v>
      </c>
      <c r="X7" t="n">
        <v>0.12</v>
      </c>
      <c r="Y7" t="n">
        <v>2</v>
      </c>
      <c r="Z7" t="n">
        <v>10</v>
      </c>
      <c r="AA7" t="n">
        <v>250.797293290494</v>
      </c>
      <c r="AB7" t="n">
        <v>343.151921075587</v>
      </c>
      <c r="AC7" t="n">
        <v>310.4019833449814</v>
      </c>
      <c r="AD7" t="n">
        <v>250797.293290494</v>
      </c>
      <c r="AE7" t="n">
        <v>343151.921075587</v>
      </c>
      <c r="AF7" t="n">
        <v>3.855069667117935e-05</v>
      </c>
      <c r="AG7" t="n">
        <v>25</v>
      </c>
      <c r="AH7" t="n">
        <v>310401.9833449814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10.816</v>
      </c>
      <c r="E8" t="n">
        <v>9.25</v>
      </c>
      <c r="F8" t="n">
        <v>7.23</v>
      </c>
      <c r="G8" t="n">
        <v>62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48.83</v>
      </c>
      <c r="Q8" t="n">
        <v>190.01</v>
      </c>
      <c r="R8" t="n">
        <v>29.77</v>
      </c>
      <c r="S8" t="n">
        <v>24.3</v>
      </c>
      <c r="T8" t="n">
        <v>1924.76</v>
      </c>
      <c r="U8" t="n">
        <v>0.82</v>
      </c>
      <c r="V8" t="n">
        <v>0.87</v>
      </c>
      <c r="W8" t="n">
        <v>2.96</v>
      </c>
      <c r="X8" t="n">
        <v>0.13</v>
      </c>
      <c r="Y8" t="n">
        <v>2</v>
      </c>
      <c r="Z8" t="n">
        <v>10</v>
      </c>
      <c r="AA8" t="n">
        <v>250.9070003842593</v>
      </c>
      <c r="AB8" t="n">
        <v>343.302027161212</v>
      </c>
      <c r="AC8" t="n">
        <v>310.5377635164696</v>
      </c>
      <c r="AD8" t="n">
        <v>250907.0003842593</v>
      </c>
      <c r="AE8" t="n">
        <v>343302.0271612121</v>
      </c>
      <c r="AF8" t="n">
        <v>3.852505129679539e-05</v>
      </c>
      <c r="AG8" t="n">
        <v>25</v>
      </c>
      <c r="AH8" t="n">
        <v>310537.7635164696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8.6188</v>
      </c>
      <c r="E2" t="n">
        <v>11.6</v>
      </c>
      <c r="F2" t="n">
        <v>8.279999999999999</v>
      </c>
      <c r="G2" t="n">
        <v>8.56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79.43000000000001</v>
      </c>
      <c r="Q2" t="n">
        <v>190.61</v>
      </c>
      <c r="R2" t="n">
        <v>62.43</v>
      </c>
      <c r="S2" t="n">
        <v>24.3</v>
      </c>
      <c r="T2" t="n">
        <v>17999.24</v>
      </c>
      <c r="U2" t="n">
        <v>0.39</v>
      </c>
      <c r="V2" t="n">
        <v>0.76</v>
      </c>
      <c r="W2" t="n">
        <v>3.03</v>
      </c>
      <c r="X2" t="n">
        <v>1.16</v>
      </c>
      <c r="Y2" t="n">
        <v>2</v>
      </c>
      <c r="Z2" t="n">
        <v>10</v>
      </c>
      <c r="AA2" t="n">
        <v>333.4248549930398</v>
      </c>
      <c r="AB2" t="n">
        <v>456.2065962679243</v>
      </c>
      <c r="AC2" t="n">
        <v>412.6668790100921</v>
      </c>
      <c r="AD2" t="n">
        <v>333424.8549930399</v>
      </c>
      <c r="AE2" t="n">
        <v>456206.5962679243</v>
      </c>
      <c r="AF2" t="n">
        <v>2.658495315543989e-05</v>
      </c>
      <c r="AG2" t="n">
        <v>31</v>
      </c>
      <c r="AH2" t="n">
        <v>412666.8790100921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9.7239</v>
      </c>
      <c r="E3" t="n">
        <v>10.28</v>
      </c>
      <c r="F3" t="n">
        <v>7.65</v>
      </c>
      <c r="G3" t="n">
        <v>17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72.31</v>
      </c>
      <c r="Q3" t="n">
        <v>190.13</v>
      </c>
      <c r="R3" t="n">
        <v>42.81</v>
      </c>
      <c r="S3" t="n">
        <v>24.3</v>
      </c>
      <c r="T3" t="n">
        <v>8339.879999999999</v>
      </c>
      <c r="U3" t="n">
        <v>0.57</v>
      </c>
      <c r="V3" t="n">
        <v>0.82</v>
      </c>
      <c r="W3" t="n">
        <v>2.99</v>
      </c>
      <c r="X3" t="n">
        <v>0.54</v>
      </c>
      <c r="Y3" t="n">
        <v>2</v>
      </c>
      <c r="Z3" t="n">
        <v>10</v>
      </c>
      <c r="AA3" t="n">
        <v>286.9302040744263</v>
      </c>
      <c r="AB3" t="n">
        <v>392.590563681845</v>
      </c>
      <c r="AC3" t="n">
        <v>355.1222712883657</v>
      </c>
      <c r="AD3" t="n">
        <v>286930.2040744263</v>
      </c>
      <c r="AE3" t="n">
        <v>392590.563681845</v>
      </c>
      <c r="AF3" t="n">
        <v>2.999366802666055e-05</v>
      </c>
      <c r="AG3" t="n">
        <v>27</v>
      </c>
      <c r="AH3" t="n">
        <v>355122.2712883657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10.1226</v>
      </c>
      <c r="E4" t="n">
        <v>9.880000000000001</v>
      </c>
      <c r="F4" t="n">
        <v>7.44</v>
      </c>
      <c r="G4" t="n">
        <v>24.81</v>
      </c>
      <c r="H4" t="n">
        <v>0.48</v>
      </c>
      <c r="I4" t="n">
        <v>18</v>
      </c>
      <c r="J4" t="n">
        <v>109.96</v>
      </c>
      <c r="K4" t="n">
        <v>41.65</v>
      </c>
      <c r="L4" t="n">
        <v>3</v>
      </c>
      <c r="M4" t="n">
        <v>16</v>
      </c>
      <c r="N4" t="n">
        <v>15.31</v>
      </c>
      <c r="O4" t="n">
        <v>13795.21</v>
      </c>
      <c r="P4" t="n">
        <v>69.3</v>
      </c>
      <c r="Q4" t="n">
        <v>190.05</v>
      </c>
      <c r="R4" t="n">
        <v>36.62</v>
      </c>
      <c r="S4" t="n">
        <v>24.3</v>
      </c>
      <c r="T4" t="n">
        <v>5291.21</v>
      </c>
      <c r="U4" t="n">
        <v>0.66</v>
      </c>
      <c r="V4" t="n">
        <v>0.84</v>
      </c>
      <c r="W4" t="n">
        <v>2.97</v>
      </c>
      <c r="X4" t="n">
        <v>0.33</v>
      </c>
      <c r="Y4" t="n">
        <v>2</v>
      </c>
      <c r="Z4" t="n">
        <v>10</v>
      </c>
      <c r="AA4" t="n">
        <v>274.4543687135038</v>
      </c>
      <c r="AB4" t="n">
        <v>375.5205753460197</v>
      </c>
      <c r="AC4" t="n">
        <v>339.6814186814325</v>
      </c>
      <c r="AD4" t="n">
        <v>274454.3687135038</v>
      </c>
      <c r="AE4" t="n">
        <v>375520.5753460197</v>
      </c>
      <c r="AF4" t="n">
        <v>3.12234704148206e-05</v>
      </c>
      <c r="AG4" t="n">
        <v>26</v>
      </c>
      <c r="AH4" t="n">
        <v>339681.4186814325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10.2813</v>
      </c>
      <c r="E5" t="n">
        <v>9.73</v>
      </c>
      <c r="F5" t="n">
        <v>7.38</v>
      </c>
      <c r="G5" t="n">
        <v>31.62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67.45999999999999</v>
      </c>
      <c r="Q5" t="n">
        <v>190.06</v>
      </c>
      <c r="R5" t="n">
        <v>34.74</v>
      </c>
      <c r="S5" t="n">
        <v>24.3</v>
      </c>
      <c r="T5" t="n">
        <v>4372.19</v>
      </c>
      <c r="U5" t="n">
        <v>0.7</v>
      </c>
      <c r="V5" t="n">
        <v>0.85</v>
      </c>
      <c r="W5" t="n">
        <v>2.96</v>
      </c>
      <c r="X5" t="n">
        <v>0.27</v>
      </c>
      <c r="Y5" t="n">
        <v>2</v>
      </c>
      <c r="Z5" t="n">
        <v>10</v>
      </c>
      <c r="AA5" t="n">
        <v>272.7778378092447</v>
      </c>
      <c r="AB5" t="n">
        <v>373.2266717994889</v>
      </c>
      <c r="AC5" t="n">
        <v>337.6064420698687</v>
      </c>
      <c r="AD5" t="n">
        <v>272777.8378092446</v>
      </c>
      <c r="AE5" t="n">
        <v>373226.6717994889</v>
      </c>
      <c r="AF5" t="n">
        <v>3.17129854361424e-05</v>
      </c>
      <c r="AG5" t="n">
        <v>26</v>
      </c>
      <c r="AH5" t="n">
        <v>337606.4420698687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10.4293</v>
      </c>
      <c r="E6" t="n">
        <v>9.59</v>
      </c>
      <c r="F6" t="n">
        <v>7.31</v>
      </c>
      <c r="G6" t="n">
        <v>39.86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9</v>
      </c>
      <c r="N6" t="n">
        <v>15.86</v>
      </c>
      <c r="O6" t="n">
        <v>14110.24</v>
      </c>
      <c r="P6" t="n">
        <v>65.78</v>
      </c>
      <c r="Q6" t="n">
        <v>190.06</v>
      </c>
      <c r="R6" t="n">
        <v>32.42</v>
      </c>
      <c r="S6" t="n">
        <v>24.3</v>
      </c>
      <c r="T6" t="n">
        <v>3225</v>
      </c>
      <c r="U6" t="n">
        <v>0.75</v>
      </c>
      <c r="V6" t="n">
        <v>0.86</v>
      </c>
      <c r="W6" t="n">
        <v>2.96</v>
      </c>
      <c r="X6" t="n">
        <v>0.2</v>
      </c>
      <c r="Y6" t="n">
        <v>2</v>
      </c>
      <c r="Z6" t="n">
        <v>10</v>
      </c>
      <c r="AA6" t="n">
        <v>262.3893565388166</v>
      </c>
      <c r="AB6" t="n">
        <v>359.0126934178414</v>
      </c>
      <c r="AC6" t="n">
        <v>324.7490258355216</v>
      </c>
      <c r="AD6" t="n">
        <v>262389.3565388166</v>
      </c>
      <c r="AE6" t="n">
        <v>359012.6934178414</v>
      </c>
      <c r="AF6" t="n">
        <v>3.216949597902599e-05</v>
      </c>
      <c r="AG6" t="n">
        <v>25</v>
      </c>
      <c r="AH6" t="n">
        <v>324749.0258355216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10.5248</v>
      </c>
      <c r="E7" t="n">
        <v>9.5</v>
      </c>
      <c r="F7" t="n">
        <v>7.27</v>
      </c>
      <c r="G7" t="n">
        <v>48.44</v>
      </c>
      <c r="H7" t="n">
        <v>0.93</v>
      </c>
      <c r="I7" t="n">
        <v>9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64.08</v>
      </c>
      <c r="Q7" t="n">
        <v>190.14</v>
      </c>
      <c r="R7" t="n">
        <v>31.31</v>
      </c>
      <c r="S7" t="n">
        <v>24.3</v>
      </c>
      <c r="T7" t="n">
        <v>2680.72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261.1234880187656</v>
      </c>
      <c r="AB7" t="n">
        <v>357.2806762625299</v>
      </c>
      <c r="AC7" t="n">
        <v>323.1823099666117</v>
      </c>
      <c r="AD7" t="n">
        <v>261123.4880187656</v>
      </c>
      <c r="AE7" t="n">
        <v>357280.6762625299</v>
      </c>
      <c r="AF7" t="n">
        <v>3.246406866041372e-05</v>
      </c>
      <c r="AG7" t="n">
        <v>25</v>
      </c>
      <c r="AH7" t="n">
        <v>323182.3099666117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10.5817</v>
      </c>
      <c r="E8" t="n">
        <v>9.449999999999999</v>
      </c>
      <c r="F8" t="n">
        <v>7.24</v>
      </c>
      <c r="G8" t="n">
        <v>54.27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62.66</v>
      </c>
      <c r="Q8" t="n">
        <v>189.98</v>
      </c>
      <c r="R8" t="n">
        <v>30.28</v>
      </c>
      <c r="S8" t="n">
        <v>24.3</v>
      </c>
      <c r="T8" t="n">
        <v>2172.09</v>
      </c>
      <c r="U8" t="n">
        <v>0.8</v>
      </c>
      <c r="V8" t="n">
        <v>0.87</v>
      </c>
      <c r="W8" t="n">
        <v>2.95</v>
      </c>
      <c r="X8" t="n">
        <v>0.13</v>
      </c>
      <c r="Y8" t="n">
        <v>2</v>
      </c>
      <c r="Z8" t="n">
        <v>10</v>
      </c>
      <c r="AA8" t="n">
        <v>260.1664310666243</v>
      </c>
      <c r="AB8" t="n">
        <v>355.9711887182374</v>
      </c>
      <c r="AC8" t="n">
        <v>321.9977980756692</v>
      </c>
      <c r="AD8" t="n">
        <v>260166.4310666243</v>
      </c>
      <c r="AE8" t="n">
        <v>355971.1887182374</v>
      </c>
      <c r="AF8" t="n">
        <v>3.263957845696828e-05</v>
      </c>
      <c r="AG8" t="n">
        <v>25</v>
      </c>
      <c r="AH8" t="n">
        <v>321997.7980756692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10.622</v>
      </c>
      <c r="E9" t="n">
        <v>9.41</v>
      </c>
      <c r="F9" t="n">
        <v>7.22</v>
      </c>
      <c r="G9" t="n">
        <v>61.91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61.38</v>
      </c>
      <c r="Q9" t="n">
        <v>190</v>
      </c>
      <c r="R9" t="n">
        <v>29.82</v>
      </c>
      <c r="S9" t="n">
        <v>24.3</v>
      </c>
      <c r="T9" t="n">
        <v>1946.35</v>
      </c>
      <c r="U9" t="n">
        <v>0.8100000000000001</v>
      </c>
      <c r="V9" t="n">
        <v>0.87</v>
      </c>
      <c r="W9" t="n">
        <v>2.95</v>
      </c>
      <c r="X9" t="n">
        <v>0.11</v>
      </c>
      <c r="Y9" t="n">
        <v>2</v>
      </c>
      <c r="Z9" t="n">
        <v>10</v>
      </c>
      <c r="AA9" t="n">
        <v>259.3551438240547</v>
      </c>
      <c r="AB9" t="n">
        <v>354.8611497214865</v>
      </c>
      <c r="AC9" t="n">
        <v>320.9936996428188</v>
      </c>
      <c r="AD9" t="n">
        <v>259355.1438240547</v>
      </c>
      <c r="AE9" t="n">
        <v>354861.1497214866</v>
      </c>
      <c r="AF9" t="n">
        <v>3.276388504398321e-05</v>
      </c>
      <c r="AG9" t="n">
        <v>25</v>
      </c>
      <c r="AH9" t="n">
        <v>320993.6996428188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10.6679</v>
      </c>
      <c r="E10" t="n">
        <v>9.369999999999999</v>
      </c>
      <c r="F10" t="n">
        <v>7.2</v>
      </c>
      <c r="G10" t="n">
        <v>72.04000000000001</v>
      </c>
      <c r="H10" t="n">
        <v>1.35</v>
      </c>
      <c r="I10" t="n">
        <v>6</v>
      </c>
      <c r="J10" t="n">
        <v>117.66</v>
      </c>
      <c r="K10" t="n">
        <v>41.65</v>
      </c>
      <c r="L10" t="n">
        <v>9</v>
      </c>
      <c r="M10" t="n">
        <v>4</v>
      </c>
      <c r="N10" t="n">
        <v>17.01</v>
      </c>
      <c r="O10" t="n">
        <v>14745.39</v>
      </c>
      <c r="P10" t="n">
        <v>59.9</v>
      </c>
      <c r="Q10" t="n">
        <v>189.96</v>
      </c>
      <c r="R10" t="n">
        <v>29.2</v>
      </c>
      <c r="S10" t="n">
        <v>24.3</v>
      </c>
      <c r="T10" t="n">
        <v>1642.69</v>
      </c>
      <c r="U10" t="n">
        <v>0.83</v>
      </c>
      <c r="V10" t="n">
        <v>0.87</v>
      </c>
      <c r="W10" t="n">
        <v>2.95</v>
      </c>
      <c r="X10" t="n">
        <v>0.1</v>
      </c>
      <c r="Y10" t="n">
        <v>2</v>
      </c>
      <c r="Z10" t="n">
        <v>10</v>
      </c>
      <c r="AA10" t="n">
        <v>258.42923092748</v>
      </c>
      <c r="AB10" t="n">
        <v>353.594274847999</v>
      </c>
      <c r="AC10" t="n">
        <v>319.8477335291868</v>
      </c>
      <c r="AD10" t="n">
        <v>258429.23092748</v>
      </c>
      <c r="AE10" t="n">
        <v>353594.274847999</v>
      </c>
      <c r="AF10" t="n">
        <v>3.290546500289102e-05</v>
      </c>
      <c r="AG10" t="n">
        <v>25</v>
      </c>
      <c r="AH10" t="n">
        <v>319847.7335291867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10.667</v>
      </c>
      <c r="E11" t="n">
        <v>9.369999999999999</v>
      </c>
      <c r="F11" t="n">
        <v>7.21</v>
      </c>
      <c r="G11" t="n">
        <v>72.05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58.28</v>
      </c>
      <c r="Q11" t="n">
        <v>190</v>
      </c>
      <c r="R11" t="n">
        <v>29.3</v>
      </c>
      <c r="S11" t="n">
        <v>24.3</v>
      </c>
      <c r="T11" t="n">
        <v>1694.49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257.6127187662572</v>
      </c>
      <c r="AB11" t="n">
        <v>352.4770868868729</v>
      </c>
      <c r="AC11" t="n">
        <v>318.8371684191936</v>
      </c>
      <c r="AD11" t="n">
        <v>257612.7187662571</v>
      </c>
      <c r="AE11" t="n">
        <v>352477.0868868729</v>
      </c>
      <c r="AF11" t="n">
        <v>3.290268892526538e-05</v>
      </c>
      <c r="AG11" t="n">
        <v>25</v>
      </c>
      <c r="AH11" t="n">
        <v>318837.1684191936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10.7019</v>
      </c>
      <c r="E12" t="n">
        <v>9.34</v>
      </c>
      <c r="F12" t="n">
        <v>7.2</v>
      </c>
      <c r="G12" t="n">
        <v>86.36</v>
      </c>
      <c r="H12" t="n">
        <v>1.61</v>
      </c>
      <c r="I12" t="n">
        <v>5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57.79</v>
      </c>
      <c r="Q12" t="n">
        <v>190.04</v>
      </c>
      <c r="R12" t="n">
        <v>28.93</v>
      </c>
      <c r="S12" t="n">
        <v>24.3</v>
      </c>
      <c r="T12" t="n">
        <v>1510.51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257.2432932919842</v>
      </c>
      <c r="AB12" t="n">
        <v>351.9716226550713</v>
      </c>
      <c r="AC12" t="n">
        <v>318.3799449842514</v>
      </c>
      <c r="AD12" t="n">
        <v>257243.2932919842</v>
      </c>
      <c r="AE12" t="n">
        <v>351971.6226550713</v>
      </c>
      <c r="AF12" t="n">
        <v>3.301033904652645e-05</v>
      </c>
      <c r="AG12" t="n">
        <v>25</v>
      </c>
      <c r="AH12" t="n">
        <v>318379.9449842514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9.806900000000001</v>
      </c>
      <c r="E2" t="n">
        <v>10.2</v>
      </c>
      <c r="F2" t="n">
        <v>7.87</v>
      </c>
      <c r="G2" t="n">
        <v>12.43</v>
      </c>
      <c r="H2" t="n">
        <v>0.28</v>
      </c>
      <c r="I2" t="n">
        <v>38</v>
      </c>
      <c r="J2" t="n">
        <v>61.76</v>
      </c>
      <c r="K2" t="n">
        <v>28.92</v>
      </c>
      <c r="L2" t="n">
        <v>1</v>
      </c>
      <c r="M2" t="n">
        <v>36</v>
      </c>
      <c r="N2" t="n">
        <v>6.84</v>
      </c>
      <c r="O2" t="n">
        <v>7851.41</v>
      </c>
      <c r="P2" t="n">
        <v>50.63</v>
      </c>
      <c r="Q2" t="n">
        <v>190.29</v>
      </c>
      <c r="R2" t="n">
        <v>49.82</v>
      </c>
      <c r="S2" t="n">
        <v>24.3</v>
      </c>
      <c r="T2" t="n">
        <v>11790.14</v>
      </c>
      <c r="U2" t="n">
        <v>0.49</v>
      </c>
      <c r="V2" t="n">
        <v>0.8</v>
      </c>
      <c r="W2" t="n">
        <v>3.01</v>
      </c>
      <c r="X2" t="n">
        <v>0.76</v>
      </c>
      <c r="Y2" t="n">
        <v>2</v>
      </c>
      <c r="Z2" t="n">
        <v>10</v>
      </c>
      <c r="AA2" t="n">
        <v>271.6071258261772</v>
      </c>
      <c r="AB2" t="n">
        <v>371.6248520160884</v>
      </c>
      <c r="AC2" t="n">
        <v>336.1574977184279</v>
      </c>
      <c r="AD2" t="n">
        <v>271607.1258261772</v>
      </c>
      <c r="AE2" t="n">
        <v>371624.8520160884</v>
      </c>
      <c r="AF2" t="n">
        <v>4.000887534943856e-05</v>
      </c>
      <c r="AG2" t="n">
        <v>27</v>
      </c>
      <c r="AH2" t="n">
        <v>336157.4977184279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10.5208</v>
      </c>
      <c r="E3" t="n">
        <v>9.51</v>
      </c>
      <c r="F3" t="n">
        <v>7.46</v>
      </c>
      <c r="G3" t="n">
        <v>24.86</v>
      </c>
      <c r="H3" t="n">
        <v>0.55</v>
      </c>
      <c r="I3" t="n">
        <v>18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45.69</v>
      </c>
      <c r="Q3" t="n">
        <v>190.11</v>
      </c>
      <c r="R3" t="n">
        <v>37.08</v>
      </c>
      <c r="S3" t="n">
        <v>24.3</v>
      </c>
      <c r="T3" t="n">
        <v>5520.91</v>
      </c>
      <c r="U3" t="n">
        <v>0.66</v>
      </c>
      <c r="V3" t="n">
        <v>0.84</v>
      </c>
      <c r="W3" t="n">
        <v>2.97</v>
      </c>
      <c r="X3" t="n">
        <v>0.35</v>
      </c>
      <c r="Y3" t="n">
        <v>2</v>
      </c>
      <c r="Z3" t="n">
        <v>10</v>
      </c>
      <c r="AA3" t="n">
        <v>248.9812556770881</v>
      </c>
      <c r="AB3" t="n">
        <v>340.6671382950012</v>
      </c>
      <c r="AC3" t="n">
        <v>308.1543447455595</v>
      </c>
      <c r="AD3" t="n">
        <v>248981.2556770881</v>
      </c>
      <c r="AE3" t="n">
        <v>340667.1382950012</v>
      </c>
      <c r="AF3" t="n">
        <v>4.292134882341752e-05</v>
      </c>
      <c r="AG3" t="n">
        <v>25</v>
      </c>
      <c r="AH3" t="n">
        <v>308154.3447455594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10.7582</v>
      </c>
      <c r="E4" t="n">
        <v>9.300000000000001</v>
      </c>
      <c r="F4" t="n">
        <v>7.33</v>
      </c>
      <c r="G4" t="n">
        <v>36.66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42.38</v>
      </c>
      <c r="Q4" t="n">
        <v>190</v>
      </c>
      <c r="R4" t="n">
        <v>33.16</v>
      </c>
      <c r="S4" t="n">
        <v>24.3</v>
      </c>
      <c r="T4" t="n">
        <v>3592.45</v>
      </c>
      <c r="U4" t="n">
        <v>0.73</v>
      </c>
      <c r="V4" t="n">
        <v>0.85</v>
      </c>
      <c r="W4" t="n">
        <v>2.96</v>
      </c>
      <c r="X4" t="n">
        <v>0.23</v>
      </c>
      <c r="Y4" t="n">
        <v>2</v>
      </c>
      <c r="Z4" t="n">
        <v>10</v>
      </c>
      <c r="AA4" t="n">
        <v>246.6297679899923</v>
      </c>
      <c r="AB4" t="n">
        <v>337.4497291012034</v>
      </c>
      <c r="AC4" t="n">
        <v>305.2440005695544</v>
      </c>
      <c r="AD4" t="n">
        <v>246629.7679899923</v>
      </c>
      <c r="AE4" t="n">
        <v>337449.7291012034</v>
      </c>
      <c r="AF4" t="n">
        <v>4.388986150407672e-05</v>
      </c>
      <c r="AG4" t="n">
        <v>25</v>
      </c>
      <c r="AH4" t="n">
        <v>305244.0005695544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10.865</v>
      </c>
      <c r="E5" t="n">
        <v>9.199999999999999</v>
      </c>
      <c r="F5" t="n">
        <v>7.28</v>
      </c>
      <c r="G5" t="n">
        <v>48.55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40.48</v>
      </c>
      <c r="Q5" t="n">
        <v>190.19</v>
      </c>
      <c r="R5" t="n">
        <v>31.45</v>
      </c>
      <c r="S5" t="n">
        <v>24.3</v>
      </c>
      <c r="T5" t="n">
        <v>2752.3</v>
      </c>
      <c r="U5" t="n">
        <v>0.77</v>
      </c>
      <c r="V5" t="n">
        <v>0.86</v>
      </c>
      <c r="W5" t="n">
        <v>2.96</v>
      </c>
      <c r="X5" t="n">
        <v>0.17</v>
      </c>
      <c r="Y5" t="n">
        <v>2</v>
      </c>
      <c r="Z5" t="n">
        <v>10</v>
      </c>
      <c r="AA5" t="n">
        <v>236.5840355322713</v>
      </c>
      <c r="AB5" t="n">
        <v>323.7047147661188</v>
      </c>
      <c r="AC5" t="n">
        <v>292.8107911113572</v>
      </c>
      <c r="AD5" t="n">
        <v>236584.0355322713</v>
      </c>
      <c r="AE5" t="n">
        <v>323704.7147661188</v>
      </c>
      <c r="AF5" t="n">
        <v>4.432556982039687e-05</v>
      </c>
      <c r="AG5" t="n">
        <v>24</v>
      </c>
      <c r="AH5" t="n">
        <v>292810.7911113572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10.8666</v>
      </c>
      <c r="E6" t="n">
        <v>9.199999999999999</v>
      </c>
      <c r="F6" t="n">
        <v>7.28</v>
      </c>
      <c r="G6" t="n">
        <v>48.54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41.11</v>
      </c>
      <c r="Q6" t="n">
        <v>190.22</v>
      </c>
      <c r="R6" t="n">
        <v>31.38</v>
      </c>
      <c r="S6" t="n">
        <v>24.3</v>
      </c>
      <c r="T6" t="n">
        <v>2719.78</v>
      </c>
      <c r="U6" t="n">
        <v>0.77</v>
      </c>
      <c r="V6" t="n">
        <v>0.86</v>
      </c>
      <c r="W6" t="n">
        <v>2.96</v>
      </c>
      <c r="X6" t="n">
        <v>0.17</v>
      </c>
      <c r="Y6" t="n">
        <v>2</v>
      </c>
      <c r="Z6" t="n">
        <v>10</v>
      </c>
      <c r="AA6" t="n">
        <v>236.8959985082324</v>
      </c>
      <c r="AB6" t="n">
        <v>324.1315562726637</v>
      </c>
      <c r="AC6" t="n">
        <v>293.1968954635934</v>
      </c>
      <c r="AD6" t="n">
        <v>236895.9985082324</v>
      </c>
      <c r="AE6" t="n">
        <v>324131.5562726636</v>
      </c>
      <c r="AF6" t="n">
        <v>4.43320972858099e-05</v>
      </c>
      <c r="AG6" t="n">
        <v>24</v>
      </c>
      <c r="AH6" t="n">
        <v>293196.8954635934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7.1743</v>
      </c>
      <c r="E2" t="n">
        <v>13.94</v>
      </c>
      <c r="F2" t="n">
        <v>8.789999999999999</v>
      </c>
      <c r="G2" t="n">
        <v>6.43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113.21</v>
      </c>
      <c r="Q2" t="n">
        <v>190.6</v>
      </c>
      <c r="R2" t="n">
        <v>78.23999999999999</v>
      </c>
      <c r="S2" t="n">
        <v>24.3</v>
      </c>
      <c r="T2" t="n">
        <v>25782.32</v>
      </c>
      <c r="U2" t="n">
        <v>0.31</v>
      </c>
      <c r="V2" t="n">
        <v>0.71</v>
      </c>
      <c r="W2" t="n">
        <v>3.08</v>
      </c>
      <c r="X2" t="n">
        <v>1.67</v>
      </c>
      <c r="Y2" t="n">
        <v>2</v>
      </c>
      <c r="Z2" t="n">
        <v>10</v>
      </c>
      <c r="AA2" t="n">
        <v>428.7231985566046</v>
      </c>
      <c r="AB2" t="n">
        <v>586.5979941977893</v>
      </c>
      <c r="AC2" t="n">
        <v>530.6139049270072</v>
      </c>
      <c r="AD2" t="n">
        <v>428723.1985566046</v>
      </c>
      <c r="AE2" t="n">
        <v>586597.9941977892</v>
      </c>
      <c r="AF2" t="n">
        <v>1.78651034207185e-05</v>
      </c>
      <c r="AG2" t="n">
        <v>37</v>
      </c>
      <c r="AH2" t="n">
        <v>530613.9049270072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8.7233</v>
      </c>
      <c r="E3" t="n">
        <v>11.46</v>
      </c>
      <c r="F3" t="n">
        <v>7.84</v>
      </c>
      <c r="G3" t="n">
        <v>12.71</v>
      </c>
      <c r="H3" t="n">
        <v>0.21</v>
      </c>
      <c r="I3" t="n">
        <v>37</v>
      </c>
      <c r="J3" t="n">
        <v>169.33</v>
      </c>
      <c r="K3" t="n">
        <v>51.39</v>
      </c>
      <c r="L3" t="n">
        <v>2</v>
      </c>
      <c r="M3" t="n">
        <v>35</v>
      </c>
      <c r="N3" t="n">
        <v>30.94</v>
      </c>
      <c r="O3" t="n">
        <v>21118.46</v>
      </c>
      <c r="P3" t="n">
        <v>100.5</v>
      </c>
      <c r="Q3" t="n">
        <v>190.13</v>
      </c>
      <c r="R3" t="n">
        <v>48.82</v>
      </c>
      <c r="S3" t="n">
        <v>24.3</v>
      </c>
      <c r="T3" t="n">
        <v>11296.46</v>
      </c>
      <c r="U3" t="n">
        <v>0.5</v>
      </c>
      <c r="V3" t="n">
        <v>0.8</v>
      </c>
      <c r="W3" t="n">
        <v>3</v>
      </c>
      <c r="X3" t="n">
        <v>0.73</v>
      </c>
      <c r="Y3" t="n">
        <v>2</v>
      </c>
      <c r="Z3" t="n">
        <v>10</v>
      </c>
      <c r="AA3" t="n">
        <v>339.9762607223978</v>
      </c>
      <c r="AB3" t="n">
        <v>465.1705186144541</v>
      </c>
      <c r="AC3" t="n">
        <v>420.7752971888131</v>
      </c>
      <c r="AD3" t="n">
        <v>339976.2607223978</v>
      </c>
      <c r="AE3" t="n">
        <v>465170.5186144541</v>
      </c>
      <c r="AF3" t="n">
        <v>2.172235014844008e-05</v>
      </c>
      <c r="AG3" t="n">
        <v>30</v>
      </c>
      <c r="AH3" t="n">
        <v>420775.297188813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9.2994</v>
      </c>
      <c r="E4" t="n">
        <v>10.75</v>
      </c>
      <c r="F4" t="n">
        <v>7.57</v>
      </c>
      <c r="G4" t="n">
        <v>18.92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96.42</v>
      </c>
      <c r="Q4" t="n">
        <v>190.15</v>
      </c>
      <c r="R4" t="n">
        <v>40.23</v>
      </c>
      <c r="S4" t="n">
        <v>24.3</v>
      </c>
      <c r="T4" t="n">
        <v>7066.91</v>
      </c>
      <c r="U4" t="n">
        <v>0.6</v>
      </c>
      <c r="V4" t="n">
        <v>0.83</v>
      </c>
      <c r="W4" t="n">
        <v>2.98</v>
      </c>
      <c r="X4" t="n">
        <v>0.46</v>
      </c>
      <c r="Y4" t="n">
        <v>2</v>
      </c>
      <c r="Z4" t="n">
        <v>10</v>
      </c>
      <c r="AA4" t="n">
        <v>315.0492946661047</v>
      </c>
      <c r="AB4" t="n">
        <v>431.0643439561044</v>
      </c>
      <c r="AC4" t="n">
        <v>389.9241679715395</v>
      </c>
      <c r="AD4" t="n">
        <v>315049.2946661047</v>
      </c>
      <c r="AE4" t="n">
        <v>431064.3439561044</v>
      </c>
      <c r="AF4" t="n">
        <v>2.315692719159076e-05</v>
      </c>
      <c r="AG4" t="n">
        <v>28</v>
      </c>
      <c r="AH4" t="n">
        <v>389924.1679715395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9.590299999999999</v>
      </c>
      <c r="E5" t="n">
        <v>10.43</v>
      </c>
      <c r="F5" t="n">
        <v>7.44</v>
      </c>
      <c r="G5" t="n">
        <v>24.82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94.25</v>
      </c>
      <c r="Q5" t="n">
        <v>190.06</v>
      </c>
      <c r="R5" t="n">
        <v>36.68</v>
      </c>
      <c r="S5" t="n">
        <v>24.3</v>
      </c>
      <c r="T5" t="n">
        <v>5323.91</v>
      </c>
      <c r="U5" t="n">
        <v>0.66</v>
      </c>
      <c r="V5" t="n">
        <v>0.84</v>
      </c>
      <c r="W5" t="n">
        <v>2.97</v>
      </c>
      <c r="X5" t="n">
        <v>0.34</v>
      </c>
      <c r="Y5" t="n">
        <v>2</v>
      </c>
      <c r="Z5" t="n">
        <v>10</v>
      </c>
      <c r="AA5" t="n">
        <v>311.7547673615191</v>
      </c>
      <c r="AB5" t="n">
        <v>426.5566263536836</v>
      </c>
      <c r="AC5" t="n">
        <v>385.8466606104723</v>
      </c>
      <c r="AD5" t="n">
        <v>311754.7673615191</v>
      </c>
      <c r="AE5" t="n">
        <v>426556.6263536835</v>
      </c>
      <c r="AF5" t="n">
        <v>2.388131264872065e-05</v>
      </c>
      <c r="AG5" t="n">
        <v>28</v>
      </c>
      <c r="AH5" t="n">
        <v>385846.6606104723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9.7339</v>
      </c>
      <c r="E6" t="n">
        <v>10.27</v>
      </c>
      <c r="F6" t="n">
        <v>7.39</v>
      </c>
      <c r="G6" t="n">
        <v>29.57</v>
      </c>
      <c r="H6" t="n">
        <v>0.51</v>
      </c>
      <c r="I6" t="n">
        <v>15</v>
      </c>
      <c r="J6" t="n">
        <v>173.71</v>
      </c>
      <c r="K6" t="n">
        <v>51.39</v>
      </c>
      <c r="L6" t="n">
        <v>5</v>
      </c>
      <c r="M6" t="n">
        <v>13</v>
      </c>
      <c r="N6" t="n">
        <v>32.32</v>
      </c>
      <c r="O6" t="n">
        <v>21658.78</v>
      </c>
      <c r="P6" t="n">
        <v>93.03</v>
      </c>
      <c r="Q6" t="n">
        <v>190.15</v>
      </c>
      <c r="R6" t="n">
        <v>34.97</v>
      </c>
      <c r="S6" t="n">
        <v>24.3</v>
      </c>
      <c r="T6" t="n">
        <v>4484.15</v>
      </c>
      <c r="U6" t="n">
        <v>0.6899999999999999</v>
      </c>
      <c r="V6" t="n">
        <v>0.85</v>
      </c>
      <c r="W6" t="n">
        <v>2.97</v>
      </c>
      <c r="X6" t="n">
        <v>0.28</v>
      </c>
      <c r="Y6" t="n">
        <v>2</v>
      </c>
      <c r="Z6" t="n">
        <v>10</v>
      </c>
      <c r="AA6" t="n">
        <v>301.1930231444158</v>
      </c>
      <c r="AB6" t="n">
        <v>412.105581964573</v>
      </c>
      <c r="AC6" t="n">
        <v>372.7748036156904</v>
      </c>
      <c r="AD6" t="n">
        <v>301193.0231444158</v>
      </c>
      <c r="AE6" t="n">
        <v>412105.5819645731</v>
      </c>
      <c r="AF6" t="n">
        <v>2.423889859455721e-05</v>
      </c>
      <c r="AG6" t="n">
        <v>27</v>
      </c>
      <c r="AH6" t="n">
        <v>372774.8036156904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9.8901</v>
      </c>
      <c r="E7" t="n">
        <v>10.11</v>
      </c>
      <c r="F7" t="n">
        <v>7.33</v>
      </c>
      <c r="G7" t="n">
        <v>36.66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91.56</v>
      </c>
      <c r="Q7" t="n">
        <v>190.04</v>
      </c>
      <c r="R7" t="n">
        <v>33.21</v>
      </c>
      <c r="S7" t="n">
        <v>24.3</v>
      </c>
      <c r="T7" t="n">
        <v>3616.62</v>
      </c>
      <c r="U7" t="n">
        <v>0.73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299.3967058138568</v>
      </c>
      <c r="AB7" t="n">
        <v>409.6477813449746</v>
      </c>
      <c r="AC7" t="n">
        <v>370.5515720376816</v>
      </c>
      <c r="AD7" t="n">
        <v>299396.7058138568</v>
      </c>
      <c r="AE7" t="n">
        <v>409647.7813449746</v>
      </c>
      <c r="AF7" t="n">
        <v>2.462786046600337e-05</v>
      </c>
      <c r="AG7" t="n">
        <v>27</v>
      </c>
      <c r="AH7" t="n">
        <v>370551.5720376816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9.950200000000001</v>
      </c>
      <c r="E8" t="n">
        <v>10.05</v>
      </c>
      <c r="F8" t="n">
        <v>7.3</v>
      </c>
      <c r="G8" t="n">
        <v>39.84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90.77</v>
      </c>
      <c r="Q8" t="n">
        <v>189.98</v>
      </c>
      <c r="R8" t="n">
        <v>32.36</v>
      </c>
      <c r="S8" t="n">
        <v>24.3</v>
      </c>
      <c r="T8" t="n">
        <v>3195.16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298.5914567965136</v>
      </c>
      <c r="AB8" t="n">
        <v>408.5460041143663</v>
      </c>
      <c r="AC8" t="n">
        <v>369.5549468796085</v>
      </c>
      <c r="AD8" t="n">
        <v>298591.4567965136</v>
      </c>
      <c r="AE8" t="n">
        <v>408546.0041143663</v>
      </c>
      <c r="AF8" t="n">
        <v>2.477751865085558e-05</v>
      </c>
      <c r="AG8" t="n">
        <v>27</v>
      </c>
      <c r="AH8" t="n">
        <v>369554.9468796085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10.0643</v>
      </c>
      <c r="E9" t="n">
        <v>9.94</v>
      </c>
      <c r="F9" t="n">
        <v>7.26</v>
      </c>
      <c r="G9" t="n">
        <v>48.39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7</v>
      </c>
      <c r="N9" t="n">
        <v>33.75</v>
      </c>
      <c r="O9" t="n">
        <v>22204.83</v>
      </c>
      <c r="P9" t="n">
        <v>89.25</v>
      </c>
      <c r="Q9" t="n">
        <v>190.04</v>
      </c>
      <c r="R9" t="n">
        <v>30.94</v>
      </c>
      <c r="S9" t="n">
        <v>24.3</v>
      </c>
      <c r="T9" t="n">
        <v>2495.16</v>
      </c>
      <c r="U9" t="n">
        <v>0.79</v>
      </c>
      <c r="V9" t="n">
        <v>0.86</v>
      </c>
      <c r="W9" t="n">
        <v>2.95</v>
      </c>
      <c r="X9" t="n">
        <v>0.15</v>
      </c>
      <c r="Y9" t="n">
        <v>2</v>
      </c>
      <c r="Z9" t="n">
        <v>10</v>
      </c>
      <c r="AA9" t="n">
        <v>288.1555018953529</v>
      </c>
      <c r="AB9" t="n">
        <v>394.2670702167616</v>
      </c>
      <c r="AC9" t="n">
        <v>356.6387743925815</v>
      </c>
      <c r="AD9" t="n">
        <v>288155.5018953528</v>
      </c>
      <c r="AE9" t="n">
        <v>394267.0702167616</v>
      </c>
      <c r="AF9" t="n">
        <v>2.506164508832042e-05</v>
      </c>
      <c r="AG9" t="n">
        <v>26</v>
      </c>
      <c r="AH9" t="n">
        <v>356638.7743925815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10.0584</v>
      </c>
      <c r="E10" t="n">
        <v>9.94</v>
      </c>
      <c r="F10" t="n">
        <v>7.26</v>
      </c>
      <c r="G10" t="n">
        <v>48.43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88.84999999999999</v>
      </c>
      <c r="Q10" t="n">
        <v>190.02</v>
      </c>
      <c r="R10" t="n">
        <v>31.09</v>
      </c>
      <c r="S10" t="n">
        <v>24.3</v>
      </c>
      <c r="T10" t="n">
        <v>2570.31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287.9712855239341</v>
      </c>
      <c r="AB10" t="n">
        <v>394.0150172503336</v>
      </c>
      <c r="AC10" t="n">
        <v>356.4107770075109</v>
      </c>
      <c r="AD10" t="n">
        <v>287971.2855239341</v>
      </c>
      <c r="AE10" t="n">
        <v>394015.0172503336</v>
      </c>
      <c r="AF10" t="n">
        <v>2.504695318664608e-05</v>
      </c>
      <c r="AG10" t="n">
        <v>26</v>
      </c>
      <c r="AH10" t="n">
        <v>356410.7770075109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10.1126</v>
      </c>
      <c r="E11" t="n">
        <v>9.890000000000001</v>
      </c>
      <c r="F11" t="n">
        <v>7.25</v>
      </c>
      <c r="G11" t="n">
        <v>54.34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88.15000000000001</v>
      </c>
      <c r="Q11" t="n">
        <v>190</v>
      </c>
      <c r="R11" t="n">
        <v>30.46</v>
      </c>
      <c r="S11" t="n">
        <v>24.3</v>
      </c>
      <c r="T11" t="n">
        <v>2263.58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287.2922844462773</v>
      </c>
      <c r="AB11" t="n">
        <v>393.0859780204702</v>
      </c>
      <c r="AC11" t="n">
        <v>355.5704039778309</v>
      </c>
      <c r="AD11" t="n">
        <v>287292.2844462773</v>
      </c>
      <c r="AE11" t="n">
        <v>393085.9780204702</v>
      </c>
      <c r="AF11" t="n">
        <v>2.518191946982394e-05</v>
      </c>
      <c r="AG11" t="n">
        <v>26</v>
      </c>
      <c r="AH11" t="n">
        <v>355570.403977831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10.177</v>
      </c>
      <c r="E12" t="n">
        <v>9.83</v>
      </c>
      <c r="F12" t="n">
        <v>7.22</v>
      </c>
      <c r="G12" t="n">
        <v>61.85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87.40000000000001</v>
      </c>
      <c r="Q12" t="n">
        <v>189.99</v>
      </c>
      <c r="R12" t="n">
        <v>29.64</v>
      </c>
      <c r="S12" t="n">
        <v>24.3</v>
      </c>
      <c r="T12" t="n">
        <v>1859.13</v>
      </c>
      <c r="U12" t="n">
        <v>0.82</v>
      </c>
      <c r="V12" t="n">
        <v>0.87</v>
      </c>
      <c r="W12" t="n">
        <v>2.95</v>
      </c>
      <c r="X12" t="n">
        <v>0.11</v>
      </c>
      <c r="Y12" t="n">
        <v>2</v>
      </c>
      <c r="Z12" t="n">
        <v>10</v>
      </c>
      <c r="AA12" t="n">
        <v>286.5222397538369</v>
      </c>
      <c r="AB12" t="n">
        <v>392.032368900299</v>
      </c>
      <c r="AC12" t="n">
        <v>354.6173498333392</v>
      </c>
      <c r="AD12" t="n">
        <v>286522.2397538369</v>
      </c>
      <c r="AE12" t="n">
        <v>392032.3689002991</v>
      </c>
      <c r="AF12" t="n">
        <v>2.534228531182863e-05</v>
      </c>
      <c r="AG12" t="n">
        <v>26</v>
      </c>
      <c r="AH12" t="n">
        <v>354617.3498333392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10.1632</v>
      </c>
      <c r="E13" t="n">
        <v>9.84</v>
      </c>
      <c r="F13" t="n">
        <v>7.23</v>
      </c>
      <c r="G13" t="n">
        <v>61.97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86.51000000000001</v>
      </c>
      <c r="Q13" t="n">
        <v>190</v>
      </c>
      <c r="R13" t="n">
        <v>30.04</v>
      </c>
      <c r="S13" t="n">
        <v>24.3</v>
      </c>
      <c r="T13" t="n">
        <v>2058.69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286.1270463057897</v>
      </c>
      <c r="AB13" t="n">
        <v>391.4916477899764</v>
      </c>
      <c r="AC13" t="n">
        <v>354.1282343868789</v>
      </c>
      <c r="AD13" t="n">
        <v>286127.0463057897</v>
      </c>
      <c r="AE13" t="n">
        <v>391491.6477899764</v>
      </c>
      <c r="AF13" t="n">
        <v>2.530792120282763e-05</v>
      </c>
      <c r="AG13" t="n">
        <v>26</v>
      </c>
      <c r="AH13" t="n">
        <v>354128.2343868789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10.2264</v>
      </c>
      <c r="E14" t="n">
        <v>9.779999999999999</v>
      </c>
      <c r="F14" t="n">
        <v>7.2</v>
      </c>
      <c r="G14" t="n">
        <v>72.03</v>
      </c>
      <c r="H14" t="n">
        <v>1.24</v>
      </c>
      <c r="I14" t="n">
        <v>6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85.90000000000001</v>
      </c>
      <c r="Q14" t="n">
        <v>190.01</v>
      </c>
      <c r="R14" t="n">
        <v>29.28</v>
      </c>
      <c r="S14" t="n">
        <v>24.3</v>
      </c>
      <c r="T14" t="n">
        <v>1681.61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285.4487633014834</v>
      </c>
      <c r="AB14" t="n">
        <v>390.5635910597503</v>
      </c>
      <c r="AC14" t="n">
        <v>353.2887500884498</v>
      </c>
      <c r="AD14" t="n">
        <v>285448.7633014834</v>
      </c>
      <c r="AE14" t="n">
        <v>390563.5910597503</v>
      </c>
      <c r="AF14" t="n">
        <v>2.546529886144093e-05</v>
      </c>
      <c r="AG14" t="n">
        <v>26</v>
      </c>
      <c r="AH14" t="n">
        <v>353288.7500884498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10.222</v>
      </c>
      <c r="E15" t="n">
        <v>9.779999999999999</v>
      </c>
      <c r="F15" t="n">
        <v>7.21</v>
      </c>
      <c r="G15" t="n">
        <v>72.06999999999999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85.44</v>
      </c>
      <c r="Q15" t="n">
        <v>189.99</v>
      </c>
      <c r="R15" t="n">
        <v>29.27</v>
      </c>
      <c r="S15" t="n">
        <v>24.3</v>
      </c>
      <c r="T15" t="n">
        <v>1679.45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285.2353274581023</v>
      </c>
      <c r="AB15" t="n">
        <v>390.2715587227115</v>
      </c>
      <c r="AC15" t="n">
        <v>353.024588907788</v>
      </c>
      <c r="AD15" t="n">
        <v>285235.3274581023</v>
      </c>
      <c r="AE15" t="n">
        <v>390271.5587227115</v>
      </c>
      <c r="AF15" t="n">
        <v>2.545434218900582e-05</v>
      </c>
      <c r="AG15" t="n">
        <v>26</v>
      </c>
      <c r="AH15" t="n">
        <v>353024.588907788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10.2719</v>
      </c>
      <c r="E16" t="n">
        <v>9.74</v>
      </c>
      <c r="F16" t="n">
        <v>7.19</v>
      </c>
      <c r="G16" t="n">
        <v>86.31999999999999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83.84</v>
      </c>
      <c r="Q16" t="n">
        <v>189.99</v>
      </c>
      <c r="R16" t="n">
        <v>28.84</v>
      </c>
      <c r="S16" t="n">
        <v>24.3</v>
      </c>
      <c r="T16" t="n">
        <v>1469.11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  <c r="AA16" t="n">
        <v>284.1172862211106</v>
      </c>
      <c r="AB16" t="n">
        <v>388.7418053777612</v>
      </c>
      <c r="AC16" t="n">
        <v>351.6408330750575</v>
      </c>
      <c r="AD16" t="n">
        <v>284117.2862211107</v>
      </c>
      <c r="AE16" t="n">
        <v>388741.8053777613</v>
      </c>
      <c r="AF16" t="n">
        <v>2.55786008150312e-05</v>
      </c>
      <c r="AG16" t="n">
        <v>26</v>
      </c>
      <c r="AH16" t="n">
        <v>351640.8330750575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10.2775</v>
      </c>
      <c r="E17" t="n">
        <v>9.73</v>
      </c>
      <c r="F17" t="n">
        <v>7.19</v>
      </c>
      <c r="G17" t="n">
        <v>86.26000000000001</v>
      </c>
      <c r="H17" t="n">
        <v>1.49</v>
      </c>
      <c r="I17" t="n">
        <v>5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83.98</v>
      </c>
      <c r="Q17" t="n">
        <v>189.96</v>
      </c>
      <c r="R17" t="n">
        <v>28.74</v>
      </c>
      <c r="S17" t="n">
        <v>24.3</v>
      </c>
      <c r="T17" t="n">
        <v>1416.58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284.1637074581186</v>
      </c>
      <c r="AB17" t="n">
        <v>388.805320962196</v>
      </c>
      <c r="AC17" t="n">
        <v>351.6982868212585</v>
      </c>
      <c r="AD17" t="n">
        <v>284163.7074581186</v>
      </c>
      <c r="AE17" t="n">
        <v>388805.320962196</v>
      </c>
      <c r="AF17" t="n">
        <v>2.55925456708577e-05</v>
      </c>
      <c r="AG17" t="n">
        <v>26</v>
      </c>
      <c r="AH17" t="n">
        <v>351698.2868212585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10.279</v>
      </c>
      <c r="E18" t="n">
        <v>9.73</v>
      </c>
      <c r="F18" t="n">
        <v>7.19</v>
      </c>
      <c r="G18" t="n">
        <v>86.23999999999999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83.51000000000001</v>
      </c>
      <c r="Q18" t="n">
        <v>189.98</v>
      </c>
      <c r="R18" t="n">
        <v>28.7</v>
      </c>
      <c r="S18" t="n">
        <v>24.3</v>
      </c>
      <c r="T18" t="n">
        <v>1396.16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283.9074499916012</v>
      </c>
      <c r="AB18" t="n">
        <v>388.4546981912253</v>
      </c>
      <c r="AC18" t="n">
        <v>351.3811269954471</v>
      </c>
      <c r="AD18" t="n">
        <v>283907.4499916012</v>
      </c>
      <c r="AE18" t="n">
        <v>388454.6981912253</v>
      </c>
      <c r="AF18" t="n">
        <v>2.559628090009694e-05</v>
      </c>
      <c r="AG18" t="n">
        <v>26</v>
      </c>
      <c r="AH18" t="n">
        <v>351381.1269954471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10.2889</v>
      </c>
      <c r="E19" t="n">
        <v>9.720000000000001</v>
      </c>
      <c r="F19" t="n">
        <v>7.18</v>
      </c>
      <c r="G19" t="n">
        <v>86.13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82.22</v>
      </c>
      <c r="Q19" t="n">
        <v>189.98</v>
      </c>
      <c r="R19" t="n">
        <v>28.39</v>
      </c>
      <c r="S19" t="n">
        <v>24.3</v>
      </c>
      <c r="T19" t="n">
        <v>1242.89</v>
      </c>
      <c r="U19" t="n">
        <v>0.86</v>
      </c>
      <c r="V19" t="n">
        <v>0.87</v>
      </c>
      <c r="W19" t="n">
        <v>2.95</v>
      </c>
      <c r="X19" t="n">
        <v>0.07000000000000001</v>
      </c>
      <c r="Y19" t="n">
        <v>2</v>
      </c>
      <c r="Z19" t="n">
        <v>10</v>
      </c>
      <c r="AA19" t="n">
        <v>283.1674831337899</v>
      </c>
      <c r="AB19" t="n">
        <v>387.442242891334</v>
      </c>
      <c r="AC19" t="n">
        <v>350.4652990083875</v>
      </c>
      <c r="AD19" t="n">
        <v>283167.4831337899</v>
      </c>
      <c r="AE19" t="n">
        <v>387442.242891334</v>
      </c>
      <c r="AF19" t="n">
        <v>2.562093341307592e-05</v>
      </c>
      <c r="AG19" t="n">
        <v>26</v>
      </c>
      <c r="AH19" t="n">
        <v>350465.2990083875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10.2837</v>
      </c>
      <c r="E20" t="n">
        <v>9.720000000000001</v>
      </c>
      <c r="F20" t="n">
        <v>7.18</v>
      </c>
      <c r="G20" t="n">
        <v>86.19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80.93000000000001</v>
      </c>
      <c r="Q20" t="n">
        <v>190.01</v>
      </c>
      <c r="R20" t="n">
        <v>28.57</v>
      </c>
      <c r="S20" t="n">
        <v>24.3</v>
      </c>
      <c r="T20" t="n">
        <v>1331.3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282.5100712085676</v>
      </c>
      <c r="AB20" t="n">
        <v>386.5427428922778</v>
      </c>
      <c r="AC20" t="n">
        <v>349.651646026785</v>
      </c>
      <c r="AD20" t="n">
        <v>282510.0712085676</v>
      </c>
      <c r="AE20" t="n">
        <v>386542.7428922778</v>
      </c>
      <c r="AF20" t="n">
        <v>2.560798461837989e-05</v>
      </c>
      <c r="AG20" t="n">
        <v>26</v>
      </c>
      <c r="AH20" t="n">
        <v>349651.646026785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10.3442</v>
      </c>
      <c r="E21" t="n">
        <v>9.67</v>
      </c>
      <c r="F21" t="n">
        <v>7.16</v>
      </c>
      <c r="G21" t="n">
        <v>107.39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80.76000000000001</v>
      </c>
      <c r="Q21" t="n">
        <v>189.96</v>
      </c>
      <c r="R21" t="n">
        <v>27.89</v>
      </c>
      <c r="S21" t="n">
        <v>24.3</v>
      </c>
      <c r="T21" t="n">
        <v>997.99</v>
      </c>
      <c r="U21" t="n">
        <v>0.87</v>
      </c>
      <c r="V21" t="n">
        <v>0.87</v>
      </c>
      <c r="W21" t="n">
        <v>2.94</v>
      </c>
      <c r="X21" t="n">
        <v>0.05</v>
      </c>
      <c r="Y21" t="n">
        <v>2</v>
      </c>
      <c r="Z21" t="n">
        <v>10</v>
      </c>
      <c r="AA21" t="n">
        <v>282.114832523936</v>
      </c>
      <c r="AB21" t="n">
        <v>386.0019598872647</v>
      </c>
      <c r="AC21" t="n">
        <v>349.1624745927766</v>
      </c>
      <c r="AD21" t="n">
        <v>282114.832523936</v>
      </c>
      <c r="AE21" t="n">
        <v>386001.9598872646</v>
      </c>
      <c r="AF21" t="n">
        <v>2.575863886436256e-05</v>
      </c>
      <c r="AG21" t="n">
        <v>26</v>
      </c>
      <c r="AH21" t="n">
        <v>349162.4745927766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10.3445</v>
      </c>
      <c r="E22" t="n">
        <v>9.67</v>
      </c>
      <c r="F22" t="n">
        <v>7.16</v>
      </c>
      <c r="G22" t="n">
        <v>107.38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80.47</v>
      </c>
      <c r="Q22" t="n">
        <v>189.98</v>
      </c>
      <c r="R22" t="n">
        <v>27.89</v>
      </c>
      <c r="S22" t="n">
        <v>24.3</v>
      </c>
      <c r="T22" t="n">
        <v>995.63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281.9608547273958</v>
      </c>
      <c r="AB22" t="n">
        <v>385.7912806730174</v>
      </c>
      <c r="AC22" t="n">
        <v>348.971902307047</v>
      </c>
      <c r="AD22" t="n">
        <v>281960.8547273958</v>
      </c>
      <c r="AE22" t="n">
        <v>385791.2806730174</v>
      </c>
      <c r="AF22" t="n">
        <v>2.575938591021041e-05</v>
      </c>
      <c r="AG22" t="n">
        <v>26</v>
      </c>
      <c r="AH22" t="n">
        <v>348971.902307047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10.3427</v>
      </c>
      <c r="E23" t="n">
        <v>9.67</v>
      </c>
      <c r="F23" t="n">
        <v>7.16</v>
      </c>
      <c r="G23" t="n">
        <v>107.41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80.05</v>
      </c>
      <c r="Q23" t="n">
        <v>189.98</v>
      </c>
      <c r="R23" t="n">
        <v>27.88</v>
      </c>
      <c r="S23" t="n">
        <v>24.3</v>
      </c>
      <c r="T23" t="n">
        <v>990.71</v>
      </c>
      <c r="U23" t="n">
        <v>0.87</v>
      </c>
      <c r="V23" t="n">
        <v>0.87</v>
      </c>
      <c r="W23" t="n">
        <v>2.94</v>
      </c>
      <c r="X23" t="n">
        <v>0.05</v>
      </c>
      <c r="Y23" t="n">
        <v>2</v>
      </c>
      <c r="Z23" t="n">
        <v>10</v>
      </c>
      <c r="AA23" t="n">
        <v>281.7483408029076</v>
      </c>
      <c r="AB23" t="n">
        <v>385.5005097460801</v>
      </c>
      <c r="AC23" t="n">
        <v>348.708882149277</v>
      </c>
      <c r="AD23" t="n">
        <v>281748.3408029077</v>
      </c>
      <c r="AE23" t="n">
        <v>385500.5097460801</v>
      </c>
      <c r="AF23" t="n">
        <v>2.575490363512332e-05</v>
      </c>
      <c r="AG23" t="n">
        <v>26</v>
      </c>
      <c r="AH23" t="n">
        <v>348708.882149277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10.3442</v>
      </c>
      <c r="E24" t="n">
        <v>9.67</v>
      </c>
      <c r="F24" t="n">
        <v>7.16</v>
      </c>
      <c r="G24" t="n">
        <v>107.39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79.28</v>
      </c>
      <c r="Q24" t="n">
        <v>190.01</v>
      </c>
      <c r="R24" t="n">
        <v>27.89</v>
      </c>
      <c r="S24" t="n">
        <v>24.3</v>
      </c>
      <c r="T24" t="n">
        <v>998.89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281.3362224159432</v>
      </c>
      <c r="AB24" t="n">
        <v>384.9366311876553</v>
      </c>
      <c r="AC24" t="n">
        <v>348.1988193690598</v>
      </c>
      <c r="AD24" t="n">
        <v>281336.2224159432</v>
      </c>
      <c r="AE24" t="n">
        <v>384936.6311876553</v>
      </c>
      <c r="AF24" t="n">
        <v>2.575863886436256e-05</v>
      </c>
      <c r="AG24" t="n">
        <v>26</v>
      </c>
      <c r="AH24" t="n">
        <v>348198.8193690598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10.3526</v>
      </c>
      <c r="E25" t="n">
        <v>9.66</v>
      </c>
      <c r="F25" t="n">
        <v>7.15</v>
      </c>
      <c r="G25" t="n">
        <v>107.27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78.12</v>
      </c>
      <c r="Q25" t="n">
        <v>189.96</v>
      </c>
      <c r="R25" t="n">
        <v>27.52</v>
      </c>
      <c r="S25" t="n">
        <v>24.3</v>
      </c>
      <c r="T25" t="n">
        <v>812.4</v>
      </c>
      <c r="U25" t="n">
        <v>0.88</v>
      </c>
      <c r="V25" t="n">
        <v>0.88</v>
      </c>
      <c r="W25" t="n">
        <v>2.95</v>
      </c>
      <c r="X25" t="n">
        <v>0.04</v>
      </c>
      <c r="Y25" t="n">
        <v>2</v>
      </c>
      <c r="Z25" t="n">
        <v>10</v>
      </c>
      <c r="AA25" t="n">
        <v>280.6785686388889</v>
      </c>
      <c r="AB25" t="n">
        <v>384.0368002762526</v>
      </c>
      <c r="AC25" t="n">
        <v>347.3848670569207</v>
      </c>
      <c r="AD25" t="n">
        <v>280678.5686388889</v>
      </c>
      <c r="AE25" t="n">
        <v>384036.8002762526</v>
      </c>
      <c r="AF25" t="n">
        <v>2.57795561481023e-05</v>
      </c>
      <c r="AG25" t="n">
        <v>26</v>
      </c>
      <c r="AH25" t="n">
        <v>347384.8670569207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10.349</v>
      </c>
      <c r="E26" t="n">
        <v>9.66</v>
      </c>
      <c r="F26" t="n">
        <v>7.15</v>
      </c>
      <c r="G26" t="n">
        <v>107.32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78.61</v>
      </c>
      <c r="Q26" t="n">
        <v>189.96</v>
      </c>
      <c r="R26" t="n">
        <v>27.55</v>
      </c>
      <c r="S26" t="n">
        <v>24.3</v>
      </c>
      <c r="T26" t="n">
        <v>827.0700000000001</v>
      </c>
      <c r="U26" t="n">
        <v>0.88</v>
      </c>
      <c r="V26" t="n">
        <v>0.87</v>
      </c>
      <c r="W26" t="n">
        <v>2.95</v>
      </c>
      <c r="X26" t="n">
        <v>0.05</v>
      </c>
      <c r="Y26" t="n">
        <v>2</v>
      </c>
      <c r="Z26" t="n">
        <v>10</v>
      </c>
      <c r="AA26" t="n">
        <v>280.952725864759</v>
      </c>
      <c r="AB26" t="n">
        <v>384.4119142876513</v>
      </c>
      <c r="AC26" t="n">
        <v>347.7241807135473</v>
      </c>
      <c r="AD26" t="n">
        <v>280952.725864759</v>
      </c>
      <c r="AE26" t="n">
        <v>384411.9142876512</v>
      </c>
      <c r="AF26" t="n">
        <v>2.577059159792812e-05</v>
      </c>
      <c r="AG26" t="n">
        <v>26</v>
      </c>
      <c r="AH26" t="n">
        <v>347724.1807135473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10.1229</v>
      </c>
      <c r="E2" t="n">
        <v>9.880000000000001</v>
      </c>
      <c r="F2" t="n">
        <v>7.74</v>
      </c>
      <c r="G2" t="n">
        <v>14.51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30</v>
      </c>
      <c r="N2" t="n">
        <v>5.51</v>
      </c>
      <c r="O2" t="n">
        <v>6564.78</v>
      </c>
      <c r="P2" t="n">
        <v>42.82</v>
      </c>
      <c r="Q2" t="n">
        <v>190.31</v>
      </c>
      <c r="R2" t="n">
        <v>45.86</v>
      </c>
      <c r="S2" t="n">
        <v>24.3</v>
      </c>
      <c r="T2" t="n">
        <v>9842.07</v>
      </c>
      <c r="U2" t="n">
        <v>0.53</v>
      </c>
      <c r="V2" t="n">
        <v>0.8100000000000001</v>
      </c>
      <c r="W2" t="n">
        <v>2.99</v>
      </c>
      <c r="X2" t="n">
        <v>0.63</v>
      </c>
      <c r="Y2" t="n">
        <v>2</v>
      </c>
      <c r="Z2" t="n">
        <v>10</v>
      </c>
      <c r="AA2" t="n">
        <v>256.714779050259</v>
      </c>
      <c r="AB2" t="n">
        <v>351.2484861531404</v>
      </c>
      <c r="AC2" t="n">
        <v>317.7258236151361</v>
      </c>
      <c r="AD2" t="n">
        <v>256714.779050259</v>
      </c>
      <c r="AE2" t="n">
        <v>351248.4861531404</v>
      </c>
      <c r="AF2" t="n">
        <v>4.518799193331593e-05</v>
      </c>
      <c r="AG2" t="n">
        <v>26</v>
      </c>
      <c r="AH2" t="n">
        <v>317725.8236151361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10.7261</v>
      </c>
      <c r="E3" t="n">
        <v>9.32</v>
      </c>
      <c r="F3" t="n">
        <v>7.39</v>
      </c>
      <c r="G3" t="n">
        <v>29.57</v>
      </c>
      <c r="H3" t="n">
        <v>0.66</v>
      </c>
      <c r="I3" t="n">
        <v>15</v>
      </c>
      <c r="J3" t="n">
        <v>52.47</v>
      </c>
      <c r="K3" t="n">
        <v>24.83</v>
      </c>
      <c r="L3" t="n">
        <v>2</v>
      </c>
      <c r="M3" t="n">
        <v>13</v>
      </c>
      <c r="N3" t="n">
        <v>5.64</v>
      </c>
      <c r="O3" t="n">
        <v>6705.1</v>
      </c>
      <c r="P3" t="n">
        <v>38.03</v>
      </c>
      <c r="Q3" t="n">
        <v>190.08</v>
      </c>
      <c r="R3" t="n">
        <v>34.92</v>
      </c>
      <c r="S3" t="n">
        <v>24.3</v>
      </c>
      <c r="T3" t="n">
        <v>4456.68</v>
      </c>
      <c r="U3" t="n">
        <v>0.7</v>
      </c>
      <c r="V3" t="n">
        <v>0.85</v>
      </c>
      <c r="W3" t="n">
        <v>2.97</v>
      </c>
      <c r="X3" t="n">
        <v>0.28</v>
      </c>
      <c r="Y3" t="n">
        <v>2</v>
      </c>
      <c r="Z3" t="n">
        <v>10</v>
      </c>
      <c r="AA3" t="n">
        <v>243.7981026230367</v>
      </c>
      <c r="AB3" t="n">
        <v>333.5753196218773</v>
      </c>
      <c r="AC3" t="n">
        <v>301.7393592931662</v>
      </c>
      <c r="AD3" t="n">
        <v>243798.1026230367</v>
      </c>
      <c r="AE3" t="n">
        <v>333575.3196218773</v>
      </c>
      <c r="AF3" t="n">
        <v>4.788063897459622e-05</v>
      </c>
      <c r="AG3" t="n">
        <v>25</v>
      </c>
      <c r="AH3" t="n">
        <v>301739.3592931661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10.8705</v>
      </c>
      <c r="E4" t="n">
        <v>9.199999999999999</v>
      </c>
      <c r="F4" t="n">
        <v>7.32</v>
      </c>
      <c r="G4" t="n">
        <v>39.91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35.73</v>
      </c>
      <c r="Q4" t="n">
        <v>190.13</v>
      </c>
      <c r="R4" t="n">
        <v>32.23</v>
      </c>
      <c r="S4" t="n">
        <v>24.3</v>
      </c>
      <c r="T4" t="n">
        <v>3133.06</v>
      </c>
      <c r="U4" t="n">
        <v>0.75</v>
      </c>
      <c r="V4" t="n">
        <v>0.86</v>
      </c>
      <c r="W4" t="n">
        <v>2.97</v>
      </c>
      <c r="X4" t="n">
        <v>0.21</v>
      </c>
      <c r="Y4" t="n">
        <v>2</v>
      </c>
      <c r="Z4" t="n">
        <v>10</v>
      </c>
      <c r="AA4" t="n">
        <v>233.5064215554138</v>
      </c>
      <c r="AB4" t="n">
        <v>319.4937875482383</v>
      </c>
      <c r="AC4" t="n">
        <v>289.0017488770764</v>
      </c>
      <c r="AD4" t="n">
        <v>233506.4215554138</v>
      </c>
      <c r="AE4" t="n">
        <v>319493.7875482384</v>
      </c>
      <c r="AF4" t="n">
        <v>4.85252315355393e-05</v>
      </c>
      <c r="AG4" t="n">
        <v>24</v>
      </c>
      <c r="AH4" t="n">
        <v>289001.7488770764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7.9512</v>
      </c>
      <c r="E2" t="n">
        <v>12.58</v>
      </c>
      <c r="F2" t="n">
        <v>8.52</v>
      </c>
      <c r="G2" t="n">
        <v>7.41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94.44</v>
      </c>
      <c r="Q2" t="n">
        <v>190.52</v>
      </c>
      <c r="R2" t="n">
        <v>69.34999999999999</v>
      </c>
      <c r="S2" t="n">
        <v>24.3</v>
      </c>
      <c r="T2" t="n">
        <v>21401.79</v>
      </c>
      <c r="U2" t="n">
        <v>0.35</v>
      </c>
      <c r="V2" t="n">
        <v>0.74</v>
      </c>
      <c r="W2" t="n">
        <v>3.07</v>
      </c>
      <c r="X2" t="n">
        <v>1.4</v>
      </c>
      <c r="Y2" t="n">
        <v>2</v>
      </c>
      <c r="Z2" t="n">
        <v>10</v>
      </c>
      <c r="AA2" t="n">
        <v>368.2820880820452</v>
      </c>
      <c r="AB2" t="n">
        <v>503.8998003728932</v>
      </c>
      <c r="AC2" t="n">
        <v>455.8083106531152</v>
      </c>
      <c r="AD2" t="n">
        <v>368282.0880820451</v>
      </c>
      <c r="AE2" t="n">
        <v>503899.8003728932</v>
      </c>
      <c r="AF2" t="n">
        <v>2.206261699182237e-05</v>
      </c>
      <c r="AG2" t="n">
        <v>33</v>
      </c>
      <c r="AH2" t="n">
        <v>455808.3106531152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9.2578</v>
      </c>
      <c r="E3" t="n">
        <v>10.8</v>
      </c>
      <c r="F3" t="n">
        <v>7.75</v>
      </c>
      <c r="G3" t="n">
        <v>14.53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85.16</v>
      </c>
      <c r="Q3" t="n">
        <v>190.08</v>
      </c>
      <c r="R3" t="n">
        <v>45.92</v>
      </c>
      <c r="S3" t="n">
        <v>24.3</v>
      </c>
      <c r="T3" t="n">
        <v>9870.559999999999</v>
      </c>
      <c r="U3" t="n">
        <v>0.53</v>
      </c>
      <c r="V3" t="n">
        <v>0.8100000000000001</v>
      </c>
      <c r="W3" t="n">
        <v>3</v>
      </c>
      <c r="X3" t="n">
        <v>0.64</v>
      </c>
      <c r="Y3" t="n">
        <v>2</v>
      </c>
      <c r="Z3" t="n">
        <v>10</v>
      </c>
      <c r="AA3" t="n">
        <v>316.1420595935876</v>
      </c>
      <c r="AB3" t="n">
        <v>432.5595131392727</v>
      </c>
      <c r="AC3" t="n">
        <v>391.2766403063493</v>
      </c>
      <c r="AD3" t="n">
        <v>316142.0595935876</v>
      </c>
      <c r="AE3" t="n">
        <v>432559.5131392727</v>
      </c>
      <c r="AF3" t="n">
        <v>2.5688109415798e-05</v>
      </c>
      <c r="AG3" t="n">
        <v>29</v>
      </c>
      <c r="AH3" t="n">
        <v>391276.6403063494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9.7342</v>
      </c>
      <c r="E4" t="n">
        <v>10.27</v>
      </c>
      <c r="F4" t="n">
        <v>7.52</v>
      </c>
      <c r="G4" t="n">
        <v>21.49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81.81999999999999</v>
      </c>
      <c r="Q4" t="n">
        <v>190</v>
      </c>
      <c r="R4" t="n">
        <v>38.83</v>
      </c>
      <c r="S4" t="n">
        <v>24.3</v>
      </c>
      <c r="T4" t="n">
        <v>6384.26</v>
      </c>
      <c r="U4" t="n">
        <v>0.63</v>
      </c>
      <c r="V4" t="n">
        <v>0.83</v>
      </c>
      <c r="W4" t="n">
        <v>2.98</v>
      </c>
      <c r="X4" t="n">
        <v>0.41</v>
      </c>
      <c r="Y4" t="n">
        <v>2</v>
      </c>
      <c r="Z4" t="n">
        <v>10</v>
      </c>
      <c r="AA4" t="n">
        <v>293.4776773261528</v>
      </c>
      <c r="AB4" t="n">
        <v>401.5491054389909</v>
      </c>
      <c r="AC4" t="n">
        <v>363.2258223936019</v>
      </c>
      <c r="AD4" t="n">
        <v>293477.6773261528</v>
      </c>
      <c r="AE4" t="n">
        <v>401549.1054389909</v>
      </c>
      <c r="AF4" t="n">
        <v>2.701000180121206e-05</v>
      </c>
      <c r="AG4" t="n">
        <v>27</v>
      </c>
      <c r="AH4" t="n">
        <v>363225.8223936019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9.9679</v>
      </c>
      <c r="E5" t="n">
        <v>10.03</v>
      </c>
      <c r="F5" t="n">
        <v>7.42</v>
      </c>
      <c r="G5" t="n">
        <v>27.81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79.84999999999999</v>
      </c>
      <c r="Q5" t="n">
        <v>190.05</v>
      </c>
      <c r="R5" t="n">
        <v>35.92</v>
      </c>
      <c r="S5" t="n">
        <v>24.3</v>
      </c>
      <c r="T5" t="n">
        <v>4952.47</v>
      </c>
      <c r="U5" t="n">
        <v>0.68</v>
      </c>
      <c r="V5" t="n">
        <v>0.84</v>
      </c>
      <c r="W5" t="n">
        <v>2.96</v>
      </c>
      <c r="X5" t="n">
        <v>0.31</v>
      </c>
      <c r="Y5" t="n">
        <v>2</v>
      </c>
      <c r="Z5" t="n">
        <v>10</v>
      </c>
      <c r="AA5" t="n">
        <v>291.0974939386693</v>
      </c>
      <c r="AB5" t="n">
        <v>398.2924335219557</v>
      </c>
      <c r="AC5" t="n">
        <v>360.2799626735609</v>
      </c>
      <c r="AD5" t="n">
        <v>291097.4939386693</v>
      </c>
      <c r="AE5" t="n">
        <v>398292.4335219557</v>
      </c>
      <c r="AF5" t="n">
        <v>2.765846160488809e-05</v>
      </c>
      <c r="AG5" t="n">
        <v>27</v>
      </c>
      <c r="AH5" t="n">
        <v>360279.9626735609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10.1178</v>
      </c>
      <c r="E6" t="n">
        <v>9.880000000000001</v>
      </c>
      <c r="F6" t="n">
        <v>7.35</v>
      </c>
      <c r="G6" t="n">
        <v>33.92</v>
      </c>
      <c r="H6" t="n">
        <v>0.64</v>
      </c>
      <c r="I6" t="n">
        <v>13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78.20999999999999</v>
      </c>
      <c r="Q6" t="n">
        <v>190.1</v>
      </c>
      <c r="R6" t="n">
        <v>33.76</v>
      </c>
      <c r="S6" t="n">
        <v>24.3</v>
      </c>
      <c r="T6" t="n">
        <v>3887.29</v>
      </c>
      <c r="U6" t="n">
        <v>0.72</v>
      </c>
      <c r="V6" t="n">
        <v>0.85</v>
      </c>
      <c r="W6" t="n">
        <v>2.96</v>
      </c>
      <c r="X6" t="n">
        <v>0.24</v>
      </c>
      <c r="Y6" t="n">
        <v>2</v>
      </c>
      <c r="Z6" t="n">
        <v>10</v>
      </c>
      <c r="AA6" t="n">
        <v>280.5143630204724</v>
      </c>
      <c r="AB6" t="n">
        <v>383.8121269048945</v>
      </c>
      <c r="AC6" t="n">
        <v>347.181636196794</v>
      </c>
      <c r="AD6" t="n">
        <v>280514.3630204725</v>
      </c>
      <c r="AE6" t="n">
        <v>383812.1269048945</v>
      </c>
      <c r="AF6" t="n">
        <v>2.807439709727593e-05</v>
      </c>
      <c r="AG6" t="n">
        <v>26</v>
      </c>
      <c r="AH6" t="n">
        <v>347181.636196794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10.2252</v>
      </c>
      <c r="E7" t="n">
        <v>9.779999999999999</v>
      </c>
      <c r="F7" t="n">
        <v>7.3</v>
      </c>
      <c r="G7" t="n">
        <v>39.82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76.76000000000001</v>
      </c>
      <c r="Q7" t="n">
        <v>190.09</v>
      </c>
      <c r="R7" t="n">
        <v>32.12</v>
      </c>
      <c r="S7" t="n">
        <v>24.3</v>
      </c>
      <c r="T7" t="n">
        <v>3078.61</v>
      </c>
      <c r="U7" t="n">
        <v>0.76</v>
      </c>
      <c r="V7" t="n">
        <v>0.86</v>
      </c>
      <c r="W7" t="n">
        <v>2.96</v>
      </c>
      <c r="X7" t="n">
        <v>0.19</v>
      </c>
      <c r="Y7" t="n">
        <v>2</v>
      </c>
      <c r="Z7" t="n">
        <v>10</v>
      </c>
      <c r="AA7" t="n">
        <v>279.1975099490096</v>
      </c>
      <c r="AB7" t="n">
        <v>382.0103504370617</v>
      </c>
      <c r="AC7" t="n">
        <v>345.551818746242</v>
      </c>
      <c r="AD7" t="n">
        <v>279197.5099490096</v>
      </c>
      <c r="AE7" t="n">
        <v>382010.3504370617</v>
      </c>
      <c r="AF7" t="n">
        <v>2.837240558214887e-05</v>
      </c>
      <c r="AG7" t="n">
        <v>26</v>
      </c>
      <c r="AH7" t="n">
        <v>345551.818746242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10.3113</v>
      </c>
      <c r="E8" t="n">
        <v>9.699999999999999</v>
      </c>
      <c r="F8" t="n">
        <v>7.27</v>
      </c>
      <c r="G8" t="n">
        <v>48.49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75.56999999999999</v>
      </c>
      <c r="Q8" t="n">
        <v>190</v>
      </c>
      <c r="R8" t="n">
        <v>31.34</v>
      </c>
      <c r="S8" t="n">
        <v>24.3</v>
      </c>
      <c r="T8" t="n">
        <v>2699.16</v>
      </c>
      <c r="U8" t="n">
        <v>0.78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278.1551503587019</v>
      </c>
      <c r="AB8" t="n">
        <v>380.5841480599432</v>
      </c>
      <c r="AC8" t="n">
        <v>344.2617311223081</v>
      </c>
      <c r="AD8" t="n">
        <v>278155.1503587019</v>
      </c>
      <c r="AE8" t="n">
        <v>380584.1480599432</v>
      </c>
      <c r="AF8" t="n">
        <v>2.861131182560846e-05</v>
      </c>
      <c r="AG8" t="n">
        <v>26</v>
      </c>
      <c r="AH8" t="n">
        <v>344261.7311223081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10.3672</v>
      </c>
      <c r="E9" t="n">
        <v>9.65</v>
      </c>
      <c r="F9" t="n">
        <v>7.25</v>
      </c>
      <c r="G9" t="n">
        <v>54.36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74.59999999999999</v>
      </c>
      <c r="Q9" t="n">
        <v>189.99</v>
      </c>
      <c r="R9" t="n">
        <v>30.56</v>
      </c>
      <c r="S9" t="n">
        <v>24.3</v>
      </c>
      <c r="T9" t="n">
        <v>2313.31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277.3836384778662</v>
      </c>
      <c r="AB9" t="n">
        <v>379.5285314678817</v>
      </c>
      <c r="AC9" t="n">
        <v>343.3068610962258</v>
      </c>
      <c r="AD9" t="n">
        <v>277383.6384778662</v>
      </c>
      <c r="AE9" t="n">
        <v>379528.5314678818</v>
      </c>
      <c r="AF9" t="n">
        <v>2.876642052490453e-05</v>
      </c>
      <c r="AG9" t="n">
        <v>26</v>
      </c>
      <c r="AH9" t="n">
        <v>343306.8610962258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10.4115</v>
      </c>
      <c r="E10" t="n">
        <v>9.6</v>
      </c>
      <c r="F10" t="n">
        <v>7.23</v>
      </c>
      <c r="G10" t="n">
        <v>62</v>
      </c>
      <c r="H10" t="n">
        <v>1.11</v>
      </c>
      <c r="I10" t="n">
        <v>7</v>
      </c>
      <c r="J10" t="n">
        <v>144.05</v>
      </c>
      <c r="K10" t="n">
        <v>46.47</v>
      </c>
      <c r="L10" t="n">
        <v>9</v>
      </c>
      <c r="M10" t="n">
        <v>5</v>
      </c>
      <c r="N10" t="n">
        <v>23.58</v>
      </c>
      <c r="O10" t="n">
        <v>17999.83</v>
      </c>
      <c r="P10" t="n">
        <v>73.63</v>
      </c>
      <c r="Q10" t="n">
        <v>190.05</v>
      </c>
      <c r="R10" t="n">
        <v>30.17</v>
      </c>
      <c r="S10" t="n">
        <v>24.3</v>
      </c>
      <c r="T10" t="n">
        <v>2123.33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267.7625240356675</v>
      </c>
      <c r="AB10" t="n">
        <v>366.3644982344528</v>
      </c>
      <c r="AC10" t="n">
        <v>331.3991847187585</v>
      </c>
      <c r="AD10" t="n">
        <v>267762.5240356675</v>
      </c>
      <c r="AE10" t="n">
        <v>366364.4982344528</v>
      </c>
      <c r="AF10" t="n">
        <v>2.888934208803182e-05</v>
      </c>
      <c r="AG10" t="n">
        <v>25</v>
      </c>
      <c r="AH10" t="n">
        <v>331399.1847187585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10.417</v>
      </c>
      <c r="E11" t="n">
        <v>9.6</v>
      </c>
      <c r="F11" t="n">
        <v>7.23</v>
      </c>
      <c r="G11" t="n">
        <v>61.96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72.29000000000001</v>
      </c>
      <c r="Q11" t="n">
        <v>190</v>
      </c>
      <c r="R11" t="n">
        <v>30.06</v>
      </c>
      <c r="S11" t="n">
        <v>24.3</v>
      </c>
      <c r="T11" t="n">
        <v>2066.85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267.039147848323</v>
      </c>
      <c r="AB11" t="n">
        <v>365.374743021823</v>
      </c>
      <c r="AC11" t="n">
        <v>330.5038903544919</v>
      </c>
      <c r="AD11" t="n">
        <v>267039.147848323</v>
      </c>
      <c r="AE11" t="n">
        <v>365374.743021823</v>
      </c>
      <c r="AF11" t="n">
        <v>2.89046032301808e-05</v>
      </c>
      <c r="AG11" t="n">
        <v>25</v>
      </c>
      <c r="AH11" t="n">
        <v>330503.8903544919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10.4736</v>
      </c>
      <c r="E12" t="n">
        <v>9.550000000000001</v>
      </c>
      <c r="F12" t="n">
        <v>7.2</v>
      </c>
      <c r="G12" t="n">
        <v>72.04000000000001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71.54000000000001</v>
      </c>
      <c r="Q12" t="n">
        <v>189.96</v>
      </c>
      <c r="R12" t="n">
        <v>29.22</v>
      </c>
      <c r="S12" t="n">
        <v>24.3</v>
      </c>
      <c r="T12" t="n">
        <v>1654.28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266.3907873926335</v>
      </c>
      <c r="AB12" t="n">
        <v>364.4876276427041</v>
      </c>
      <c r="AC12" t="n">
        <v>329.7014400220818</v>
      </c>
      <c r="AD12" t="n">
        <v>266390.7873926335</v>
      </c>
      <c r="AE12" t="n">
        <v>364487.6276427041</v>
      </c>
      <c r="AF12" t="n">
        <v>2.906165425665946e-05</v>
      </c>
      <c r="AG12" t="n">
        <v>25</v>
      </c>
      <c r="AH12" t="n">
        <v>329701.4400220818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10.4746</v>
      </c>
      <c r="E13" t="n">
        <v>9.550000000000001</v>
      </c>
      <c r="F13" t="n">
        <v>7.2</v>
      </c>
      <c r="G13" t="n">
        <v>72.03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70.26000000000001</v>
      </c>
      <c r="Q13" t="n">
        <v>190.03</v>
      </c>
      <c r="R13" t="n">
        <v>29.13</v>
      </c>
      <c r="S13" t="n">
        <v>24.3</v>
      </c>
      <c r="T13" t="n">
        <v>1606.68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265.7216877867697</v>
      </c>
      <c r="AB13" t="n">
        <v>363.5721360433699</v>
      </c>
      <c r="AC13" t="n">
        <v>328.8733216560876</v>
      </c>
      <c r="AD13" t="n">
        <v>265721.6877867697</v>
      </c>
      <c r="AE13" t="n">
        <v>363572.1360433699</v>
      </c>
      <c r="AF13" t="n">
        <v>2.906442900977747e-05</v>
      </c>
      <c r="AG13" t="n">
        <v>25</v>
      </c>
      <c r="AH13" t="n">
        <v>328873.3216560876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10.5211</v>
      </c>
      <c r="E14" t="n">
        <v>9.5</v>
      </c>
      <c r="F14" t="n">
        <v>7.19</v>
      </c>
      <c r="G14" t="n">
        <v>86.26000000000001</v>
      </c>
      <c r="H14" t="n">
        <v>1.54</v>
      </c>
      <c r="I14" t="n">
        <v>5</v>
      </c>
      <c r="J14" t="n">
        <v>149.56</v>
      </c>
      <c r="K14" t="n">
        <v>46.47</v>
      </c>
      <c r="L14" t="n">
        <v>13</v>
      </c>
      <c r="M14" t="n">
        <v>3</v>
      </c>
      <c r="N14" t="n">
        <v>25.1</v>
      </c>
      <c r="O14" t="n">
        <v>18680.25</v>
      </c>
      <c r="P14" t="n">
        <v>69.34999999999999</v>
      </c>
      <c r="Q14" t="n">
        <v>189.99</v>
      </c>
      <c r="R14" t="n">
        <v>28.76</v>
      </c>
      <c r="S14" t="n">
        <v>24.3</v>
      </c>
      <c r="T14" t="n">
        <v>1428.7</v>
      </c>
      <c r="U14" t="n">
        <v>0.84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265.0567554880106</v>
      </c>
      <c r="AB14" t="n">
        <v>362.662346337465</v>
      </c>
      <c r="AC14" t="n">
        <v>328.0503610028164</v>
      </c>
      <c r="AD14" t="n">
        <v>265056.7554880106</v>
      </c>
      <c r="AE14" t="n">
        <v>362662.346337465</v>
      </c>
      <c r="AF14" t="n">
        <v>2.919345502976436e-05</v>
      </c>
      <c r="AG14" t="n">
        <v>25</v>
      </c>
      <c r="AH14" t="n">
        <v>328050.3610028164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10.5266</v>
      </c>
      <c r="E15" t="n">
        <v>9.5</v>
      </c>
      <c r="F15" t="n">
        <v>7.18</v>
      </c>
      <c r="G15" t="n">
        <v>86.2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68.61</v>
      </c>
      <c r="Q15" t="n">
        <v>189.97</v>
      </c>
      <c r="R15" t="n">
        <v>28.61</v>
      </c>
      <c r="S15" t="n">
        <v>24.3</v>
      </c>
      <c r="T15" t="n">
        <v>1350.45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264.6446691726325</v>
      </c>
      <c r="AB15" t="n">
        <v>362.0985116607995</v>
      </c>
      <c r="AC15" t="n">
        <v>327.540337916345</v>
      </c>
      <c r="AD15" t="n">
        <v>264644.6691726325</v>
      </c>
      <c r="AE15" t="n">
        <v>362098.5116607995</v>
      </c>
      <c r="AF15" t="n">
        <v>2.920871617191334e-05</v>
      </c>
      <c r="AG15" t="n">
        <v>25</v>
      </c>
      <c r="AH15" t="n">
        <v>327540.337916345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10.5229</v>
      </c>
      <c r="E16" t="n">
        <v>9.5</v>
      </c>
      <c r="F16" t="n">
        <v>7.19</v>
      </c>
      <c r="G16" t="n">
        <v>86.23999999999999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66.89</v>
      </c>
      <c r="Q16" t="n">
        <v>189.97</v>
      </c>
      <c r="R16" t="n">
        <v>28.69</v>
      </c>
      <c r="S16" t="n">
        <v>24.3</v>
      </c>
      <c r="T16" t="n">
        <v>1391.23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263.7774564738736</v>
      </c>
      <c r="AB16" t="n">
        <v>360.9119529876334</v>
      </c>
      <c r="AC16" t="n">
        <v>326.4670227376002</v>
      </c>
      <c r="AD16" t="n">
        <v>263777.4564738736</v>
      </c>
      <c r="AE16" t="n">
        <v>360911.9529876334</v>
      </c>
      <c r="AF16" t="n">
        <v>2.919844958537675e-05</v>
      </c>
      <c r="AG16" t="n">
        <v>25</v>
      </c>
      <c r="AH16" t="n">
        <v>326467.0227376003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10.5752</v>
      </c>
      <c r="E17" t="n">
        <v>9.460000000000001</v>
      </c>
      <c r="F17" t="n">
        <v>7.17</v>
      </c>
      <c r="G17" t="n">
        <v>107.5</v>
      </c>
      <c r="H17" t="n">
        <v>1.84</v>
      </c>
      <c r="I17" t="n">
        <v>4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65.55</v>
      </c>
      <c r="Q17" t="n">
        <v>189.97</v>
      </c>
      <c r="R17" t="n">
        <v>27.98</v>
      </c>
      <c r="S17" t="n">
        <v>24.3</v>
      </c>
      <c r="T17" t="n">
        <v>1042.34</v>
      </c>
      <c r="U17" t="n">
        <v>0.87</v>
      </c>
      <c r="V17" t="n">
        <v>0.87</v>
      </c>
      <c r="W17" t="n">
        <v>2.95</v>
      </c>
      <c r="X17" t="n">
        <v>0.06</v>
      </c>
      <c r="Y17" t="n">
        <v>2</v>
      </c>
      <c r="Z17" t="n">
        <v>10</v>
      </c>
      <c r="AA17" t="n">
        <v>262.8733311533089</v>
      </c>
      <c r="AB17" t="n">
        <v>359.6748888368429</v>
      </c>
      <c r="AC17" t="n">
        <v>325.3480222531307</v>
      </c>
      <c r="AD17" t="n">
        <v>262873.3311533089</v>
      </c>
      <c r="AE17" t="n">
        <v>359674.8888368428</v>
      </c>
      <c r="AF17" t="n">
        <v>2.934356917344802e-05</v>
      </c>
      <c r="AG17" t="n">
        <v>25</v>
      </c>
      <c r="AH17" t="n">
        <v>325348.0222531307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7.5348</v>
      </c>
      <c r="E2" t="n">
        <v>13.27</v>
      </c>
      <c r="F2" t="n">
        <v>8.67</v>
      </c>
      <c r="G2" t="n">
        <v>6.85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104.11</v>
      </c>
      <c r="Q2" t="n">
        <v>190.45</v>
      </c>
      <c r="R2" t="n">
        <v>74.39</v>
      </c>
      <c r="S2" t="n">
        <v>24.3</v>
      </c>
      <c r="T2" t="n">
        <v>23888.54</v>
      </c>
      <c r="U2" t="n">
        <v>0.33</v>
      </c>
      <c r="V2" t="n">
        <v>0.72</v>
      </c>
      <c r="W2" t="n">
        <v>3.08</v>
      </c>
      <c r="X2" t="n">
        <v>1.56</v>
      </c>
      <c r="Y2" t="n">
        <v>2</v>
      </c>
      <c r="Z2" t="n">
        <v>10</v>
      </c>
      <c r="AA2" t="n">
        <v>398.436206782836</v>
      </c>
      <c r="AB2" t="n">
        <v>545.1579958851441</v>
      </c>
      <c r="AC2" t="n">
        <v>493.1288818919179</v>
      </c>
      <c r="AD2" t="n">
        <v>398436.206782836</v>
      </c>
      <c r="AE2" t="n">
        <v>545157.9958851441</v>
      </c>
      <c r="AF2" t="n">
        <v>1.97344765605334e-05</v>
      </c>
      <c r="AG2" t="n">
        <v>35</v>
      </c>
      <c r="AH2" t="n">
        <v>493128.8818919179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8.980700000000001</v>
      </c>
      <c r="E3" t="n">
        <v>11.14</v>
      </c>
      <c r="F3" t="n">
        <v>7.79</v>
      </c>
      <c r="G3" t="n">
        <v>13.35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92.88</v>
      </c>
      <c r="Q3" t="n">
        <v>190.25</v>
      </c>
      <c r="R3" t="n">
        <v>47.2</v>
      </c>
      <c r="S3" t="n">
        <v>24.3</v>
      </c>
      <c r="T3" t="n">
        <v>10498.78</v>
      </c>
      <c r="U3" t="n">
        <v>0.51</v>
      </c>
      <c r="V3" t="n">
        <v>0.8</v>
      </c>
      <c r="W3" t="n">
        <v>3</v>
      </c>
      <c r="X3" t="n">
        <v>0.68</v>
      </c>
      <c r="Y3" t="n">
        <v>2</v>
      </c>
      <c r="Z3" t="n">
        <v>10</v>
      </c>
      <c r="AA3" t="n">
        <v>332.4326958918261</v>
      </c>
      <c r="AB3" t="n">
        <v>454.8490804146733</v>
      </c>
      <c r="AC3" t="n">
        <v>411.4389225645899</v>
      </c>
      <c r="AD3" t="n">
        <v>332432.6958918261</v>
      </c>
      <c r="AE3" t="n">
        <v>454849.0804146733</v>
      </c>
      <c r="AF3" t="n">
        <v>2.352144896310219e-05</v>
      </c>
      <c r="AG3" t="n">
        <v>30</v>
      </c>
      <c r="AH3" t="n">
        <v>411438.9225645899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9.4902</v>
      </c>
      <c r="E4" t="n">
        <v>10.54</v>
      </c>
      <c r="F4" t="n">
        <v>7.56</v>
      </c>
      <c r="G4" t="n">
        <v>19.72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89.43000000000001</v>
      </c>
      <c r="Q4" t="n">
        <v>190.16</v>
      </c>
      <c r="R4" t="n">
        <v>40.08</v>
      </c>
      <c r="S4" t="n">
        <v>24.3</v>
      </c>
      <c r="T4" t="n">
        <v>6994.94</v>
      </c>
      <c r="U4" t="n">
        <v>0.61</v>
      </c>
      <c r="V4" t="n">
        <v>0.83</v>
      </c>
      <c r="W4" t="n">
        <v>2.98</v>
      </c>
      <c r="X4" t="n">
        <v>0.45</v>
      </c>
      <c r="Y4" t="n">
        <v>2</v>
      </c>
      <c r="Z4" t="n">
        <v>10</v>
      </c>
      <c r="AA4" t="n">
        <v>308.9672561440494</v>
      </c>
      <c r="AB4" t="n">
        <v>422.7426305296258</v>
      </c>
      <c r="AC4" t="n">
        <v>382.3966671948859</v>
      </c>
      <c r="AD4" t="n">
        <v>308967.2561440493</v>
      </c>
      <c r="AE4" t="n">
        <v>422742.6305296258</v>
      </c>
      <c r="AF4" t="n">
        <v>2.485588594982934e-05</v>
      </c>
      <c r="AG4" t="n">
        <v>28</v>
      </c>
      <c r="AH4" t="n">
        <v>382396.6671948859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9.7699</v>
      </c>
      <c r="E5" t="n">
        <v>10.24</v>
      </c>
      <c r="F5" t="n">
        <v>7.44</v>
      </c>
      <c r="G5" t="n">
        <v>26.26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87.27</v>
      </c>
      <c r="Q5" t="n">
        <v>190.17</v>
      </c>
      <c r="R5" t="n">
        <v>36.55</v>
      </c>
      <c r="S5" t="n">
        <v>24.3</v>
      </c>
      <c r="T5" t="n">
        <v>5264.55</v>
      </c>
      <c r="U5" t="n">
        <v>0.66</v>
      </c>
      <c r="V5" t="n">
        <v>0.84</v>
      </c>
      <c r="W5" t="n">
        <v>2.97</v>
      </c>
      <c r="X5" t="n">
        <v>0.33</v>
      </c>
      <c r="Y5" t="n">
        <v>2</v>
      </c>
      <c r="Z5" t="n">
        <v>10</v>
      </c>
      <c r="AA5" t="n">
        <v>297.0659595958888</v>
      </c>
      <c r="AB5" t="n">
        <v>406.458751544285</v>
      </c>
      <c r="AC5" t="n">
        <v>367.6668987653383</v>
      </c>
      <c r="AD5" t="n">
        <v>297065.9595958889</v>
      </c>
      <c r="AE5" t="n">
        <v>406458.7515442849</v>
      </c>
      <c r="AF5" t="n">
        <v>2.558845125932411e-05</v>
      </c>
      <c r="AG5" t="n">
        <v>27</v>
      </c>
      <c r="AH5" t="n">
        <v>367666.8987653383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9.922800000000001</v>
      </c>
      <c r="E6" t="n">
        <v>10.08</v>
      </c>
      <c r="F6" t="n">
        <v>7.37</v>
      </c>
      <c r="G6" t="n">
        <v>31.6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12</v>
      </c>
      <c r="N6" t="n">
        <v>26.94</v>
      </c>
      <c r="O6" t="n">
        <v>19478.15</v>
      </c>
      <c r="P6" t="n">
        <v>85.73</v>
      </c>
      <c r="Q6" t="n">
        <v>190.05</v>
      </c>
      <c r="R6" t="n">
        <v>34.35</v>
      </c>
      <c r="S6" t="n">
        <v>24.3</v>
      </c>
      <c r="T6" t="n">
        <v>4175.88</v>
      </c>
      <c r="U6" t="n">
        <v>0.71</v>
      </c>
      <c r="V6" t="n">
        <v>0.85</v>
      </c>
      <c r="W6" t="n">
        <v>2.96</v>
      </c>
      <c r="X6" t="n">
        <v>0.26</v>
      </c>
      <c r="Y6" t="n">
        <v>2</v>
      </c>
      <c r="Z6" t="n">
        <v>10</v>
      </c>
      <c r="AA6" t="n">
        <v>295.308092563011</v>
      </c>
      <c r="AB6" t="n">
        <v>404.0535603182812</v>
      </c>
      <c r="AC6" t="n">
        <v>365.4912556142373</v>
      </c>
      <c r="AD6" t="n">
        <v>295308.092563011</v>
      </c>
      <c r="AE6" t="n">
        <v>404053.5603182812</v>
      </c>
      <c r="AF6" t="n">
        <v>2.59889133108856e-05</v>
      </c>
      <c r="AG6" t="n">
        <v>27</v>
      </c>
      <c r="AH6" t="n">
        <v>365491.2556142373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10.0265</v>
      </c>
      <c r="E7" t="n">
        <v>9.970000000000001</v>
      </c>
      <c r="F7" t="n">
        <v>7.33</v>
      </c>
      <c r="G7" t="n">
        <v>36.65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84.43000000000001</v>
      </c>
      <c r="Q7" t="n">
        <v>190.12</v>
      </c>
      <c r="R7" t="n">
        <v>33.05</v>
      </c>
      <c r="S7" t="n">
        <v>24.3</v>
      </c>
      <c r="T7" t="n">
        <v>3537.35</v>
      </c>
      <c r="U7" t="n">
        <v>0.74</v>
      </c>
      <c r="V7" t="n">
        <v>0.85</v>
      </c>
      <c r="W7" t="n">
        <v>2.96</v>
      </c>
      <c r="X7" t="n">
        <v>0.22</v>
      </c>
      <c r="Y7" t="n">
        <v>2</v>
      </c>
      <c r="Z7" t="n">
        <v>10</v>
      </c>
      <c r="AA7" t="n">
        <v>285.0909264891783</v>
      </c>
      <c r="AB7" t="n">
        <v>390.0739829465086</v>
      </c>
      <c r="AC7" t="n">
        <v>352.8458694863665</v>
      </c>
      <c r="AD7" t="n">
        <v>285090.9264891783</v>
      </c>
      <c r="AE7" t="n">
        <v>390073.9829465086</v>
      </c>
      <c r="AF7" t="n">
        <v>2.626051510779161e-05</v>
      </c>
      <c r="AG7" t="n">
        <v>26</v>
      </c>
      <c r="AH7" t="n">
        <v>352845.8694863665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10.1434</v>
      </c>
      <c r="E8" t="n">
        <v>9.859999999999999</v>
      </c>
      <c r="F8" t="n">
        <v>7.28</v>
      </c>
      <c r="G8" t="n">
        <v>43.66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8</v>
      </c>
      <c r="N8" t="n">
        <v>27.77</v>
      </c>
      <c r="O8" t="n">
        <v>19826.68</v>
      </c>
      <c r="P8" t="n">
        <v>83.28</v>
      </c>
      <c r="Q8" t="n">
        <v>189.99</v>
      </c>
      <c r="R8" t="n">
        <v>31.43</v>
      </c>
      <c r="S8" t="n">
        <v>24.3</v>
      </c>
      <c r="T8" t="n">
        <v>2737.16</v>
      </c>
      <c r="U8" t="n">
        <v>0.77</v>
      </c>
      <c r="V8" t="n">
        <v>0.86</v>
      </c>
      <c r="W8" t="n">
        <v>2.96</v>
      </c>
      <c r="X8" t="n">
        <v>0.17</v>
      </c>
      <c r="Y8" t="n">
        <v>2</v>
      </c>
      <c r="Z8" t="n">
        <v>10</v>
      </c>
      <c r="AA8" t="n">
        <v>283.8290835200335</v>
      </c>
      <c r="AB8" t="n">
        <v>388.3474737275416</v>
      </c>
      <c r="AC8" t="n">
        <v>351.2841358840869</v>
      </c>
      <c r="AD8" t="n">
        <v>283829.0835200335</v>
      </c>
      <c r="AE8" t="n">
        <v>388347.4737275416</v>
      </c>
      <c r="AF8" t="n">
        <v>2.656668916814176e-05</v>
      </c>
      <c r="AG8" t="n">
        <v>26</v>
      </c>
      <c r="AH8" t="n">
        <v>351284.1358840869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10.1816</v>
      </c>
      <c r="E9" t="n">
        <v>9.82</v>
      </c>
      <c r="F9" t="n">
        <v>7.27</v>
      </c>
      <c r="G9" t="n">
        <v>48.47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82.40000000000001</v>
      </c>
      <c r="Q9" t="n">
        <v>190.02</v>
      </c>
      <c r="R9" t="n">
        <v>31.29</v>
      </c>
      <c r="S9" t="n">
        <v>24.3</v>
      </c>
      <c r="T9" t="n">
        <v>2673.87</v>
      </c>
      <c r="U9" t="n">
        <v>0.78</v>
      </c>
      <c r="V9" t="n">
        <v>0.86</v>
      </c>
      <c r="W9" t="n">
        <v>2.95</v>
      </c>
      <c r="X9" t="n">
        <v>0.16</v>
      </c>
      <c r="Y9" t="n">
        <v>2</v>
      </c>
      <c r="Z9" t="n">
        <v>10</v>
      </c>
      <c r="AA9" t="n">
        <v>283.158974182106</v>
      </c>
      <c r="AB9" t="n">
        <v>387.4306005682517</v>
      </c>
      <c r="AC9" t="n">
        <v>350.45476781228</v>
      </c>
      <c r="AD9" t="n">
        <v>283158.974182106</v>
      </c>
      <c r="AE9" t="n">
        <v>387430.6005682517</v>
      </c>
      <c r="AF9" t="n">
        <v>2.666673920326046e-05</v>
      </c>
      <c r="AG9" t="n">
        <v>26</v>
      </c>
      <c r="AH9" t="n">
        <v>350454.76781228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10.2468</v>
      </c>
      <c r="E10" t="n">
        <v>9.76</v>
      </c>
      <c r="F10" t="n">
        <v>7.24</v>
      </c>
      <c r="G10" t="n">
        <v>54.29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81.39</v>
      </c>
      <c r="Q10" t="n">
        <v>190.06</v>
      </c>
      <c r="R10" t="n">
        <v>30.3</v>
      </c>
      <c r="S10" t="n">
        <v>24.3</v>
      </c>
      <c r="T10" t="n">
        <v>2180.98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282.2770262656337</v>
      </c>
      <c r="AB10" t="n">
        <v>386.2238805201383</v>
      </c>
      <c r="AC10" t="n">
        <v>349.3632154319163</v>
      </c>
      <c r="AD10" t="n">
        <v>282277.0262656337</v>
      </c>
      <c r="AE10" t="n">
        <v>386223.8805201383</v>
      </c>
      <c r="AF10" t="n">
        <v>2.683750523178766e-05</v>
      </c>
      <c r="AG10" t="n">
        <v>26</v>
      </c>
      <c r="AH10" t="n">
        <v>349363.2154319163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10.2887</v>
      </c>
      <c r="E11" t="n">
        <v>9.720000000000001</v>
      </c>
      <c r="F11" t="n">
        <v>7.23</v>
      </c>
      <c r="G11" t="n">
        <v>61.96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80.73999999999999</v>
      </c>
      <c r="Q11" t="n">
        <v>190.01</v>
      </c>
      <c r="R11" t="n">
        <v>29.96</v>
      </c>
      <c r="S11" t="n">
        <v>24.3</v>
      </c>
      <c r="T11" t="n">
        <v>2019.06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281.7235420148785</v>
      </c>
      <c r="AB11" t="n">
        <v>385.4665789502532</v>
      </c>
      <c r="AC11" t="n">
        <v>348.6781896609817</v>
      </c>
      <c r="AD11" t="n">
        <v>281723.5420148785</v>
      </c>
      <c r="AE11" t="n">
        <v>385466.5789502532</v>
      </c>
      <c r="AF11" t="n">
        <v>2.694724597711419e-05</v>
      </c>
      <c r="AG11" t="n">
        <v>26</v>
      </c>
      <c r="AH11" t="n">
        <v>348678.1896609816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10.2884</v>
      </c>
      <c r="E12" t="n">
        <v>9.720000000000001</v>
      </c>
      <c r="F12" t="n">
        <v>7.23</v>
      </c>
      <c r="G12" t="n">
        <v>61.97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79.59999999999999</v>
      </c>
      <c r="Q12" t="n">
        <v>190.06</v>
      </c>
      <c r="R12" t="n">
        <v>30.04</v>
      </c>
      <c r="S12" t="n">
        <v>24.3</v>
      </c>
      <c r="T12" t="n">
        <v>2057.21</v>
      </c>
      <c r="U12" t="n">
        <v>0.8100000000000001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281.1219734303434</v>
      </c>
      <c r="AB12" t="n">
        <v>384.6434862735595</v>
      </c>
      <c r="AC12" t="n">
        <v>347.9336517941337</v>
      </c>
      <c r="AD12" t="n">
        <v>281121.9734303434</v>
      </c>
      <c r="AE12" t="n">
        <v>384643.4862735595</v>
      </c>
      <c r="AF12" t="n">
        <v>2.694646024385409e-05</v>
      </c>
      <c r="AG12" t="n">
        <v>26</v>
      </c>
      <c r="AH12" t="n">
        <v>347933.6517941337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10.3469</v>
      </c>
      <c r="E13" t="n">
        <v>9.66</v>
      </c>
      <c r="F13" t="n">
        <v>7.21</v>
      </c>
      <c r="G13" t="n">
        <v>72.05</v>
      </c>
      <c r="H13" t="n">
        <v>1.28</v>
      </c>
      <c r="I13" t="n">
        <v>6</v>
      </c>
      <c r="J13" t="n">
        <v>166.01</v>
      </c>
      <c r="K13" t="n">
        <v>49.1</v>
      </c>
      <c r="L13" t="n">
        <v>12</v>
      </c>
      <c r="M13" t="n">
        <v>4</v>
      </c>
      <c r="N13" t="n">
        <v>29.91</v>
      </c>
      <c r="O13" t="n">
        <v>20708.3</v>
      </c>
      <c r="P13" t="n">
        <v>78.97</v>
      </c>
      <c r="Q13" t="n">
        <v>190.06</v>
      </c>
      <c r="R13" t="n">
        <v>29.22</v>
      </c>
      <c r="S13" t="n">
        <v>24.3</v>
      </c>
      <c r="T13" t="n">
        <v>1650.53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280.5009454382713</v>
      </c>
      <c r="AB13" t="n">
        <v>383.7937683769851</v>
      </c>
      <c r="AC13" t="n">
        <v>347.1650297810219</v>
      </c>
      <c r="AD13" t="n">
        <v>280500.9454382713</v>
      </c>
      <c r="AE13" t="n">
        <v>383793.7683769851</v>
      </c>
      <c r="AF13" t="n">
        <v>2.709967822957253e-05</v>
      </c>
      <c r="AG13" t="n">
        <v>26</v>
      </c>
      <c r="AH13" t="n">
        <v>347165.0297810219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10.3448</v>
      </c>
      <c r="E14" t="n">
        <v>9.67</v>
      </c>
      <c r="F14" t="n">
        <v>7.21</v>
      </c>
      <c r="G14" t="n">
        <v>72.06999999999999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78.09999999999999</v>
      </c>
      <c r="Q14" t="n">
        <v>189.99</v>
      </c>
      <c r="R14" t="n">
        <v>29.28</v>
      </c>
      <c r="S14" t="n">
        <v>24.3</v>
      </c>
      <c r="T14" t="n">
        <v>1682.87</v>
      </c>
      <c r="U14" t="n">
        <v>0.83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280.0529435805603</v>
      </c>
      <c r="AB14" t="n">
        <v>383.1807924708177</v>
      </c>
      <c r="AC14" t="n">
        <v>346.610555435022</v>
      </c>
      <c r="AD14" t="n">
        <v>280052.9435805603</v>
      </c>
      <c r="AE14" t="n">
        <v>383180.7924708177</v>
      </c>
      <c r="AF14" t="n">
        <v>2.709417809675186e-05</v>
      </c>
      <c r="AG14" t="n">
        <v>26</v>
      </c>
      <c r="AH14" t="n">
        <v>346610.555435022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10.3857</v>
      </c>
      <c r="E15" t="n">
        <v>9.630000000000001</v>
      </c>
      <c r="F15" t="n">
        <v>7.2</v>
      </c>
      <c r="G15" t="n">
        <v>86.39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76.93000000000001</v>
      </c>
      <c r="Q15" t="n">
        <v>190.01</v>
      </c>
      <c r="R15" t="n">
        <v>29.04</v>
      </c>
      <c r="S15" t="n">
        <v>24.3</v>
      </c>
      <c r="T15" t="n">
        <v>1568.93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279.2456715691581</v>
      </c>
      <c r="AB15" t="n">
        <v>382.0762472904897</v>
      </c>
      <c r="AC15" t="n">
        <v>345.6114264964656</v>
      </c>
      <c r="AD15" t="n">
        <v>279245.6715691581</v>
      </c>
      <c r="AE15" t="n">
        <v>382076.2472904897</v>
      </c>
      <c r="AF15" t="n">
        <v>2.720129973121141e-05</v>
      </c>
      <c r="AG15" t="n">
        <v>26</v>
      </c>
      <c r="AH15" t="n">
        <v>345611.4264964656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10.3998</v>
      </c>
      <c r="E16" t="n">
        <v>9.619999999999999</v>
      </c>
      <c r="F16" t="n">
        <v>7.19</v>
      </c>
      <c r="G16" t="n">
        <v>86.23999999999999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76.59</v>
      </c>
      <c r="Q16" t="n">
        <v>189.96</v>
      </c>
      <c r="R16" t="n">
        <v>28.75</v>
      </c>
      <c r="S16" t="n">
        <v>24.3</v>
      </c>
      <c r="T16" t="n">
        <v>1424.61</v>
      </c>
      <c r="U16" t="n">
        <v>0.85</v>
      </c>
      <c r="V16" t="n">
        <v>0.87</v>
      </c>
      <c r="W16" t="n">
        <v>2.95</v>
      </c>
      <c r="X16" t="n">
        <v>0.08</v>
      </c>
      <c r="Y16" t="n">
        <v>2</v>
      </c>
      <c r="Z16" t="n">
        <v>10</v>
      </c>
      <c r="AA16" t="n">
        <v>278.9964831417976</v>
      </c>
      <c r="AB16" t="n">
        <v>381.7352966907576</v>
      </c>
      <c r="AC16" t="n">
        <v>345.3030157434448</v>
      </c>
      <c r="AD16" t="n">
        <v>278996.4831417977</v>
      </c>
      <c r="AE16" t="n">
        <v>381735.2966907576</v>
      </c>
      <c r="AF16" t="n">
        <v>2.723822919443586e-05</v>
      </c>
      <c r="AG16" t="n">
        <v>26</v>
      </c>
      <c r="AH16" t="n">
        <v>345303.0157434448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10.4073</v>
      </c>
      <c r="E17" t="n">
        <v>9.609999999999999</v>
      </c>
      <c r="F17" t="n">
        <v>7.18</v>
      </c>
      <c r="G17" t="n">
        <v>86.15000000000001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75.59</v>
      </c>
      <c r="Q17" t="n">
        <v>189.97</v>
      </c>
      <c r="R17" t="n">
        <v>28.51</v>
      </c>
      <c r="S17" t="n">
        <v>24.3</v>
      </c>
      <c r="T17" t="n">
        <v>1302.32</v>
      </c>
      <c r="U17" t="n">
        <v>0.85</v>
      </c>
      <c r="V17" t="n">
        <v>0.87</v>
      </c>
      <c r="W17" t="n">
        <v>2.94</v>
      </c>
      <c r="X17" t="n">
        <v>0.07000000000000001</v>
      </c>
      <c r="Y17" t="n">
        <v>2</v>
      </c>
      <c r="Z17" t="n">
        <v>10</v>
      </c>
      <c r="AA17" t="n">
        <v>278.4319479034223</v>
      </c>
      <c r="AB17" t="n">
        <v>380.9628746720754</v>
      </c>
      <c r="AC17" t="n">
        <v>344.6043125981245</v>
      </c>
      <c r="AD17" t="n">
        <v>278431.9479034223</v>
      </c>
      <c r="AE17" t="n">
        <v>380962.8746720754</v>
      </c>
      <c r="AF17" t="n">
        <v>2.725787252593822e-05</v>
      </c>
      <c r="AG17" t="n">
        <v>26</v>
      </c>
      <c r="AH17" t="n">
        <v>344604.3125981245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10.4037</v>
      </c>
      <c r="E18" t="n">
        <v>9.609999999999999</v>
      </c>
      <c r="F18" t="n">
        <v>7.18</v>
      </c>
      <c r="G18" t="n">
        <v>86.19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74.01000000000001</v>
      </c>
      <c r="Q18" t="n">
        <v>189.97</v>
      </c>
      <c r="R18" t="n">
        <v>28.62</v>
      </c>
      <c r="S18" t="n">
        <v>24.3</v>
      </c>
      <c r="T18" t="n">
        <v>1358.65</v>
      </c>
      <c r="U18" t="n">
        <v>0.85</v>
      </c>
      <c r="V18" t="n">
        <v>0.87</v>
      </c>
      <c r="W18" t="n">
        <v>2.94</v>
      </c>
      <c r="X18" t="n">
        <v>0.08</v>
      </c>
      <c r="Y18" t="n">
        <v>2</v>
      </c>
      <c r="Z18" t="n">
        <v>10</v>
      </c>
      <c r="AA18" t="n">
        <v>277.6212469239467</v>
      </c>
      <c r="AB18" t="n">
        <v>379.853637826354</v>
      </c>
      <c r="AC18" t="n">
        <v>343.600939760135</v>
      </c>
      <c r="AD18" t="n">
        <v>277621.2469239467</v>
      </c>
      <c r="AE18" t="n">
        <v>379853.637826354</v>
      </c>
      <c r="AF18" t="n">
        <v>2.724844372681708e-05</v>
      </c>
      <c r="AG18" t="n">
        <v>26</v>
      </c>
      <c r="AH18" t="n">
        <v>343600.939760135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10.4587</v>
      </c>
      <c r="E19" t="n">
        <v>9.56</v>
      </c>
      <c r="F19" t="n">
        <v>7.16</v>
      </c>
      <c r="G19" t="n">
        <v>107.44</v>
      </c>
      <c r="H19" t="n">
        <v>1.83</v>
      </c>
      <c r="I19" t="n">
        <v>4</v>
      </c>
      <c r="J19" t="n">
        <v>174.75</v>
      </c>
      <c r="K19" t="n">
        <v>49.1</v>
      </c>
      <c r="L19" t="n">
        <v>18</v>
      </c>
      <c r="M19" t="n">
        <v>2</v>
      </c>
      <c r="N19" t="n">
        <v>32.65</v>
      </c>
      <c r="O19" t="n">
        <v>21786.02</v>
      </c>
      <c r="P19" t="n">
        <v>73.28</v>
      </c>
      <c r="Q19" t="n">
        <v>189.97</v>
      </c>
      <c r="R19" t="n">
        <v>27.91</v>
      </c>
      <c r="S19" t="n">
        <v>24.3</v>
      </c>
      <c r="T19" t="n">
        <v>1005.12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268.0661031860104</v>
      </c>
      <c r="AB19" t="n">
        <v>366.7798686209187</v>
      </c>
      <c r="AC19" t="n">
        <v>331.7749127385162</v>
      </c>
      <c r="AD19" t="n">
        <v>268066.1031860104</v>
      </c>
      <c r="AE19" t="n">
        <v>366779.8686209187</v>
      </c>
      <c r="AF19" t="n">
        <v>2.739249482450107e-05</v>
      </c>
      <c r="AG19" t="n">
        <v>25</v>
      </c>
      <c r="AH19" t="n">
        <v>331774.9127385162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10.4596</v>
      </c>
      <c r="E20" t="n">
        <v>9.56</v>
      </c>
      <c r="F20" t="n">
        <v>7.16</v>
      </c>
      <c r="G20" t="n">
        <v>107.43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72.97</v>
      </c>
      <c r="Q20" t="n">
        <v>189.98</v>
      </c>
      <c r="R20" t="n">
        <v>27.86</v>
      </c>
      <c r="S20" t="n">
        <v>24.3</v>
      </c>
      <c r="T20" t="n">
        <v>983.73</v>
      </c>
      <c r="U20" t="n">
        <v>0.87</v>
      </c>
      <c r="V20" t="n">
        <v>0.87</v>
      </c>
      <c r="W20" t="n">
        <v>2.95</v>
      </c>
      <c r="X20" t="n">
        <v>0.05</v>
      </c>
      <c r="Y20" t="n">
        <v>2</v>
      </c>
      <c r="Z20" t="n">
        <v>10</v>
      </c>
      <c r="AA20" t="n">
        <v>267.9010194319874</v>
      </c>
      <c r="AB20" t="n">
        <v>366.5539937456833</v>
      </c>
      <c r="AC20" t="n">
        <v>331.5705950443559</v>
      </c>
      <c r="AD20" t="n">
        <v>267901.0194319874</v>
      </c>
      <c r="AE20" t="n">
        <v>366553.9937456833</v>
      </c>
      <c r="AF20" t="n">
        <v>2.739485202428136e-05</v>
      </c>
      <c r="AG20" t="n">
        <v>25</v>
      </c>
      <c r="AH20" t="n">
        <v>331570.5950443558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10.4536</v>
      </c>
      <c r="E21" t="n">
        <v>9.57</v>
      </c>
      <c r="F21" t="n">
        <v>7.17</v>
      </c>
      <c r="G21" t="n">
        <v>107.51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73.16</v>
      </c>
      <c r="Q21" t="n">
        <v>189.96</v>
      </c>
      <c r="R21" t="n">
        <v>28.04</v>
      </c>
      <c r="S21" t="n">
        <v>24.3</v>
      </c>
      <c r="T21" t="n">
        <v>1070.24</v>
      </c>
      <c r="U21" t="n">
        <v>0.87</v>
      </c>
      <c r="V21" t="n">
        <v>0.87</v>
      </c>
      <c r="W21" t="n">
        <v>2.95</v>
      </c>
      <c r="X21" t="n">
        <v>0.06</v>
      </c>
      <c r="Y21" t="n">
        <v>2</v>
      </c>
      <c r="Z21" t="n">
        <v>10</v>
      </c>
      <c r="AA21" t="n">
        <v>268.0335178926343</v>
      </c>
      <c r="AB21" t="n">
        <v>366.7352839849599</v>
      </c>
      <c r="AC21" t="n">
        <v>331.7345831976384</v>
      </c>
      <c r="AD21" t="n">
        <v>268033.5178926343</v>
      </c>
      <c r="AE21" t="n">
        <v>366735.2839849599</v>
      </c>
      <c r="AF21" t="n">
        <v>2.737913735907947e-05</v>
      </c>
      <c r="AG21" t="n">
        <v>25</v>
      </c>
      <c r="AH21" t="n">
        <v>331734.5831976383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6.7985</v>
      </c>
      <c r="E2" t="n">
        <v>14.71</v>
      </c>
      <c r="F2" t="n">
        <v>8.93</v>
      </c>
      <c r="G2" t="n">
        <v>6.02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122.69</v>
      </c>
      <c r="Q2" t="n">
        <v>190.57</v>
      </c>
      <c r="R2" t="n">
        <v>82.51000000000001</v>
      </c>
      <c r="S2" t="n">
        <v>24.3</v>
      </c>
      <c r="T2" t="n">
        <v>27883.44</v>
      </c>
      <c r="U2" t="n">
        <v>0.29</v>
      </c>
      <c r="V2" t="n">
        <v>0.7</v>
      </c>
      <c r="W2" t="n">
        <v>3.09</v>
      </c>
      <c r="X2" t="n">
        <v>1.81</v>
      </c>
      <c r="Y2" t="n">
        <v>2</v>
      </c>
      <c r="Z2" t="n">
        <v>10</v>
      </c>
      <c r="AA2" t="n">
        <v>460.8445183128102</v>
      </c>
      <c r="AB2" t="n">
        <v>630.547800980844</v>
      </c>
      <c r="AC2" t="n">
        <v>570.3692038346285</v>
      </c>
      <c r="AD2" t="n">
        <v>460844.5183128102</v>
      </c>
      <c r="AE2" t="n">
        <v>630547.8009808441</v>
      </c>
      <c r="AF2" t="n">
        <v>1.618650164262831e-05</v>
      </c>
      <c r="AG2" t="n">
        <v>39</v>
      </c>
      <c r="AH2" t="n">
        <v>570369.2038346285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8.4175</v>
      </c>
      <c r="E3" t="n">
        <v>11.88</v>
      </c>
      <c r="F3" t="n">
        <v>7.92</v>
      </c>
      <c r="G3" t="n">
        <v>11.88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108.46</v>
      </c>
      <c r="Q3" t="n">
        <v>190.17</v>
      </c>
      <c r="R3" t="n">
        <v>51.22</v>
      </c>
      <c r="S3" t="n">
        <v>24.3</v>
      </c>
      <c r="T3" t="n">
        <v>12484.23</v>
      </c>
      <c r="U3" t="n">
        <v>0.47</v>
      </c>
      <c r="V3" t="n">
        <v>0.79</v>
      </c>
      <c r="W3" t="n">
        <v>3.01</v>
      </c>
      <c r="X3" t="n">
        <v>0.8100000000000001</v>
      </c>
      <c r="Y3" t="n">
        <v>2</v>
      </c>
      <c r="Z3" t="n">
        <v>10</v>
      </c>
      <c r="AA3" t="n">
        <v>357.5548488410208</v>
      </c>
      <c r="AB3" t="n">
        <v>489.222318390929</v>
      </c>
      <c r="AC3" t="n">
        <v>442.5316269515342</v>
      </c>
      <c r="AD3" t="n">
        <v>357554.8488410208</v>
      </c>
      <c r="AE3" t="n">
        <v>489222.318390929</v>
      </c>
      <c r="AF3" t="n">
        <v>2.004116754825679e-05</v>
      </c>
      <c r="AG3" t="n">
        <v>31</v>
      </c>
      <c r="AH3" t="n">
        <v>442531.6269515342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9.0518</v>
      </c>
      <c r="E4" t="n">
        <v>11.05</v>
      </c>
      <c r="F4" t="n">
        <v>7.61</v>
      </c>
      <c r="G4" t="n">
        <v>17.56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103.7</v>
      </c>
      <c r="Q4" t="n">
        <v>190.06</v>
      </c>
      <c r="R4" t="n">
        <v>41.73</v>
      </c>
      <c r="S4" t="n">
        <v>24.3</v>
      </c>
      <c r="T4" t="n">
        <v>7806.97</v>
      </c>
      <c r="U4" t="n">
        <v>0.58</v>
      </c>
      <c r="V4" t="n">
        <v>0.82</v>
      </c>
      <c r="W4" t="n">
        <v>2.98</v>
      </c>
      <c r="X4" t="n">
        <v>0.5</v>
      </c>
      <c r="Y4" t="n">
        <v>2</v>
      </c>
      <c r="Z4" t="n">
        <v>10</v>
      </c>
      <c r="AA4" t="n">
        <v>330.9118123347517</v>
      </c>
      <c r="AB4" t="n">
        <v>452.7681404352371</v>
      </c>
      <c r="AC4" t="n">
        <v>409.5565845761735</v>
      </c>
      <c r="AD4" t="n">
        <v>330911.8123347518</v>
      </c>
      <c r="AE4" t="n">
        <v>452768.1404352371</v>
      </c>
      <c r="AF4" t="n">
        <v>2.155136803246935e-05</v>
      </c>
      <c r="AG4" t="n">
        <v>29</v>
      </c>
      <c r="AH4" t="n">
        <v>409556.5845761735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9.341900000000001</v>
      </c>
      <c r="E5" t="n">
        <v>10.7</v>
      </c>
      <c r="F5" t="n">
        <v>7.49</v>
      </c>
      <c r="G5" t="n">
        <v>22.47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101.57</v>
      </c>
      <c r="Q5" t="n">
        <v>190.1</v>
      </c>
      <c r="R5" t="n">
        <v>38.02</v>
      </c>
      <c r="S5" t="n">
        <v>24.3</v>
      </c>
      <c r="T5" t="n">
        <v>5983.61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  <c r="AA5" t="n">
        <v>318.408245375229</v>
      </c>
      <c r="AB5" t="n">
        <v>435.660208502775</v>
      </c>
      <c r="AC5" t="n">
        <v>394.0814096562123</v>
      </c>
      <c r="AD5" t="n">
        <v>318408.245375229</v>
      </c>
      <c r="AE5" t="n">
        <v>435660.2085027751</v>
      </c>
      <c r="AF5" t="n">
        <v>2.224206511660946e-05</v>
      </c>
      <c r="AG5" t="n">
        <v>28</v>
      </c>
      <c r="AH5" t="n">
        <v>394081.4096562123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9.5397</v>
      </c>
      <c r="E6" t="n">
        <v>10.48</v>
      </c>
      <c r="F6" t="n">
        <v>7.42</v>
      </c>
      <c r="G6" t="n">
        <v>27.82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100.1</v>
      </c>
      <c r="Q6" t="n">
        <v>190.13</v>
      </c>
      <c r="R6" t="n">
        <v>35.98</v>
      </c>
      <c r="S6" t="n">
        <v>24.3</v>
      </c>
      <c r="T6" t="n">
        <v>4981.4</v>
      </c>
      <c r="U6" t="n">
        <v>0.68</v>
      </c>
      <c r="V6" t="n">
        <v>0.84</v>
      </c>
      <c r="W6" t="n">
        <v>2.96</v>
      </c>
      <c r="X6" t="n">
        <v>0.31</v>
      </c>
      <c r="Y6" t="n">
        <v>2</v>
      </c>
      <c r="Z6" t="n">
        <v>10</v>
      </c>
      <c r="AA6" t="n">
        <v>316.1124397902188</v>
      </c>
      <c r="AB6" t="n">
        <v>432.5189860175699</v>
      </c>
      <c r="AC6" t="n">
        <v>391.2399810362617</v>
      </c>
      <c r="AD6" t="n">
        <v>316112.4397902188</v>
      </c>
      <c r="AE6" t="n">
        <v>432518.98601757</v>
      </c>
      <c r="AF6" t="n">
        <v>2.271300576894627e-05</v>
      </c>
      <c r="AG6" t="n">
        <v>28</v>
      </c>
      <c r="AH6" t="n">
        <v>391239.9810362617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9.7004</v>
      </c>
      <c r="E7" t="n">
        <v>10.31</v>
      </c>
      <c r="F7" t="n">
        <v>7.36</v>
      </c>
      <c r="G7" t="n">
        <v>33.95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98.83</v>
      </c>
      <c r="Q7" t="n">
        <v>190.11</v>
      </c>
      <c r="R7" t="n">
        <v>33.88</v>
      </c>
      <c r="S7" t="n">
        <v>24.3</v>
      </c>
      <c r="T7" t="n">
        <v>3946.41</v>
      </c>
      <c r="U7" t="n">
        <v>0.72</v>
      </c>
      <c r="V7" t="n">
        <v>0.85</v>
      </c>
      <c r="W7" t="n">
        <v>2.96</v>
      </c>
      <c r="X7" t="n">
        <v>0.25</v>
      </c>
      <c r="Y7" t="n">
        <v>2</v>
      </c>
      <c r="Z7" t="n">
        <v>10</v>
      </c>
      <c r="AA7" t="n">
        <v>305.3184377953213</v>
      </c>
      <c r="AB7" t="n">
        <v>417.7501562903915</v>
      </c>
      <c r="AC7" t="n">
        <v>377.8806676900624</v>
      </c>
      <c r="AD7" t="n">
        <v>305318.4377953213</v>
      </c>
      <c r="AE7" t="n">
        <v>417750.1562903915</v>
      </c>
      <c r="AF7" t="n">
        <v>2.309561528780637e-05</v>
      </c>
      <c r="AG7" t="n">
        <v>27</v>
      </c>
      <c r="AH7" t="n">
        <v>377880.6676900624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9.818099999999999</v>
      </c>
      <c r="E8" t="n">
        <v>10.19</v>
      </c>
      <c r="F8" t="n">
        <v>7.31</v>
      </c>
      <c r="G8" t="n">
        <v>39.86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97.45</v>
      </c>
      <c r="Q8" t="n">
        <v>190</v>
      </c>
      <c r="R8" t="n">
        <v>32.54</v>
      </c>
      <c r="S8" t="n">
        <v>24.3</v>
      </c>
      <c r="T8" t="n">
        <v>3285.1</v>
      </c>
      <c r="U8" t="n">
        <v>0.75</v>
      </c>
      <c r="V8" t="n">
        <v>0.86</v>
      </c>
      <c r="W8" t="n">
        <v>2.95</v>
      </c>
      <c r="X8" t="n">
        <v>0.2</v>
      </c>
      <c r="Y8" t="n">
        <v>2</v>
      </c>
      <c r="Z8" t="n">
        <v>10</v>
      </c>
      <c r="AA8" t="n">
        <v>303.7524256928716</v>
      </c>
      <c r="AB8" t="n">
        <v>415.6074694442418</v>
      </c>
      <c r="AC8" t="n">
        <v>375.9424758692295</v>
      </c>
      <c r="AD8" t="n">
        <v>303752.4256928716</v>
      </c>
      <c r="AE8" t="n">
        <v>415607.4694442418</v>
      </c>
      <c r="AF8" t="n">
        <v>2.337584640398455e-05</v>
      </c>
      <c r="AG8" t="n">
        <v>27</v>
      </c>
      <c r="AH8" t="n">
        <v>375942.4758692295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9.8817</v>
      </c>
      <c r="E9" t="n">
        <v>10.12</v>
      </c>
      <c r="F9" t="n">
        <v>7.28</v>
      </c>
      <c r="G9" t="n">
        <v>43.67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8</v>
      </c>
      <c r="N9" t="n">
        <v>39.98</v>
      </c>
      <c r="O9" t="n">
        <v>24458.36</v>
      </c>
      <c r="P9" t="n">
        <v>96.73</v>
      </c>
      <c r="Q9" t="n">
        <v>189.99</v>
      </c>
      <c r="R9" t="n">
        <v>31.39</v>
      </c>
      <c r="S9" t="n">
        <v>24.3</v>
      </c>
      <c r="T9" t="n">
        <v>2717.9</v>
      </c>
      <c r="U9" t="n">
        <v>0.77</v>
      </c>
      <c r="V9" t="n">
        <v>0.86</v>
      </c>
      <c r="W9" t="n">
        <v>2.96</v>
      </c>
      <c r="X9" t="n">
        <v>0.17</v>
      </c>
      <c r="Y9" t="n">
        <v>2</v>
      </c>
      <c r="Z9" t="n">
        <v>10</v>
      </c>
      <c r="AA9" t="n">
        <v>302.9329926890766</v>
      </c>
      <c r="AB9" t="n">
        <v>414.4862850576168</v>
      </c>
      <c r="AC9" t="n">
        <v>374.9282957468718</v>
      </c>
      <c r="AD9" t="n">
        <v>302932.9926890766</v>
      </c>
      <c r="AE9" t="n">
        <v>414486.2850576168</v>
      </c>
      <c r="AF9" t="n">
        <v>2.352727120423036e-05</v>
      </c>
      <c r="AG9" t="n">
        <v>27</v>
      </c>
      <c r="AH9" t="n">
        <v>374928.2957468717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9.9245</v>
      </c>
      <c r="E10" t="n">
        <v>10.08</v>
      </c>
      <c r="F10" t="n">
        <v>7.27</v>
      </c>
      <c r="G10" t="n">
        <v>48.48</v>
      </c>
      <c r="H10" t="n">
        <v>0.8100000000000001</v>
      </c>
      <c r="I10" t="n">
        <v>9</v>
      </c>
      <c r="J10" t="n">
        <v>197.97</v>
      </c>
      <c r="K10" t="n">
        <v>53.44</v>
      </c>
      <c r="L10" t="n">
        <v>9</v>
      </c>
      <c r="M10" t="n">
        <v>7</v>
      </c>
      <c r="N10" t="n">
        <v>40.53</v>
      </c>
      <c r="O10" t="n">
        <v>24650.18</v>
      </c>
      <c r="P10" t="n">
        <v>96.09</v>
      </c>
      <c r="Q10" t="n">
        <v>190.09</v>
      </c>
      <c r="R10" t="n">
        <v>31.28</v>
      </c>
      <c r="S10" t="n">
        <v>24.3</v>
      </c>
      <c r="T10" t="n">
        <v>2668.34</v>
      </c>
      <c r="U10" t="n">
        <v>0.78</v>
      </c>
      <c r="V10" t="n">
        <v>0.86</v>
      </c>
      <c r="W10" t="n">
        <v>2.96</v>
      </c>
      <c r="X10" t="n">
        <v>0.16</v>
      </c>
      <c r="Y10" t="n">
        <v>2</v>
      </c>
      <c r="Z10" t="n">
        <v>10</v>
      </c>
      <c r="AA10" t="n">
        <v>302.312084118107</v>
      </c>
      <c r="AB10" t="n">
        <v>413.6367305582633</v>
      </c>
      <c r="AC10" t="n">
        <v>374.1598215365793</v>
      </c>
      <c r="AD10" t="n">
        <v>302312.084118107</v>
      </c>
      <c r="AE10" t="n">
        <v>413636.7305582633</v>
      </c>
      <c r="AF10" t="n">
        <v>2.362917342829516e-05</v>
      </c>
      <c r="AG10" t="n">
        <v>27</v>
      </c>
      <c r="AH10" t="n">
        <v>374159.8215365793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9.994400000000001</v>
      </c>
      <c r="E11" t="n">
        <v>10.01</v>
      </c>
      <c r="F11" t="n">
        <v>7.24</v>
      </c>
      <c r="G11" t="n">
        <v>54.29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95.09999999999999</v>
      </c>
      <c r="Q11" t="n">
        <v>190.01</v>
      </c>
      <c r="R11" t="n">
        <v>30.3</v>
      </c>
      <c r="S11" t="n">
        <v>24.3</v>
      </c>
      <c r="T11" t="n">
        <v>2184.1</v>
      </c>
      <c r="U11" t="n">
        <v>0.8</v>
      </c>
      <c r="V11" t="n">
        <v>0.86</v>
      </c>
      <c r="W11" t="n">
        <v>2.95</v>
      </c>
      <c r="X11" t="n">
        <v>0.13</v>
      </c>
      <c r="Y11" t="n">
        <v>2</v>
      </c>
      <c r="Z11" t="n">
        <v>10</v>
      </c>
      <c r="AA11" t="n">
        <v>301.3263883095181</v>
      </c>
      <c r="AB11" t="n">
        <v>412.2880580671219</v>
      </c>
      <c r="AC11" t="n">
        <v>372.9398644551187</v>
      </c>
      <c r="AD11" t="n">
        <v>301326.388309518</v>
      </c>
      <c r="AE11" t="n">
        <v>412288.0580671219</v>
      </c>
      <c r="AF11" t="n">
        <v>2.379559785498041e-05</v>
      </c>
      <c r="AG11" t="n">
        <v>27</v>
      </c>
      <c r="AH11" t="n">
        <v>372939.8644551187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9.9908</v>
      </c>
      <c r="E12" t="n">
        <v>10.01</v>
      </c>
      <c r="F12" t="n">
        <v>7.24</v>
      </c>
      <c r="G12" t="n">
        <v>54.32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94.56999999999999</v>
      </c>
      <c r="Q12" t="n">
        <v>190.05</v>
      </c>
      <c r="R12" t="n">
        <v>30.3</v>
      </c>
      <c r="S12" t="n">
        <v>24.3</v>
      </c>
      <c r="T12" t="n">
        <v>2179.82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  <c r="AA12" t="n">
        <v>301.0588677638954</v>
      </c>
      <c r="AB12" t="n">
        <v>411.9220246544274</v>
      </c>
      <c r="AC12" t="n">
        <v>372.6087647576007</v>
      </c>
      <c r="AD12" t="n">
        <v>301058.8677638954</v>
      </c>
      <c r="AE12" t="n">
        <v>411922.0246544274</v>
      </c>
      <c r="AF12" t="n">
        <v>2.378702663987216e-05</v>
      </c>
      <c r="AG12" t="n">
        <v>27</v>
      </c>
      <c r="AH12" t="n">
        <v>372608.7647576007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10.0424</v>
      </c>
      <c r="E13" t="n">
        <v>9.960000000000001</v>
      </c>
      <c r="F13" t="n">
        <v>7.23</v>
      </c>
      <c r="G13" t="n">
        <v>61.96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94.26000000000001</v>
      </c>
      <c r="Q13" t="n">
        <v>190</v>
      </c>
      <c r="R13" t="n">
        <v>29.94</v>
      </c>
      <c r="S13" t="n">
        <v>24.3</v>
      </c>
      <c r="T13" t="n">
        <v>2007.23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291.6286596094041</v>
      </c>
      <c r="AB13" t="n">
        <v>399.0191978260308</v>
      </c>
      <c r="AC13" t="n">
        <v>360.937365612475</v>
      </c>
      <c r="AD13" t="n">
        <v>291628.6596094041</v>
      </c>
      <c r="AE13" t="n">
        <v>399019.1978260308</v>
      </c>
      <c r="AF13" t="n">
        <v>2.390988072309046e-05</v>
      </c>
      <c r="AG13" t="n">
        <v>26</v>
      </c>
      <c r="AH13" t="n">
        <v>360937.365612475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10.0385</v>
      </c>
      <c r="E14" t="n">
        <v>9.960000000000001</v>
      </c>
      <c r="F14" t="n">
        <v>7.23</v>
      </c>
      <c r="G14" t="n">
        <v>61.99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93.34</v>
      </c>
      <c r="Q14" t="n">
        <v>189.99</v>
      </c>
      <c r="R14" t="n">
        <v>30.11</v>
      </c>
      <c r="S14" t="n">
        <v>24.3</v>
      </c>
      <c r="T14" t="n">
        <v>2089.95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  <c r="AA14" t="n">
        <v>291.1524538659127</v>
      </c>
      <c r="AB14" t="n">
        <v>398.3676321190712</v>
      </c>
      <c r="AC14" t="n">
        <v>360.3479844221094</v>
      </c>
      <c r="AD14" t="n">
        <v>291152.4538659127</v>
      </c>
      <c r="AE14" t="n">
        <v>398367.6321190712</v>
      </c>
      <c r="AF14" t="n">
        <v>2.390059524005652e-05</v>
      </c>
      <c r="AG14" t="n">
        <v>26</v>
      </c>
      <c r="AH14" t="n">
        <v>360347.9844221094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10.1064</v>
      </c>
      <c r="E15" t="n">
        <v>9.890000000000001</v>
      </c>
      <c r="F15" t="n">
        <v>7.2</v>
      </c>
      <c r="G15" t="n">
        <v>72.03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92.76000000000001</v>
      </c>
      <c r="Q15" t="n">
        <v>189.98</v>
      </c>
      <c r="R15" t="n">
        <v>29.22</v>
      </c>
      <c r="S15" t="n">
        <v>24.3</v>
      </c>
      <c r="T15" t="n">
        <v>1652.84</v>
      </c>
      <c r="U15" t="n">
        <v>0.83</v>
      </c>
      <c r="V15" t="n">
        <v>0.87</v>
      </c>
      <c r="W15" t="n">
        <v>2.95</v>
      </c>
      <c r="X15" t="n">
        <v>0.1</v>
      </c>
      <c r="Y15" t="n">
        <v>2</v>
      </c>
      <c r="Z15" t="n">
        <v>10</v>
      </c>
      <c r="AA15" t="n">
        <v>290.4251048766785</v>
      </c>
      <c r="AB15" t="n">
        <v>397.3724411436282</v>
      </c>
      <c r="AC15" t="n">
        <v>359.4477730766034</v>
      </c>
      <c r="AD15" t="n">
        <v>290425.1048766785</v>
      </c>
      <c r="AE15" t="n">
        <v>397372.4411436282</v>
      </c>
      <c r="AF15" t="n">
        <v>2.406225788057053e-05</v>
      </c>
      <c r="AG15" t="n">
        <v>26</v>
      </c>
      <c r="AH15" t="n">
        <v>359447.7730766034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10.1019</v>
      </c>
      <c r="E16" t="n">
        <v>9.9</v>
      </c>
      <c r="F16" t="n">
        <v>7.21</v>
      </c>
      <c r="G16" t="n">
        <v>72.06999999999999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92.51000000000001</v>
      </c>
      <c r="Q16" t="n">
        <v>190.06</v>
      </c>
      <c r="R16" t="n">
        <v>29.32</v>
      </c>
      <c r="S16" t="n">
        <v>24.3</v>
      </c>
      <c r="T16" t="n">
        <v>1702.35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290.325249552225</v>
      </c>
      <c r="AB16" t="n">
        <v>397.235814683405</v>
      </c>
      <c r="AC16" t="n">
        <v>359.3241860539875</v>
      </c>
      <c r="AD16" t="n">
        <v>290325.249552225</v>
      </c>
      <c r="AE16" t="n">
        <v>397235.8146834049</v>
      </c>
      <c r="AF16" t="n">
        <v>2.405154386168521e-05</v>
      </c>
      <c r="AG16" t="n">
        <v>26</v>
      </c>
      <c r="AH16" t="n">
        <v>359324.1860539875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10.1055</v>
      </c>
      <c r="E17" t="n">
        <v>9.9</v>
      </c>
      <c r="F17" t="n">
        <v>7.2</v>
      </c>
      <c r="G17" t="n">
        <v>72.04000000000001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91.31999999999999</v>
      </c>
      <c r="Q17" t="n">
        <v>190.01</v>
      </c>
      <c r="R17" t="n">
        <v>29.2</v>
      </c>
      <c r="S17" t="n">
        <v>24.3</v>
      </c>
      <c r="T17" t="n">
        <v>1644.44</v>
      </c>
      <c r="U17" t="n">
        <v>0.83</v>
      </c>
      <c r="V17" t="n">
        <v>0.87</v>
      </c>
      <c r="W17" t="n">
        <v>2.95</v>
      </c>
      <c r="X17" t="n">
        <v>0.1</v>
      </c>
      <c r="Y17" t="n">
        <v>2</v>
      </c>
      <c r="Z17" t="n">
        <v>10</v>
      </c>
      <c r="AA17" t="n">
        <v>289.6547025109664</v>
      </c>
      <c r="AB17" t="n">
        <v>396.3183426391072</v>
      </c>
      <c r="AC17" t="n">
        <v>358.4942762539174</v>
      </c>
      <c r="AD17" t="n">
        <v>289654.7025109664</v>
      </c>
      <c r="AE17" t="n">
        <v>396318.3426391073</v>
      </c>
      <c r="AF17" t="n">
        <v>2.406011507679346e-05</v>
      </c>
      <c r="AG17" t="n">
        <v>26</v>
      </c>
      <c r="AH17" t="n">
        <v>358494.2762539174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10.1574</v>
      </c>
      <c r="E18" t="n">
        <v>9.85</v>
      </c>
      <c r="F18" t="n">
        <v>7.19</v>
      </c>
      <c r="G18" t="n">
        <v>86.28</v>
      </c>
      <c r="H18" t="n">
        <v>1.43</v>
      </c>
      <c r="I18" t="n">
        <v>5</v>
      </c>
      <c r="J18" t="n">
        <v>210.64</v>
      </c>
      <c r="K18" t="n">
        <v>53.44</v>
      </c>
      <c r="L18" t="n">
        <v>17</v>
      </c>
      <c r="M18" t="n">
        <v>3</v>
      </c>
      <c r="N18" t="n">
        <v>45.21</v>
      </c>
      <c r="O18" t="n">
        <v>26213.09</v>
      </c>
      <c r="P18" t="n">
        <v>91.03</v>
      </c>
      <c r="Q18" t="n">
        <v>190</v>
      </c>
      <c r="R18" t="n">
        <v>28.79</v>
      </c>
      <c r="S18" t="n">
        <v>24.3</v>
      </c>
      <c r="T18" t="n">
        <v>1442.94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289.2035807009526</v>
      </c>
      <c r="AB18" t="n">
        <v>395.7010978765567</v>
      </c>
      <c r="AC18" t="n">
        <v>357.9359404651962</v>
      </c>
      <c r="AD18" t="n">
        <v>289203.5807009526</v>
      </c>
      <c r="AE18" t="n">
        <v>395701.0978765567</v>
      </c>
      <c r="AF18" t="n">
        <v>2.418368342793745e-05</v>
      </c>
      <c r="AG18" t="n">
        <v>26</v>
      </c>
      <c r="AH18" t="n">
        <v>357935.9404651962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10.1609</v>
      </c>
      <c r="E19" t="n">
        <v>9.84</v>
      </c>
      <c r="F19" t="n">
        <v>7.19</v>
      </c>
      <c r="G19" t="n">
        <v>86.23999999999999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90.84</v>
      </c>
      <c r="Q19" t="n">
        <v>190.01</v>
      </c>
      <c r="R19" t="n">
        <v>28.78</v>
      </c>
      <c r="S19" t="n">
        <v>24.3</v>
      </c>
      <c r="T19" t="n">
        <v>1436.73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289.0826766671011</v>
      </c>
      <c r="AB19" t="n">
        <v>395.5356716435316</v>
      </c>
      <c r="AC19" t="n">
        <v>357.7863022796739</v>
      </c>
      <c r="AD19" t="n">
        <v>289082.6766671011</v>
      </c>
      <c r="AE19" t="n">
        <v>395535.6716435316</v>
      </c>
      <c r="AF19" t="n">
        <v>2.419201655373714e-05</v>
      </c>
      <c r="AG19" t="n">
        <v>26</v>
      </c>
      <c r="AH19" t="n">
        <v>357786.3022796739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10.1689</v>
      </c>
      <c r="E20" t="n">
        <v>9.83</v>
      </c>
      <c r="F20" t="n">
        <v>7.18</v>
      </c>
      <c r="G20" t="n">
        <v>86.15000000000001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90.17</v>
      </c>
      <c r="Q20" t="n">
        <v>189.96</v>
      </c>
      <c r="R20" t="n">
        <v>28.45</v>
      </c>
      <c r="S20" t="n">
        <v>24.3</v>
      </c>
      <c r="T20" t="n">
        <v>1271.44</v>
      </c>
      <c r="U20" t="n">
        <v>0.85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288.6710361791148</v>
      </c>
      <c r="AB20" t="n">
        <v>394.9724469675721</v>
      </c>
      <c r="AC20" t="n">
        <v>357.2768309762972</v>
      </c>
      <c r="AD20" t="n">
        <v>288671.0361791148</v>
      </c>
      <c r="AE20" t="n">
        <v>394972.4469675721</v>
      </c>
      <c r="AF20" t="n">
        <v>2.421106369842215e-05</v>
      </c>
      <c r="AG20" t="n">
        <v>26</v>
      </c>
      <c r="AH20" t="n">
        <v>357276.8309762972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10.1669</v>
      </c>
      <c r="E21" t="n">
        <v>9.84</v>
      </c>
      <c r="F21" t="n">
        <v>7.18</v>
      </c>
      <c r="G21" t="n">
        <v>86.17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89.06</v>
      </c>
      <c r="Q21" t="n">
        <v>189.97</v>
      </c>
      <c r="R21" t="n">
        <v>28.57</v>
      </c>
      <c r="S21" t="n">
        <v>24.3</v>
      </c>
      <c r="T21" t="n">
        <v>1331.85</v>
      </c>
      <c r="U21" t="n">
        <v>0.85</v>
      </c>
      <c r="V21" t="n">
        <v>0.87</v>
      </c>
      <c r="W21" t="n">
        <v>2.94</v>
      </c>
      <c r="X21" t="n">
        <v>0.07000000000000001</v>
      </c>
      <c r="Y21" t="n">
        <v>2</v>
      </c>
      <c r="Z21" t="n">
        <v>10</v>
      </c>
      <c r="AA21" t="n">
        <v>288.0877232854639</v>
      </c>
      <c r="AB21" t="n">
        <v>394.1743325325303</v>
      </c>
      <c r="AC21" t="n">
        <v>356.5548874627751</v>
      </c>
      <c r="AD21" t="n">
        <v>288087.7232854639</v>
      </c>
      <c r="AE21" t="n">
        <v>394174.3325325303</v>
      </c>
      <c r="AF21" t="n">
        <v>2.42063019122509e-05</v>
      </c>
      <c r="AG21" t="n">
        <v>26</v>
      </c>
      <c r="AH21" t="n">
        <v>356554.8874627751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10.2264</v>
      </c>
      <c r="E22" t="n">
        <v>9.779999999999999</v>
      </c>
      <c r="F22" t="n">
        <v>7.16</v>
      </c>
      <c r="G22" t="n">
        <v>107.42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87.73</v>
      </c>
      <c r="Q22" t="n">
        <v>190.04</v>
      </c>
      <c r="R22" t="n">
        <v>27.89</v>
      </c>
      <c r="S22" t="n">
        <v>24.3</v>
      </c>
      <c r="T22" t="n">
        <v>997.72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287.0442857368427</v>
      </c>
      <c r="AB22" t="n">
        <v>392.746655245291</v>
      </c>
      <c r="AC22" t="n">
        <v>355.2634656920723</v>
      </c>
      <c r="AD22" t="n">
        <v>287044.2857368427</v>
      </c>
      <c r="AE22" t="n">
        <v>392746.655245291</v>
      </c>
      <c r="AF22" t="n">
        <v>2.434796505084565e-05</v>
      </c>
      <c r="AG22" t="n">
        <v>26</v>
      </c>
      <c r="AH22" t="n">
        <v>355263.4656920722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10.2264</v>
      </c>
      <c r="E23" t="n">
        <v>9.779999999999999</v>
      </c>
      <c r="F23" t="n">
        <v>7.16</v>
      </c>
      <c r="G23" t="n">
        <v>107.42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88.19</v>
      </c>
      <c r="Q23" t="n">
        <v>189.96</v>
      </c>
      <c r="R23" t="n">
        <v>27.86</v>
      </c>
      <c r="S23" t="n">
        <v>24.3</v>
      </c>
      <c r="T23" t="n">
        <v>981.86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287.2890738285271</v>
      </c>
      <c r="AB23" t="n">
        <v>393.081585111622</v>
      </c>
      <c r="AC23" t="n">
        <v>355.5664303220376</v>
      </c>
      <c r="AD23" t="n">
        <v>287289.0738285271</v>
      </c>
      <c r="AE23" t="n">
        <v>393081.5851116219</v>
      </c>
      <c r="AF23" t="n">
        <v>2.434796505084565e-05</v>
      </c>
      <c r="AG23" t="n">
        <v>26</v>
      </c>
      <c r="AH23" t="n">
        <v>355566.4303220376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10.2252</v>
      </c>
      <c r="E24" t="n">
        <v>9.779999999999999</v>
      </c>
      <c r="F24" t="n">
        <v>7.16</v>
      </c>
      <c r="G24" t="n">
        <v>107.43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87.95999999999999</v>
      </c>
      <c r="Q24" t="n">
        <v>189.97</v>
      </c>
      <c r="R24" t="n">
        <v>27.89</v>
      </c>
      <c r="S24" t="n">
        <v>24.3</v>
      </c>
      <c r="T24" t="n">
        <v>995.85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  <c r="AA24" t="n">
        <v>287.172963167151</v>
      </c>
      <c r="AB24" t="n">
        <v>392.9227173822864</v>
      </c>
      <c r="AC24" t="n">
        <v>355.4227247058175</v>
      </c>
      <c r="AD24" t="n">
        <v>287172.963167151</v>
      </c>
      <c r="AE24" t="n">
        <v>392922.7173822864</v>
      </c>
      <c r="AF24" t="n">
        <v>2.434510797914289e-05</v>
      </c>
      <c r="AG24" t="n">
        <v>26</v>
      </c>
      <c r="AH24" t="n">
        <v>355422.7247058175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10.2261</v>
      </c>
      <c r="E25" t="n">
        <v>9.779999999999999</v>
      </c>
      <c r="F25" t="n">
        <v>7.16</v>
      </c>
      <c r="G25" t="n">
        <v>107.42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87.67</v>
      </c>
      <c r="Q25" t="n">
        <v>189.96</v>
      </c>
      <c r="R25" t="n">
        <v>27.93</v>
      </c>
      <c r="S25" t="n">
        <v>24.3</v>
      </c>
      <c r="T25" t="n">
        <v>1018.14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287.0139230358599</v>
      </c>
      <c r="AB25" t="n">
        <v>392.7051116582984</v>
      </c>
      <c r="AC25" t="n">
        <v>355.2258869667154</v>
      </c>
      <c r="AD25" t="n">
        <v>287013.9230358599</v>
      </c>
      <c r="AE25" t="n">
        <v>392705.1116582984</v>
      </c>
      <c r="AF25" t="n">
        <v>2.434725078291996e-05</v>
      </c>
      <c r="AG25" t="n">
        <v>26</v>
      </c>
      <c r="AH25" t="n">
        <v>355225.8869667155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10.2264</v>
      </c>
      <c r="E26" t="n">
        <v>9.779999999999999</v>
      </c>
      <c r="F26" t="n">
        <v>7.16</v>
      </c>
      <c r="G26" t="n">
        <v>107.42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87.06</v>
      </c>
      <c r="Q26" t="n">
        <v>189.99</v>
      </c>
      <c r="R26" t="n">
        <v>27.89</v>
      </c>
      <c r="S26" t="n">
        <v>24.3</v>
      </c>
      <c r="T26" t="n">
        <v>999.48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  <c r="AA26" t="n">
        <v>286.6877465598242</v>
      </c>
      <c r="AB26" t="n">
        <v>392.2588226138959</v>
      </c>
      <c r="AC26" t="n">
        <v>354.82219112234</v>
      </c>
      <c r="AD26" t="n">
        <v>286687.7465598242</v>
      </c>
      <c r="AE26" t="n">
        <v>392258.8226138959</v>
      </c>
      <c r="AF26" t="n">
        <v>2.434796505084565e-05</v>
      </c>
      <c r="AG26" t="n">
        <v>26</v>
      </c>
      <c r="AH26" t="n">
        <v>354822.19112234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10.2328</v>
      </c>
      <c r="E27" t="n">
        <v>9.77</v>
      </c>
      <c r="F27" t="n">
        <v>7.16</v>
      </c>
      <c r="G27" t="n">
        <v>107.33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86.14</v>
      </c>
      <c r="Q27" t="n">
        <v>190</v>
      </c>
      <c r="R27" t="n">
        <v>27.66</v>
      </c>
      <c r="S27" t="n">
        <v>24.3</v>
      </c>
      <c r="T27" t="n">
        <v>880.67</v>
      </c>
      <c r="U27" t="n">
        <v>0.88</v>
      </c>
      <c r="V27" t="n">
        <v>0.87</v>
      </c>
      <c r="W27" t="n">
        <v>2.95</v>
      </c>
      <c r="X27" t="n">
        <v>0.05</v>
      </c>
      <c r="Y27" t="n">
        <v>2</v>
      </c>
      <c r="Z27" t="n">
        <v>10</v>
      </c>
      <c r="AA27" t="n">
        <v>286.1652896261594</v>
      </c>
      <c r="AB27" t="n">
        <v>391.5439739880825</v>
      </c>
      <c r="AC27" t="n">
        <v>354.175566646078</v>
      </c>
      <c r="AD27" t="n">
        <v>286165.2896261594</v>
      </c>
      <c r="AE27" t="n">
        <v>391543.9739880826</v>
      </c>
      <c r="AF27" t="n">
        <v>2.436320276659365e-05</v>
      </c>
      <c r="AG27" t="n">
        <v>26</v>
      </c>
      <c r="AH27" t="n">
        <v>354175.566646078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10.2308</v>
      </c>
      <c r="E28" t="n">
        <v>9.77</v>
      </c>
      <c r="F28" t="n">
        <v>7.16</v>
      </c>
      <c r="G28" t="n">
        <v>107.35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85.12</v>
      </c>
      <c r="Q28" t="n">
        <v>189.96</v>
      </c>
      <c r="R28" t="n">
        <v>27.76</v>
      </c>
      <c r="S28" t="n">
        <v>24.3</v>
      </c>
      <c r="T28" t="n">
        <v>931.34</v>
      </c>
      <c r="U28" t="n">
        <v>0.88</v>
      </c>
      <c r="V28" t="n">
        <v>0.87</v>
      </c>
      <c r="W28" t="n">
        <v>2.94</v>
      </c>
      <c r="X28" t="n">
        <v>0.05</v>
      </c>
      <c r="Y28" t="n">
        <v>2</v>
      </c>
      <c r="Z28" t="n">
        <v>10</v>
      </c>
      <c r="AA28" t="n">
        <v>285.6330028958413</v>
      </c>
      <c r="AB28" t="n">
        <v>390.815675800828</v>
      </c>
      <c r="AC28" t="n">
        <v>353.5167762156421</v>
      </c>
      <c r="AD28" t="n">
        <v>285633.0028958413</v>
      </c>
      <c r="AE28" t="n">
        <v>390815.675800828</v>
      </c>
      <c r="AF28" t="n">
        <v>2.43584409804224e-05</v>
      </c>
      <c r="AG28" t="n">
        <v>26</v>
      </c>
      <c r="AH28" t="n">
        <v>353516.7762156421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10.2366</v>
      </c>
      <c r="E29" t="n">
        <v>9.77</v>
      </c>
      <c r="F29" t="n">
        <v>7.15</v>
      </c>
      <c r="G29" t="n">
        <v>107.27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83.73</v>
      </c>
      <c r="Q29" t="n">
        <v>189.98</v>
      </c>
      <c r="R29" t="n">
        <v>27.54</v>
      </c>
      <c r="S29" t="n">
        <v>24.3</v>
      </c>
      <c r="T29" t="n">
        <v>824.49</v>
      </c>
      <c r="U29" t="n">
        <v>0.88</v>
      </c>
      <c r="V29" t="n">
        <v>0.88</v>
      </c>
      <c r="W29" t="n">
        <v>2.94</v>
      </c>
      <c r="X29" t="n">
        <v>0.04</v>
      </c>
      <c r="Y29" t="n">
        <v>2</v>
      </c>
      <c r="Z29" t="n">
        <v>10</v>
      </c>
      <c r="AA29" t="n">
        <v>284.855193052378</v>
      </c>
      <c r="AB29" t="n">
        <v>389.7514420584531</v>
      </c>
      <c r="AC29" t="n">
        <v>352.5541114479781</v>
      </c>
      <c r="AD29" t="n">
        <v>284855.193052378</v>
      </c>
      <c r="AE29" t="n">
        <v>389751.4420584531</v>
      </c>
      <c r="AF29" t="n">
        <v>2.437225016031903e-05</v>
      </c>
      <c r="AG29" t="n">
        <v>26</v>
      </c>
      <c r="AH29" t="n">
        <v>352554.1114479781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10.2337</v>
      </c>
      <c r="E30" t="n">
        <v>9.77</v>
      </c>
      <c r="F30" t="n">
        <v>7.15</v>
      </c>
      <c r="G30" t="n">
        <v>107.31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1</v>
      </c>
      <c r="N30" t="n">
        <v>53.05</v>
      </c>
      <c r="O30" t="n">
        <v>28660.06</v>
      </c>
      <c r="P30" t="n">
        <v>82.2</v>
      </c>
      <c r="Q30" t="n">
        <v>189.96</v>
      </c>
      <c r="R30" t="n">
        <v>27.6</v>
      </c>
      <c r="S30" t="n">
        <v>24.3</v>
      </c>
      <c r="T30" t="n">
        <v>852.5599999999999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  <c r="AA30" t="n">
        <v>284.0561045669074</v>
      </c>
      <c r="AB30" t="n">
        <v>388.6580939393363</v>
      </c>
      <c r="AC30" t="n">
        <v>351.565110938826</v>
      </c>
      <c r="AD30" t="n">
        <v>284056.1045669074</v>
      </c>
      <c r="AE30" t="n">
        <v>388658.0939393363</v>
      </c>
      <c r="AF30" t="n">
        <v>2.436534557037071e-05</v>
      </c>
      <c r="AG30" t="n">
        <v>26</v>
      </c>
      <c r="AH30" t="n">
        <v>351565.1109388261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10.2945</v>
      </c>
      <c r="E31" t="n">
        <v>9.710000000000001</v>
      </c>
      <c r="F31" t="n">
        <v>7.13</v>
      </c>
      <c r="G31" t="n">
        <v>142.67</v>
      </c>
      <c r="H31" t="n">
        <v>2.3</v>
      </c>
      <c r="I31" t="n">
        <v>3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81.86</v>
      </c>
      <c r="Q31" t="n">
        <v>189.96</v>
      </c>
      <c r="R31" t="n">
        <v>26.98</v>
      </c>
      <c r="S31" t="n">
        <v>24.3</v>
      </c>
      <c r="T31" t="n">
        <v>546.95</v>
      </c>
      <c r="U31" t="n">
        <v>0.9</v>
      </c>
      <c r="V31" t="n">
        <v>0.88</v>
      </c>
      <c r="W31" t="n">
        <v>2.94</v>
      </c>
      <c r="X31" t="n">
        <v>0.03</v>
      </c>
      <c r="Y31" t="n">
        <v>2</v>
      </c>
      <c r="Z31" t="n">
        <v>10</v>
      </c>
      <c r="AA31" t="n">
        <v>283.5598445601909</v>
      </c>
      <c r="AB31" t="n">
        <v>387.9790891047005</v>
      </c>
      <c r="AC31" t="n">
        <v>350.9509093726186</v>
      </c>
      <c r="AD31" t="n">
        <v>283559.8445601909</v>
      </c>
      <c r="AE31" t="n">
        <v>387979.0891047005</v>
      </c>
      <c r="AF31" t="n">
        <v>2.451010386997677e-05</v>
      </c>
      <c r="AG31" t="n">
        <v>26</v>
      </c>
      <c r="AH31" t="n">
        <v>350950.9093726186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8.3871</v>
      </c>
      <c r="E2" t="n">
        <v>11.92</v>
      </c>
      <c r="F2" t="n">
        <v>8.359999999999999</v>
      </c>
      <c r="G2" t="n">
        <v>8.09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84.5</v>
      </c>
      <c r="Q2" t="n">
        <v>190.53</v>
      </c>
      <c r="R2" t="n">
        <v>64.88</v>
      </c>
      <c r="S2" t="n">
        <v>24.3</v>
      </c>
      <c r="T2" t="n">
        <v>19204.58</v>
      </c>
      <c r="U2" t="n">
        <v>0.37</v>
      </c>
      <c r="V2" t="n">
        <v>0.75</v>
      </c>
      <c r="W2" t="n">
        <v>3.04</v>
      </c>
      <c r="X2" t="n">
        <v>1.24</v>
      </c>
      <c r="Y2" t="n">
        <v>2</v>
      </c>
      <c r="Z2" t="n">
        <v>10</v>
      </c>
      <c r="AA2" t="n">
        <v>347.8449761961493</v>
      </c>
      <c r="AB2" t="n">
        <v>475.9368422688673</v>
      </c>
      <c r="AC2" t="n">
        <v>430.5140980242793</v>
      </c>
      <c r="AD2" t="n">
        <v>347844.9761961492</v>
      </c>
      <c r="AE2" t="n">
        <v>475936.8422688673</v>
      </c>
      <c r="AF2" t="n">
        <v>2.48944828256373e-05</v>
      </c>
      <c r="AG2" t="n">
        <v>32</v>
      </c>
      <c r="AH2" t="n">
        <v>430514.0980242793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9.5458</v>
      </c>
      <c r="E3" t="n">
        <v>10.48</v>
      </c>
      <c r="F3" t="n">
        <v>7.7</v>
      </c>
      <c r="G3" t="n">
        <v>15.93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76.91</v>
      </c>
      <c r="Q3" t="n">
        <v>190.27</v>
      </c>
      <c r="R3" t="n">
        <v>44.48</v>
      </c>
      <c r="S3" t="n">
        <v>24.3</v>
      </c>
      <c r="T3" t="n">
        <v>9166.290000000001</v>
      </c>
      <c r="U3" t="n">
        <v>0.55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299.8388871704206</v>
      </c>
      <c r="AB3" t="n">
        <v>410.25279338469</v>
      </c>
      <c r="AC3" t="n">
        <v>371.0988425774663</v>
      </c>
      <c r="AD3" t="n">
        <v>299838.8871704206</v>
      </c>
      <c r="AE3" t="n">
        <v>410252.79338469</v>
      </c>
      <c r="AF3" t="n">
        <v>2.833372132882266e-05</v>
      </c>
      <c r="AG3" t="n">
        <v>28</v>
      </c>
      <c r="AH3" t="n">
        <v>371098.8425774663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9.984500000000001</v>
      </c>
      <c r="E4" t="n">
        <v>10.02</v>
      </c>
      <c r="F4" t="n">
        <v>7.48</v>
      </c>
      <c r="G4" t="n">
        <v>23.61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17</v>
      </c>
      <c r="N4" t="n">
        <v>17.23</v>
      </c>
      <c r="O4" t="n">
        <v>14865.24</v>
      </c>
      <c r="P4" t="n">
        <v>73.75</v>
      </c>
      <c r="Q4" t="n">
        <v>190.16</v>
      </c>
      <c r="R4" t="n">
        <v>37.62</v>
      </c>
      <c r="S4" t="n">
        <v>24.3</v>
      </c>
      <c r="T4" t="n">
        <v>5784.81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286.8573796700163</v>
      </c>
      <c r="AB4" t="n">
        <v>392.4909221189453</v>
      </c>
      <c r="AC4" t="n">
        <v>355.0321393763813</v>
      </c>
      <c r="AD4" t="n">
        <v>286857.3796700162</v>
      </c>
      <c r="AE4" t="n">
        <v>392490.9221189453</v>
      </c>
      <c r="AF4" t="n">
        <v>2.963586505139746e-05</v>
      </c>
      <c r="AG4" t="n">
        <v>27</v>
      </c>
      <c r="AH4" t="n">
        <v>355032.1393763814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10.2194</v>
      </c>
      <c r="E5" t="n">
        <v>9.789999999999999</v>
      </c>
      <c r="F5" t="n">
        <v>7.37</v>
      </c>
      <c r="G5" t="n">
        <v>31.57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12</v>
      </c>
      <c r="N5" t="n">
        <v>17.53</v>
      </c>
      <c r="O5" t="n">
        <v>15025.44</v>
      </c>
      <c r="P5" t="n">
        <v>71.56</v>
      </c>
      <c r="Q5" t="n">
        <v>189.99</v>
      </c>
      <c r="R5" t="n">
        <v>34.15</v>
      </c>
      <c r="S5" t="n">
        <v>24.3</v>
      </c>
      <c r="T5" t="n">
        <v>4075.29</v>
      </c>
      <c r="U5" t="n">
        <v>0.71</v>
      </c>
      <c r="V5" t="n">
        <v>0.85</v>
      </c>
      <c r="W5" t="n">
        <v>2.96</v>
      </c>
      <c r="X5" t="n">
        <v>0.26</v>
      </c>
      <c r="Y5" t="n">
        <v>2</v>
      </c>
      <c r="Z5" t="n">
        <v>10</v>
      </c>
      <c r="AA5" t="n">
        <v>275.6620365959074</v>
      </c>
      <c r="AB5" t="n">
        <v>377.172959821271</v>
      </c>
      <c r="AC5" t="n">
        <v>341.176101901502</v>
      </c>
      <c r="AD5" t="n">
        <v>275662.0365959074</v>
      </c>
      <c r="AE5" t="n">
        <v>377172.959821271</v>
      </c>
      <c r="AF5" t="n">
        <v>3.033309222357165e-05</v>
      </c>
      <c r="AG5" t="n">
        <v>26</v>
      </c>
      <c r="AH5" t="n">
        <v>341176.101901502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10.3579</v>
      </c>
      <c r="E6" t="n">
        <v>9.65</v>
      </c>
      <c r="F6" t="n">
        <v>7.31</v>
      </c>
      <c r="G6" t="n">
        <v>39.86</v>
      </c>
      <c r="H6" t="n">
        <v>0.73</v>
      </c>
      <c r="I6" t="n">
        <v>11</v>
      </c>
      <c r="J6" t="n">
        <v>121.23</v>
      </c>
      <c r="K6" t="n">
        <v>43.4</v>
      </c>
      <c r="L6" t="n">
        <v>5</v>
      </c>
      <c r="M6" t="n">
        <v>9</v>
      </c>
      <c r="N6" t="n">
        <v>17.83</v>
      </c>
      <c r="O6" t="n">
        <v>15186.08</v>
      </c>
      <c r="P6" t="n">
        <v>69.78</v>
      </c>
      <c r="Q6" t="n">
        <v>190.2</v>
      </c>
      <c r="R6" t="n">
        <v>32.56</v>
      </c>
      <c r="S6" t="n">
        <v>24.3</v>
      </c>
      <c r="T6" t="n">
        <v>3299.14</v>
      </c>
      <c r="U6" t="n">
        <v>0.75</v>
      </c>
      <c r="V6" t="n">
        <v>0.86</v>
      </c>
      <c r="W6" t="n">
        <v>2.95</v>
      </c>
      <c r="X6" t="n">
        <v>0.2</v>
      </c>
      <c r="Y6" t="n">
        <v>2</v>
      </c>
      <c r="Z6" t="n">
        <v>10</v>
      </c>
      <c r="AA6" t="n">
        <v>274.0982304170286</v>
      </c>
      <c r="AB6" t="n">
        <v>375.0332912170696</v>
      </c>
      <c r="AC6" t="n">
        <v>339.2406402658418</v>
      </c>
      <c r="AD6" t="n">
        <v>274098.2304170285</v>
      </c>
      <c r="AE6" t="n">
        <v>375033.2912170695</v>
      </c>
      <c r="AF6" t="n">
        <v>3.074418615011965e-05</v>
      </c>
      <c r="AG6" t="n">
        <v>26</v>
      </c>
      <c r="AH6" t="n">
        <v>339240.6402658417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10.4049</v>
      </c>
      <c r="E7" t="n">
        <v>9.609999999999999</v>
      </c>
      <c r="F7" t="n">
        <v>7.29</v>
      </c>
      <c r="G7" t="n">
        <v>43.73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68.56999999999999</v>
      </c>
      <c r="Q7" t="n">
        <v>190</v>
      </c>
      <c r="R7" t="n">
        <v>31.91</v>
      </c>
      <c r="S7" t="n">
        <v>24.3</v>
      </c>
      <c r="T7" t="n">
        <v>2978.27</v>
      </c>
      <c r="U7" t="n">
        <v>0.76</v>
      </c>
      <c r="V7" t="n">
        <v>0.86</v>
      </c>
      <c r="W7" t="n">
        <v>2.95</v>
      </c>
      <c r="X7" t="n">
        <v>0.18</v>
      </c>
      <c r="Y7" t="n">
        <v>2</v>
      </c>
      <c r="Z7" t="n">
        <v>10</v>
      </c>
      <c r="AA7" t="n">
        <v>273.2603543956036</v>
      </c>
      <c r="AB7" t="n">
        <v>373.8868722800747</v>
      </c>
      <c r="AC7" t="n">
        <v>338.2036339431846</v>
      </c>
      <c r="AD7" t="n">
        <v>273260.3543956036</v>
      </c>
      <c r="AE7" t="n">
        <v>373886.8722800747</v>
      </c>
      <c r="AF7" t="n">
        <v>3.08836909482984e-05</v>
      </c>
      <c r="AG7" t="n">
        <v>26</v>
      </c>
      <c r="AH7" t="n">
        <v>338203.6339431846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10.5079</v>
      </c>
      <c r="E8" t="n">
        <v>9.52</v>
      </c>
      <c r="F8" t="n">
        <v>7.24</v>
      </c>
      <c r="G8" t="n">
        <v>54.31</v>
      </c>
      <c r="H8" t="n">
        <v>1</v>
      </c>
      <c r="I8" t="n">
        <v>8</v>
      </c>
      <c r="J8" t="n">
        <v>123.85</v>
      </c>
      <c r="K8" t="n">
        <v>43.4</v>
      </c>
      <c r="L8" t="n">
        <v>7</v>
      </c>
      <c r="M8" t="n">
        <v>6</v>
      </c>
      <c r="N8" t="n">
        <v>18.45</v>
      </c>
      <c r="O8" t="n">
        <v>15508.69</v>
      </c>
      <c r="P8" t="n">
        <v>67.05</v>
      </c>
      <c r="Q8" t="n">
        <v>190.08</v>
      </c>
      <c r="R8" t="n">
        <v>30.3</v>
      </c>
      <c r="S8" t="n">
        <v>24.3</v>
      </c>
      <c r="T8" t="n">
        <v>2181.72</v>
      </c>
      <c r="U8" t="n">
        <v>0.8</v>
      </c>
      <c r="V8" t="n">
        <v>0.86</v>
      </c>
      <c r="W8" t="n">
        <v>2.95</v>
      </c>
      <c r="X8" t="n">
        <v>0.13</v>
      </c>
      <c r="Y8" t="n">
        <v>2</v>
      </c>
      <c r="Z8" t="n">
        <v>10</v>
      </c>
      <c r="AA8" t="n">
        <v>263.1426096253759</v>
      </c>
      <c r="AB8" t="n">
        <v>360.0433275220527</v>
      </c>
      <c r="AC8" t="n">
        <v>325.6812976673311</v>
      </c>
      <c r="AD8" t="n">
        <v>263142.6096253759</v>
      </c>
      <c r="AE8" t="n">
        <v>360043.3275220527</v>
      </c>
      <c r="AF8" t="n">
        <v>3.118941422941352e-05</v>
      </c>
      <c r="AG8" t="n">
        <v>25</v>
      </c>
      <c r="AH8" t="n">
        <v>325681.2976673311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10.5532</v>
      </c>
      <c r="E9" t="n">
        <v>9.48</v>
      </c>
      <c r="F9" t="n">
        <v>7.22</v>
      </c>
      <c r="G9" t="n">
        <v>61.92</v>
      </c>
      <c r="H9" t="n">
        <v>1.13</v>
      </c>
      <c r="I9" t="n">
        <v>7</v>
      </c>
      <c r="J9" t="n">
        <v>125.16</v>
      </c>
      <c r="K9" t="n">
        <v>43.4</v>
      </c>
      <c r="L9" t="n">
        <v>8</v>
      </c>
      <c r="M9" t="n">
        <v>5</v>
      </c>
      <c r="N9" t="n">
        <v>18.76</v>
      </c>
      <c r="O9" t="n">
        <v>15670.68</v>
      </c>
      <c r="P9" t="n">
        <v>65.98</v>
      </c>
      <c r="Q9" t="n">
        <v>190.05</v>
      </c>
      <c r="R9" t="n">
        <v>29.91</v>
      </c>
      <c r="S9" t="n">
        <v>24.3</v>
      </c>
      <c r="T9" t="n">
        <v>1993.78</v>
      </c>
      <c r="U9" t="n">
        <v>0.8100000000000001</v>
      </c>
      <c r="V9" t="n">
        <v>0.87</v>
      </c>
      <c r="W9" t="n">
        <v>2.95</v>
      </c>
      <c r="X9" t="n">
        <v>0.12</v>
      </c>
      <c r="Y9" t="n">
        <v>2</v>
      </c>
      <c r="Z9" t="n">
        <v>10</v>
      </c>
      <c r="AA9" t="n">
        <v>262.4043540028339</v>
      </c>
      <c r="AB9" t="n">
        <v>359.0332136097513</v>
      </c>
      <c r="AC9" t="n">
        <v>324.767587609116</v>
      </c>
      <c r="AD9" t="n">
        <v>262404.3540028339</v>
      </c>
      <c r="AE9" t="n">
        <v>359033.2136097513</v>
      </c>
      <c r="AF9" t="n">
        <v>3.132387310936027e-05</v>
      </c>
      <c r="AG9" t="n">
        <v>25</v>
      </c>
      <c r="AH9" t="n">
        <v>324767.587609116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10.5417</v>
      </c>
      <c r="E10" t="n">
        <v>9.49</v>
      </c>
      <c r="F10" t="n">
        <v>7.23</v>
      </c>
      <c r="G10" t="n">
        <v>62.01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64.55</v>
      </c>
      <c r="Q10" t="n">
        <v>190.03</v>
      </c>
      <c r="R10" t="n">
        <v>30.1</v>
      </c>
      <c r="S10" t="n">
        <v>24.3</v>
      </c>
      <c r="T10" t="n">
        <v>2089.12</v>
      </c>
      <c r="U10" t="n">
        <v>0.8100000000000001</v>
      </c>
      <c r="V10" t="n">
        <v>0.87</v>
      </c>
      <c r="W10" t="n">
        <v>2.95</v>
      </c>
      <c r="X10" t="n">
        <v>0.13</v>
      </c>
      <c r="Y10" t="n">
        <v>2</v>
      </c>
      <c r="Z10" t="n">
        <v>10</v>
      </c>
      <c r="AA10" t="n">
        <v>261.7163341260682</v>
      </c>
      <c r="AB10" t="n">
        <v>358.0918344610657</v>
      </c>
      <c r="AC10" t="n">
        <v>323.916052365147</v>
      </c>
      <c r="AD10" t="n">
        <v>261716.3341260682</v>
      </c>
      <c r="AE10" t="n">
        <v>358091.8344610656</v>
      </c>
      <c r="AF10" t="n">
        <v>3.128973895661441e-05</v>
      </c>
      <c r="AG10" t="n">
        <v>25</v>
      </c>
      <c r="AH10" t="n">
        <v>323916.052365147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10.6029</v>
      </c>
      <c r="E11" t="n">
        <v>9.43</v>
      </c>
      <c r="F11" t="n">
        <v>7.2</v>
      </c>
      <c r="G11" t="n">
        <v>72.04000000000001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63.64</v>
      </c>
      <c r="Q11" t="n">
        <v>189.98</v>
      </c>
      <c r="R11" t="n">
        <v>29.22</v>
      </c>
      <c r="S11" t="n">
        <v>24.3</v>
      </c>
      <c r="T11" t="n">
        <v>1654.52</v>
      </c>
      <c r="U11" t="n">
        <v>0.83</v>
      </c>
      <c r="V11" t="n">
        <v>0.87</v>
      </c>
      <c r="W11" t="n">
        <v>2.95</v>
      </c>
      <c r="X11" t="n">
        <v>0.1</v>
      </c>
      <c r="Y11" t="n">
        <v>2</v>
      </c>
      <c r="Z11" t="n">
        <v>10</v>
      </c>
      <c r="AA11" t="n">
        <v>261.0045738451327</v>
      </c>
      <c r="AB11" t="n">
        <v>357.1179726440421</v>
      </c>
      <c r="AC11" t="n">
        <v>323.0351345531166</v>
      </c>
      <c r="AD11" t="n">
        <v>261004.5738451326</v>
      </c>
      <c r="AE11" t="n">
        <v>357117.9726440422</v>
      </c>
      <c r="AF11" t="n">
        <v>3.14713920129663e-05</v>
      </c>
      <c r="AG11" t="n">
        <v>25</v>
      </c>
      <c r="AH11" t="n">
        <v>323035.1345531166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10.6449</v>
      </c>
      <c r="E12" t="n">
        <v>9.390000000000001</v>
      </c>
      <c r="F12" t="n">
        <v>7.19</v>
      </c>
      <c r="G12" t="n">
        <v>86.29000000000001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61.46</v>
      </c>
      <c r="Q12" t="n">
        <v>190.07</v>
      </c>
      <c r="R12" t="n">
        <v>28.86</v>
      </c>
      <c r="S12" t="n">
        <v>24.3</v>
      </c>
      <c r="T12" t="n">
        <v>1476.98</v>
      </c>
      <c r="U12" t="n">
        <v>0.84</v>
      </c>
      <c r="V12" t="n">
        <v>0.87</v>
      </c>
      <c r="W12" t="n">
        <v>2.95</v>
      </c>
      <c r="X12" t="n">
        <v>0.08</v>
      </c>
      <c r="Y12" t="n">
        <v>2</v>
      </c>
      <c r="Z12" t="n">
        <v>10</v>
      </c>
      <c r="AA12" t="n">
        <v>259.7333108043558</v>
      </c>
      <c r="AB12" t="n">
        <v>355.3785744674841</v>
      </c>
      <c r="AC12" t="n">
        <v>321.4617420972685</v>
      </c>
      <c r="AD12" t="n">
        <v>259733.3108043557</v>
      </c>
      <c r="AE12" t="n">
        <v>355378.5744674841</v>
      </c>
      <c r="AF12" t="n">
        <v>3.159605587516859e-05</v>
      </c>
      <c r="AG12" t="n">
        <v>25</v>
      </c>
      <c r="AH12" t="n">
        <v>321461.7420972685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10.6449</v>
      </c>
      <c r="E13" t="n">
        <v>9.390000000000001</v>
      </c>
      <c r="F13" t="n">
        <v>7.19</v>
      </c>
      <c r="G13" t="n">
        <v>86.29000000000001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61.34</v>
      </c>
      <c r="Q13" t="n">
        <v>189.98</v>
      </c>
      <c r="R13" t="n">
        <v>28.72</v>
      </c>
      <c r="S13" t="n">
        <v>24.3</v>
      </c>
      <c r="T13" t="n">
        <v>1409.51</v>
      </c>
      <c r="U13" t="n">
        <v>0.85</v>
      </c>
      <c r="V13" t="n">
        <v>0.87</v>
      </c>
      <c r="W13" t="n">
        <v>2.95</v>
      </c>
      <c r="X13" t="n">
        <v>0.08</v>
      </c>
      <c r="Y13" t="n">
        <v>2</v>
      </c>
      <c r="Z13" t="n">
        <v>10</v>
      </c>
      <c r="AA13" t="n">
        <v>259.6719635838056</v>
      </c>
      <c r="AB13" t="n">
        <v>355.2946364938789</v>
      </c>
      <c r="AC13" t="n">
        <v>321.3858150460565</v>
      </c>
      <c r="AD13" t="n">
        <v>259671.9635838055</v>
      </c>
      <c r="AE13" t="n">
        <v>355294.6364938789</v>
      </c>
      <c r="AF13" t="n">
        <v>3.159605587516859e-05</v>
      </c>
      <c r="AG13" t="n">
        <v>25</v>
      </c>
      <c r="AH13" t="n">
        <v>321385.8150460565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10.6377</v>
      </c>
      <c r="E14" t="n">
        <v>9.4</v>
      </c>
      <c r="F14" t="n">
        <v>7.2</v>
      </c>
      <c r="G14" t="n">
        <v>86.36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61.63</v>
      </c>
      <c r="Q14" t="n">
        <v>189.97</v>
      </c>
      <c r="R14" t="n">
        <v>28.83</v>
      </c>
      <c r="S14" t="n">
        <v>24.3</v>
      </c>
      <c r="T14" t="n">
        <v>1464.25</v>
      </c>
      <c r="U14" t="n">
        <v>0.84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259.8523222246758</v>
      </c>
      <c r="AB14" t="n">
        <v>355.5414111431794</v>
      </c>
      <c r="AC14" t="n">
        <v>321.6090378691782</v>
      </c>
      <c r="AD14" t="n">
        <v>259852.3222246759</v>
      </c>
      <c r="AE14" t="n">
        <v>355541.4111431794</v>
      </c>
      <c r="AF14" t="n">
        <v>3.157468492736249e-05</v>
      </c>
      <c r="AG14" t="n">
        <v>25</v>
      </c>
      <c r="AH14" t="n">
        <v>321609.0378691782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9.073499999999999</v>
      </c>
      <c r="E2" t="n">
        <v>11.02</v>
      </c>
      <c r="F2" t="n">
        <v>8.119999999999999</v>
      </c>
      <c r="G2" t="n">
        <v>9.550000000000001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49</v>
      </c>
      <c r="N2" t="n">
        <v>11.32</v>
      </c>
      <c r="O2" t="n">
        <v>11317.98</v>
      </c>
      <c r="P2" t="n">
        <v>68.81</v>
      </c>
      <c r="Q2" t="n">
        <v>190.45</v>
      </c>
      <c r="R2" t="n">
        <v>57.69</v>
      </c>
      <c r="S2" t="n">
        <v>24.3</v>
      </c>
      <c r="T2" t="n">
        <v>15664.14</v>
      </c>
      <c r="U2" t="n">
        <v>0.42</v>
      </c>
      <c r="V2" t="n">
        <v>0.77</v>
      </c>
      <c r="W2" t="n">
        <v>3.01</v>
      </c>
      <c r="X2" t="n">
        <v>1</v>
      </c>
      <c r="Y2" t="n">
        <v>2</v>
      </c>
      <c r="Z2" t="n">
        <v>10</v>
      </c>
      <c r="AA2" t="n">
        <v>305.1106821598175</v>
      </c>
      <c r="AB2" t="n">
        <v>417.4658958643634</v>
      </c>
      <c r="AC2" t="n">
        <v>377.6235366801325</v>
      </c>
      <c r="AD2" t="n">
        <v>305110.6821598175</v>
      </c>
      <c r="AE2" t="n">
        <v>417465.8958643634</v>
      </c>
      <c r="AF2" t="n">
        <v>3.062368431724744e-05</v>
      </c>
      <c r="AG2" t="n">
        <v>29</v>
      </c>
      <c r="AH2" t="n">
        <v>377623.5366801326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10.0242</v>
      </c>
      <c r="E3" t="n">
        <v>9.98</v>
      </c>
      <c r="F3" t="n">
        <v>7.58</v>
      </c>
      <c r="G3" t="n">
        <v>18.96</v>
      </c>
      <c r="H3" t="n">
        <v>0.39</v>
      </c>
      <c r="I3" t="n">
        <v>24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62.97</v>
      </c>
      <c r="Q3" t="n">
        <v>190.17</v>
      </c>
      <c r="R3" t="n">
        <v>40.91</v>
      </c>
      <c r="S3" t="n">
        <v>24.3</v>
      </c>
      <c r="T3" t="n">
        <v>7409.31</v>
      </c>
      <c r="U3" t="n">
        <v>0.59</v>
      </c>
      <c r="V3" t="n">
        <v>0.83</v>
      </c>
      <c r="W3" t="n">
        <v>2.98</v>
      </c>
      <c r="X3" t="n">
        <v>0.47</v>
      </c>
      <c r="Y3" t="n">
        <v>2</v>
      </c>
      <c r="Z3" t="n">
        <v>10</v>
      </c>
      <c r="AA3" t="n">
        <v>270.5091205349924</v>
      </c>
      <c r="AB3" t="n">
        <v>370.1225127361148</v>
      </c>
      <c r="AC3" t="n">
        <v>334.7985395907885</v>
      </c>
      <c r="AD3" t="n">
        <v>270509.1205349924</v>
      </c>
      <c r="AE3" t="n">
        <v>370122.5127361148</v>
      </c>
      <c r="AF3" t="n">
        <v>3.383236196979687e-05</v>
      </c>
      <c r="AG3" t="n">
        <v>26</v>
      </c>
      <c r="AH3" t="n">
        <v>334798.5395907885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10.3496</v>
      </c>
      <c r="E4" t="n">
        <v>9.66</v>
      </c>
      <c r="F4" t="n">
        <v>7.42</v>
      </c>
      <c r="G4" t="n">
        <v>27.82</v>
      </c>
      <c r="H4" t="n">
        <v>0.57</v>
      </c>
      <c r="I4" t="n">
        <v>16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60.21</v>
      </c>
      <c r="Q4" t="n">
        <v>190.07</v>
      </c>
      <c r="R4" t="n">
        <v>35.89</v>
      </c>
      <c r="S4" t="n">
        <v>24.3</v>
      </c>
      <c r="T4" t="n">
        <v>4938.58</v>
      </c>
      <c r="U4" t="n">
        <v>0.68</v>
      </c>
      <c r="V4" t="n">
        <v>0.84</v>
      </c>
      <c r="W4" t="n">
        <v>2.97</v>
      </c>
      <c r="X4" t="n">
        <v>0.31</v>
      </c>
      <c r="Y4" t="n">
        <v>2</v>
      </c>
      <c r="Z4" t="n">
        <v>10</v>
      </c>
      <c r="AA4" t="n">
        <v>267.7169044332212</v>
      </c>
      <c r="AB4" t="n">
        <v>366.3020794817908</v>
      </c>
      <c r="AC4" t="n">
        <v>331.3427231242454</v>
      </c>
      <c r="AD4" t="n">
        <v>267716.9044332212</v>
      </c>
      <c r="AE4" t="n">
        <v>366302.0794817908</v>
      </c>
      <c r="AF4" t="n">
        <v>3.493060926982797e-05</v>
      </c>
      <c r="AG4" t="n">
        <v>26</v>
      </c>
      <c r="AH4" t="n">
        <v>331342.7231242454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10.5322</v>
      </c>
      <c r="E5" t="n">
        <v>9.49</v>
      </c>
      <c r="F5" t="n">
        <v>7.33</v>
      </c>
      <c r="G5" t="n">
        <v>36.64</v>
      </c>
      <c r="H5" t="n">
        <v>0.75</v>
      </c>
      <c r="I5" t="n">
        <v>12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57.89</v>
      </c>
      <c r="Q5" t="n">
        <v>190</v>
      </c>
      <c r="R5" t="n">
        <v>33.15</v>
      </c>
      <c r="S5" t="n">
        <v>24.3</v>
      </c>
      <c r="T5" t="n">
        <v>3585.5</v>
      </c>
      <c r="U5" t="n">
        <v>0.73</v>
      </c>
      <c r="V5" t="n">
        <v>0.85</v>
      </c>
      <c r="W5" t="n">
        <v>2.96</v>
      </c>
      <c r="X5" t="n">
        <v>0.22</v>
      </c>
      <c r="Y5" t="n">
        <v>2</v>
      </c>
      <c r="Z5" t="n">
        <v>10</v>
      </c>
      <c r="AA5" t="n">
        <v>256.968366073875</v>
      </c>
      <c r="AB5" t="n">
        <v>351.5954551063216</v>
      </c>
      <c r="AC5" t="n">
        <v>318.0396783383998</v>
      </c>
      <c r="AD5" t="n">
        <v>256968.366073875</v>
      </c>
      <c r="AE5" t="n">
        <v>351595.4551063216</v>
      </c>
      <c r="AF5" t="n">
        <v>3.55468967836131e-05</v>
      </c>
      <c r="AG5" t="n">
        <v>25</v>
      </c>
      <c r="AH5" t="n">
        <v>318039.6783383998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10.6645</v>
      </c>
      <c r="E6" t="n">
        <v>9.380000000000001</v>
      </c>
      <c r="F6" t="n">
        <v>7.27</v>
      </c>
      <c r="G6" t="n">
        <v>48.45</v>
      </c>
      <c r="H6" t="n">
        <v>0.93</v>
      </c>
      <c r="I6" t="n">
        <v>9</v>
      </c>
      <c r="J6" t="n">
        <v>94.79000000000001</v>
      </c>
      <c r="K6" t="n">
        <v>37.55</v>
      </c>
      <c r="L6" t="n">
        <v>5</v>
      </c>
      <c r="M6" t="n">
        <v>7</v>
      </c>
      <c r="N6" t="n">
        <v>12.23</v>
      </c>
      <c r="O6" t="n">
        <v>11924.18</v>
      </c>
      <c r="P6" t="n">
        <v>55.7</v>
      </c>
      <c r="Q6" t="n">
        <v>190.03</v>
      </c>
      <c r="R6" t="n">
        <v>31.12</v>
      </c>
      <c r="S6" t="n">
        <v>24.3</v>
      </c>
      <c r="T6" t="n">
        <v>2586.31</v>
      </c>
      <c r="U6" t="n">
        <v>0.78</v>
      </c>
      <c r="V6" t="n">
        <v>0.86</v>
      </c>
      <c r="W6" t="n">
        <v>2.96</v>
      </c>
      <c r="X6" t="n">
        <v>0.16</v>
      </c>
      <c r="Y6" t="n">
        <v>2</v>
      </c>
      <c r="Z6" t="n">
        <v>10</v>
      </c>
      <c r="AA6" t="n">
        <v>255.3830270545292</v>
      </c>
      <c r="AB6" t="n">
        <v>349.4263243198323</v>
      </c>
      <c r="AC6" t="n">
        <v>316.0775663497782</v>
      </c>
      <c r="AD6" t="n">
        <v>255383.0270545292</v>
      </c>
      <c r="AE6" t="n">
        <v>349426.3243198323</v>
      </c>
      <c r="AF6" t="n">
        <v>3.599341835028218e-05</v>
      </c>
      <c r="AG6" t="n">
        <v>25</v>
      </c>
      <c r="AH6" t="n">
        <v>316077.5663497782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10.7223</v>
      </c>
      <c r="E7" t="n">
        <v>9.33</v>
      </c>
      <c r="F7" t="n">
        <v>7.24</v>
      </c>
      <c r="G7" t="n">
        <v>54.26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54.15</v>
      </c>
      <c r="Q7" t="n">
        <v>190.04</v>
      </c>
      <c r="R7" t="n">
        <v>30.19</v>
      </c>
      <c r="S7" t="n">
        <v>24.3</v>
      </c>
      <c r="T7" t="n">
        <v>2128.66</v>
      </c>
      <c r="U7" t="n">
        <v>0.8</v>
      </c>
      <c r="V7" t="n">
        <v>0.87</v>
      </c>
      <c r="W7" t="n">
        <v>2.95</v>
      </c>
      <c r="X7" t="n">
        <v>0.13</v>
      </c>
      <c r="Y7" t="n">
        <v>2</v>
      </c>
      <c r="Z7" t="n">
        <v>10</v>
      </c>
      <c r="AA7" t="n">
        <v>254.3992177951662</v>
      </c>
      <c r="AB7" t="n">
        <v>348.0802330885712</v>
      </c>
      <c r="AC7" t="n">
        <v>314.8599441763773</v>
      </c>
      <c r="AD7" t="n">
        <v>254399.2177951662</v>
      </c>
      <c r="AE7" t="n">
        <v>348080.2330885712</v>
      </c>
      <c r="AF7" t="n">
        <v>3.618849731138175e-05</v>
      </c>
      <c r="AG7" t="n">
        <v>25</v>
      </c>
      <c r="AH7" t="n">
        <v>314859.9441763773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10.7565</v>
      </c>
      <c r="E8" t="n">
        <v>9.300000000000001</v>
      </c>
      <c r="F8" t="n">
        <v>7.22</v>
      </c>
      <c r="G8" t="n">
        <v>61.92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5</v>
      </c>
      <c r="N8" t="n">
        <v>12.71</v>
      </c>
      <c r="O8" t="n">
        <v>12229.54</v>
      </c>
      <c r="P8" t="n">
        <v>52.48</v>
      </c>
      <c r="Q8" t="n">
        <v>189.96</v>
      </c>
      <c r="R8" t="n">
        <v>29.89</v>
      </c>
      <c r="S8" t="n">
        <v>24.3</v>
      </c>
      <c r="T8" t="n">
        <v>1983.17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253.4397675374335</v>
      </c>
      <c r="AB8" t="n">
        <v>346.767470917984</v>
      </c>
      <c r="AC8" t="n">
        <v>313.6724701848772</v>
      </c>
      <c r="AD8" t="n">
        <v>253439.7675374335</v>
      </c>
      <c r="AE8" t="n">
        <v>346767.470917984</v>
      </c>
      <c r="AF8" t="n">
        <v>3.630392465514654e-05</v>
      </c>
      <c r="AG8" t="n">
        <v>25</v>
      </c>
      <c r="AH8" t="n">
        <v>313672.4701848772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10.7949</v>
      </c>
      <c r="E9" t="n">
        <v>9.26</v>
      </c>
      <c r="F9" t="n">
        <v>7.21</v>
      </c>
      <c r="G9" t="n">
        <v>72.09999999999999</v>
      </c>
      <c r="H9" t="n">
        <v>1.43</v>
      </c>
      <c r="I9" t="n">
        <v>6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51.41</v>
      </c>
      <c r="Q9" t="n">
        <v>190.08</v>
      </c>
      <c r="R9" t="n">
        <v>29.17</v>
      </c>
      <c r="S9" t="n">
        <v>24.3</v>
      </c>
      <c r="T9" t="n">
        <v>1629.65</v>
      </c>
      <c r="U9" t="n">
        <v>0.83</v>
      </c>
      <c r="V9" t="n">
        <v>0.87</v>
      </c>
      <c r="W9" t="n">
        <v>2.96</v>
      </c>
      <c r="X9" t="n">
        <v>0.1</v>
      </c>
      <c r="Y9" t="n">
        <v>2</v>
      </c>
      <c r="Z9" t="n">
        <v>10</v>
      </c>
      <c r="AA9" t="n">
        <v>252.7834262903365</v>
      </c>
      <c r="AB9" t="n">
        <v>345.8694358679741</v>
      </c>
      <c r="AC9" t="n">
        <v>312.8601423396399</v>
      </c>
      <c r="AD9" t="n">
        <v>252783.4262903365</v>
      </c>
      <c r="AE9" t="n">
        <v>345869.4358679741</v>
      </c>
      <c r="AF9" t="n">
        <v>3.64335272867421e-05</v>
      </c>
      <c r="AG9" t="n">
        <v>25</v>
      </c>
      <c r="AH9" t="n">
        <v>312860.1423396399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6.6047</v>
      </c>
      <c r="E2" t="n">
        <v>15.14</v>
      </c>
      <c r="F2" t="n">
        <v>9.01</v>
      </c>
      <c r="G2" t="n">
        <v>5.81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127.57</v>
      </c>
      <c r="Q2" t="n">
        <v>190.67</v>
      </c>
      <c r="R2" t="n">
        <v>85.51000000000001</v>
      </c>
      <c r="S2" t="n">
        <v>24.3</v>
      </c>
      <c r="T2" t="n">
        <v>29360.64</v>
      </c>
      <c r="U2" t="n">
        <v>0.28</v>
      </c>
      <c r="V2" t="n">
        <v>0.7</v>
      </c>
      <c r="W2" t="n">
        <v>3.08</v>
      </c>
      <c r="X2" t="n">
        <v>1.89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8.268599999999999</v>
      </c>
      <c r="E3" t="n">
        <v>12.09</v>
      </c>
      <c r="F3" t="n">
        <v>7.94</v>
      </c>
      <c r="G3" t="n">
        <v>11.35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112.18</v>
      </c>
      <c r="Q3" t="n">
        <v>190.4</v>
      </c>
      <c r="R3" t="n">
        <v>52.07</v>
      </c>
      <c r="S3" t="n">
        <v>24.3</v>
      </c>
      <c r="T3" t="n">
        <v>12899.67</v>
      </c>
      <c r="U3" t="n">
        <v>0.47</v>
      </c>
      <c r="V3" t="n">
        <v>0.79</v>
      </c>
      <c r="W3" t="n">
        <v>3.01</v>
      </c>
      <c r="X3" t="n">
        <v>0.83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8.914199999999999</v>
      </c>
      <c r="E4" t="n">
        <v>11.22</v>
      </c>
      <c r="F4" t="n">
        <v>7.65</v>
      </c>
      <c r="G4" t="n">
        <v>17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107.59</v>
      </c>
      <c r="Q4" t="n">
        <v>190.1</v>
      </c>
      <c r="R4" t="n">
        <v>42.86</v>
      </c>
      <c r="S4" t="n">
        <v>24.3</v>
      </c>
      <c r="T4" t="n">
        <v>8366.049999999999</v>
      </c>
      <c r="U4" t="n">
        <v>0.57</v>
      </c>
      <c r="V4" t="n">
        <v>0.82</v>
      </c>
      <c r="W4" t="n">
        <v>2.99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9.2752</v>
      </c>
      <c r="E5" t="n">
        <v>10.78</v>
      </c>
      <c r="F5" t="n">
        <v>7.49</v>
      </c>
      <c r="G5" t="n">
        <v>22.46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104.86</v>
      </c>
      <c r="Q5" t="n">
        <v>190.15</v>
      </c>
      <c r="R5" t="n">
        <v>38.07</v>
      </c>
      <c r="S5" t="n">
        <v>24.3</v>
      </c>
      <c r="T5" t="n">
        <v>6008.53</v>
      </c>
      <c r="U5" t="n">
        <v>0.64</v>
      </c>
      <c r="V5" t="n">
        <v>0.84</v>
      </c>
      <c r="W5" t="n">
        <v>2.97</v>
      </c>
      <c r="X5" t="n">
        <v>0.38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9.485900000000001</v>
      </c>
      <c r="E6" t="n">
        <v>10.54</v>
      </c>
      <c r="F6" t="n">
        <v>7.4</v>
      </c>
      <c r="G6" t="n">
        <v>27.76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103.14</v>
      </c>
      <c r="Q6" t="n">
        <v>190.13</v>
      </c>
      <c r="R6" t="n">
        <v>35.35</v>
      </c>
      <c r="S6" t="n">
        <v>24.3</v>
      </c>
      <c r="T6" t="n">
        <v>4667.76</v>
      </c>
      <c r="U6" t="n">
        <v>0.6899999999999999</v>
      </c>
      <c r="V6" t="n">
        <v>0.85</v>
      </c>
      <c r="W6" t="n">
        <v>2.96</v>
      </c>
      <c r="X6" t="n">
        <v>0.29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9.579800000000001</v>
      </c>
      <c r="E7" t="n">
        <v>10.44</v>
      </c>
      <c r="F7" t="n">
        <v>7.38</v>
      </c>
      <c r="G7" t="n">
        <v>31.62</v>
      </c>
      <c r="H7" t="n">
        <v>0.53</v>
      </c>
      <c r="I7" t="n">
        <v>14</v>
      </c>
      <c r="J7" t="n">
        <v>202.58</v>
      </c>
      <c r="K7" t="n">
        <v>54.38</v>
      </c>
      <c r="L7" t="n">
        <v>6</v>
      </c>
      <c r="M7" t="n">
        <v>12</v>
      </c>
      <c r="N7" t="n">
        <v>42.2</v>
      </c>
      <c r="O7" t="n">
        <v>25218.93</v>
      </c>
      <c r="P7" t="n">
        <v>102.28</v>
      </c>
      <c r="Q7" t="n">
        <v>190.02</v>
      </c>
      <c r="R7" t="n">
        <v>34.63</v>
      </c>
      <c r="S7" t="n">
        <v>24.3</v>
      </c>
      <c r="T7" t="n">
        <v>4315.77</v>
      </c>
      <c r="U7" t="n">
        <v>0.7</v>
      </c>
      <c r="V7" t="n">
        <v>0.85</v>
      </c>
      <c r="W7" t="n">
        <v>2.96</v>
      </c>
      <c r="X7" t="n">
        <v>0.27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9.691700000000001</v>
      </c>
      <c r="E8" t="n">
        <v>10.32</v>
      </c>
      <c r="F8" t="n">
        <v>7.33</v>
      </c>
      <c r="G8" t="n">
        <v>36.67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10</v>
      </c>
      <c r="N8" t="n">
        <v>42.78</v>
      </c>
      <c r="O8" t="n">
        <v>25413.94</v>
      </c>
      <c r="P8" t="n">
        <v>101.27</v>
      </c>
      <c r="Q8" t="n">
        <v>190.11</v>
      </c>
      <c r="R8" t="n">
        <v>33.26</v>
      </c>
      <c r="S8" t="n">
        <v>24.3</v>
      </c>
      <c r="T8" t="n">
        <v>3643.54</v>
      </c>
      <c r="U8" t="n">
        <v>0.73</v>
      </c>
      <c r="V8" t="n">
        <v>0.85</v>
      </c>
      <c r="W8" t="n">
        <v>2.96</v>
      </c>
      <c r="X8" t="n">
        <v>0.23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9.814299999999999</v>
      </c>
      <c r="E9" t="n">
        <v>10.19</v>
      </c>
      <c r="F9" t="n">
        <v>7.28</v>
      </c>
      <c r="G9" t="n">
        <v>43.7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100.05</v>
      </c>
      <c r="Q9" t="n">
        <v>189.99</v>
      </c>
      <c r="R9" t="n">
        <v>31.69</v>
      </c>
      <c r="S9" t="n">
        <v>24.3</v>
      </c>
      <c r="T9" t="n">
        <v>2866.1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9.8622</v>
      </c>
      <c r="E10" t="n">
        <v>10.14</v>
      </c>
      <c r="F10" t="n">
        <v>7.27</v>
      </c>
      <c r="G10" t="n">
        <v>48.49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99.41</v>
      </c>
      <c r="Q10" t="n">
        <v>189.97</v>
      </c>
      <c r="R10" t="n">
        <v>31.22</v>
      </c>
      <c r="S10" t="n">
        <v>24.3</v>
      </c>
      <c r="T10" t="n">
        <v>2637.95</v>
      </c>
      <c r="U10" t="n">
        <v>0.78</v>
      </c>
      <c r="V10" t="n">
        <v>0.86</v>
      </c>
      <c r="W10" t="n">
        <v>2.96</v>
      </c>
      <c r="X10" t="n">
        <v>0.17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9.8714</v>
      </c>
      <c r="E11" t="n">
        <v>10.13</v>
      </c>
      <c r="F11" t="n">
        <v>7.26</v>
      </c>
      <c r="G11" t="n">
        <v>48.42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98.84</v>
      </c>
      <c r="Q11" t="n">
        <v>189.98</v>
      </c>
      <c r="R11" t="n">
        <v>31.01</v>
      </c>
      <c r="S11" t="n">
        <v>24.3</v>
      </c>
      <c r="T11" t="n">
        <v>2529.9</v>
      </c>
      <c r="U11" t="n">
        <v>0.78</v>
      </c>
      <c r="V11" t="n">
        <v>0.86</v>
      </c>
      <c r="W11" t="n">
        <v>2.95</v>
      </c>
      <c r="X11" t="n">
        <v>0.15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9.9343</v>
      </c>
      <c r="E12" t="n">
        <v>10.07</v>
      </c>
      <c r="F12" t="n">
        <v>7.24</v>
      </c>
      <c r="G12" t="n">
        <v>54.29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98.17</v>
      </c>
      <c r="Q12" t="n">
        <v>189.96</v>
      </c>
      <c r="R12" t="n">
        <v>30.29</v>
      </c>
      <c r="S12" t="n">
        <v>24.3</v>
      </c>
      <c r="T12" t="n">
        <v>2177.34</v>
      </c>
      <c r="U12" t="n">
        <v>0.8</v>
      </c>
      <c r="V12" t="n">
        <v>0.86</v>
      </c>
      <c r="W12" t="n">
        <v>2.95</v>
      </c>
      <c r="X12" t="n">
        <v>0.13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9.979799999999999</v>
      </c>
      <c r="E13" t="n">
        <v>10.02</v>
      </c>
      <c r="F13" t="n">
        <v>7.23</v>
      </c>
      <c r="G13" t="n">
        <v>61.98</v>
      </c>
      <c r="H13" t="n">
        <v>1</v>
      </c>
      <c r="I13" t="n">
        <v>7</v>
      </c>
      <c r="J13" t="n">
        <v>212.16</v>
      </c>
      <c r="K13" t="n">
        <v>54.38</v>
      </c>
      <c r="L13" t="n">
        <v>12</v>
      </c>
      <c r="M13" t="n">
        <v>5</v>
      </c>
      <c r="N13" t="n">
        <v>45.78</v>
      </c>
      <c r="O13" t="n">
        <v>26400.51</v>
      </c>
      <c r="P13" t="n">
        <v>97.73999999999999</v>
      </c>
      <c r="Q13" t="n">
        <v>190.01</v>
      </c>
      <c r="R13" t="n">
        <v>30.12</v>
      </c>
      <c r="S13" t="n">
        <v>24.3</v>
      </c>
      <c r="T13" t="n">
        <v>2098.12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9.9825</v>
      </c>
      <c r="E14" t="n">
        <v>10.02</v>
      </c>
      <c r="F14" t="n">
        <v>7.23</v>
      </c>
      <c r="G14" t="n">
        <v>61.96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97.17</v>
      </c>
      <c r="Q14" t="n">
        <v>189.97</v>
      </c>
      <c r="R14" t="n">
        <v>30.03</v>
      </c>
      <c r="S14" t="n">
        <v>24.3</v>
      </c>
      <c r="T14" t="n">
        <v>2053.78</v>
      </c>
      <c r="U14" t="n">
        <v>0.8100000000000001</v>
      </c>
      <c r="V14" t="n">
        <v>0.87</v>
      </c>
      <c r="W14" t="n">
        <v>2.95</v>
      </c>
      <c r="X14" t="n">
        <v>0.12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10.0494</v>
      </c>
      <c r="E15" t="n">
        <v>9.949999999999999</v>
      </c>
      <c r="F15" t="n">
        <v>7.2</v>
      </c>
      <c r="G15" t="n">
        <v>72.01000000000001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95.95</v>
      </c>
      <c r="Q15" t="n">
        <v>190.01</v>
      </c>
      <c r="R15" t="n">
        <v>29.09</v>
      </c>
      <c r="S15" t="n">
        <v>24.3</v>
      </c>
      <c r="T15" t="n">
        <v>1585.53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10.0497</v>
      </c>
      <c r="E16" t="n">
        <v>9.949999999999999</v>
      </c>
      <c r="F16" t="n">
        <v>7.2</v>
      </c>
      <c r="G16" t="n">
        <v>72.01000000000001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96.06999999999999</v>
      </c>
      <c r="Q16" t="n">
        <v>190</v>
      </c>
      <c r="R16" t="n">
        <v>29.03</v>
      </c>
      <c r="S16" t="n">
        <v>24.3</v>
      </c>
      <c r="T16" t="n">
        <v>1558.75</v>
      </c>
      <c r="U16" t="n">
        <v>0.84</v>
      </c>
      <c r="V16" t="n">
        <v>0.87</v>
      </c>
      <c r="W16" t="n">
        <v>2.95</v>
      </c>
      <c r="X16" t="n">
        <v>0.09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10.0491</v>
      </c>
      <c r="E17" t="n">
        <v>9.949999999999999</v>
      </c>
      <c r="F17" t="n">
        <v>7.2</v>
      </c>
      <c r="G17" t="n">
        <v>72.01000000000001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95.47</v>
      </c>
      <c r="Q17" t="n">
        <v>189.98</v>
      </c>
      <c r="R17" t="n">
        <v>29.12</v>
      </c>
      <c r="S17" t="n">
        <v>24.3</v>
      </c>
      <c r="T17" t="n">
        <v>1602.65</v>
      </c>
      <c r="U17" t="n">
        <v>0.83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10.1002</v>
      </c>
      <c r="E18" t="n">
        <v>9.9</v>
      </c>
      <c r="F18" t="n">
        <v>7.19</v>
      </c>
      <c r="G18" t="n">
        <v>86.28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94.42</v>
      </c>
      <c r="Q18" t="n">
        <v>190.03</v>
      </c>
      <c r="R18" t="n">
        <v>28.83</v>
      </c>
      <c r="S18" t="n">
        <v>24.3</v>
      </c>
      <c r="T18" t="n">
        <v>1460.19</v>
      </c>
      <c r="U18" t="n">
        <v>0.84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10.0985</v>
      </c>
      <c r="E19" t="n">
        <v>9.9</v>
      </c>
      <c r="F19" t="n">
        <v>7.19</v>
      </c>
      <c r="G19" t="n">
        <v>86.3</v>
      </c>
      <c r="H19" t="n">
        <v>1.44</v>
      </c>
      <c r="I19" t="n">
        <v>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94.59999999999999</v>
      </c>
      <c r="Q19" t="n">
        <v>189.97</v>
      </c>
      <c r="R19" t="n">
        <v>28.81</v>
      </c>
      <c r="S19" t="n">
        <v>24.3</v>
      </c>
      <c r="T19" t="n">
        <v>1452.8</v>
      </c>
      <c r="U19" t="n">
        <v>0.84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10.103</v>
      </c>
      <c r="E20" t="n">
        <v>9.9</v>
      </c>
      <c r="F20" t="n">
        <v>7.19</v>
      </c>
      <c r="G20" t="n">
        <v>86.23999999999999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94.29000000000001</v>
      </c>
      <c r="Q20" t="n">
        <v>189.96</v>
      </c>
      <c r="R20" t="n">
        <v>28.67</v>
      </c>
      <c r="S20" t="n">
        <v>24.3</v>
      </c>
      <c r="T20" t="n">
        <v>1382.42</v>
      </c>
      <c r="U20" t="n">
        <v>0.85</v>
      </c>
      <c r="V20" t="n">
        <v>0.87</v>
      </c>
      <c r="W20" t="n">
        <v>2.95</v>
      </c>
      <c r="X20" t="n">
        <v>0.08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10.109</v>
      </c>
      <c r="E21" t="n">
        <v>9.890000000000001</v>
      </c>
      <c r="F21" t="n">
        <v>7.18</v>
      </c>
      <c r="G21" t="n">
        <v>86.17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93.65000000000001</v>
      </c>
      <c r="Q21" t="n">
        <v>189.96</v>
      </c>
      <c r="R21" t="n">
        <v>28.53</v>
      </c>
      <c r="S21" t="n">
        <v>24.3</v>
      </c>
      <c r="T21" t="n">
        <v>1310.37</v>
      </c>
      <c r="U21" t="n">
        <v>0.85</v>
      </c>
      <c r="V21" t="n">
        <v>0.87</v>
      </c>
      <c r="W21" t="n">
        <v>2.95</v>
      </c>
      <c r="X21" t="n">
        <v>0.07000000000000001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10.1021</v>
      </c>
      <c r="E22" t="n">
        <v>9.9</v>
      </c>
      <c r="F22" t="n">
        <v>7.19</v>
      </c>
      <c r="G22" t="n">
        <v>86.25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92.66</v>
      </c>
      <c r="Q22" t="n">
        <v>189.96</v>
      </c>
      <c r="R22" t="n">
        <v>28.71</v>
      </c>
      <c r="S22" t="n">
        <v>24.3</v>
      </c>
      <c r="T22" t="n">
        <v>1403.23</v>
      </c>
      <c r="U22" t="n">
        <v>0.85</v>
      </c>
      <c r="V22" t="n">
        <v>0.87</v>
      </c>
      <c r="W22" t="n">
        <v>2.95</v>
      </c>
      <c r="X22" t="n">
        <v>0.08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10.1695</v>
      </c>
      <c r="E23" t="n">
        <v>9.83</v>
      </c>
      <c r="F23" t="n">
        <v>7.16</v>
      </c>
      <c r="G23" t="n">
        <v>107.42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91.45</v>
      </c>
      <c r="Q23" t="n">
        <v>189.96</v>
      </c>
      <c r="R23" t="n">
        <v>27.83</v>
      </c>
      <c r="S23" t="n">
        <v>24.3</v>
      </c>
      <c r="T23" t="n">
        <v>969.78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10.1698</v>
      </c>
      <c r="E24" t="n">
        <v>9.83</v>
      </c>
      <c r="F24" t="n">
        <v>7.16</v>
      </c>
      <c r="G24" t="n">
        <v>107.41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91.84999999999999</v>
      </c>
      <c r="Q24" t="n">
        <v>189.96</v>
      </c>
      <c r="R24" t="n">
        <v>27.83</v>
      </c>
      <c r="S24" t="n">
        <v>24.3</v>
      </c>
      <c r="T24" t="n">
        <v>966.9400000000001</v>
      </c>
      <c r="U24" t="n">
        <v>0.87</v>
      </c>
      <c r="V24" t="n">
        <v>0.87</v>
      </c>
      <c r="W24" t="n">
        <v>2.95</v>
      </c>
      <c r="X24" t="n">
        <v>0.05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10.1701</v>
      </c>
      <c r="E25" t="n">
        <v>9.83</v>
      </c>
      <c r="F25" t="n">
        <v>7.16</v>
      </c>
      <c r="G25" t="n">
        <v>107.41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91.67</v>
      </c>
      <c r="Q25" t="n">
        <v>189.97</v>
      </c>
      <c r="R25" t="n">
        <v>27.87</v>
      </c>
      <c r="S25" t="n">
        <v>24.3</v>
      </c>
      <c r="T25" t="n">
        <v>985.4400000000001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10.1692</v>
      </c>
      <c r="E26" t="n">
        <v>9.83</v>
      </c>
      <c r="F26" t="n">
        <v>7.16</v>
      </c>
      <c r="G26" t="n">
        <v>107.42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91.45</v>
      </c>
      <c r="Q26" t="n">
        <v>190.03</v>
      </c>
      <c r="R26" t="n">
        <v>27.9</v>
      </c>
      <c r="S26" t="n">
        <v>24.3</v>
      </c>
      <c r="T26" t="n">
        <v>1000.74</v>
      </c>
      <c r="U26" t="n">
        <v>0.87</v>
      </c>
      <c r="V26" t="n">
        <v>0.87</v>
      </c>
      <c r="W26" t="n">
        <v>2.94</v>
      </c>
      <c r="X26" t="n">
        <v>0.05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10.1681</v>
      </c>
      <c r="E27" t="n">
        <v>9.83</v>
      </c>
      <c r="F27" t="n">
        <v>7.16</v>
      </c>
      <c r="G27" t="n">
        <v>107.44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90.88</v>
      </c>
      <c r="Q27" t="n">
        <v>189.99</v>
      </c>
      <c r="R27" t="n">
        <v>27.83</v>
      </c>
      <c r="S27" t="n">
        <v>24.3</v>
      </c>
      <c r="T27" t="n">
        <v>967.2</v>
      </c>
      <c r="U27" t="n">
        <v>0.87</v>
      </c>
      <c r="V27" t="n">
        <v>0.87</v>
      </c>
      <c r="W27" t="n">
        <v>2.95</v>
      </c>
      <c r="X27" t="n">
        <v>0.06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10.1669</v>
      </c>
      <c r="E28" t="n">
        <v>9.84</v>
      </c>
      <c r="F28" t="n">
        <v>7.16</v>
      </c>
      <c r="G28" t="n">
        <v>107.45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90.43000000000001</v>
      </c>
      <c r="Q28" t="n">
        <v>189.98</v>
      </c>
      <c r="R28" t="n">
        <v>27.99</v>
      </c>
      <c r="S28" t="n">
        <v>24.3</v>
      </c>
      <c r="T28" t="n">
        <v>1045.42</v>
      </c>
      <c r="U28" t="n">
        <v>0.87</v>
      </c>
      <c r="V28" t="n">
        <v>0.87</v>
      </c>
      <c r="W28" t="n">
        <v>2.94</v>
      </c>
      <c r="X28" t="n">
        <v>0.06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10.177</v>
      </c>
      <c r="E29" t="n">
        <v>9.83</v>
      </c>
      <c r="F29" t="n">
        <v>7.15</v>
      </c>
      <c r="G29" t="n">
        <v>107.31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89.34</v>
      </c>
      <c r="Q29" t="n">
        <v>189.97</v>
      </c>
      <c r="R29" t="n">
        <v>27.62</v>
      </c>
      <c r="S29" t="n">
        <v>24.3</v>
      </c>
      <c r="T29" t="n">
        <v>863.7</v>
      </c>
      <c r="U29" t="n">
        <v>0.88</v>
      </c>
      <c r="V29" t="n">
        <v>0.88</v>
      </c>
      <c r="W29" t="n">
        <v>2.94</v>
      </c>
      <c r="X29" t="n">
        <v>0.05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10.1752</v>
      </c>
      <c r="E30" t="n">
        <v>9.83</v>
      </c>
      <c r="F30" t="n">
        <v>7.16</v>
      </c>
      <c r="G30" t="n">
        <v>107.33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88.09</v>
      </c>
      <c r="Q30" t="n">
        <v>189.96</v>
      </c>
      <c r="R30" t="n">
        <v>27.63</v>
      </c>
      <c r="S30" t="n">
        <v>24.3</v>
      </c>
      <c r="T30" t="n">
        <v>866.47</v>
      </c>
      <c r="U30" t="n">
        <v>0.88</v>
      </c>
      <c r="V30" t="n">
        <v>0.87</v>
      </c>
      <c r="W30" t="n">
        <v>2.95</v>
      </c>
      <c r="X30" t="n">
        <v>0.05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10.1813</v>
      </c>
      <c r="E31" t="n">
        <v>9.82</v>
      </c>
      <c r="F31" t="n">
        <v>7.15</v>
      </c>
      <c r="G31" t="n">
        <v>107.25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86.66</v>
      </c>
      <c r="Q31" t="n">
        <v>189.98</v>
      </c>
      <c r="R31" t="n">
        <v>27.53</v>
      </c>
      <c r="S31" t="n">
        <v>24.3</v>
      </c>
      <c r="T31" t="n">
        <v>815.37</v>
      </c>
      <c r="U31" t="n">
        <v>0.88</v>
      </c>
      <c r="V31" t="n">
        <v>0.88</v>
      </c>
      <c r="W31" t="n">
        <v>2.94</v>
      </c>
      <c r="X31" t="n">
        <v>0.04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10.2366</v>
      </c>
      <c r="E32" t="n">
        <v>9.77</v>
      </c>
      <c r="F32" t="n">
        <v>7.14</v>
      </c>
      <c r="G32" t="n">
        <v>142.71</v>
      </c>
      <c r="H32" t="n">
        <v>2.26</v>
      </c>
      <c r="I32" t="n">
        <v>3</v>
      </c>
      <c r="J32" t="n">
        <v>244.23</v>
      </c>
      <c r="K32" t="n">
        <v>54.38</v>
      </c>
      <c r="L32" t="n">
        <v>31</v>
      </c>
      <c r="M32" t="n">
        <v>1</v>
      </c>
      <c r="N32" t="n">
        <v>58.86</v>
      </c>
      <c r="O32" t="n">
        <v>30356.28</v>
      </c>
      <c r="P32" t="n">
        <v>85.8</v>
      </c>
      <c r="Q32" t="n">
        <v>189.96</v>
      </c>
      <c r="R32" t="n">
        <v>27.1</v>
      </c>
      <c r="S32" t="n">
        <v>24.3</v>
      </c>
      <c r="T32" t="n">
        <v>609.4400000000001</v>
      </c>
      <c r="U32" t="n">
        <v>0.9</v>
      </c>
      <c r="V32" t="n">
        <v>0.88</v>
      </c>
      <c r="W32" t="n">
        <v>2.94</v>
      </c>
      <c r="X32" t="n">
        <v>0.03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10.2316</v>
      </c>
      <c r="E33" t="n">
        <v>9.77</v>
      </c>
      <c r="F33" t="n">
        <v>7.14</v>
      </c>
      <c r="G33" t="n">
        <v>142.81</v>
      </c>
      <c r="H33" t="n">
        <v>2.31</v>
      </c>
      <c r="I33" t="n">
        <v>3</v>
      </c>
      <c r="J33" t="n">
        <v>246</v>
      </c>
      <c r="K33" t="n">
        <v>54.38</v>
      </c>
      <c r="L33" t="n">
        <v>32</v>
      </c>
      <c r="M33" t="n">
        <v>0</v>
      </c>
      <c r="N33" t="n">
        <v>59.63</v>
      </c>
      <c r="O33" t="n">
        <v>30574.64</v>
      </c>
      <c r="P33" t="n">
        <v>86.34</v>
      </c>
      <c r="Q33" t="n">
        <v>189.96</v>
      </c>
      <c r="R33" t="n">
        <v>27.15</v>
      </c>
      <c r="S33" t="n">
        <v>24.3</v>
      </c>
      <c r="T33" t="n">
        <v>633.9400000000001</v>
      </c>
      <c r="U33" t="n">
        <v>0.89</v>
      </c>
      <c r="V33" t="n">
        <v>0.88</v>
      </c>
      <c r="W33" t="n">
        <v>2.95</v>
      </c>
      <c r="X33" t="n">
        <v>0.03</v>
      </c>
      <c r="Y33" t="n">
        <v>2</v>
      </c>
      <c r="Z33" t="n">
        <v>10</v>
      </c>
    </row>
    <row r="34">
      <c r="A34" t="n">
        <v>0</v>
      </c>
      <c r="B34" t="n">
        <v>40</v>
      </c>
      <c r="C34" t="inlineStr">
        <is>
          <t xml:space="preserve">CONCLUIDO	</t>
        </is>
      </c>
      <c r="D34" t="n">
        <v>9.073499999999999</v>
      </c>
      <c r="E34" t="n">
        <v>11.02</v>
      </c>
      <c r="F34" t="n">
        <v>8.119999999999999</v>
      </c>
      <c r="G34" t="n">
        <v>9.550000000000001</v>
      </c>
      <c r="H34" t="n">
        <v>0.2</v>
      </c>
      <c r="I34" t="n">
        <v>51</v>
      </c>
      <c r="J34" t="n">
        <v>89.87</v>
      </c>
      <c r="K34" t="n">
        <v>37.55</v>
      </c>
      <c r="L34" t="n">
        <v>1</v>
      </c>
      <c r="M34" t="n">
        <v>49</v>
      </c>
      <c r="N34" t="n">
        <v>11.32</v>
      </c>
      <c r="O34" t="n">
        <v>11317.98</v>
      </c>
      <c r="P34" t="n">
        <v>68.81</v>
      </c>
      <c r="Q34" t="n">
        <v>190.45</v>
      </c>
      <c r="R34" t="n">
        <v>57.69</v>
      </c>
      <c r="S34" t="n">
        <v>24.3</v>
      </c>
      <c r="T34" t="n">
        <v>15664.14</v>
      </c>
      <c r="U34" t="n">
        <v>0.42</v>
      </c>
      <c r="V34" t="n">
        <v>0.77</v>
      </c>
      <c r="W34" t="n">
        <v>3.01</v>
      </c>
      <c r="X34" t="n">
        <v>1</v>
      </c>
      <c r="Y34" t="n">
        <v>2</v>
      </c>
      <c r="Z34" t="n">
        <v>10</v>
      </c>
    </row>
    <row r="35">
      <c r="A35" t="n">
        <v>1</v>
      </c>
      <c r="B35" t="n">
        <v>40</v>
      </c>
      <c r="C35" t="inlineStr">
        <is>
          <t xml:space="preserve">CONCLUIDO	</t>
        </is>
      </c>
      <c r="D35" t="n">
        <v>10.0242</v>
      </c>
      <c r="E35" t="n">
        <v>9.98</v>
      </c>
      <c r="F35" t="n">
        <v>7.58</v>
      </c>
      <c r="G35" t="n">
        <v>18.96</v>
      </c>
      <c r="H35" t="n">
        <v>0.39</v>
      </c>
      <c r="I35" t="n">
        <v>24</v>
      </c>
      <c r="J35" t="n">
        <v>91.09999999999999</v>
      </c>
      <c r="K35" t="n">
        <v>37.55</v>
      </c>
      <c r="L35" t="n">
        <v>2</v>
      </c>
      <c r="M35" t="n">
        <v>22</v>
      </c>
      <c r="N35" t="n">
        <v>11.54</v>
      </c>
      <c r="O35" t="n">
        <v>11468.97</v>
      </c>
      <c r="P35" t="n">
        <v>62.97</v>
      </c>
      <c r="Q35" t="n">
        <v>190.17</v>
      </c>
      <c r="R35" t="n">
        <v>40.91</v>
      </c>
      <c r="S35" t="n">
        <v>24.3</v>
      </c>
      <c r="T35" t="n">
        <v>7409.31</v>
      </c>
      <c r="U35" t="n">
        <v>0.59</v>
      </c>
      <c r="V35" t="n">
        <v>0.83</v>
      </c>
      <c r="W35" t="n">
        <v>2.98</v>
      </c>
      <c r="X35" t="n">
        <v>0.47</v>
      </c>
      <c r="Y35" t="n">
        <v>2</v>
      </c>
      <c r="Z35" t="n">
        <v>10</v>
      </c>
    </row>
    <row r="36">
      <c r="A36" t="n">
        <v>2</v>
      </c>
      <c r="B36" t="n">
        <v>40</v>
      </c>
      <c r="C36" t="inlineStr">
        <is>
          <t xml:space="preserve">CONCLUIDO	</t>
        </is>
      </c>
      <c r="D36" t="n">
        <v>10.3496</v>
      </c>
      <c r="E36" t="n">
        <v>9.66</v>
      </c>
      <c r="F36" t="n">
        <v>7.42</v>
      </c>
      <c r="G36" t="n">
        <v>27.82</v>
      </c>
      <c r="H36" t="n">
        <v>0.57</v>
      </c>
      <c r="I36" t="n">
        <v>16</v>
      </c>
      <c r="J36" t="n">
        <v>92.31999999999999</v>
      </c>
      <c r="K36" t="n">
        <v>37.55</v>
      </c>
      <c r="L36" t="n">
        <v>3</v>
      </c>
      <c r="M36" t="n">
        <v>14</v>
      </c>
      <c r="N36" t="n">
        <v>11.77</v>
      </c>
      <c r="O36" t="n">
        <v>11620.34</v>
      </c>
      <c r="P36" t="n">
        <v>60.21</v>
      </c>
      <c r="Q36" t="n">
        <v>190.07</v>
      </c>
      <c r="R36" t="n">
        <v>35.89</v>
      </c>
      <c r="S36" t="n">
        <v>24.3</v>
      </c>
      <c r="T36" t="n">
        <v>4938.58</v>
      </c>
      <c r="U36" t="n">
        <v>0.68</v>
      </c>
      <c r="V36" t="n">
        <v>0.84</v>
      </c>
      <c r="W36" t="n">
        <v>2.97</v>
      </c>
      <c r="X36" t="n">
        <v>0.31</v>
      </c>
      <c r="Y36" t="n">
        <v>2</v>
      </c>
      <c r="Z36" t="n">
        <v>10</v>
      </c>
    </row>
    <row r="37">
      <c r="A37" t="n">
        <v>3</v>
      </c>
      <c r="B37" t="n">
        <v>40</v>
      </c>
      <c r="C37" t="inlineStr">
        <is>
          <t xml:space="preserve">CONCLUIDO	</t>
        </is>
      </c>
      <c r="D37" t="n">
        <v>10.5322</v>
      </c>
      <c r="E37" t="n">
        <v>9.49</v>
      </c>
      <c r="F37" t="n">
        <v>7.33</v>
      </c>
      <c r="G37" t="n">
        <v>36.64</v>
      </c>
      <c r="H37" t="n">
        <v>0.75</v>
      </c>
      <c r="I37" t="n">
        <v>12</v>
      </c>
      <c r="J37" t="n">
        <v>93.55</v>
      </c>
      <c r="K37" t="n">
        <v>37.55</v>
      </c>
      <c r="L37" t="n">
        <v>4</v>
      </c>
      <c r="M37" t="n">
        <v>10</v>
      </c>
      <c r="N37" t="n">
        <v>12</v>
      </c>
      <c r="O37" t="n">
        <v>11772.07</v>
      </c>
      <c r="P37" t="n">
        <v>57.89</v>
      </c>
      <c r="Q37" t="n">
        <v>190</v>
      </c>
      <c r="R37" t="n">
        <v>33.15</v>
      </c>
      <c r="S37" t="n">
        <v>24.3</v>
      </c>
      <c r="T37" t="n">
        <v>3585.5</v>
      </c>
      <c r="U37" t="n">
        <v>0.73</v>
      </c>
      <c r="V37" t="n">
        <v>0.85</v>
      </c>
      <c r="W37" t="n">
        <v>2.96</v>
      </c>
      <c r="X37" t="n">
        <v>0.22</v>
      </c>
      <c r="Y37" t="n">
        <v>2</v>
      </c>
      <c r="Z37" t="n">
        <v>10</v>
      </c>
    </row>
    <row r="38">
      <c r="A38" t="n">
        <v>4</v>
      </c>
      <c r="B38" t="n">
        <v>40</v>
      </c>
      <c r="C38" t="inlineStr">
        <is>
          <t xml:space="preserve">CONCLUIDO	</t>
        </is>
      </c>
      <c r="D38" t="n">
        <v>10.6645</v>
      </c>
      <c r="E38" t="n">
        <v>9.380000000000001</v>
      </c>
      <c r="F38" t="n">
        <v>7.27</v>
      </c>
      <c r="G38" t="n">
        <v>48.45</v>
      </c>
      <c r="H38" t="n">
        <v>0.93</v>
      </c>
      <c r="I38" t="n">
        <v>9</v>
      </c>
      <c r="J38" t="n">
        <v>94.79000000000001</v>
      </c>
      <c r="K38" t="n">
        <v>37.55</v>
      </c>
      <c r="L38" t="n">
        <v>5</v>
      </c>
      <c r="M38" t="n">
        <v>7</v>
      </c>
      <c r="N38" t="n">
        <v>12.23</v>
      </c>
      <c r="O38" t="n">
        <v>11924.18</v>
      </c>
      <c r="P38" t="n">
        <v>55.7</v>
      </c>
      <c r="Q38" t="n">
        <v>190.03</v>
      </c>
      <c r="R38" t="n">
        <v>31.12</v>
      </c>
      <c r="S38" t="n">
        <v>24.3</v>
      </c>
      <c r="T38" t="n">
        <v>2586.31</v>
      </c>
      <c r="U38" t="n">
        <v>0.78</v>
      </c>
      <c r="V38" t="n">
        <v>0.86</v>
      </c>
      <c r="W38" t="n">
        <v>2.96</v>
      </c>
      <c r="X38" t="n">
        <v>0.16</v>
      </c>
      <c r="Y38" t="n">
        <v>2</v>
      </c>
      <c r="Z38" t="n">
        <v>10</v>
      </c>
    </row>
    <row r="39">
      <c r="A39" t="n">
        <v>5</v>
      </c>
      <c r="B39" t="n">
        <v>40</v>
      </c>
      <c r="C39" t="inlineStr">
        <is>
          <t xml:space="preserve">CONCLUIDO	</t>
        </is>
      </c>
      <c r="D39" t="n">
        <v>10.7223</v>
      </c>
      <c r="E39" t="n">
        <v>9.33</v>
      </c>
      <c r="F39" t="n">
        <v>7.24</v>
      </c>
      <c r="G39" t="n">
        <v>54.26</v>
      </c>
      <c r="H39" t="n">
        <v>1.1</v>
      </c>
      <c r="I39" t="n">
        <v>8</v>
      </c>
      <c r="J39" t="n">
        <v>96.02</v>
      </c>
      <c r="K39" t="n">
        <v>37.55</v>
      </c>
      <c r="L39" t="n">
        <v>6</v>
      </c>
      <c r="M39" t="n">
        <v>6</v>
      </c>
      <c r="N39" t="n">
        <v>12.47</v>
      </c>
      <c r="O39" t="n">
        <v>12076.67</v>
      </c>
      <c r="P39" t="n">
        <v>54.15</v>
      </c>
      <c r="Q39" t="n">
        <v>190.04</v>
      </c>
      <c r="R39" t="n">
        <v>30.19</v>
      </c>
      <c r="S39" t="n">
        <v>24.3</v>
      </c>
      <c r="T39" t="n">
        <v>2128.66</v>
      </c>
      <c r="U39" t="n">
        <v>0.8</v>
      </c>
      <c r="V39" t="n">
        <v>0.87</v>
      </c>
      <c r="W39" t="n">
        <v>2.95</v>
      </c>
      <c r="X39" t="n">
        <v>0.13</v>
      </c>
      <c r="Y39" t="n">
        <v>2</v>
      </c>
      <c r="Z39" t="n">
        <v>10</v>
      </c>
    </row>
    <row r="40">
      <c r="A40" t="n">
        <v>6</v>
      </c>
      <c r="B40" t="n">
        <v>40</v>
      </c>
      <c r="C40" t="inlineStr">
        <is>
          <t xml:space="preserve">CONCLUIDO	</t>
        </is>
      </c>
      <c r="D40" t="n">
        <v>10.7565</v>
      </c>
      <c r="E40" t="n">
        <v>9.300000000000001</v>
      </c>
      <c r="F40" t="n">
        <v>7.22</v>
      </c>
      <c r="G40" t="n">
        <v>61.92</v>
      </c>
      <c r="H40" t="n">
        <v>1.27</v>
      </c>
      <c r="I40" t="n">
        <v>7</v>
      </c>
      <c r="J40" t="n">
        <v>97.26000000000001</v>
      </c>
      <c r="K40" t="n">
        <v>37.55</v>
      </c>
      <c r="L40" t="n">
        <v>7</v>
      </c>
      <c r="M40" t="n">
        <v>5</v>
      </c>
      <c r="N40" t="n">
        <v>12.71</v>
      </c>
      <c r="O40" t="n">
        <v>12229.54</v>
      </c>
      <c r="P40" t="n">
        <v>52.48</v>
      </c>
      <c r="Q40" t="n">
        <v>189.96</v>
      </c>
      <c r="R40" t="n">
        <v>29.89</v>
      </c>
      <c r="S40" t="n">
        <v>24.3</v>
      </c>
      <c r="T40" t="n">
        <v>1983.17</v>
      </c>
      <c r="U40" t="n">
        <v>0.8100000000000001</v>
      </c>
      <c r="V40" t="n">
        <v>0.87</v>
      </c>
      <c r="W40" t="n">
        <v>2.95</v>
      </c>
      <c r="X40" t="n">
        <v>0.12</v>
      </c>
      <c r="Y40" t="n">
        <v>2</v>
      </c>
      <c r="Z40" t="n">
        <v>10</v>
      </c>
    </row>
    <row r="41">
      <c r="A41" t="n">
        <v>7</v>
      </c>
      <c r="B41" t="n">
        <v>40</v>
      </c>
      <c r="C41" t="inlineStr">
        <is>
          <t xml:space="preserve">CONCLUIDO	</t>
        </is>
      </c>
      <c r="D41" t="n">
        <v>10.7949</v>
      </c>
      <c r="E41" t="n">
        <v>9.26</v>
      </c>
      <c r="F41" t="n">
        <v>7.21</v>
      </c>
      <c r="G41" t="n">
        <v>72.09999999999999</v>
      </c>
      <c r="H41" t="n">
        <v>1.43</v>
      </c>
      <c r="I41" t="n">
        <v>6</v>
      </c>
      <c r="J41" t="n">
        <v>98.5</v>
      </c>
      <c r="K41" t="n">
        <v>37.55</v>
      </c>
      <c r="L41" t="n">
        <v>8</v>
      </c>
      <c r="M41" t="n">
        <v>0</v>
      </c>
      <c r="N41" t="n">
        <v>12.95</v>
      </c>
      <c r="O41" t="n">
        <v>12382.79</v>
      </c>
      <c r="P41" t="n">
        <v>51.41</v>
      </c>
      <c r="Q41" t="n">
        <v>190.08</v>
      </c>
      <c r="R41" t="n">
        <v>29.17</v>
      </c>
      <c r="S41" t="n">
        <v>24.3</v>
      </c>
      <c r="T41" t="n">
        <v>1629.65</v>
      </c>
      <c r="U41" t="n">
        <v>0.83</v>
      </c>
      <c r="V41" t="n">
        <v>0.87</v>
      </c>
      <c r="W41" t="n">
        <v>2.96</v>
      </c>
      <c r="X41" t="n">
        <v>0.1</v>
      </c>
      <c r="Y41" t="n">
        <v>2</v>
      </c>
      <c r="Z41" t="n">
        <v>10</v>
      </c>
    </row>
    <row r="42">
      <c r="A42" t="n">
        <v>0</v>
      </c>
      <c r="B42" t="n">
        <v>30</v>
      </c>
      <c r="C42" t="inlineStr">
        <is>
          <t xml:space="preserve">CONCLUIDO	</t>
        </is>
      </c>
      <c r="D42" t="n">
        <v>9.582599999999999</v>
      </c>
      <c r="E42" t="n">
        <v>10.44</v>
      </c>
      <c r="F42" t="n">
        <v>7.94</v>
      </c>
      <c r="G42" t="n">
        <v>11.34</v>
      </c>
      <c r="H42" t="n">
        <v>0.24</v>
      </c>
      <c r="I42" t="n">
        <v>42</v>
      </c>
      <c r="J42" t="n">
        <v>71.52</v>
      </c>
      <c r="K42" t="n">
        <v>32.27</v>
      </c>
      <c r="L42" t="n">
        <v>1</v>
      </c>
      <c r="M42" t="n">
        <v>40</v>
      </c>
      <c r="N42" t="n">
        <v>8.25</v>
      </c>
      <c r="O42" t="n">
        <v>9054.6</v>
      </c>
      <c r="P42" t="n">
        <v>57.03</v>
      </c>
      <c r="Q42" t="n">
        <v>190.33</v>
      </c>
      <c r="R42" t="n">
        <v>51.85</v>
      </c>
      <c r="S42" t="n">
        <v>24.3</v>
      </c>
      <c r="T42" t="n">
        <v>12789.18</v>
      </c>
      <c r="U42" t="n">
        <v>0.47</v>
      </c>
      <c r="V42" t="n">
        <v>0.79</v>
      </c>
      <c r="W42" t="n">
        <v>3.01</v>
      </c>
      <c r="X42" t="n">
        <v>0.83</v>
      </c>
      <c r="Y42" t="n">
        <v>2</v>
      </c>
      <c r="Z42" t="n">
        <v>10</v>
      </c>
    </row>
    <row r="43">
      <c r="A43" t="n">
        <v>1</v>
      </c>
      <c r="B43" t="n">
        <v>30</v>
      </c>
      <c r="C43" t="inlineStr">
        <is>
          <t xml:space="preserve">CONCLUIDO	</t>
        </is>
      </c>
      <c r="D43" t="n">
        <v>10.3758</v>
      </c>
      <c r="E43" t="n">
        <v>9.640000000000001</v>
      </c>
      <c r="F43" t="n">
        <v>7.48</v>
      </c>
      <c r="G43" t="n">
        <v>22.45</v>
      </c>
      <c r="H43" t="n">
        <v>0.48</v>
      </c>
      <c r="I43" t="n">
        <v>20</v>
      </c>
      <c r="J43" t="n">
        <v>72.7</v>
      </c>
      <c r="K43" t="n">
        <v>32.27</v>
      </c>
      <c r="L43" t="n">
        <v>2</v>
      </c>
      <c r="M43" t="n">
        <v>18</v>
      </c>
      <c r="N43" t="n">
        <v>8.43</v>
      </c>
      <c r="O43" t="n">
        <v>9200.25</v>
      </c>
      <c r="P43" t="n">
        <v>52.03</v>
      </c>
      <c r="Q43" t="n">
        <v>190.13</v>
      </c>
      <c r="R43" t="n">
        <v>37.93</v>
      </c>
      <c r="S43" t="n">
        <v>24.3</v>
      </c>
      <c r="T43" t="n">
        <v>5934.96</v>
      </c>
      <c r="U43" t="n">
        <v>0.64</v>
      </c>
      <c r="V43" t="n">
        <v>0.84</v>
      </c>
      <c r="W43" t="n">
        <v>2.97</v>
      </c>
      <c r="X43" t="n">
        <v>0.37</v>
      </c>
      <c r="Y43" t="n">
        <v>2</v>
      </c>
      <c r="Z43" t="n">
        <v>10</v>
      </c>
    </row>
    <row r="44">
      <c r="A44" t="n">
        <v>2</v>
      </c>
      <c r="B44" t="n">
        <v>30</v>
      </c>
      <c r="C44" t="inlineStr">
        <is>
          <t xml:space="preserve">CONCLUIDO	</t>
        </is>
      </c>
      <c r="D44" t="n">
        <v>10.6367</v>
      </c>
      <c r="E44" t="n">
        <v>9.4</v>
      </c>
      <c r="F44" t="n">
        <v>7.36</v>
      </c>
      <c r="G44" t="n">
        <v>33.95</v>
      </c>
      <c r="H44" t="n">
        <v>0.71</v>
      </c>
      <c r="I44" t="n">
        <v>13</v>
      </c>
      <c r="J44" t="n">
        <v>73.88</v>
      </c>
      <c r="K44" t="n">
        <v>32.27</v>
      </c>
      <c r="L44" t="n">
        <v>3</v>
      </c>
      <c r="M44" t="n">
        <v>11</v>
      </c>
      <c r="N44" t="n">
        <v>8.609999999999999</v>
      </c>
      <c r="O44" t="n">
        <v>9346.23</v>
      </c>
      <c r="P44" t="n">
        <v>49.31</v>
      </c>
      <c r="Q44" t="n">
        <v>190.03</v>
      </c>
      <c r="R44" t="n">
        <v>34.03</v>
      </c>
      <c r="S44" t="n">
        <v>24.3</v>
      </c>
      <c r="T44" t="n">
        <v>4022.29</v>
      </c>
      <c r="U44" t="n">
        <v>0.71</v>
      </c>
      <c r="V44" t="n">
        <v>0.85</v>
      </c>
      <c r="W44" t="n">
        <v>2.96</v>
      </c>
      <c r="X44" t="n">
        <v>0.25</v>
      </c>
      <c r="Y44" t="n">
        <v>2</v>
      </c>
      <c r="Z44" t="n">
        <v>10</v>
      </c>
    </row>
    <row r="45">
      <c r="A45" t="n">
        <v>3</v>
      </c>
      <c r="B45" t="n">
        <v>30</v>
      </c>
      <c r="C45" t="inlineStr">
        <is>
          <t xml:space="preserve">CONCLUIDO	</t>
        </is>
      </c>
      <c r="D45" t="n">
        <v>10.7688</v>
      </c>
      <c r="E45" t="n">
        <v>9.289999999999999</v>
      </c>
      <c r="F45" t="n">
        <v>7.29</v>
      </c>
      <c r="G45" t="n">
        <v>43.72</v>
      </c>
      <c r="H45" t="n">
        <v>0.93</v>
      </c>
      <c r="I45" t="n">
        <v>10</v>
      </c>
      <c r="J45" t="n">
        <v>75.06999999999999</v>
      </c>
      <c r="K45" t="n">
        <v>32.27</v>
      </c>
      <c r="L45" t="n">
        <v>4</v>
      </c>
      <c r="M45" t="n">
        <v>8</v>
      </c>
      <c r="N45" t="n">
        <v>8.800000000000001</v>
      </c>
      <c r="O45" t="n">
        <v>9492.549999999999</v>
      </c>
      <c r="P45" t="n">
        <v>46.66</v>
      </c>
      <c r="Q45" t="n">
        <v>190.05</v>
      </c>
      <c r="R45" t="n">
        <v>31.75</v>
      </c>
      <c r="S45" t="n">
        <v>24.3</v>
      </c>
      <c r="T45" t="n">
        <v>2899.64</v>
      </c>
      <c r="U45" t="n">
        <v>0.77</v>
      </c>
      <c r="V45" t="n">
        <v>0.86</v>
      </c>
      <c r="W45" t="n">
        <v>2.95</v>
      </c>
      <c r="X45" t="n">
        <v>0.18</v>
      </c>
      <c r="Y45" t="n">
        <v>2</v>
      </c>
      <c r="Z45" t="n">
        <v>10</v>
      </c>
    </row>
    <row r="46">
      <c r="A46" t="n">
        <v>4</v>
      </c>
      <c r="B46" t="n">
        <v>30</v>
      </c>
      <c r="C46" t="inlineStr">
        <is>
          <t xml:space="preserve">CONCLUIDO	</t>
        </is>
      </c>
      <c r="D46" t="n">
        <v>10.847</v>
      </c>
      <c r="E46" t="n">
        <v>9.220000000000001</v>
      </c>
      <c r="F46" t="n">
        <v>7.25</v>
      </c>
      <c r="G46" t="n">
        <v>54.38</v>
      </c>
      <c r="H46" t="n">
        <v>1.15</v>
      </c>
      <c r="I46" t="n">
        <v>8</v>
      </c>
      <c r="J46" t="n">
        <v>76.26000000000001</v>
      </c>
      <c r="K46" t="n">
        <v>32.27</v>
      </c>
      <c r="L46" t="n">
        <v>5</v>
      </c>
      <c r="M46" t="n">
        <v>2</v>
      </c>
      <c r="N46" t="n">
        <v>8.99</v>
      </c>
      <c r="O46" t="n">
        <v>9639.200000000001</v>
      </c>
      <c r="P46" t="n">
        <v>44.75</v>
      </c>
      <c r="Q46" t="n">
        <v>190.07</v>
      </c>
      <c r="R46" t="n">
        <v>30.41</v>
      </c>
      <c r="S46" t="n">
        <v>24.3</v>
      </c>
      <c r="T46" t="n">
        <v>2239.15</v>
      </c>
      <c r="U46" t="n">
        <v>0.8</v>
      </c>
      <c r="V46" t="n">
        <v>0.86</v>
      </c>
      <c r="W46" t="n">
        <v>2.96</v>
      </c>
      <c r="X46" t="n">
        <v>0.14</v>
      </c>
      <c r="Y46" t="n">
        <v>2</v>
      </c>
      <c r="Z46" t="n">
        <v>10</v>
      </c>
    </row>
    <row r="47">
      <c r="A47" t="n">
        <v>5</v>
      </c>
      <c r="B47" t="n">
        <v>30</v>
      </c>
      <c r="C47" t="inlineStr">
        <is>
          <t xml:space="preserve">CONCLUIDO	</t>
        </is>
      </c>
      <c r="D47" t="n">
        <v>10.8535</v>
      </c>
      <c r="E47" t="n">
        <v>9.210000000000001</v>
      </c>
      <c r="F47" t="n">
        <v>7.25</v>
      </c>
      <c r="G47" t="n">
        <v>54.34</v>
      </c>
      <c r="H47" t="n">
        <v>1.36</v>
      </c>
      <c r="I47" t="n">
        <v>8</v>
      </c>
      <c r="J47" t="n">
        <v>77.45</v>
      </c>
      <c r="K47" t="n">
        <v>32.27</v>
      </c>
      <c r="L47" t="n">
        <v>6</v>
      </c>
      <c r="M47" t="n">
        <v>0</v>
      </c>
      <c r="N47" t="n">
        <v>9.18</v>
      </c>
      <c r="O47" t="n">
        <v>9786.190000000001</v>
      </c>
      <c r="P47" t="n">
        <v>44.96</v>
      </c>
      <c r="Q47" t="n">
        <v>190.05</v>
      </c>
      <c r="R47" t="n">
        <v>30.23</v>
      </c>
      <c r="S47" t="n">
        <v>24.3</v>
      </c>
      <c r="T47" t="n">
        <v>2148.96</v>
      </c>
      <c r="U47" t="n">
        <v>0.8</v>
      </c>
      <c r="V47" t="n">
        <v>0.86</v>
      </c>
      <c r="W47" t="n">
        <v>2.96</v>
      </c>
      <c r="X47" t="n">
        <v>0.14</v>
      </c>
      <c r="Y47" t="n">
        <v>2</v>
      </c>
      <c r="Z47" t="n">
        <v>10</v>
      </c>
    </row>
    <row r="48">
      <c r="A48" t="n">
        <v>0</v>
      </c>
      <c r="B48" t="n">
        <v>15</v>
      </c>
      <c r="C48" t="inlineStr">
        <is>
          <t xml:space="preserve">CONCLUIDO	</t>
        </is>
      </c>
      <c r="D48" t="n">
        <v>10.4466</v>
      </c>
      <c r="E48" t="n">
        <v>9.57</v>
      </c>
      <c r="F48" t="n">
        <v>7.6</v>
      </c>
      <c r="G48" t="n">
        <v>18.23</v>
      </c>
      <c r="H48" t="n">
        <v>0.43</v>
      </c>
      <c r="I48" t="n">
        <v>25</v>
      </c>
      <c r="J48" t="n">
        <v>39.78</v>
      </c>
      <c r="K48" t="n">
        <v>19.54</v>
      </c>
      <c r="L48" t="n">
        <v>1</v>
      </c>
      <c r="M48" t="n">
        <v>23</v>
      </c>
      <c r="N48" t="n">
        <v>4.24</v>
      </c>
      <c r="O48" t="n">
        <v>5140</v>
      </c>
      <c r="P48" t="n">
        <v>33.44</v>
      </c>
      <c r="Q48" t="n">
        <v>190.11</v>
      </c>
      <c r="R48" t="n">
        <v>41.34</v>
      </c>
      <c r="S48" t="n">
        <v>24.3</v>
      </c>
      <c r="T48" t="n">
        <v>7615.66</v>
      </c>
      <c r="U48" t="n">
        <v>0.59</v>
      </c>
      <c r="V48" t="n">
        <v>0.82</v>
      </c>
      <c r="W48" t="n">
        <v>2.98</v>
      </c>
      <c r="X48" t="n">
        <v>0.49</v>
      </c>
      <c r="Y48" t="n">
        <v>2</v>
      </c>
      <c r="Z48" t="n">
        <v>10</v>
      </c>
    </row>
    <row r="49">
      <c r="A49" t="n">
        <v>1</v>
      </c>
      <c r="B49" t="n">
        <v>15</v>
      </c>
      <c r="C49" t="inlineStr">
        <is>
          <t xml:space="preserve">CONCLUIDO	</t>
        </is>
      </c>
      <c r="D49" t="n">
        <v>10.8398</v>
      </c>
      <c r="E49" t="n">
        <v>9.23</v>
      </c>
      <c r="F49" t="n">
        <v>7.37</v>
      </c>
      <c r="G49" t="n">
        <v>31.59</v>
      </c>
      <c r="H49" t="n">
        <v>0.84</v>
      </c>
      <c r="I49" t="n">
        <v>14</v>
      </c>
      <c r="J49" t="n">
        <v>40.89</v>
      </c>
      <c r="K49" t="n">
        <v>19.54</v>
      </c>
      <c r="L49" t="n">
        <v>2</v>
      </c>
      <c r="M49" t="n">
        <v>0</v>
      </c>
      <c r="N49" t="n">
        <v>4.35</v>
      </c>
      <c r="O49" t="n">
        <v>5277.26</v>
      </c>
      <c r="P49" t="n">
        <v>30.04</v>
      </c>
      <c r="Q49" t="n">
        <v>190.05</v>
      </c>
      <c r="R49" t="n">
        <v>33.81</v>
      </c>
      <c r="S49" t="n">
        <v>24.3</v>
      </c>
      <c r="T49" t="n">
        <v>3906.23</v>
      </c>
      <c r="U49" t="n">
        <v>0.72</v>
      </c>
      <c r="V49" t="n">
        <v>0.85</v>
      </c>
      <c r="W49" t="n">
        <v>2.98</v>
      </c>
      <c r="X49" t="n">
        <v>0.26</v>
      </c>
      <c r="Y49" t="n">
        <v>2</v>
      </c>
      <c r="Z49" t="n">
        <v>10</v>
      </c>
    </row>
    <row r="50">
      <c r="A50" t="n">
        <v>0</v>
      </c>
      <c r="B50" t="n">
        <v>70</v>
      </c>
      <c r="C50" t="inlineStr">
        <is>
          <t xml:space="preserve">CONCLUIDO	</t>
        </is>
      </c>
      <c r="D50" t="n">
        <v>7.7725</v>
      </c>
      <c r="E50" t="n">
        <v>12.87</v>
      </c>
      <c r="F50" t="n">
        <v>8.56</v>
      </c>
      <c r="G50" t="n">
        <v>7.13</v>
      </c>
      <c r="H50" t="n">
        <v>0.12</v>
      </c>
      <c r="I50" t="n">
        <v>72</v>
      </c>
      <c r="J50" t="n">
        <v>141.81</v>
      </c>
      <c r="K50" t="n">
        <v>47.83</v>
      </c>
      <c r="L50" t="n">
        <v>1</v>
      </c>
      <c r="M50" t="n">
        <v>70</v>
      </c>
      <c r="N50" t="n">
        <v>22.98</v>
      </c>
      <c r="O50" t="n">
        <v>17723.39</v>
      </c>
      <c r="P50" t="n">
        <v>98.81</v>
      </c>
      <c r="Q50" t="n">
        <v>190.73</v>
      </c>
      <c r="R50" t="n">
        <v>71.11</v>
      </c>
      <c r="S50" t="n">
        <v>24.3</v>
      </c>
      <c r="T50" t="n">
        <v>22265.84</v>
      </c>
      <c r="U50" t="n">
        <v>0.34</v>
      </c>
      <c r="V50" t="n">
        <v>0.73</v>
      </c>
      <c r="W50" t="n">
        <v>3.05</v>
      </c>
      <c r="X50" t="n">
        <v>1.44</v>
      </c>
      <c r="Y50" t="n">
        <v>2</v>
      </c>
      <c r="Z50" t="n">
        <v>10</v>
      </c>
    </row>
    <row r="51">
      <c r="A51" t="n">
        <v>1</v>
      </c>
      <c r="B51" t="n">
        <v>70</v>
      </c>
      <c r="C51" t="inlineStr">
        <is>
          <t xml:space="preserve">CONCLUIDO	</t>
        </is>
      </c>
      <c r="D51" t="n">
        <v>9.1389</v>
      </c>
      <c r="E51" t="n">
        <v>10.94</v>
      </c>
      <c r="F51" t="n">
        <v>7.76</v>
      </c>
      <c r="G51" t="n">
        <v>14.11</v>
      </c>
      <c r="H51" t="n">
        <v>0.25</v>
      </c>
      <c r="I51" t="n">
        <v>33</v>
      </c>
      <c r="J51" t="n">
        <v>143.17</v>
      </c>
      <c r="K51" t="n">
        <v>47.83</v>
      </c>
      <c r="L51" t="n">
        <v>2</v>
      </c>
      <c r="M51" t="n">
        <v>31</v>
      </c>
      <c r="N51" t="n">
        <v>23.34</v>
      </c>
      <c r="O51" t="n">
        <v>17891.86</v>
      </c>
      <c r="P51" t="n">
        <v>88.95999999999999</v>
      </c>
      <c r="Q51" t="n">
        <v>190.27</v>
      </c>
      <c r="R51" t="n">
        <v>46.21</v>
      </c>
      <c r="S51" t="n">
        <v>24.3</v>
      </c>
      <c r="T51" t="n">
        <v>10011.48</v>
      </c>
      <c r="U51" t="n">
        <v>0.53</v>
      </c>
      <c r="V51" t="n">
        <v>0.8100000000000001</v>
      </c>
      <c r="W51" t="n">
        <v>3</v>
      </c>
      <c r="X51" t="n">
        <v>0.65</v>
      </c>
      <c r="Y51" t="n">
        <v>2</v>
      </c>
      <c r="Z51" t="n">
        <v>10</v>
      </c>
    </row>
    <row r="52">
      <c r="A52" t="n">
        <v>2</v>
      </c>
      <c r="B52" t="n">
        <v>70</v>
      </c>
      <c r="C52" t="inlineStr">
        <is>
          <t xml:space="preserve">CONCLUIDO	</t>
        </is>
      </c>
      <c r="D52" t="n">
        <v>9.616400000000001</v>
      </c>
      <c r="E52" t="n">
        <v>10.4</v>
      </c>
      <c r="F52" t="n">
        <v>7.54</v>
      </c>
      <c r="G52" t="n">
        <v>20.55</v>
      </c>
      <c r="H52" t="n">
        <v>0.37</v>
      </c>
      <c r="I52" t="n">
        <v>22</v>
      </c>
      <c r="J52" t="n">
        <v>144.54</v>
      </c>
      <c r="K52" t="n">
        <v>47.83</v>
      </c>
      <c r="L52" t="n">
        <v>3</v>
      </c>
      <c r="M52" t="n">
        <v>20</v>
      </c>
      <c r="N52" t="n">
        <v>23.71</v>
      </c>
      <c r="O52" t="n">
        <v>18060.85</v>
      </c>
      <c r="P52" t="n">
        <v>85.61</v>
      </c>
      <c r="Q52" t="n">
        <v>190.11</v>
      </c>
      <c r="R52" t="n">
        <v>39.39</v>
      </c>
      <c r="S52" t="n">
        <v>24.3</v>
      </c>
      <c r="T52" t="n">
        <v>6657.43</v>
      </c>
      <c r="U52" t="n">
        <v>0.62</v>
      </c>
      <c r="V52" t="n">
        <v>0.83</v>
      </c>
      <c r="W52" t="n">
        <v>2.98</v>
      </c>
      <c r="X52" t="n">
        <v>0.43</v>
      </c>
      <c r="Y52" t="n">
        <v>2</v>
      </c>
      <c r="Z52" t="n">
        <v>10</v>
      </c>
    </row>
    <row r="53">
      <c r="A53" t="n">
        <v>3</v>
      </c>
      <c r="B53" t="n">
        <v>70</v>
      </c>
      <c r="C53" t="inlineStr">
        <is>
          <t xml:space="preserve">CONCLUIDO	</t>
        </is>
      </c>
      <c r="D53" t="n">
        <v>9.8947</v>
      </c>
      <c r="E53" t="n">
        <v>10.11</v>
      </c>
      <c r="F53" t="n">
        <v>7.42</v>
      </c>
      <c r="G53" t="n">
        <v>27.81</v>
      </c>
      <c r="H53" t="n">
        <v>0.49</v>
      </c>
      <c r="I53" t="n">
        <v>16</v>
      </c>
      <c r="J53" t="n">
        <v>145.92</v>
      </c>
      <c r="K53" t="n">
        <v>47.83</v>
      </c>
      <c r="L53" t="n">
        <v>4</v>
      </c>
      <c r="M53" t="n">
        <v>14</v>
      </c>
      <c r="N53" t="n">
        <v>24.09</v>
      </c>
      <c r="O53" t="n">
        <v>18230.35</v>
      </c>
      <c r="P53" t="n">
        <v>83.45999999999999</v>
      </c>
      <c r="Q53" t="n">
        <v>190.04</v>
      </c>
      <c r="R53" t="n">
        <v>35.63</v>
      </c>
      <c r="S53" t="n">
        <v>24.3</v>
      </c>
      <c r="T53" t="n">
        <v>4809.65</v>
      </c>
      <c r="U53" t="n">
        <v>0.68</v>
      </c>
      <c r="V53" t="n">
        <v>0.84</v>
      </c>
      <c r="W53" t="n">
        <v>2.97</v>
      </c>
      <c r="X53" t="n">
        <v>0.31</v>
      </c>
      <c r="Y53" t="n">
        <v>2</v>
      </c>
      <c r="Z53" t="n">
        <v>10</v>
      </c>
    </row>
    <row r="54">
      <c r="A54" t="n">
        <v>4</v>
      </c>
      <c r="B54" t="n">
        <v>70</v>
      </c>
      <c r="C54" t="inlineStr">
        <is>
          <t xml:space="preserve">CONCLUIDO	</t>
        </is>
      </c>
      <c r="D54" t="n">
        <v>10.0399</v>
      </c>
      <c r="E54" t="n">
        <v>9.960000000000001</v>
      </c>
      <c r="F54" t="n">
        <v>7.36</v>
      </c>
      <c r="G54" t="n">
        <v>33.95</v>
      </c>
      <c r="H54" t="n">
        <v>0.6</v>
      </c>
      <c r="I54" t="n">
        <v>13</v>
      </c>
      <c r="J54" t="n">
        <v>147.3</v>
      </c>
      <c r="K54" t="n">
        <v>47.83</v>
      </c>
      <c r="L54" t="n">
        <v>5</v>
      </c>
      <c r="M54" t="n">
        <v>11</v>
      </c>
      <c r="N54" t="n">
        <v>24.47</v>
      </c>
      <c r="O54" t="n">
        <v>18400.38</v>
      </c>
      <c r="P54" t="n">
        <v>82.13</v>
      </c>
      <c r="Q54" t="n">
        <v>190.09</v>
      </c>
      <c r="R54" t="n">
        <v>33.99</v>
      </c>
      <c r="S54" t="n">
        <v>24.3</v>
      </c>
      <c r="T54" t="n">
        <v>4000.29</v>
      </c>
      <c r="U54" t="n">
        <v>0.71</v>
      </c>
      <c r="V54" t="n">
        <v>0.85</v>
      </c>
      <c r="W54" t="n">
        <v>2.96</v>
      </c>
      <c r="X54" t="n">
        <v>0.25</v>
      </c>
      <c r="Y54" t="n">
        <v>2</v>
      </c>
      <c r="Z54" t="n">
        <v>10</v>
      </c>
    </row>
    <row r="55">
      <c r="A55" t="n">
        <v>5</v>
      </c>
      <c r="B55" t="n">
        <v>70</v>
      </c>
      <c r="C55" t="inlineStr">
        <is>
          <t xml:space="preserve">CONCLUIDO	</t>
        </is>
      </c>
      <c r="D55" t="n">
        <v>10.1514</v>
      </c>
      <c r="E55" t="n">
        <v>9.85</v>
      </c>
      <c r="F55" t="n">
        <v>7.3</v>
      </c>
      <c r="G55" t="n">
        <v>39.84</v>
      </c>
      <c r="H55" t="n">
        <v>0.71</v>
      </c>
      <c r="I55" t="n">
        <v>11</v>
      </c>
      <c r="J55" t="n">
        <v>148.68</v>
      </c>
      <c r="K55" t="n">
        <v>47.83</v>
      </c>
      <c r="L55" t="n">
        <v>6</v>
      </c>
      <c r="M55" t="n">
        <v>9</v>
      </c>
      <c r="N55" t="n">
        <v>24.85</v>
      </c>
      <c r="O55" t="n">
        <v>18570.94</v>
      </c>
      <c r="P55" t="n">
        <v>80.53</v>
      </c>
      <c r="Q55" t="n">
        <v>190.03</v>
      </c>
      <c r="R55" t="n">
        <v>32.32</v>
      </c>
      <c r="S55" t="n">
        <v>24.3</v>
      </c>
      <c r="T55" t="n">
        <v>3175.58</v>
      </c>
      <c r="U55" t="n">
        <v>0.75</v>
      </c>
      <c r="V55" t="n">
        <v>0.86</v>
      </c>
      <c r="W55" t="n">
        <v>2.96</v>
      </c>
      <c r="X55" t="n">
        <v>0.2</v>
      </c>
      <c r="Y55" t="n">
        <v>2</v>
      </c>
      <c r="Z55" t="n">
        <v>10</v>
      </c>
    </row>
    <row r="56">
      <c r="A56" t="n">
        <v>6</v>
      </c>
      <c r="B56" t="n">
        <v>70</v>
      </c>
      <c r="C56" t="inlineStr">
        <is>
          <t xml:space="preserve">CONCLUIDO	</t>
        </is>
      </c>
      <c r="D56" t="n">
        <v>10.2009</v>
      </c>
      <c r="E56" t="n">
        <v>9.800000000000001</v>
      </c>
      <c r="F56" t="n">
        <v>7.29</v>
      </c>
      <c r="G56" t="n">
        <v>43.72</v>
      </c>
      <c r="H56" t="n">
        <v>0.83</v>
      </c>
      <c r="I56" t="n">
        <v>10</v>
      </c>
      <c r="J56" t="n">
        <v>150.07</v>
      </c>
      <c r="K56" t="n">
        <v>47.83</v>
      </c>
      <c r="L56" t="n">
        <v>7</v>
      </c>
      <c r="M56" t="n">
        <v>8</v>
      </c>
      <c r="N56" t="n">
        <v>25.24</v>
      </c>
      <c r="O56" t="n">
        <v>18742.03</v>
      </c>
      <c r="P56" t="n">
        <v>79.45999999999999</v>
      </c>
      <c r="Q56" t="n">
        <v>190.06</v>
      </c>
      <c r="R56" t="n">
        <v>31.77</v>
      </c>
      <c r="S56" t="n">
        <v>24.3</v>
      </c>
      <c r="T56" t="n">
        <v>2905.19</v>
      </c>
      <c r="U56" t="n">
        <v>0.76</v>
      </c>
      <c r="V56" t="n">
        <v>0.86</v>
      </c>
      <c r="W56" t="n">
        <v>2.95</v>
      </c>
      <c r="X56" t="n">
        <v>0.18</v>
      </c>
      <c r="Y56" t="n">
        <v>2</v>
      </c>
      <c r="Z56" t="n">
        <v>10</v>
      </c>
    </row>
    <row r="57">
      <c r="A57" t="n">
        <v>7</v>
      </c>
      <c r="B57" t="n">
        <v>70</v>
      </c>
      <c r="C57" t="inlineStr">
        <is>
          <t xml:space="preserve">CONCLUIDO	</t>
        </is>
      </c>
      <c r="D57" t="n">
        <v>10.301</v>
      </c>
      <c r="E57" t="n">
        <v>9.710000000000001</v>
      </c>
      <c r="F57" t="n">
        <v>7.25</v>
      </c>
      <c r="G57" t="n">
        <v>54.36</v>
      </c>
      <c r="H57" t="n">
        <v>0.9399999999999999</v>
      </c>
      <c r="I57" t="n">
        <v>8</v>
      </c>
      <c r="J57" t="n">
        <v>151.46</v>
      </c>
      <c r="K57" t="n">
        <v>47.83</v>
      </c>
      <c r="L57" t="n">
        <v>8</v>
      </c>
      <c r="M57" t="n">
        <v>6</v>
      </c>
      <c r="N57" t="n">
        <v>25.63</v>
      </c>
      <c r="O57" t="n">
        <v>18913.66</v>
      </c>
      <c r="P57" t="n">
        <v>78.20999999999999</v>
      </c>
      <c r="Q57" t="n">
        <v>190.03</v>
      </c>
      <c r="R57" t="n">
        <v>30.52</v>
      </c>
      <c r="S57" t="n">
        <v>24.3</v>
      </c>
      <c r="T57" t="n">
        <v>2293.89</v>
      </c>
      <c r="U57" t="n">
        <v>0.8</v>
      </c>
      <c r="V57" t="n">
        <v>0.86</v>
      </c>
      <c r="W57" t="n">
        <v>2.95</v>
      </c>
      <c r="X57" t="n">
        <v>0.14</v>
      </c>
      <c r="Y57" t="n">
        <v>2</v>
      </c>
      <c r="Z57" t="n">
        <v>10</v>
      </c>
    </row>
    <row r="58">
      <c r="A58" t="n">
        <v>8</v>
      </c>
      <c r="B58" t="n">
        <v>70</v>
      </c>
      <c r="C58" t="inlineStr">
        <is>
          <t xml:space="preserve">CONCLUIDO	</t>
        </is>
      </c>
      <c r="D58" t="n">
        <v>10.3078</v>
      </c>
      <c r="E58" t="n">
        <v>9.699999999999999</v>
      </c>
      <c r="F58" t="n">
        <v>7.24</v>
      </c>
      <c r="G58" t="n">
        <v>54.31</v>
      </c>
      <c r="H58" t="n">
        <v>1.04</v>
      </c>
      <c r="I58" t="n">
        <v>8</v>
      </c>
      <c r="J58" t="n">
        <v>152.85</v>
      </c>
      <c r="K58" t="n">
        <v>47.83</v>
      </c>
      <c r="L58" t="n">
        <v>9</v>
      </c>
      <c r="M58" t="n">
        <v>6</v>
      </c>
      <c r="N58" t="n">
        <v>26.03</v>
      </c>
      <c r="O58" t="n">
        <v>19085.83</v>
      </c>
      <c r="P58" t="n">
        <v>77.41</v>
      </c>
      <c r="Q58" t="n">
        <v>190.02</v>
      </c>
      <c r="R58" t="n">
        <v>30.32</v>
      </c>
      <c r="S58" t="n">
        <v>24.3</v>
      </c>
      <c r="T58" t="n">
        <v>2192.77</v>
      </c>
      <c r="U58" t="n">
        <v>0.8</v>
      </c>
      <c r="V58" t="n">
        <v>0.86</v>
      </c>
      <c r="W58" t="n">
        <v>2.95</v>
      </c>
      <c r="X58" t="n">
        <v>0.13</v>
      </c>
      <c r="Y58" t="n">
        <v>2</v>
      </c>
      <c r="Z58" t="n">
        <v>10</v>
      </c>
    </row>
    <row r="59">
      <c r="A59" t="n">
        <v>9</v>
      </c>
      <c r="B59" t="n">
        <v>70</v>
      </c>
      <c r="C59" t="inlineStr">
        <is>
          <t xml:space="preserve">CONCLUIDO	</t>
        </is>
      </c>
      <c r="D59" t="n">
        <v>10.3523</v>
      </c>
      <c r="E59" t="n">
        <v>9.66</v>
      </c>
      <c r="F59" t="n">
        <v>7.23</v>
      </c>
      <c r="G59" t="n">
        <v>61.96</v>
      </c>
      <c r="H59" t="n">
        <v>1.15</v>
      </c>
      <c r="I59" t="n">
        <v>7</v>
      </c>
      <c r="J59" t="n">
        <v>154.25</v>
      </c>
      <c r="K59" t="n">
        <v>47.83</v>
      </c>
      <c r="L59" t="n">
        <v>10</v>
      </c>
      <c r="M59" t="n">
        <v>5</v>
      </c>
      <c r="N59" t="n">
        <v>26.43</v>
      </c>
      <c r="O59" t="n">
        <v>19258.55</v>
      </c>
      <c r="P59" t="n">
        <v>76.81</v>
      </c>
      <c r="Q59" t="n">
        <v>190</v>
      </c>
      <c r="R59" t="n">
        <v>29.99</v>
      </c>
      <c r="S59" t="n">
        <v>24.3</v>
      </c>
      <c r="T59" t="n">
        <v>2034.17</v>
      </c>
      <c r="U59" t="n">
        <v>0.8100000000000001</v>
      </c>
      <c r="V59" t="n">
        <v>0.87</v>
      </c>
      <c r="W59" t="n">
        <v>2.95</v>
      </c>
      <c r="X59" t="n">
        <v>0.12</v>
      </c>
      <c r="Y59" t="n">
        <v>2</v>
      </c>
      <c r="Z59" t="n">
        <v>10</v>
      </c>
    </row>
    <row r="60">
      <c r="A60" t="n">
        <v>10</v>
      </c>
      <c r="B60" t="n">
        <v>70</v>
      </c>
      <c r="C60" t="inlineStr">
        <is>
          <t xml:space="preserve">CONCLUIDO	</t>
        </is>
      </c>
      <c r="D60" t="n">
        <v>10.4179</v>
      </c>
      <c r="E60" t="n">
        <v>9.6</v>
      </c>
      <c r="F60" t="n">
        <v>7.2</v>
      </c>
      <c r="G60" t="n">
        <v>71.97</v>
      </c>
      <c r="H60" t="n">
        <v>1.25</v>
      </c>
      <c r="I60" t="n">
        <v>6</v>
      </c>
      <c r="J60" t="n">
        <v>155.66</v>
      </c>
      <c r="K60" t="n">
        <v>47.83</v>
      </c>
      <c r="L60" t="n">
        <v>11</v>
      </c>
      <c r="M60" t="n">
        <v>4</v>
      </c>
      <c r="N60" t="n">
        <v>26.83</v>
      </c>
      <c r="O60" t="n">
        <v>19431.82</v>
      </c>
      <c r="P60" t="n">
        <v>75.08</v>
      </c>
      <c r="Q60" t="n">
        <v>189.97</v>
      </c>
      <c r="R60" t="n">
        <v>29.02</v>
      </c>
      <c r="S60" t="n">
        <v>24.3</v>
      </c>
      <c r="T60" t="n">
        <v>1552.1</v>
      </c>
      <c r="U60" t="n">
        <v>0.84</v>
      </c>
      <c r="V60" t="n">
        <v>0.87</v>
      </c>
      <c r="W60" t="n">
        <v>2.95</v>
      </c>
      <c r="X60" t="n">
        <v>0.09</v>
      </c>
      <c r="Y60" t="n">
        <v>2</v>
      </c>
      <c r="Z60" t="n">
        <v>10</v>
      </c>
    </row>
    <row r="61">
      <c r="A61" t="n">
        <v>11</v>
      </c>
      <c r="B61" t="n">
        <v>70</v>
      </c>
      <c r="C61" t="inlineStr">
        <is>
          <t xml:space="preserve">CONCLUIDO	</t>
        </is>
      </c>
      <c r="D61" t="n">
        <v>10.4115</v>
      </c>
      <c r="E61" t="n">
        <v>9.6</v>
      </c>
      <c r="F61" t="n">
        <v>7.2</v>
      </c>
      <c r="G61" t="n">
        <v>72.03</v>
      </c>
      <c r="H61" t="n">
        <v>1.35</v>
      </c>
      <c r="I61" t="n">
        <v>6</v>
      </c>
      <c r="J61" t="n">
        <v>157.07</v>
      </c>
      <c r="K61" t="n">
        <v>47.83</v>
      </c>
      <c r="L61" t="n">
        <v>12</v>
      </c>
      <c r="M61" t="n">
        <v>4</v>
      </c>
      <c r="N61" t="n">
        <v>27.24</v>
      </c>
      <c r="O61" t="n">
        <v>19605.66</v>
      </c>
      <c r="P61" t="n">
        <v>74.89</v>
      </c>
      <c r="Q61" t="n">
        <v>190</v>
      </c>
      <c r="R61" t="n">
        <v>29.29</v>
      </c>
      <c r="S61" t="n">
        <v>24.3</v>
      </c>
      <c r="T61" t="n">
        <v>1687.39</v>
      </c>
      <c r="U61" t="n">
        <v>0.83</v>
      </c>
      <c r="V61" t="n">
        <v>0.87</v>
      </c>
      <c r="W61" t="n">
        <v>2.95</v>
      </c>
      <c r="X61" t="n">
        <v>0.1</v>
      </c>
      <c r="Y61" t="n">
        <v>2</v>
      </c>
      <c r="Z61" t="n">
        <v>10</v>
      </c>
    </row>
    <row r="62">
      <c r="A62" t="n">
        <v>12</v>
      </c>
      <c r="B62" t="n">
        <v>70</v>
      </c>
      <c r="C62" t="inlineStr">
        <is>
          <t xml:space="preserve">CONCLUIDO	</t>
        </is>
      </c>
      <c r="D62" t="n">
        <v>10.4016</v>
      </c>
      <c r="E62" t="n">
        <v>9.609999999999999</v>
      </c>
      <c r="F62" t="n">
        <v>7.21</v>
      </c>
      <c r="G62" t="n">
        <v>72.12</v>
      </c>
      <c r="H62" t="n">
        <v>1.45</v>
      </c>
      <c r="I62" t="n">
        <v>6</v>
      </c>
      <c r="J62" t="n">
        <v>158.48</v>
      </c>
      <c r="K62" t="n">
        <v>47.83</v>
      </c>
      <c r="L62" t="n">
        <v>13</v>
      </c>
      <c r="M62" t="n">
        <v>4</v>
      </c>
      <c r="N62" t="n">
        <v>27.65</v>
      </c>
      <c r="O62" t="n">
        <v>19780.06</v>
      </c>
      <c r="P62" t="n">
        <v>73.3</v>
      </c>
      <c r="Q62" t="n">
        <v>189.99</v>
      </c>
      <c r="R62" t="n">
        <v>29.47</v>
      </c>
      <c r="S62" t="n">
        <v>24.3</v>
      </c>
      <c r="T62" t="n">
        <v>1779.77</v>
      </c>
      <c r="U62" t="n">
        <v>0.82</v>
      </c>
      <c r="V62" t="n">
        <v>0.87</v>
      </c>
      <c r="W62" t="n">
        <v>2.95</v>
      </c>
      <c r="X62" t="n">
        <v>0.1</v>
      </c>
      <c r="Y62" t="n">
        <v>2</v>
      </c>
      <c r="Z62" t="n">
        <v>10</v>
      </c>
    </row>
    <row r="63">
      <c r="A63" t="n">
        <v>13</v>
      </c>
      <c r="B63" t="n">
        <v>70</v>
      </c>
      <c r="C63" t="inlineStr">
        <is>
          <t xml:space="preserve">CONCLUIDO	</t>
        </is>
      </c>
      <c r="D63" t="n">
        <v>10.463</v>
      </c>
      <c r="E63" t="n">
        <v>9.56</v>
      </c>
      <c r="F63" t="n">
        <v>7.18</v>
      </c>
      <c r="G63" t="n">
        <v>86.22</v>
      </c>
      <c r="H63" t="n">
        <v>1.55</v>
      </c>
      <c r="I63" t="n">
        <v>5</v>
      </c>
      <c r="J63" t="n">
        <v>159.9</v>
      </c>
      <c r="K63" t="n">
        <v>47.83</v>
      </c>
      <c r="L63" t="n">
        <v>14</v>
      </c>
      <c r="M63" t="n">
        <v>3</v>
      </c>
      <c r="N63" t="n">
        <v>28.07</v>
      </c>
      <c r="O63" t="n">
        <v>19955.16</v>
      </c>
      <c r="P63" t="n">
        <v>72.94</v>
      </c>
      <c r="Q63" t="n">
        <v>190.03</v>
      </c>
      <c r="R63" t="n">
        <v>28.63</v>
      </c>
      <c r="S63" t="n">
        <v>24.3</v>
      </c>
      <c r="T63" t="n">
        <v>1362.12</v>
      </c>
      <c r="U63" t="n">
        <v>0.85</v>
      </c>
      <c r="V63" t="n">
        <v>0.87</v>
      </c>
      <c r="W63" t="n">
        <v>2.95</v>
      </c>
      <c r="X63" t="n">
        <v>0.08</v>
      </c>
      <c r="Y63" t="n">
        <v>2</v>
      </c>
      <c r="Z63" t="n">
        <v>10</v>
      </c>
    </row>
    <row r="64">
      <c r="A64" t="n">
        <v>14</v>
      </c>
      <c r="B64" t="n">
        <v>70</v>
      </c>
      <c r="C64" t="inlineStr">
        <is>
          <t xml:space="preserve">CONCLUIDO	</t>
        </is>
      </c>
      <c r="D64" t="n">
        <v>10.4666</v>
      </c>
      <c r="E64" t="n">
        <v>9.550000000000001</v>
      </c>
      <c r="F64" t="n">
        <v>7.18</v>
      </c>
      <c r="G64" t="n">
        <v>86.18000000000001</v>
      </c>
      <c r="H64" t="n">
        <v>1.65</v>
      </c>
      <c r="I64" t="n">
        <v>5</v>
      </c>
      <c r="J64" t="n">
        <v>161.32</v>
      </c>
      <c r="K64" t="n">
        <v>47.83</v>
      </c>
      <c r="L64" t="n">
        <v>15</v>
      </c>
      <c r="M64" t="n">
        <v>3</v>
      </c>
      <c r="N64" t="n">
        <v>28.5</v>
      </c>
      <c r="O64" t="n">
        <v>20130.71</v>
      </c>
      <c r="P64" t="n">
        <v>72.12</v>
      </c>
      <c r="Q64" t="n">
        <v>189.99</v>
      </c>
      <c r="R64" t="n">
        <v>28.48</v>
      </c>
      <c r="S64" t="n">
        <v>24.3</v>
      </c>
      <c r="T64" t="n">
        <v>1289.39</v>
      </c>
      <c r="U64" t="n">
        <v>0.85</v>
      </c>
      <c r="V64" t="n">
        <v>0.87</v>
      </c>
      <c r="W64" t="n">
        <v>2.95</v>
      </c>
      <c r="X64" t="n">
        <v>0.07000000000000001</v>
      </c>
      <c r="Y64" t="n">
        <v>2</v>
      </c>
      <c r="Z64" t="n">
        <v>10</v>
      </c>
    </row>
    <row r="65">
      <c r="A65" t="n">
        <v>15</v>
      </c>
      <c r="B65" t="n">
        <v>70</v>
      </c>
      <c r="C65" t="inlineStr">
        <is>
          <t xml:space="preserve">CONCLUIDO	</t>
        </is>
      </c>
      <c r="D65" t="n">
        <v>10.4612</v>
      </c>
      <c r="E65" t="n">
        <v>9.56</v>
      </c>
      <c r="F65" t="n">
        <v>7.19</v>
      </c>
      <c r="G65" t="n">
        <v>86.23999999999999</v>
      </c>
      <c r="H65" t="n">
        <v>1.74</v>
      </c>
      <c r="I65" t="n">
        <v>5</v>
      </c>
      <c r="J65" t="n">
        <v>162.75</v>
      </c>
      <c r="K65" t="n">
        <v>47.83</v>
      </c>
      <c r="L65" t="n">
        <v>16</v>
      </c>
      <c r="M65" t="n">
        <v>3</v>
      </c>
      <c r="N65" t="n">
        <v>28.92</v>
      </c>
      <c r="O65" t="n">
        <v>20306.85</v>
      </c>
      <c r="P65" t="n">
        <v>70.48999999999999</v>
      </c>
      <c r="Q65" t="n">
        <v>189.98</v>
      </c>
      <c r="R65" t="n">
        <v>28.69</v>
      </c>
      <c r="S65" t="n">
        <v>24.3</v>
      </c>
      <c r="T65" t="n">
        <v>1391.63</v>
      </c>
      <c r="U65" t="n">
        <v>0.85</v>
      </c>
      <c r="V65" t="n">
        <v>0.87</v>
      </c>
      <c r="W65" t="n">
        <v>2.95</v>
      </c>
      <c r="X65" t="n">
        <v>0.08</v>
      </c>
      <c r="Y65" t="n">
        <v>2</v>
      </c>
      <c r="Z65" t="n">
        <v>10</v>
      </c>
    </row>
    <row r="66">
      <c r="A66" t="n">
        <v>16</v>
      </c>
      <c r="B66" t="n">
        <v>70</v>
      </c>
      <c r="C66" t="inlineStr">
        <is>
          <t xml:space="preserve">CONCLUIDO	</t>
        </is>
      </c>
      <c r="D66" t="n">
        <v>10.5217</v>
      </c>
      <c r="E66" t="n">
        <v>9.5</v>
      </c>
      <c r="F66" t="n">
        <v>7.16</v>
      </c>
      <c r="G66" t="n">
        <v>107.4</v>
      </c>
      <c r="H66" t="n">
        <v>1.83</v>
      </c>
      <c r="I66" t="n">
        <v>4</v>
      </c>
      <c r="J66" t="n">
        <v>164.19</v>
      </c>
      <c r="K66" t="n">
        <v>47.83</v>
      </c>
      <c r="L66" t="n">
        <v>17</v>
      </c>
      <c r="M66" t="n">
        <v>1</v>
      </c>
      <c r="N66" t="n">
        <v>29.36</v>
      </c>
      <c r="O66" t="n">
        <v>20483.57</v>
      </c>
      <c r="P66" t="n">
        <v>69.44</v>
      </c>
      <c r="Q66" t="n">
        <v>189.97</v>
      </c>
      <c r="R66" t="n">
        <v>27.84</v>
      </c>
      <c r="S66" t="n">
        <v>24.3</v>
      </c>
      <c r="T66" t="n">
        <v>970.6</v>
      </c>
      <c r="U66" t="n">
        <v>0.87</v>
      </c>
      <c r="V66" t="n">
        <v>0.87</v>
      </c>
      <c r="W66" t="n">
        <v>2.95</v>
      </c>
      <c r="X66" t="n">
        <v>0.05</v>
      </c>
      <c r="Y66" t="n">
        <v>2</v>
      </c>
      <c r="Z66" t="n">
        <v>10</v>
      </c>
    </row>
    <row r="67">
      <c r="A67" t="n">
        <v>17</v>
      </c>
      <c r="B67" t="n">
        <v>70</v>
      </c>
      <c r="C67" t="inlineStr">
        <is>
          <t xml:space="preserve">CONCLUIDO	</t>
        </is>
      </c>
      <c r="D67" t="n">
        <v>10.5137</v>
      </c>
      <c r="E67" t="n">
        <v>9.51</v>
      </c>
      <c r="F67" t="n">
        <v>7.17</v>
      </c>
      <c r="G67" t="n">
        <v>107.51</v>
      </c>
      <c r="H67" t="n">
        <v>1.93</v>
      </c>
      <c r="I67" t="n">
        <v>4</v>
      </c>
      <c r="J67" t="n">
        <v>165.62</v>
      </c>
      <c r="K67" t="n">
        <v>47.83</v>
      </c>
      <c r="L67" t="n">
        <v>18</v>
      </c>
      <c r="M67" t="n">
        <v>0</v>
      </c>
      <c r="N67" t="n">
        <v>29.8</v>
      </c>
      <c r="O67" t="n">
        <v>20660.89</v>
      </c>
      <c r="P67" t="n">
        <v>69.89</v>
      </c>
      <c r="Q67" t="n">
        <v>189.97</v>
      </c>
      <c r="R67" t="n">
        <v>28</v>
      </c>
      <c r="S67" t="n">
        <v>24.3</v>
      </c>
      <c r="T67" t="n">
        <v>1054.55</v>
      </c>
      <c r="U67" t="n">
        <v>0.87</v>
      </c>
      <c r="V67" t="n">
        <v>0.87</v>
      </c>
      <c r="W67" t="n">
        <v>2.95</v>
      </c>
      <c r="X67" t="n">
        <v>0.06</v>
      </c>
      <c r="Y67" t="n">
        <v>2</v>
      </c>
      <c r="Z67" t="n">
        <v>10</v>
      </c>
    </row>
    <row r="68">
      <c r="A68" t="n">
        <v>0</v>
      </c>
      <c r="B68" t="n">
        <v>90</v>
      </c>
      <c r="C68" t="inlineStr">
        <is>
          <t xml:space="preserve">CONCLUIDO	</t>
        </is>
      </c>
      <c r="D68" t="n">
        <v>6.9628</v>
      </c>
      <c r="E68" t="n">
        <v>14.36</v>
      </c>
      <c r="F68" t="n">
        <v>8.880000000000001</v>
      </c>
      <c r="G68" t="n">
        <v>6.2</v>
      </c>
      <c r="H68" t="n">
        <v>0.1</v>
      </c>
      <c r="I68" t="n">
        <v>86</v>
      </c>
      <c r="J68" t="n">
        <v>176.73</v>
      </c>
      <c r="K68" t="n">
        <v>52.44</v>
      </c>
      <c r="L68" t="n">
        <v>1</v>
      </c>
      <c r="M68" t="n">
        <v>84</v>
      </c>
      <c r="N68" t="n">
        <v>33.29</v>
      </c>
      <c r="O68" t="n">
        <v>22031.19</v>
      </c>
      <c r="P68" t="n">
        <v>118.29</v>
      </c>
      <c r="Q68" t="n">
        <v>190.62</v>
      </c>
      <c r="R68" t="n">
        <v>81.12</v>
      </c>
      <c r="S68" t="n">
        <v>24.3</v>
      </c>
      <c r="T68" t="n">
        <v>27202.1</v>
      </c>
      <c r="U68" t="n">
        <v>0.3</v>
      </c>
      <c r="V68" t="n">
        <v>0.71</v>
      </c>
      <c r="W68" t="n">
        <v>3.08</v>
      </c>
      <c r="X68" t="n">
        <v>1.77</v>
      </c>
      <c r="Y68" t="n">
        <v>2</v>
      </c>
      <c r="Z68" t="n">
        <v>10</v>
      </c>
    </row>
    <row r="69">
      <c r="A69" t="n">
        <v>1</v>
      </c>
      <c r="B69" t="n">
        <v>90</v>
      </c>
      <c r="C69" t="inlineStr">
        <is>
          <t xml:space="preserve">CONCLUIDO	</t>
        </is>
      </c>
      <c r="D69" t="n">
        <v>8.5557</v>
      </c>
      <c r="E69" t="n">
        <v>11.69</v>
      </c>
      <c r="F69" t="n">
        <v>7.88</v>
      </c>
      <c r="G69" t="n">
        <v>12.12</v>
      </c>
      <c r="H69" t="n">
        <v>0.2</v>
      </c>
      <c r="I69" t="n">
        <v>39</v>
      </c>
      <c r="J69" t="n">
        <v>178.21</v>
      </c>
      <c r="K69" t="n">
        <v>52.44</v>
      </c>
      <c r="L69" t="n">
        <v>2</v>
      </c>
      <c r="M69" t="n">
        <v>37</v>
      </c>
      <c r="N69" t="n">
        <v>33.77</v>
      </c>
      <c r="O69" t="n">
        <v>22213.89</v>
      </c>
      <c r="P69" t="n">
        <v>104.49</v>
      </c>
      <c r="Q69" t="n">
        <v>190.27</v>
      </c>
      <c r="R69" t="n">
        <v>50.12</v>
      </c>
      <c r="S69" t="n">
        <v>24.3</v>
      </c>
      <c r="T69" t="n">
        <v>11938.15</v>
      </c>
      <c r="U69" t="n">
        <v>0.48</v>
      </c>
      <c r="V69" t="n">
        <v>0.79</v>
      </c>
      <c r="W69" t="n">
        <v>3</v>
      </c>
      <c r="X69" t="n">
        <v>0.77</v>
      </c>
      <c r="Y69" t="n">
        <v>2</v>
      </c>
      <c r="Z69" t="n">
        <v>10</v>
      </c>
    </row>
    <row r="70">
      <c r="A70" t="n">
        <v>2</v>
      </c>
      <c r="B70" t="n">
        <v>90</v>
      </c>
      <c r="C70" t="inlineStr">
        <is>
          <t xml:space="preserve">CONCLUIDO	</t>
        </is>
      </c>
      <c r="D70" t="n">
        <v>9.1738</v>
      </c>
      <c r="E70" t="n">
        <v>10.9</v>
      </c>
      <c r="F70" t="n">
        <v>7.59</v>
      </c>
      <c r="G70" t="n">
        <v>18.22</v>
      </c>
      <c r="H70" t="n">
        <v>0.3</v>
      </c>
      <c r="I70" t="n">
        <v>25</v>
      </c>
      <c r="J70" t="n">
        <v>179.7</v>
      </c>
      <c r="K70" t="n">
        <v>52.44</v>
      </c>
      <c r="L70" t="n">
        <v>3</v>
      </c>
      <c r="M70" t="n">
        <v>23</v>
      </c>
      <c r="N70" t="n">
        <v>34.26</v>
      </c>
      <c r="O70" t="n">
        <v>22397.24</v>
      </c>
      <c r="P70" t="n">
        <v>100.1</v>
      </c>
      <c r="Q70" t="n">
        <v>190.04</v>
      </c>
      <c r="R70" t="n">
        <v>41.31</v>
      </c>
      <c r="S70" t="n">
        <v>24.3</v>
      </c>
      <c r="T70" t="n">
        <v>7600.06</v>
      </c>
      <c r="U70" t="n">
        <v>0.59</v>
      </c>
      <c r="V70" t="n">
        <v>0.82</v>
      </c>
      <c r="W70" t="n">
        <v>2.98</v>
      </c>
      <c r="X70" t="n">
        <v>0.48</v>
      </c>
      <c r="Y70" t="n">
        <v>2</v>
      </c>
      <c r="Z70" t="n">
        <v>10</v>
      </c>
    </row>
    <row r="71">
      <c r="A71" t="n">
        <v>3</v>
      </c>
      <c r="B71" t="n">
        <v>90</v>
      </c>
      <c r="C71" t="inlineStr">
        <is>
          <t xml:space="preserve">CONCLUIDO	</t>
        </is>
      </c>
      <c r="D71" t="n">
        <v>9.459</v>
      </c>
      <c r="E71" t="n">
        <v>10.57</v>
      </c>
      <c r="F71" t="n">
        <v>7.48</v>
      </c>
      <c r="G71" t="n">
        <v>23.61</v>
      </c>
      <c r="H71" t="n">
        <v>0.39</v>
      </c>
      <c r="I71" t="n">
        <v>19</v>
      </c>
      <c r="J71" t="n">
        <v>181.19</v>
      </c>
      <c r="K71" t="n">
        <v>52.44</v>
      </c>
      <c r="L71" t="n">
        <v>4</v>
      </c>
      <c r="M71" t="n">
        <v>17</v>
      </c>
      <c r="N71" t="n">
        <v>34.75</v>
      </c>
      <c r="O71" t="n">
        <v>22581.25</v>
      </c>
      <c r="P71" t="n">
        <v>98.09999999999999</v>
      </c>
      <c r="Q71" t="n">
        <v>190.13</v>
      </c>
      <c r="R71" t="n">
        <v>37.65</v>
      </c>
      <c r="S71" t="n">
        <v>24.3</v>
      </c>
      <c r="T71" t="n">
        <v>5802.42</v>
      </c>
      <c r="U71" t="n">
        <v>0.65</v>
      </c>
      <c r="V71" t="n">
        <v>0.84</v>
      </c>
      <c r="W71" t="n">
        <v>2.97</v>
      </c>
      <c r="X71" t="n">
        <v>0.37</v>
      </c>
      <c r="Y71" t="n">
        <v>2</v>
      </c>
      <c r="Z71" t="n">
        <v>10</v>
      </c>
    </row>
    <row r="72">
      <c r="A72" t="n">
        <v>4</v>
      </c>
      <c r="B72" t="n">
        <v>90</v>
      </c>
      <c r="C72" t="inlineStr">
        <is>
          <t xml:space="preserve">CONCLUIDO	</t>
        </is>
      </c>
      <c r="D72" t="n">
        <v>9.666499999999999</v>
      </c>
      <c r="E72" t="n">
        <v>10.34</v>
      </c>
      <c r="F72" t="n">
        <v>7.39</v>
      </c>
      <c r="G72" t="n">
        <v>29.56</v>
      </c>
      <c r="H72" t="n">
        <v>0.49</v>
      </c>
      <c r="I72" t="n">
        <v>15</v>
      </c>
      <c r="J72" t="n">
        <v>182.69</v>
      </c>
      <c r="K72" t="n">
        <v>52.44</v>
      </c>
      <c r="L72" t="n">
        <v>5</v>
      </c>
      <c r="M72" t="n">
        <v>13</v>
      </c>
      <c r="N72" t="n">
        <v>35.25</v>
      </c>
      <c r="O72" t="n">
        <v>22766.06</v>
      </c>
      <c r="P72" t="n">
        <v>96.42</v>
      </c>
      <c r="Q72" t="n">
        <v>190.05</v>
      </c>
      <c r="R72" t="n">
        <v>35.09</v>
      </c>
      <c r="S72" t="n">
        <v>24.3</v>
      </c>
      <c r="T72" t="n">
        <v>4543.99</v>
      </c>
      <c r="U72" t="n">
        <v>0.6899999999999999</v>
      </c>
      <c r="V72" t="n">
        <v>0.85</v>
      </c>
      <c r="W72" t="n">
        <v>2.96</v>
      </c>
      <c r="X72" t="n">
        <v>0.28</v>
      </c>
      <c r="Y72" t="n">
        <v>2</v>
      </c>
      <c r="Z72" t="n">
        <v>10</v>
      </c>
    </row>
    <row r="73">
      <c r="A73" t="n">
        <v>5</v>
      </c>
      <c r="B73" t="n">
        <v>90</v>
      </c>
      <c r="C73" t="inlineStr">
        <is>
          <t xml:space="preserve">CONCLUIDO	</t>
        </is>
      </c>
      <c r="D73" t="n">
        <v>9.786300000000001</v>
      </c>
      <c r="E73" t="n">
        <v>10.22</v>
      </c>
      <c r="F73" t="n">
        <v>7.34</v>
      </c>
      <c r="G73" t="n">
        <v>33.86</v>
      </c>
      <c r="H73" t="n">
        <v>0.58</v>
      </c>
      <c r="I73" t="n">
        <v>13</v>
      </c>
      <c r="J73" t="n">
        <v>184.19</v>
      </c>
      <c r="K73" t="n">
        <v>52.44</v>
      </c>
      <c r="L73" t="n">
        <v>6</v>
      </c>
      <c r="M73" t="n">
        <v>11</v>
      </c>
      <c r="N73" t="n">
        <v>35.75</v>
      </c>
      <c r="O73" t="n">
        <v>22951.43</v>
      </c>
      <c r="P73" t="n">
        <v>95.16</v>
      </c>
      <c r="Q73" t="n">
        <v>190</v>
      </c>
      <c r="R73" t="n">
        <v>33.38</v>
      </c>
      <c r="S73" t="n">
        <v>24.3</v>
      </c>
      <c r="T73" t="n">
        <v>3695.65</v>
      </c>
      <c r="U73" t="n">
        <v>0.73</v>
      </c>
      <c r="V73" t="n">
        <v>0.85</v>
      </c>
      <c r="W73" t="n">
        <v>2.96</v>
      </c>
      <c r="X73" t="n">
        <v>0.23</v>
      </c>
      <c r="Y73" t="n">
        <v>2</v>
      </c>
      <c r="Z73" t="n">
        <v>10</v>
      </c>
    </row>
    <row r="74">
      <c r="A74" t="n">
        <v>6</v>
      </c>
      <c r="B74" t="n">
        <v>90</v>
      </c>
      <c r="C74" t="inlineStr">
        <is>
          <t xml:space="preserve">CONCLUIDO	</t>
        </is>
      </c>
      <c r="D74" t="n">
        <v>9.882</v>
      </c>
      <c r="E74" t="n">
        <v>10.12</v>
      </c>
      <c r="F74" t="n">
        <v>7.31</v>
      </c>
      <c r="G74" t="n">
        <v>39.86</v>
      </c>
      <c r="H74" t="n">
        <v>0.67</v>
      </c>
      <c r="I74" t="n">
        <v>11</v>
      </c>
      <c r="J74" t="n">
        <v>185.7</v>
      </c>
      <c r="K74" t="n">
        <v>52.44</v>
      </c>
      <c r="L74" t="n">
        <v>7</v>
      </c>
      <c r="M74" t="n">
        <v>9</v>
      </c>
      <c r="N74" t="n">
        <v>36.26</v>
      </c>
      <c r="O74" t="n">
        <v>23137.49</v>
      </c>
      <c r="P74" t="n">
        <v>94.09</v>
      </c>
      <c r="Q74" t="n">
        <v>190.04</v>
      </c>
      <c r="R74" t="n">
        <v>32.32</v>
      </c>
      <c r="S74" t="n">
        <v>24.3</v>
      </c>
      <c r="T74" t="n">
        <v>3176.51</v>
      </c>
      <c r="U74" t="n">
        <v>0.75</v>
      </c>
      <c r="V74" t="n">
        <v>0.86</v>
      </c>
      <c r="W74" t="n">
        <v>2.96</v>
      </c>
      <c r="X74" t="n">
        <v>0.2</v>
      </c>
      <c r="Y74" t="n">
        <v>2</v>
      </c>
      <c r="Z74" t="n">
        <v>10</v>
      </c>
    </row>
    <row r="75">
      <c r="A75" t="n">
        <v>7</v>
      </c>
      <c r="B75" t="n">
        <v>90</v>
      </c>
      <c r="C75" t="inlineStr">
        <is>
          <t xml:space="preserve">CONCLUIDO	</t>
        </is>
      </c>
      <c r="D75" t="n">
        <v>9.9415</v>
      </c>
      <c r="E75" t="n">
        <v>10.06</v>
      </c>
      <c r="F75" t="n">
        <v>7.28</v>
      </c>
      <c r="G75" t="n">
        <v>43.7</v>
      </c>
      <c r="H75" t="n">
        <v>0.76</v>
      </c>
      <c r="I75" t="n">
        <v>10</v>
      </c>
      <c r="J75" t="n">
        <v>187.22</v>
      </c>
      <c r="K75" t="n">
        <v>52.44</v>
      </c>
      <c r="L75" t="n">
        <v>8</v>
      </c>
      <c r="M75" t="n">
        <v>8</v>
      </c>
      <c r="N75" t="n">
        <v>36.78</v>
      </c>
      <c r="O75" t="n">
        <v>23324.24</v>
      </c>
      <c r="P75" t="n">
        <v>93.33</v>
      </c>
      <c r="Q75" t="n">
        <v>189.96</v>
      </c>
      <c r="R75" t="n">
        <v>31.66</v>
      </c>
      <c r="S75" t="n">
        <v>24.3</v>
      </c>
      <c r="T75" t="n">
        <v>2853.04</v>
      </c>
      <c r="U75" t="n">
        <v>0.77</v>
      </c>
      <c r="V75" t="n">
        <v>0.86</v>
      </c>
      <c r="W75" t="n">
        <v>2.95</v>
      </c>
      <c r="X75" t="n">
        <v>0.17</v>
      </c>
      <c r="Y75" t="n">
        <v>2</v>
      </c>
      <c r="Z75" t="n">
        <v>10</v>
      </c>
    </row>
    <row r="76">
      <c r="A76" t="n">
        <v>8</v>
      </c>
      <c r="B76" t="n">
        <v>90</v>
      </c>
      <c r="C76" t="inlineStr">
        <is>
          <t xml:space="preserve">CONCLUIDO	</t>
        </is>
      </c>
      <c r="D76" t="n">
        <v>9.988300000000001</v>
      </c>
      <c r="E76" t="n">
        <v>10.01</v>
      </c>
      <c r="F76" t="n">
        <v>7.27</v>
      </c>
      <c r="G76" t="n">
        <v>48.47</v>
      </c>
      <c r="H76" t="n">
        <v>0.85</v>
      </c>
      <c r="I76" t="n">
        <v>9</v>
      </c>
      <c r="J76" t="n">
        <v>188.74</v>
      </c>
      <c r="K76" t="n">
        <v>52.44</v>
      </c>
      <c r="L76" t="n">
        <v>9</v>
      </c>
      <c r="M76" t="n">
        <v>7</v>
      </c>
      <c r="N76" t="n">
        <v>37.3</v>
      </c>
      <c r="O76" t="n">
        <v>23511.69</v>
      </c>
      <c r="P76" t="n">
        <v>92.56</v>
      </c>
      <c r="Q76" t="n">
        <v>189.99</v>
      </c>
      <c r="R76" t="n">
        <v>31.29</v>
      </c>
      <c r="S76" t="n">
        <v>24.3</v>
      </c>
      <c r="T76" t="n">
        <v>2671.35</v>
      </c>
      <c r="U76" t="n">
        <v>0.78</v>
      </c>
      <c r="V76" t="n">
        <v>0.86</v>
      </c>
      <c r="W76" t="n">
        <v>2.95</v>
      </c>
      <c r="X76" t="n">
        <v>0.16</v>
      </c>
      <c r="Y76" t="n">
        <v>2</v>
      </c>
      <c r="Z76" t="n">
        <v>10</v>
      </c>
    </row>
    <row r="77">
      <c r="A77" t="n">
        <v>9</v>
      </c>
      <c r="B77" t="n">
        <v>90</v>
      </c>
      <c r="C77" t="inlineStr">
        <is>
          <t xml:space="preserve">CONCLUIDO	</t>
        </is>
      </c>
      <c r="D77" t="n">
        <v>10.0503</v>
      </c>
      <c r="E77" t="n">
        <v>9.949999999999999</v>
      </c>
      <c r="F77" t="n">
        <v>7.25</v>
      </c>
      <c r="G77" t="n">
        <v>54.34</v>
      </c>
      <c r="H77" t="n">
        <v>0.93</v>
      </c>
      <c r="I77" t="n">
        <v>8</v>
      </c>
      <c r="J77" t="n">
        <v>190.26</v>
      </c>
      <c r="K77" t="n">
        <v>52.44</v>
      </c>
      <c r="L77" t="n">
        <v>10</v>
      </c>
      <c r="M77" t="n">
        <v>6</v>
      </c>
      <c r="N77" t="n">
        <v>37.82</v>
      </c>
      <c r="O77" t="n">
        <v>23699.85</v>
      </c>
      <c r="P77" t="n">
        <v>91.83</v>
      </c>
      <c r="Q77" t="n">
        <v>190.01</v>
      </c>
      <c r="R77" t="n">
        <v>30.41</v>
      </c>
      <c r="S77" t="n">
        <v>24.3</v>
      </c>
      <c r="T77" t="n">
        <v>2237.96</v>
      </c>
      <c r="U77" t="n">
        <v>0.8</v>
      </c>
      <c r="V77" t="n">
        <v>0.86</v>
      </c>
      <c r="W77" t="n">
        <v>2.95</v>
      </c>
      <c r="X77" t="n">
        <v>0.14</v>
      </c>
      <c r="Y77" t="n">
        <v>2</v>
      </c>
      <c r="Z77" t="n">
        <v>10</v>
      </c>
    </row>
    <row r="78">
      <c r="A78" t="n">
        <v>10</v>
      </c>
      <c r="B78" t="n">
        <v>90</v>
      </c>
      <c r="C78" t="inlineStr">
        <is>
          <t xml:space="preserve">CONCLUIDO	</t>
        </is>
      </c>
      <c r="D78" t="n">
        <v>10.1072</v>
      </c>
      <c r="E78" t="n">
        <v>9.890000000000001</v>
      </c>
      <c r="F78" t="n">
        <v>7.22</v>
      </c>
      <c r="G78" t="n">
        <v>61.92</v>
      </c>
      <c r="H78" t="n">
        <v>1.02</v>
      </c>
      <c r="I78" t="n">
        <v>7</v>
      </c>
      <c r="J78" t="n">
        <v>191.79</v>
      </c>
      <c r="K78" t="n">
        <v>52.44</v>
      </c>
      <c r="L78" t="n">
        <v>11</v>
      </c>
      <c r="M78" t="n">
        <v>5</v>
      </c>
      <c r="N78" t="n">
        <v>38.35</v>
      </c>
      <c r="O78" t="n">
        <v>23888.73</v>
      </c>
      <c r="P78" t="n">
        <v>90.89</v>
      </c>
      <c r="Q78" t="n">
        <v>190</v>
      </c>
      <c r="R78" t="n">
        <v>29.81</v>
      </c>
      <c r="S78" t="n">
        <v>24.3</v>
      </c>
      <c r="T78" t="n">
        <v>1940.7</v>
      </c>
      <c r="U78" t="n">
        <v>0.82</v>
      </c>
      <c r="V78" t="n">
        <v>0.87</v>
      </c>
      <c r="W78" t="n">
        <v>2.95</v>
      </c>
      <c r="X78" t="n">
        <v>0.12</v>
      </c>
      <c r="Y78" t="n">
        <v>2</v>
      </c>
      <c r="Z78" t="n">
        <v>10</v>
      </c>
    </row>
    <row r="79">
      <c r="A79" t="n">
        <v>11</v>
      </c>
      <c r="B79" t="n">
        <v>90</v>
      </c>
      <c r="C79" t="inlineStr">
        <is>
          <t xml:space="preserve">CONCLUIDO	</t>
        </is>
      </c>
      <c r="D79" t="n">
        <v>10.1053</v>
      </c>
      <c r="E79" t="n">
        <v>9.9</v>
      </c>
      <c r="F79" t="n">
        <v>7.23</v>
      </c>
      <c r="G79" t="n">
        <v>61.94</v>
      </c>
      <c r="H79" t="n">
        <v>1.1</v>
      </c>
      <c r="I79" t="n">
        <v>7</v>
      </c>
      <c r="J79" t="n">
        <v>193.33</v>
      </c>
      <c r="K79" t="n">
        <v>52.44</v>
      </c>
      <c r="L79" t="n">
        <v>12</v>
      </c>
      <c r="M79" t="n">
        <v>5</v>
      </c>
      <c r="N79" t="n">
        <v>38.89</v>
      </c>
      <c r="O79" t="n">
        <v>24078.33</v>
      </c>
      <c r="P79" t="n">
        <v>90.45</v>
      </c>
      <c r="Q79" t="n">
        <v>189.96</v>
      </c>
      <c r="R79" t="n">
        <v>29.92</v>
      </c>
      <c r="S79" t="n">
        <v>24.3</v>
      </c>
      <c r="T79" t="n">
        <v>1995.12</v>
      </c>
      <c r="U79" t="n">
        <v>0.8100000000000001</v>
      </c>
      <c r="V79" t="n">
        <v>0.87</v>
      </c>
      <c r="W79" t="n">
        <v>2.95</v>
      </c>
      <c r="X79" t="n">
        <v>0.12</v>
      </c>
      <c r="Y79" t="n">
        <v>2</v>
      </c>
      <c r="Z79" t="n">
        <v>10</v>
      </c>
    </row>
    <row r="80">
      <c r="A80" t="n">
        <v>12</v>
      </c>
      <c r="B80" t="n">
        <v>90</v>
      </c>
      <c r="C80" t="inlineStr">
        <is>
          <t xml:space="preserve">CONCLUIDO	</t>
        </is>
      </c>
      <c r="D80" t="n">
        <v>10.1678</v>
      </c>
      <c r="E80" t="n">
        <v>9.84</v>
      </c>
      <c r="F80" t="n">
        <v>7.2</v>
      </c>
      <c r="G80" t="n">
        <v>72.01000000000001</v>
      </c>
      <c r="H80" t="n">
        <v>1.18</v>
      </c>
      <c r="I80" t="n">
        <v>6</v>
      </c>
      <c r="J80" t="n">
        <v>194.88</v>
      </c>
      <c r="K80" t="n">
        <v>52.44</v>
      </c>
      <c r="L80" t="n">
        <v>13</v>
      </c>
      <c r="M80" t="n">
        <v>4</v>
      </c>
      <c r="N80" t="n">
        <v>39.43</v>
      </c>
      <c r="O80" t="n">
        <v>24268.67</v>
      </c>
      <c r="P80" t="n">
        <v>89.15000000000001</v>
      </c>
      <c r="Q80" t="n">
        <v>189.98</v>
      </c>
      <c r="R80" t="n">
        <v>29.1</v>
      </c>
      <c r="S80" t="n">
        <v>24.3</v>
      </c>
      <c r="T80" t="n">
        <v>1593.05</v>
      </c>
      <c r="U80" t="n">
        <v>0.83</v>
      </c>
      <c r="V80" t="n">
        <v>0.87</v>
      </c>
      <c r="W80" t="n">
        <v>2.95</v>
      </c>
      <c r="X80" t="n">
        <v>0.09</v>
      </c>
      <c r="Y80" t="n">
        <v>2</v>
      </c>
      <c r="Z80" t="n">
        <v>10</v>
      </c>
    </row>
    <row r="81">
      <c r="A81" t="n">
        <v>13</v>
      </c>
      <c r="B81" t="n">
        <v>90</v>
      </c>
      <c r="C81" t="inlineStr">
        <is>
          <t xml:space="preserve">CONCLUIDO	</t>
        </is>
      </c>
      <c r="D81" t="n">
        <v>10.1683</v>
      </c>
      <c r="E81" t="n">
        <v>9.83</v>
      </c>
      <c r="F81" t="n">
        <v>7.2</v>
      </c>
      <c r="G81" t="n">
        <v>72.01000000000001</v>
      </c>
      <c r="H81" t="n">
        <v>1.27</v>
      </c>
      <c r="I81" t="n">
        <v>6</v>
      </c>
      <c r="J81" t="n">
        <v>196.42</v>
      </c>
      <c r="K81" t="n">
        <v>52.44</v>
      </c>
      <c r="L81" t="n">
        <v>14</v>
      </c>
      <c r="M81" t="n">
        <v>4</v>
      </c>
      <c r="N81" t="n">
        <v>39.98</v>
      </c>
      <c r="O81" t="n">
        <v>24459.75</v>
      </c>
      <c r="P81" t="n">
        <v>89.22</v>
      </c>
      <c r="Q81" t="n">
        <v>190</v>
      </c>
      <c r="R81" t="n">
        <v>29.1</v>
      </c>
      <c r="S81" t="n">
        <v>24.3</v>
      </c>
      <c r="T81" t="n">
        <v>1590.43</v>
      </c>
      <c r="U81" t="n">
        <v>0.84</v>
      </c>
      <c r="V81" t="n">
        <v>0.87</v>
      </c>
      <c r="W81" t="n">
        <v>2.95</v>
      </c>
      <c r="X81" t="n">
        <v>0.09</v>
      </c>
      <c r="Y81" t="n">
        <v>2</v>
      </c>
      <c r="Z81" t="n">
        <v>10</v>
      </c>
    </row>
    <row r="82">
      <c r="A82" t="n">
        <v>14</v>
      </c>
      <c r="B82" t="n">
        <v>90</v>
      </c>
      <c r="C82" t="inlineStr">
        <is>
          <t xml:space="preserve">CONCLUIDO	</t>
        </is>
      </c>
      <c r="D82" t="n">
        <v>10.166</v>
      </c>
      <c r="E82" t="n">
        <v>9.84</v>
      </c>
      <c r="F82" t="n">
        <v>7.2</v>
      </c>
      <c r="G82" t="n">
        <v>72.03</v>
      </c>
      <c r="H82" t="n">
        <v>1.35</v>
      </c>
      <c r="I82" t="n">
        <v>6</v>
      </c>
      <c r="J82" t="n">
        <v>197.98</v>
      </c>
      <c r="K82" t="n">
        <v>52.44</v>
      </c>
      <c r="L82" t="n">
        <v>15</v>
      </c>
      <c r="M82" t="n">
        <v>4</v>
      </c>
      <c r="N82" t="n">
        <v>40.54</v>
      </c>
      <c r="O82" t="n">
        <v>24651.58</v>
      </c>
      <c r="P82" t="n">
        <v>88.37</v>
      </c>
      <c r="Q82" t="n">
        <v>189.98</v>
      </c>
      <c r="R82" t="n">
        <v>29.22</v>
      </c>
      <c r="S82" t="n">
        <v>24.3</v>
      </c>
      <c r="T82" t="n">
        <v>1653.73</v>
      </c>
      <c r="U82" t="n">
        <v>0.83</v>
      </c>
      <c r="V82" t="n">
        <v>0.87</v>
      </c>
      <c r="W82" t="n">
        <v>2.95</v>
      </c>
      <c r="X82" t="n">
        <v>0.1</v>
      </c>
      <c r="Y82" t="n">
        <v>2</v>
      </c>
      <c r="Z82" t="n">
        <v>10</v>
      </c>
    </row>
    <row r="83">
      <c r="A83" t="n">
        <v>15</v>
      </c>
      <c r="B83" t="n">
        <v>90</v>
      </c>
      <c r="C83" t="inlineStr">
        <is>
          <t xml:space="preserve">CONCLUIDO	</t>
        </is>
      </c>
      <c r="D83" t="n">
        <v>10.2081</v>
      </c>
      <c r="E83" t="n">
        <v>9.800000000000001</v>
      </c>
      <c r="F83" t="n">
        <v>7.2</v>
      </c>
      <c r="G83" t="n">
        <v>86.37</v>
      </c>
      <c r="H83" t="n">
        <v>1.42</v>
      </c>
      <c r="I83" t="n">
        <v>5</v>
      </c>
      <c r="J83" t="n">
        <v>199.54</v>
      </c>
      <c r="K83" t="n">
        <v>52.44</v>
      </c>
      <c r="L83" t="n">
        <v>16</v>
      </c>
      <c r="M83" t="n">
        <v>3</v>
      </c>
      <c r="N83" t="n">
        <v>41.1</v>
      </c>
      <c r="O83" t="n">
        <v>24844.17</v>
      </c>
      <c r="P83" t="n">
        <v>87.63</v>
      </c>
      <c r="Q83" t="n">
        <v>189.96</v>
      </c>
      <c r="R83" t="n">
        <v>28.99</v>
      </c>
      <c r="S83" t="n">
        <v>24.3</v>
      </c>
      <c r="T83" t="n">
        <v>1543.59</v>
      </c>
      <c r="U83" t="n">
        <v>0.84</v>
      </c>
      <c r="V83" t="n">
        <v>0.87</v>
      </c>
      <c r="W83" t="n">
        <v>2.95</v>
      </c>
      <c r="X83" t="n">
        <v>0.09</v>
      </c>
      <c r="Y83" t="n">
        <v>2</v>
      </c>
      <c r="Z83" t="n">
        <v>10</v>
      </c>
    </row>
    <row r="84">
      <c r="A84" t="n">
        <v>16</v>
      </c>
      <c r="B84" t="n">
        <v>90</v>
      </c>
      <c r="C84" t="inlineStr">
        <is>
          <t xml:space="preserve">CONCLUIDO	</t>
        </is>
      </c>
      <c r="D84" t="n">
        <v>10.222</v>
      </c>
      <c r="E84" t="n">
        <v>9.779999999999999</v>
      </c>
      <c r="F84" t="n">
        <v>7.18</v>
      </c>
      <c r="G84" t="n">
        <v>86.20999999999999</v>
      </c>
      <c r="H84" t="n">
        <v>1.5</v>
      </c>
      <c r="I84" t="n">
        <v>5</v>
      </c>
      <c r="J84" t="n">
        <v>201.11</v>
      </c>
      <c r="K84" t="n">
        <v>52.44</v>
      </c>
      <c r="L84" t="n">
        <v>17</v>
      </c>
      <c r="M84" t="n">
        <v>3</v>
      </c>
      <c r="N84" t="n">
        <v>41.67</v>
      </c>
      <c r="O84" t="n">
        <v>25037.53</v>
      </c>
      <c r="P84" t="n">
        <v>87.39</v>
      </c>
      <c r="Q84" t="n">
        <v>189.96</v>
      </c>
      <c r="R84" t="n">
        <v>28.64</v>
      </c>
      <c r="S84" t="n">
        <v>24.3</v>
      </c>
      <c r="T84" t="n">
        <v>1368.11</v>
      </c>
      <c r="U84" t="n">
        <v>0.85</v>
      </c>
      <c r="V84" t="n">
        <v>0.87</v>
      </c>
      <c r="W84" t="n">
        <v>2.95</v>
      </c>
      <c r="X84" t="n">
        <v>0.08</v>
      </c>
      <c r="Y84" t="n">
        <v>2</v>
      </c>
      <c r="Z84" t="n">
        <v>10</v>
      </c>
    </row>
    <row r="85">
      <c r="A85" t="n">
        <v>17</v>
      </c>
      <c r="B85" t="n">
        <v>90</v>
      </c>
      <c r="C85" t="inlineStr">
        <is>
          <t xml:space="preserve">CONCLUIDO	</t>
        </is>
      </c>
      <c r="D85" t="n">
        <v>10.2218</v>
      </c>
      <c r="E85" t="n">
        <v>9.779999999999999</v>
      </c>
      <c r="F85" t="n">
        <v>7.18</v>
      </c>
      <c r="G85" t="n">
        <v>86.22</v>
      </c>
      <c r="H85" t="n">
        <v>1.58</v>
      </c>
      <c r="I85" t="n">
        <v>5</v>
      </c>
      <c r="J85" t="n">
        <v>202.68</v>
      </c>
      <c r="K85" t="n">
        <v>52.44</v>
      </c>
      <c r="L85" t="n">
        <v>18</v>
      </c>
      <c r="M85" t="n">
        <v>3</v>
      </c>
      <c r="N85" t="n">
        <v>42.24</v>
      </c>
      <c r="O85" t="n">
        <v>25231.66</v>
      </c>
      <c r="P85" t="n">
        <v>86.87</v>
      </c>
      <c r="Q85" t="n">
        <v>189.96</v>
      </c>
      <c r="R85" t="n">
        <v>28.65</v>
      </c>
      <c r="S85" t="n">
        <v>24.3</v>
      </c>
      <c r="T85" t="n">
        <v>1372.07</v>
      </c>
      <c r="U85" t="n">
        <v>0.85</v>
      </c>
      <c r="V85" t="n">
        <v>0.87</v>
      </c>
      <c r="W85" t="n">
        <v>2.95</v>
      </c>
      <c r="X85" t="n">
        <v>0.08</v>
      </c>
      <c r="Y85" t="n">
        <v>2</v>
      </c>
      <c r="Z85" t="n">
        <v>10</v>
      </c>
    </row>
    <row r="86">
      <c r="A86" t="n">
        <v>18</v>
      </c>
      <c r="B86" t="n">
        <v>90</v>
      </c>
      <c r="C86" t="inlineStr">
        <is>
          <t xml:space="preserve">CONCLUIDO	</t>
        </is>
      </c>
      <c r="D86" t="n">
        <v>10.2279</v>
      </c>
      <c r="E86" t="n">
        <v>9.779999999999999</v>
      </c>
      <c r="F86" t="n">
        <v>7.18</v>
      </c>
      <c r="G86" t="n">
        <v>86.15000000000001</v>
      </c>
      <c r="H86" t="n">
        <v>1.65</v>
      </c>
      <c r="I86" t="n">
        <v>5</v>
      </c>
      <c r="J86" t="n">
        <v>204.26</v>
      </c>
      <c r="K86" t="n">
        <v>52.44</v>
      </c>
      <c r="L86" t="n">
        <v>19</v>
      </c>
      <c r="M86" t="n">
        <v>3</v>
      </c>
      <c r="N86" t="n">
        <v>42.82</v>
      </c>
      <c r="O86" t="n">
        <v>25426.72</v>
      </c>
      <c r="P86" t="n">
        <v>85.55</v>
      </c>
      <c r="Q86" t="n">
        <v>189.96</v>
      </c>
      <c r="R86" t="n">
        <v>28.4</v>
      </c>
      <c r="S86" t="n">
        <v>24.3</v>
      </c>
      <c r="T86" t="n">
        <v>1249.42</v>
      </c>
      <c r="U86" t="n">
        <v>0.86</v>
      </c>
      <c r="V86" t="n">
        <v>0.87</v>
      </c>
      <c r="W86" t="n">
        <v>2.95</v>
      </c>
      <c r="X86" t="n">
        <v>0.07000000000000001</v>
      </c>
      <c r="Y86" t="n">
        <v>2</v>
      </c>
      <c r="Z86" t="n">
        <v>10</v>
      </c>
    </row>
    <row r="87">
      <c r="A87" t="n">
        <v>19</v>
      </c>
      <c r="B87" t="n">
        <v>90</v>
      </c>
      <c r="C87" t="inlineStr">
        <is>
          <t xml:space="preserve">CONCLUIDO	</t>
        </is>
      </c>
      <c r="D87" t="n">
        <v>10.2212</v>
      </c>
      <c r="E87" t="n">
        <v>9.779999999999999</v>
      </c>
      <c r="F87" t="n">
        <v>7.19</v>
      </c>
      <c r="G87" t="n">
        <v>86.22</v>
      </c>
      <c r="H87" t="n">
        <v>1.73</v>
      </c>
      <c r="I87" t="n">
        <v>5</v>
      </c>
      <c r="J87" t="n">
        <v>205.85</v>
      </c>
      <c r="K87" t="n">
        <v>52.44</v>
      </c>
      <c r="L87" t="n">
        <v>20</v>
      </c>
      <c r="M87" t="n">
        <v>3</v>
      </c>
      <c r="N87" t="n">
        <v>43.41</v>
      </c>
      <c r="O87" t="n">
        <v>25622.45</v>
      </c>
      <c r="P87" t="n">
        <v>84.45</v>
      </c>
      <c r="Q87" t="n">
        <v>189.98</v>
      </c>
      <c r="R87" t="n">
        <v>28.6</v>
      </c>
      <c r="S87" t="n">
        <v>24.3</v>
      </c>
      <c r="T87" t="n">
        <v>1348.57</v>
      </c>
      <c r="U87" t="n">
        <v>0.85</v>
      </c>
      <c r="V87" t="n">
        <v>0.87</v>
      </c>
      <c r="W87" t="n">
        <v>2.95</v>
      </c>
      <c r="X87" t="n">
        <v>0.08</v>
      </c>
      <c r="Y87" t="n">
        <v>2</v>
      </c>
      <c r="Z87" t="n">
        <v>10</v>
      </c>
    </row>
    <row r="88">
      <c r="A88" t="n">
        <v>20</v>
      </c>
      <c r="B88" t="n">
        <v>90</v>
      </c>
      <c r="C88" t="inlineStr">
        <is>
          <t xml:space="preserve">CONCLUIDO	</t>
        </is>
      </c>
      <c r="D88" t="n">
        <v>10.284</v>
      </c>
      <c r="E88" t="n">
        <v>9.720000000000001</v>
      </c>
      <c r="F88" t="n">
        <v>7.16</v>
      </c>
      <c r="G88" t="n">
        <v>107.42</v>
      </c>
      <c r="H88" t="n">
        <v>1.8</v>
      </c>
      <c r="I88" t="n">
        <v>4</v>
      </c>
      <c r="J88" t="n">
        <v>207.45</v>
      </c>
      <c r="K88" t="n">
        <v>52.44</v>
      </c>
      <c r="L88" t="n">
        <v>21</v>
      </c>
      <c r="M88" t="n">
        <v>2</v>
      </c>
      <c r="N88" t="n">
        <v>44</v>
      </c>
      <c r="O88" t="n">
        <v>25818.99</v>
      </c>
      <c r="P88" t="n">
        <v>84.5</v>
      </c>
      <c r="Q88" t="n">
        <v>189.96</v>
      </c>
      <c r="R88" t="n">
        <v>27.89</v>
      </c>
      <c r="S88" t="n">
        <v>24.3</v>
      </c>
      <c r="T88" t="n">
        <v>998.5700000000001</v>
      </c>
      <c r="U88" t="n">
        <v>0.87</v>
      </c>
      <c r="V88" t="n">
        <v>0.87</v>
      </c>
      <c r="W88" t="n">
        <v>2.94</v>
      </c>
      <c r="X88" t="n">
        <v>0.05</v>
      </c>
      <c r="Y88" t="n">
        <v>2</v>
      </c>
      <c r="Z88" t="n">
        <v>10</v>
      </c>
    </row>
    <row r="89">
      <c r="A89" t="n">
        <v>21</v>
      </c>
      <c r="B89" t="n">
        <v>90</v>
      </c>
      <c r="C89" t="inlineStr">
        <is>
          <t xml:space="preserve">CONCLUIDO	</t>
        </is>
      </c>
      <c r="D89" t="n">
        <v>10.2834</v>
      </c>
      <c r="E89" t="n">
        <v>9.720000000000001</v>
      </c>
      <c r="F89" t="n">
        <v>7.16</v>
      </c>
      <c r="G89" t="n">
        <v>107.42</v>
      </c>
      <c r="H89" t="n">
        <v>1.87</v>
      </c>
      <c r="I89" t="n">
        <v>4</v>
      </c>
      <c r="J89" t="n">
        <v>209.05</v>
      </c>
      <c r="K89" t="n">
        <v>52.44</v>
      </c>
      <c r="L89" t="n">
        <v>22</v>
      </c>
      <c r="M89" t="n">
        <v>2</v>
      </c>
      <c r="N89" t="n">
        <v>44.6</v>
      </c>
      <c r="O89" t="n">
        <v>26016.35</v>
      </c>
      <c r="P89" t="n">
        <v>84.23999999999999</v>
      </c>
      <c r="Q89" t="n">
        <v>189.97</v>
      </c>
      <c r="R89" t="n">
        <v>27.88</v>
      </c>
      <c r="S89" t="n">
        <v>24.3</v>
      </c>
      <c r="T89" t="n">
        <v>991.5</v>
      </c>
      <c r="U89" t="n">
        <v>0.87</v>
      </c>
      <c r="V89" t="n">
        <v>0.87</v>
      </c>
      <c r="W89" t="n">
        <v>2.95</v>
      </c>
      <c r="X89" t="n">
        <v>0.05</v>
      </c>
      <c r="Y89" t="n">
        <v>2</v>
      </c>
      <c r="Z89" t="n">
        <v>10</v>
      </c>
    </row>
    <row r="90">
      <c r="A90" t="n">
        <v>22</v>
      </c>
      <c r="B90" t="n">
        <v>90</v>
      </c>
      <c r="C90" t="inlineStr">
        <is>
          <t xml:space="preserve">CONCLUIDO	</t>
        </is>
      </c>
      <c r="D90" t="n">
        <v>10.2857</v>
      </c>
      <c r="E90" t="n">
        <v>9.720000000000001</v>
      </c>
      <c r="F90" t="n">
        <v>7.16</v>
      </c>
      <c r="G90" t="n">
        <v>107.39</v>
      </c>
      <c r="H90" t="n">
        <v>1.94</v>
      </c>
      <c r="I90" t="n">
        <v>4</v>
      </c>
      <c r="J90" t="n">
        <v>210.65</v>
      </c>
      <c r="K90" t="n">
        <v>52.44</v>
      </c>
      <c r="L90" t="n">
        <v>23</v>
      </c>
      <c r="M90" t="n">
        <v>2</v>
      </c>
      <c r="N90" t="n">
        <v>45.21</v>
      </c>
      <c r="O90" t="n">
        <v>26214.54</v>
      </c>
      <c r="P90" t="n">
        <v>83.84999999999999</v>
      </c>
      <c r="Q90" t="n">
        <v>189.96</v>
      </c>
      <c r="R90" t="n">
        <v>27.84</v>
      </c>
      <c r="S90" t="n">
        <v>24.3</v>
      </c>
      <c r="T90" t="n">
        <v>974.3</v>
      </c>
      <c r="U90" t="n">
        <v>0.87</v>
      </c>
      <c r="V90" t="n">
        <v>0.87</v>
      </c>
      <c r="W90" t="n">
        <v>2.94</v>
      </c>
      <c r="X90" t="n">
        <v>0.05</v>
      </c>
      <c r="Y90" t="n">
        <v>2</v>
      </c>
      <c r="Z90" t="n">
        <v>10</v>
      </c>
    </row>
    <row r="91">
      <c r="A91" t="n">
        <v>23</v>
      </c>
      <c r="B91" t="n">
        <v>90</v>
      </c>
      <c r="C91" t="inlineStr">
        <is>
          <t xml:space="preserve">CONCLUIDO	</t>
        </is>
      </c>
      <c r="D91" t="n">
        <v>10.2851</v>
      </c>
      <c r="E91" t="n">
        <v>9.720000000000001</v>
      </c>
      <c r="F91" t="n">
        <v>7.16</v>
      </c>
      <c r="G91" t="n">
        <v>107.4</v>
      </c>
      <c r="H91" t="n">
        <v>2.01</v>
      </c>
      <c r="I91" t="n">
        <v>4</v>
      </c>
      <c r="J91" t="n">
        <v>212.27</v>
      </c>
      <c r="K91" t="n">
        <v>52.44</v>
      </c>
      <c r="L91" t="n">
        <v>24</v>
      </c>
      <c r="M91" t="n">
        <v>2</v>
      </c>
      <c r="N91" t="n">
        <v>45.82</v>
      </c>
      <c r="O91" t="n">
        <v>26413.56</v>
      </c>
      <c r="P91" t="n">
        <v>83.14</v>
      </c>
      <c r="Q91" t="n">
        <v>189.96</v>
      </c>
      <c r="R91" t="n">
        <v>27.91</v>
      </c>
      <c r="S91" t="n">
        <v>24.3</v>
      </c>
      <c r="T91" t="n">
        <v>1007.37</v>
      </c>
      <c r="U91" t="n">
        <v>0.87</v>
      </c>
      <c r="V91" t="n">
        <v>0.87</v>
      </c>
      <c r="W91" t="n">
        <v>2.94</v>
      </c>
      <c r="X91" t="n">
        <v>0.05</v>
      </c>
      <c r="Y91" t="n">
        <v>2</v>
      </c>
      <c r="Z91" t="n">
        <v>10</v>
      </c>
    </row>
    <row r="92">
      <c r="A92" t="n">
        <v>24</v>
      </c>
      <c r="B92" t="n">
        <v>90</v>
      </c>
      <c r="C92" t="inlineStr">
        <is>
          <t xml:space="preserve">CONCLUIDO	</t>
        </is>
      </c>
      <c r="D92" t="n">
        <v>10.2945</v>
      </c>
      <c r="E92" t="n">
        <v>9.710000000000001</v>
      </c>
      <c r="F92" t="n">
        <v>7.15</v>
      </c>
      <c r="G92" t="n">
        <v>107.27</v>
      </c>
      <c r="H92" t="n">
        <v>2.08</v>
      </c>
      <c r="I92" t="n">
        <v>4</v>
      </c>
      <c r="J92" t="n">
        <v>213.89</v>
      </c>
      <c r="K92" t="n">
        <v>52.44</v>
      </c>
      <c r="L92" t="n">
        <v>25</v>
      </c>
      <c r="M92" t="n">
        <v>2</v>
      </c>
      <c r="N92" t="n">
        <v>46.44</v>
      </c>
      <c r="O92" t="n">
        <v>26613.43</v>
      </c>
      <c r="P92" t="n">
        <v>82.06</v>
      </c>
      <c r="Q92" t="n">
        <v>190</v>
      </c>
      <c r="R92" t="n">
        <v>27.51</v>
      </c>
      <c r="S92" t="n">
        <v>24.3</v>
      </c>
      <c r="T92" t="n">
        <v>805.3200000000001</v>
      </c>
      <c r="U92" t="n">
        <v>0.88</v>
      </c>
      <c r="V92" t="n">
        <v>0.88</v>
      </c>
      <c r="W92" t="n">
        <v>2.95</v>
      </c>
      <c r="X92" t="n">
        <v>0.04</v>
      </c>
      <c r="Y92" t="n">
        <v>2</v>
      </c>
      <c r="Z92" t="n">
        <v>10</v>
      </c>
    </row>
    <row r="93">
      <c r="A93" t="n">
        <v>25</v>
      </c>
      <c r="B93" t="n">
        <v>90</v>
      </c>
      <c r="C93" t="inlineStr">
        <is>
          <t xml:space="preserve">CONCLUIDO	</t>
        </is>
      </c>
      <c r="D93" t="n">
        <v>10.2889</v>
      </c>
      <c r="E93" t="n">
        <v>9.720000000000001</v>
      </c>
      <c r="F93" t="n">
        <v>7.16</v>
      </c>
      <c r="G93" t="n">
        <v>107.35</v>
      </c>
      <c r="H93" t="n">
        <v>2.14</v>
      </c>
      <c r="I93" t="n">
        <v>4</v>
      </c>
      <c r="J93" t="n">
        <v>215.51</v>
      </c>
      <c r="K93" t="n">
        <v>52.44</v>
      </c>
      <c r="L93" t="n">
        <v>26</v>
      </c>
      <c r="M93" t="n">
        <v>2</v>
      </c>
      <c r="N93" t="n">
        <v>47.07</v>
      </c>
      <c r="O93" t="n">
        <v>26814.17</v>
      </c>
      <c r="P93" t="n">
        <v>80.88</v>
      </c>
      <c r="Q93" t="n">
        <v>190.01</v>
      </c>
      <c r="R93" t="n">
        <v>27.71</v>
      </c>
      <c r="S93" t="n">
        <v>24.3</v>
      </c>
      <c r="T93" t="n">
        <v>907.66</v>
      </c>
      <c r="U93" t="n">
        <v>0.88</v>
      </c>
      <c r="V93" t="n">
        <v>0.87</v>
      </c>
      <c r="W93" t="n">
        <v>2.94</v>
      </c>
      <c r="X93" t="n">
        <v>0.05</v>
      </c>
      <c r="Y93" t="n">
        <v>2</v>
      </c>
      <c r="Z93" t="n">
        <v>10</v>
      </c>
    </row>
    <row r="94">
      <c r="A94" t="n">
        <v>26</v>
      </c>
      <c r="B94" t="n">
        <v>90</v>
      </c>
      <c r="C94" t="inlineStr">
        <is>
          <t xml:space="preserve">CONCLUIDO	</t>
        </is>
      </c>
      <c r="D94" t="n">
        <v>10.2904</v>
      </c>
      <c r="E94" t="n">
        <v>9.720000000000001</v>
      </c>
      <c r="F94" t="n">
        <v>7.16</v>
      </c>
      <c r="G94" t="n">
        <v>107.33</v>
      </c>
      <c r="H94" t="n">
        <v>2.21</v>
      </c>
      <c r="I94" t="n">
        <v>4</v>
      </c>
      <c r="J94" t="n">
        <v>217.15</v>
      </c>
      <c r="K94" t="n">
        <v>52.44</v>
      </c>
      <c r="L94" t="n">
        <v>27</v>
      </c>
      <c r="M94" t="n">
        <v>1</v>
      </c>
      <c r="N94" t="n">
        <v>47.71</v>
      </c>
      <c r="O94" t="n">
        <v>27015.77</v>
      </c>
      <c r="P94" t="n">
        <v>80.2</v>
      </c>
      <c r="Q94" t="n">
        <v>189.97</v>
      </c>
      <c r="R94" t="n">
        <v>27.58</v>
      </c>
      <c r="S94" t="n">
        <v>24.3</v>
      </c>
      <c r="T94" t="n">
        <v>840.87</v>
      </c>
      <c r="U94" t="n">
        <v>0.88</v>
      </c>
      <c r="V94" t="n">
        <v>0.87</v>
      </c>
      <c r="W94" t="n">
        <v>2.95</v>
      </c>
      <c r="X94" t="n">
        <v>0.05</v>
      </c>
      <c r="Y94" t="n">
        <v>2</v>
      </c>
      <c r="Z94" t="n">
        <v>10</v>
      </c>
    </row>
    <row r="95">
      <c r="A95" t="n">
        <v>27</v>
      </c>
      <c r="B95" t="n">
        <v>90</v>
      </c>
      <c r="C95" t="inlineStr">
        <is>
          <t xml:space="preserve">CONCLUIDO	</t>
        </is>
      </c>
      <c r="D95" t="n">
        <v>10.2907</v>
      </c>
      <c r="E95" t="n">
        <v>9.720000000000001</v>
      </c>
      <c r="F95" t="n">
        <v>7.15</v>
      </c>
      <c r="G95" t="n">
        <v>107.32</v>
      </c>
      <c r="H95" t="n">
        <v>2.27</v>
      </c>
      <c r="I95" t="n">
        <v>4</v>
      </c>
      <c r="J95" t="n">
        <v>218.79</v>
      </c>
      <c r="K95" t="n">
        <v>52.44</v>
      </c>
      <c r="L95" t="n">
        <v>28</v>
      </c>
      <c r="M95" t="n">
        <v>0</v>
      </c>
      <c r="N95" t="n">
        <v>48.35</v>
      </c>
      <c r="O95" t="n">
        <v>27218.26</v>
      </c>
      <c r="P95" t="n">
        <v>80.73</v>
      </c>
      <c r="Q95" t="n">
        <v>189.97</v>
      </c>
      <c r="R95" t="n">
        <v>27.57</v>
      </c>
      <c r="S95" t="n">
        <v>24.3</v>
      </c>
      <c r="T95" t="n">
        <v>837.52</v>
      </c>
      <c r="U95" t="n">
        <v>0.88</v>
      </c>
      <c r="V95" t="n">
        <v>0.87</v>
      </c>
      <c r="W95" t="n">
        <v>2.95</v>
      </c>
      <c r="X95" t="n">
        <v>0.05</v>
      </c>
      <c r="Y95" t="n">
        <v>2</v>
      </c>
      <c r="Z95" t="n">
        <v>10</v>
      </c>
    </row>
    <row r="96">
      <c r="A96" t="n">
        <v>0</v>
      </c>
      <c r="B96" t="n">
        <v>10</v>
      </c>
      <c r="C96" t="inlineStr">
        <is>
          <t xml:space="preserve">CONCLUIDO	</t>
        </is>
      </c>
      <c r="D96" t="n">
        <v>10.6173</v>
      </c>
      <c r="E96" t="n">
        <v>9.42</v>
      </c>
      <c r="F96" t="n">
        <v>7.54</v>
      </c>
      <c r="G96" t="n">
        <v>21.54</v>
      </c>
      <c r="H96" t="n">
        <v>0.64</v>
      </c>
      <c r="I96" t="n">
        <v>21</v>
      </c>
      <c r="J96" t="n">
        <v>26.11</v>
      </c>
      <c r="K96" t="n">
        <v>12.1</v>
      </c>
      <c r="L96" t="n">
        <v>1</v>
      </c>
      <c r="M96" t="n">
        <v>0</v>
      </c>
      <c r="N96" t="n">
        <v>3.01</v>
      </c>
      <c r="O96" t="n">
        <v>3454.41</v>
      </c>
      <c r="P96" t="n">
        <v>21.87</v>
      </c>
      <c r="Q96" t="n">
        <v>190.31</v>
      </c>
      <c r="R96" t="n">
        <v>38.61</v>
      </c>
      <c r="S96" t="n">
        <v>24.3</v>
      </c>
      <c r="T96" t="n">
        <v>6273.96</v>
      </c>
      <c r="U96" t="n">
        <v>0.63</v>
      </c>
      <c r="V96" t="n">
        <v>0.83</v>
      </c>
      <c r="W96" t="n">
        <v>3</v>
      </c>
      <c r="X96" t="n">
        <v>0.43</v>
      </c>
      <c r="Y96" t="n">
        <v>2</v>
      </c>
      <c r="Z96" t="n">
        <v>10</v>
      </c>
    </row>
    <row r="97">
      <c r="A97" t="n">
        <v>0</v>
      </c>
      <c r="B97" t="n">
        <v>45</v>
      </c>
      <c r="C97" t="inlineStr">
        <is>
          <t xml:space="preserve">CONCLUIDO	</t>
        </is>
      </c>
      <c r="D97" t="n">
        <v>8.8292</v>
      </c>
      <c r="E97" t="n">
        <v>11.33</v>
      </c>
      <c r="F97" t="n">
        <v>8.210000000000001</v>
      </c>
      <c r="G97" t="n">
        <v>8.949999999999999</v>
      </c>
      <c r="H97" t="n">
        <v>0.18</v>
      </c>
      <c r="I97" t="n">
        <v>55</v>
      </c>
      <c r="J97" t="n">
        <v>98.70999999999999</v>
      </c>
      <c r="K97" t="n">
        <v>39.72</v>
      </c>
      <c r="L97" t="n">
        <v>1</v>
      </c>
      <c r="M97" t="n">
        <v>53</v>
      </c>
      <c r="N97" t="n">
        <v>12.99</v>
      </c>
      <c r="O97" t="n">
        <v>12407.75</v>
      </c>
      <c r="P97" t="n">
        <v>74.31</v>
      </c>
      <c r="Q97" t="n">
        <v>190.3</v>
      </c>
      <c r="R97" t="n">
        <v>60.38</v>
      </c>
      <c r="S97" t="n">
        <v>24.3</v>
      </c>
      <c r="T97" t="n">
        <v>16985.83</v>
      </c>
      <c r="U97" t="n">
        <v>0.4</v>
      </c>
      <c r="V97" t="n">
        <v>0.76</v>
      </c>
      <c r="W97" t="n">
        <v>3.03</v>
      </c>
      <c r="X97" t="n">
        <v>1.09</v>
      </c>
      <c r="Y97" t="n">
        <v>2</v>
      </c>
      <c r="Z97" t="n">
        <v>10</v>
      </c>
    </row>
    <row r="98">
      <c r="A98" t="n">
        <v>1</v>
      </c>
      <c r="B98" t="n">
        <v>45</v>
      </c>
      <c r="C98" t="inlineStr">
        <is>
          <t xml:space="preserve">CONCLUIDO	</t>
        </is>
      </c>
      <c r="D98" t="n">
        <v>9.871700000000001</v>
      </c>
      <c r="E98" t="n">
        <v>10.13</v>
      </c>
      <c r="F98" t="n">
        <v>7.61</v>
      </c>
      <c r="G98" t="n">
        <v>17.56</v>
      </c>
      <c r="H98" t="n">
        <v>0.35</v>
      </c>
      <c r="I98" t="n">
        <v>26</v>
      </c>
      <c r="J98" t="n">
        <v>99.95</v>
      </c>
      <c r="K98" t="n">
        <v>39.72</v>
      </c>
      <c r="L98" t="n">
        <v>2</v>
      </c>
      <c r="M98" t="n">
        <v>24</v>
      </c>
      <c r="N98" t="n">
        <v>13.24</v>
      </c>
      <c r="O98" t="n">
        <v>12561.45</v>
      </c>
      <c r="P98" t="n">
        <v>67.68000000000001</v>
      </c>
      <c r="Q98" t="n">
        <v>190.1</v>
      </c>
      <c r="R98" t="n">
        <v>41.84</v>
      </c>
      <c r="S98" t="n">
        <v>24.3</v>
      </c>
      <c r="T98" t="n">
        <v>7863.73</v>
      </c>
      <c r="U98" t="n">
        <v>0.58</v>
      </c>
      <c r="V98" t="n">
        <v>0.82</v>
      </c>
      <c r="W98" t="n">
        <v>2.98</v>
      </c>
      <c r="X98" t="n">
        <v>0.5</v>
      </c>
      <c r="Y98" t="n">
        <v>2</v>
      </c>
      <c r="Z98" t="n">
        <v>10</v>
      </c>
    </row>
    <row r="99">
      <c r="A99" t="n">
        <v>2</v>
      </c>
      <c r="B99" t="n">
        <v>45</v>
      </c>
      <c r="C99" t="inlineStr">
        <is>
          <t xml:space="preserve">CONCLUIDO	</t>
        </is>
      </c>
      <c r="D99" t="n">
        <v>10.2203</v>
      </c>
      <c r="E99" t="n">
        <v>9.779999999999999</v>
      </c>
      <c r="F99" t="n">
        <v>7.45</v>
      </c>
      <c r="G99" t="n">
        <v>26.28</v>
      </c>
      <c r="H99" t="n">
        <v>0.52</v>
      </c>
      <c r="I99" t="n">
        <v>17</v>
      </c>
      <c r="J99" t="n">
        <v>101.2</v>
      </c>
      <c r="K99" t="n">
        <v>39.72</v>
      </c>
      <c r="L99" t="n">
        <v>3</v>
      </c>
      <c r="M99" t="n">
        <v>15</v>
      </c>
      <c r="N99" t="n">
        <v>13.49</v>
      </c>
      <c r="O99" t="n">
        <v>12715.54</v>
      </c>
      <c r="P99" t="n">
        <v>64.98</v>
      </c>
      <c r="Q99" t="n">
        <v>190.08</v>
      </c>
      <c r="R99" t="n">
        <v>36.82</v>
      </c>
      <c r="S99" t="n">
        <v>24.3</v>
      </c>
      <c r="T99" t="n">
        <v>5396.17</v>
      </c>
      <c r="U99" t="n">
        <v>0.66</v>
      </c>
      <c r="V99" t="n">
        <v>0.84</v>
      </c>
      <c r="W99" t="n">
        <v>2.97</v>
      </c>
      <c r="X99" t="n">
        <v>0.34</v>
      </c>
      <c r="Y99" t="n">
        <v>2</v>
      </c>
      <c r="Z99" t="n">
        <v>10</v>
      </c>
    </row>
    <row r="100">
      <c r="A100" t="n">
        <v>3</v>
      </c>
      <c r="B100" t="n">
        <v>45</v>
      </c>
      <c r="C100" t="inlineStr">
        <is>
          <t xml:space="preserve">CONCLUIDO	</t>
        </is>
      </c>
      <c r="D100" t="n">
        <v>10.4109</v>
      </c>
      <c r="E100" t="n">
        <v>9.609999999999999</v>
      </c>
      <c r="F100" t="n">
        <v>7.35</v>
      </c>
      <c r="G100" t="n">
        <v>33.92</v>
      </c>
      <c r="H100" t="n">
        <v>0.6899999999999999</v>
      </c>
      <c r="I100" t="n">
        <v>13</v>
      </c>
      <c r="J100" t="n">
        <v>102.45</v>
      </c>
      <c r="K100" t="n">
        <v>39.72</v>
      </c>
      <c r="L100" t="n">
        <v>4</v>
      </c>
      <c r="M100" t="n">
        <v>11</v>
      </c>
      <c r="N100" t="n">
        <v>13.74</v>
      </c>
      <c r="O100" t="n">
        <v>12870.03</v>
      </c>
      <c r="P100" t="n">
        <v>62.89</v>
      </c>
      <c r="Q100" t="n">
        <v>190.04</v>
      </c>
      <c r="R100" t="n">
        <v>33.74</v>
      </c>
      <c r="S100" t="n">
        <v>24.3</v>
      </c>
      <c r="T100" t="n">
        <v>3875.5</v>
      </c>
      <c r="U100" t="n">
        <v>0.72</v>
      </c>
      <c r="V100" t="n">
        <v>0.85</v>
      </c>
      <c r="W100" t="n">
        <v>2.96</v>
      </c>
      <c r="X100" t="n">
        <v>0.24</v>
      </c>
      <c r="Y100" t="n">
        <v>2</v>
      </c>
      <c r="Z100" t="n">
        <v>10</v>
      </c>
    </row>
    <row r="101">
      <c r="A101" t="n">
        <v>4</v>
      </c>
      <c r="B101" t="n">
        <v>45</v>
      </c>
      <c r="C101" t="inlineStr">
        <is>
          <t xml:space="preserve">CONCLUIDO	</t>
        </is>
      </c>
      <c r="D101" t="n">
        <v>10.5578</v>
      </c>
      <c r="E101" t="n">
        <v>9.470000000000001</v>
      </c>
      <c r="F101" t="n">
        <v>7.28</v>
      </c>
      <c r="G101" t="n">
        <v>43.67</v>
      </c>
      <c r="H101" t="n">
        <v>0.85</v>
      </c>
      <c r="I101" t="n">
        <v>10</v>
      </c>
      <c r="J101" t="n">
        <v>103.71</v>
      </c>
      <c r="K101" t="n">
        <v>39.72</v>
      </c>
      <c r="L101" t="n">
        <v>5</v>
      </c>
      <c r="M101" t="n">
        <v>8</v>
      </c>
      <c r="N101" t="n">
        <v>14</v>
      </c>
      <c r="O101" t="n">
        <v>13024.91</v>
      </c>
      <c r="P101" t="n">
        <v>61.02</v>
      </c>
      <c r="Q101" t="n">
        <v>190</v>
      </c>
      <c r="R101" t="n">
        <v>31.52</v>
      </c>
      <c r="S101" t="n">
        <v>24.3</v>
      </c>
      <c r="T101" t="n">
        <v>2780.4</v>
      </c>
      <c r="U101" t="n">
        <v>0.77</v>
      </c>
      <c r="V101" t="n">
        <v>0.86</v>
      </c>
      <c r="W101" t="n">
        <v>2.95</v>
      </c>
      <c r="X101" t="n">
        <v>0.17</v>
      </c>
      <c r="Y101" t="n">
        <v>2</v>
      </c>
      <c r="Z101" t="n">
        <v>10</v>
      </c>
    </row>
    <row r="102">
      <c r="A102" t="n">
        <v>5</v>
      </c>
      <c r="B102" t="n">
        <v>45</v>
      </c>
      <c r="C102" t="inlineStr">
        <is>
          <t xml:space="preserve">CONCLUIDO	</t>
        </is>
      </c>
      <c r="D102" t="n">
        <v>10.5951</v>
      </c>
      <c r="E102" t="n">
        <v>9.44</v>
      </c>
      <c r="F102" t="n">
        <v>7.27</v>
      </c>
      <c r="G102" t="n">
        <v>48.44</v>
      </c>
      <c r="H102" t="n">
        <v>1.01</v>
      </c>
      <c r="I102" t="n">
        <v>9</v>
      </c>
      <c r="J102" t="n">
        <v>104.97</v>
      </c>
      <c r="K102" t="n">
        <v>39.72</v>
      </c>
      <c r="L102" t="n">
        <v>6</v>
      </c>
      <c r="M102" t="n">
        <v>7</v>
      </c>
      <c r="N102" t="n">
        <v>14.25</v>
      </c>
      <c r="O102" t="n">
        <v>13180.19</v>
      </c>
      <c r="P102" t="n">
        <v>59.34</v>
      </c>
      <c r="Q102" t="n">
        <v>190.01</v>
      </c>
      <c r="R102" t="n">
        <v>31.04</v>
      </c>
      <c r="S102" t="n">
        <v>24.3</v>
      </c>
      <c r="T102" t="n">
        <v>2546.84</v>
      </c>
      <c r="U102" t="n">
        <v>0.78</v>
      </c>
      <c r="V102" t="n">
        <v>0.86</v>
      </c>
      <c r="W102" t="n">
        <v>2.95</v>
      </c>
      <c r="X102" t="n">
        <v>0.16</v>
      </c>
      <c r="Y102" t="n">
        <v>2</v>
      </c>
      <c r="Z102" t="n">
        <v>10</v>
      </c>
    </row>
    <row r="103">
      <c r="A103" t="n">
        <v>6</v>
      </c>
      <c r="B103" t="n">
        <v>45</v>
      </c>
      <c r="C103" t="inlineStr">
        <is>
          <t xml:space="preserve">CONCLUIDO	</t>
        </is>
      </c>
      <c r="D103" t="n">
        <v>10.6866</v>
      </c>
      <c r="E103" t="n">
        <v>9.359999999999999</v>
      </c>
      <c r="F103" t="n">
        <v>7.23</v>
      </c>
      <c r="G103" t="n">
        <v>61.93</v>
      </c>
      <c r="H103" t="n">
        <v>1.16</v>
      </c>
      <c r="I103" t="n">
        <v>7</v>
      </c>
      <c r="J103" t="n">
        <v>106.23</v>
      </c>
      <c r="K103" t="n">
        <v>39.72</v>
      </c>
      <c r="L103" t="n">
        <v>7</v>
      </c>
      <c r="M103" t="n">
        <v>5</v>
      </c>
      <c r="N103" t="n">
        <v>14.52</v>
      </c>
      <c r="O103" t="n">
        <v>13335.87</v>
      </c>
      <c r="P103" t="n">
        <v>57.81</v>
      </c>
      <c r="Q103" t="n">
        <v>189.97</v>
      </c>
      <c r="R103" t="n">
        <v>29.91</v>
      </c>
      <c r="S103" t="n">
        <v>24.3</v>
      </c>
      <c r="T103" t="n">
        <v>1990.19</v>
      </c>
      <c r="U103" t="n">
        <v>0.8100000000000001</v>
      </c>
      <c r="V103" t="n">
        <v>0.87</v>
      </c>
      <c r="W103" t="n">
        <v>2.95</v>
      </c>
      <c r="X103" t="n">
        <v>0.12</v>
      </c>
      <c r="Y103" t="n">
        <v>2</v>
      </c>
      <c r="Z103" t="n">
        <v>10</v>
      </c>
    </row>
    <row r="104">
      <c r="A104" t="n">
        <v>7</v>
      </c>
      <c r="B104" t="n">
        <v>45</v>
      </c>
      <c r="C104" t="inlineStr">
        <is>
          <t xml:space="preserve">CONCLUIDO	</t>
        </is>
      </c>
      <c r="D104" t="n">
        <v>10.7315</v>
      </c>
      <c r="E104" t="n">
        <v>9.32</v>
      </c>
      <c r="F104" t="n">
        <v>7.21</v>
      </c>
      <c r="G104" t="n">
        <v>72.06999999999999</v>
      </c>
      <c r="H104" t="n">
        <v>1.31</v>
      </c>
      <c r="I104" t="n">
        <v>6</v>
      </c>
      <c r="J104" t="n">
        <v>107.5</v>
      </c>
      <c r="K104" t="n">
        <v>39.72</v>
      </c>
      <c r="L104" t="n">
        <v>8</v>
      </c>
      <c r="M104" t="n">
        <v>4</v>
      </c>
      <c r="N104" t="n">
        <v>14.78</v>
      </c>
      <c r="O104" t="n">
        <v>13491.96</v>
      </c>
      <c r="P104" t="n">
        <v>55.63</v>
      </c>
      <c r="Q104" t="n">
        <v>189.96</v>
      </c>
      <c r="R104" t="n">
        <v>29.31</v>
      </c>
      <c r="S104" t="n">
        <v>24.3</v>
      </c>
      <c r="T104" t="n">
        <v>1696.66</v>
      </c>
      <c r="U104" t="n">
        <v>0.83</v>
      </c>
      <c r="V104" t="n">
        <v>0.87</v>
      </c>
      <c r="W104" t="n">
        <v>2.95</v>
      </c>
      <c r="X104" t="n">
        <v>0.1</v>
      </c>
      <c r="Y104" t="n">
        <v>2</v>
      </c>
      <c r="Z104" t="n">
        <v>10</v>
      </c>
    </row>
    <row r="105">
      <c r="A105" t="n">
        <v>8</v>
      </c>
      <c r="B105" t="n">
        <v>45</v>
      </c>
      <c r="C105" t="inlineStr">
        <is>
          <t xml:space="preserve">CONCLUIDO	</t>
        </is>
      </c>
      <c r="D105" t="n">
        <v>10.7379</v>
      </c>
      <c r="E105" t="n">
        <v>9.31</v>
      </c>
      <c r="F105" t="n">
        <v>7.2</v>
      </c>
      <c r="G105" t="n">
        <v>72.01000000000001</v>
      </c>
      <c r="H105" t="n">
        <v>1.46</v>
      </c>
      <c r="I105" t="n">
        <v>6</v>
      </c>
      <c r="J105" t="n">
        <v>108.77</v>
      </c>
      <c r="K105" t="n">
        <v>39.72</v>
      </c>
      <c r="L105" t="n">
        <v>9</v>
      </c>
      <c r="M105" t="n">
        <v>2</v>
      </c>
      <c r="N105" t="n">
        <v>15.05</v>
      </c>
      <c r="O105" t="n">
        <v>13648.58</v>
      </c>
      <c r="P105" t="n">
        <v>55.18</v>
      </c>
      <c r="Q105" t="n">
        <v>189.99</v>
      </c>
      <c r="R105" t="n">
        <v>29.08</v>
      </c>
      <c r="S105" t="n">
        <v>24.3</v>
      </c>
      <c r="T105" t="n">
        <v>1582.35</v>
      </c>
      <c r="U105" t="n">
        <v>0.84</v>
      </c>
      <c r="V105" t="n">
        <v>0.87</v>
      </c>
      <c r="W105" t="n">
        <v>2.95</v>
      </c>
      <c r="X105" t="n">
        <v>0.09</v>
      </c>
      <c r="Y105" t="n">
        <v>2</v>
      </c>
      <c r="Z105" t="n">
        <v>10</v>
      </c>
    </row>
    <row r="106">
      <c r="A106" t="n">
        <v>9</v>
      </c>
      <c r="B106" t="n">
        <v>45</v>
      </c>
      <c r="C106" t="inlineStr">
        <is>
          <t xml:space="preserve">CONCLUIDO	</t>
        </is>
      </c>
      <c r="D106" t="n">
        <v>10.7363</v>
      </c>
      <c r="E106" t="n">
        <v>9.31</v>
      </c>
      <c r="F106" t="n">
        <v>7.2</v>
      </c>
      <c r="G106" t="n">
        <v>72.03</v>
      </c>
      <c r="H106" t="n">
        <v>1.6</v>
      </c>
      <c r="I106" t="n">
        <v>6</v>
      </c>
      <c r="J106" t="n">
        <v>110.04</v>
      </c>
      <c r="K106" t="n">
        <v>39.72</v>
      </c>
      <c r="L106" t="n">
        <v>10</v>
      </c>
      <c r="M106" t="n">
        <v>0</v>
      </c>
      <c r="N106" t="n">
        <v>15.32</v>
      </c>
      <c r="O106" t="n">
        <v>13805.5</v>
      </c>
      <c r="P106" t="n">
        <v>54.93</v>
      </c>
      <c r="Q106" t="n">
        <v>190</v>
      </c>
      <c r="R106" t="n">
        <v>29.03</v>
      </c>
      <c r="S106" t="n">
        <v>24.3</v>
      </c>
      <c r="T106" t="n">
        <v>1558.66</v>
      </c>
      <c r="U106" t="n">
        <v>0.84</v>
      </c>
      <c r="V106" t="n">
        <v>0.87</v>
      </c>
      <c r="W106" t="n">
        <v>2.95</v>
      </c>
      <c r="X106" t="n">
        <v>0.09</v>
      </c>
      <c r="Y106" t="n">
        <v>2</v>
      </c>
      <c r="Z106" t="n">
        <v>10</v>
      </c>
    </row>
    <row r="107">
      <c r="A107" t="n">
        <v>0</v>
      </c>
      <c r="B107" t="n">
        <v>60</v>
      </c>
      <c r="C107" t="inlineStr">
        <is>
          <t xml:space="preserve">CONCLUIDO	</t>
        </is>
      </c>
      <c r="D107" t="n">
        <v>8.1396</v>
      </c>
      <c r="E107" t="n">
        <v>12.29</v>
      </c>
      <c r="F107" t="n">
        <v>8.470000000000001</v>
      </c>
      <c r="G107" t="n">
        <v>7.7</v>
      </c>
      <c r="H107" t="n">
        <v>0.14</v>
      </c>
      <c r="I107" t="n">
        <v>66</v>
      </c>
      <c r="J107" t="n">
        <v>124.63</v>
      </c>
      <c r="K107" t="n">
        <v>45</v>
      </c>
      <c r="L107" t="n">
        <v>1</v>
      </c>
      <c r="M107" t="n">
        <v>64</v>
      </c>
      <c r="N107" t="n">
        <v>18.64</v>
      </c>
      <c r="O107" t="n">
        <v>15605.44</v>
      </c>
      <c r="P107" t="n">
        <v>89.81</v>
      </c>
      <c r="Q107" t="n">
        <v>190.51</v>
      </c>
      <c r="R107" t="n">
        <v>68.20999999999999</v>
      </c>
      <c r="S107" t="n">
        <v>24.3</v>
      </c>
      <c r="T107" t="n">
        <v>20847.23</v>
      </c>
      <c r="U107" t="n">
        <v>0.36</v>
      </c>
      <c r="V107" t="n">
        <v>0.74</v>
      </c>
      <c r="W107" t="n">
        <v>3.05</v>
      </c>
      <c r="X107" t="n">
        <v>1.35</v>
      </c>
      <c r="Y107" t="n">
        <v>2</v>
      </c>
      <c r="Z107" t="n">
        <v>10</v>
      </c>
    </row>
    <row r="108">
      <c r="A108" t="n">
        <v>1</v>
      </c>
      <c r="B108" t="n">
        <v>60</v>
      </c>
      <c r="C108" t="inlineStr">
        <is>
          <t xml:space="preserve">CONCLUIDO	</t>
        </is>
      </c>
      <c r="D108" t="n">
        <v>9.430300000000001</v>
      </c>
      <c r="E108" t="n">
        <v>10.6</v>
      </c>
      <c r="F108" t="n">
        <v>7.71</v>
      </c>
      <c r="G108" t="n">
        <v>15.41</v>
      </c>
      <c r="H108" t="n">
        <v>0.28</v>
      </c>
      <c r="I108" t="n">
        <v>30</v>
      </c>
      <c r="J108" t="n">
        <v>125.95</v>
      </c>
      <c r="K108" t="n">
        <v>45</v>
      </c>
      <c r="L108" t="n">
        <v>2</v>
      </c>
      <c r="M108" t="n">
        <v>28</v>
      </c>
      <c r="N108" t="n">
        <v>18.95</v>
      </c>
      <c r="O108" t="n">
        <v>15767.7</v>
      </c>
      <c r="P108" t="n">
        <v>80.86</v>
      </c>
      <c r="Q108" t="n">
        <v>190.23</v>
      </c>
      <c r="R108" t="n">
        <v>44.83</v>
      </c>
      <c r="S108" t="n">
        <v>24.3</v>
      </c>
      <c r="T108" t="n">
        <v>9338.67</v>
      </c>
      <c r="U108" t="n">
        <v>0.54</v>
      </c>
      <c r="V108" t="n">
        <v>0.8100000000000001</v>
      </c>
      <c r="W108" t="n">
        <v>2.99</v>
      </c>
      <c r="X108" t="n">
        <v>0.59</v>
      </c>
      <c r="Y108" t="n">
        <v>2</v>
      </c>
      <c r="Z108" t="n">
        <v>10</v>
      </c>
    </row>
    <row r="109">
      <c r="A109" t="n">
        <v>2</v>
      </c>
      <c r="B109" t="n">
        <v>60</v>
      </c>
      <c r="C109" t="inlineStr">
        <is>
          <t xml:space="preserve">CONCLUIDO	</t>
        </is>
      </c>
      <c r="D109" t="n">
        <v>9.880100000000001</v>
      </c>
      <c r="E109" t="n">
        <v>10.12</v>
      </c>
      <c r="F109" t="n">
        <v>7.48</v>
      </c>
      <c r="G109" t="n">
        <v>22.43</v>
      </c>
      <c r="H109" t="n">
        <v>0.42</v>
      </c>
      <c r="I109" t="n">
        <v>20</v>
      </c>
      <c r="J109" t="n">
        <v>127.27</v>
      </c>
      <c r="K109" t="n">
        <v>45</v>
      </c>
      <c r="L109" t="n">
        <v>3</v>
      </c>
      <c r="M109" t="n">
        <v>18</v>
      </c>
      <c r="N109" t="n">
        <v>19.27</v>
      </c>
      <c r="O109" t="n">
        <v>15930.42</v>
      </c>
      <c r="P109" t="n">
        <v>77.59999999999999</v>
      </c>
      <c r="Q109" t="n">
        <v>190.05</v>
      </c>
      <c r="R109" t="n">
        <v>37.63</v>
      </c>
      <c r="S109" t="n">
        <v>24.3</v>
      </c>
      <c r="T109" t="n">
        <v>5787.61</v>
      </c>
      <c r="U109" t="n">
        <v>0.65</v>
      </c>
      <c r="V109" t="n">
        <v>0.84</v>
      </c>
      <c r="W109" t="n">
        <v>2.97</v>
      </c>
      <c r="X109" t="n">
        <v>0.37</v>
      </c>
      <c r="Y109" t="n">
        <v>2</v>
      </c>
      <c r="Z109" t="n">
        <v>10</v>
      </c>
    </row>
    <row r="110">
      <c r="A110" t="n">
        <v>3</v>
      </c>
      <c r="B110" t="n">
        <v>60</v>
      </c>
      <c r="C110" t="inlineStr">
        <is>
          <t xml:space="preserve">CONCLUIDO	</t>
        </is>
      </c>
      <c r="D110" t="n">
        <v>10.1004</v>
      </c>
      <c r="E110" t="n">
        <v>9.9</v>
      </c>
      <c r="F110" t="n">
        <v>7.38</v>
      </c>
      <c r="G110" t="n">
        <v>29.54</v>
      </c>
      <c r="H110" t="n">
        <v>0.55</v>
      </c>
      <c r="I110" t="n">
        <v>15</v>
      </c>
      <c r="J110" t="n">
        <v>128.59</v>
      </c>
      <c r="K110" t="n">
        <v>45</v>
      </c>
      <c r="L110" t="n">
        <v>4</v>
      </c>
      <c r="M110" t="n">
        <v>13</v>
      </c>
      <c r="N110" t="n">
        <v>19.59</v>
      </c>
      <c r="O110" t="n">
        <v>16093.6</v>
      </c>
      <c r="P110" t="n">
        <v>75.7</v>
      </c>
      <c r="Q110" t="n">
        <v>190.02</v>
      </c>
      <c r="R110" t="n">
        <v>34.82</v>
      </c>
      <c r="S110" t="n">
        <v>24.3</v>
      </c>
      <c r="T110" t="n">
        <v>4407.57</v>
      </c>
      <c r="U110" t="n">
        <v>0.7</v>
      </c>
      <c r="V110" t="n">
        <v>0.85</v>
      </c>
      <c r="W110" t="n">
        <v>2.96</v>
      </c>
      <c r="X110" t="n">
        <v>0.28</v>
      </c>
      <c r="Y110" t="n">
        <v>2</v>
      </c>
      <c r="Z110" t="n">
        <v>10</v>
      </c>
    </row>
    <row r="111">
      <c r="A111" t="n">
        <v>4</v>
      </c>
      <c r="B111" t="n">
        <v>60</v>
      </c>
      <c r="C111" t="inlineStr">
        <is>
          <t xml:space="preserve">CONCLUIDO	</t>
        </is>
      </c>
      <c r="D111" t="n">
        <v>10.2404</v>
      </c>
      <c r="E111" t="n">
        <v>9.77</v>
      </c>
      <c r="F111" t="n">
        <v>7.33</v>
      </c>
      <c r="G111" t="n">
        <v>36.63</v>
      </c>
      <c r="H111" t="n">
        <v>0.68</v>
      </c>
      <c r="I111" t="n">
        <v>12</v>
      </c>
      <c r="J111" t="n">
        <v>129.92</v>
      </c>
      <c r="K111" t="n">
        <v>45</v>
      </c>
      <c r="L111" t="n">
        <v>5</v>
      </c>
      <c r="M111" t="n">
        <v>10</v>
      </c>
      <c r="N111" t="n">
        <v>19.92</v>
      </c>
      <c r="O111" t="n">
        <v>16257.24</v>
      </c>
      <c r="P111" t="n">
        <v>74.16</v>
      </c>
      <c r="Q111" t="n">
        <v>190.02</v>
      </c>
      <c r="R111" t="n">
        <v>33</v>
      </c>
      <c r="S111" t="n">
        <v>24.3</v>
      </c>
      <c r="T111" t="n">
        <v>3509.84</v>
      </c>
      <c r="U111" t="n">
        <v>0.74</v>
      </c>
      <c r="V111" t="n">
        <v>0.85</v>
      </c>
      <c r="W111" t="n">
        <v>2.96</v>
      </c>
      <c r="X111" t="n">
        <v>0.22</v>
      </c>
      <c r="Y111" t="n">
        <v>2</v>
      </c>
      <c r="Z111" t="n">
        <v>10</v>
      </c>
    </row>
    <row r="112">
      <c r="A112" t="n">
        <v>5</v>
      </c>
      <c r="B112" t="n">
        <v>60</v>
      </c>
      <c r="C112" t="inlineStr">
        <is>
          <t xml:space="preserve">CONCLUIDO	</t>
        </is>
      </c>
      <c r="D112" t="n">
        <v>10.3451</v>
      </c>
      <c r="E112" t="n">
        <v>9.67</v>
      </c>
      <c r="F112" t="n">
        <v>7.28</v>
      </c>
      <c r="G112" t="n">
        <v>43.67</v>
      </c>
      <c r="H112" t="n">
        <v>0.8100000000000001</v>
      </c>
      <c r="I112" t="n">
        <v>10</v>
      </c>
      <c r="J112" t="n">
        <v>131.25</v>
      </c>
      <c r="K112" t="n">
        <v>45</v>
      </c>
      <c r="L112" t="n">
        <v>6</v>
      </c>
      <c r="M112" t="n">
        <v>8</v>
      </c>
      <c r="N112" t="n">
        <v>20.25</v>
      </c>
      <c r="O112" t="n">
        <v>16421.36</v>
      </c>
      <c r="P112" t="n">
        <v>72.73</v>
      </c>
      <c r="Q112" t="n">
        <v>190.02</v>
      </c>
      <c r="R112" t="n">
        <v>31.5</v>
      </c>
      <c r="S112" t="n">
        <v>24.3</v>
      </c>
      <c r="T112" t="n">
        <v>2771.23</v>
      </c>
      <c r="U112" t="n">
        <v>0.77</v>
      </c>
      <c r="V112" t="n">
        <v>0.86</v>
      </c>
      <c r="W112" t="n">
        <v>2.95</v>
      </c>
      <c r="X112" t="n">
        <v>0.17</v>
      </c>
      <c r="Y112" t="n">
        <v>2</v>
      </c>
      <c r="Z112" t="n">
        <v>10</v>
      </c>
    </row>
    <row r="113">
      <c r="A113" t="n">
        <v>6</v>
      </c>
      <c r="B113" t="n">
        <v>60</v>
      </c>
      <c r="C113" t="inlineStr">
        <is>
          <t xml:space="preserve">CONCLUIDO	</t>
        </is>
      </c>
      <c r="D113" t="n">
        <v>10.3863</v>
      </c>
      <c r="E113" t="n">
        <v>9.630000000000001</v>
      </c>
      <c r="F113" t="n">
        <v>7.27</v>
      </c>
      <c r="G113" t="n">
        <v>48.44</v>
      </c>
      <c r="H113" t="n">
        <v>0.93</v>
      </c>
      <c r="I113" t="n">
        <v>9</v>
      </c>
      <c r="J113" t="n">
        <v>132.58</v>
      </c>
      <c r="K113" t="n">
        <v>45</v>
      </c>
      <c r="L113" t="n">
        <v>7</v>
      </c>
      <c r="M113" t="n">
        <v>7</v>
      </c>
      <c r="N113" t="n">
        <v>20.59</v>
      </c>
      <c r="O113" t="n">
        <v>16585.95</v>
      </c>
      <c r="P113" t="n">
        <v>71.48</v>
      </c>
      <c r="Q113" t="n">
        <v>190.03</v>
      </c>
      <c r="R113" t="n">
        <v>31.21</v>
      </c>
      <c r="S113" t="n">
        <v>24.3</v>
      </c>
      <c r="T113" t="n">
        <v>2630.92</v>
      </c>
      <c r="U113" t="n">
        <v>0.78</v>
      </c>
      <c r="V113" t="n">
        <v>0.86</v>
      </c>
      <c r="W113" t="n">
        <v>2.95</v>
      </c>
      <c r="X113" t="n">
        <v>0.16</v>
      </c>
      <c r="Y113" t="n">
        <v>2</v>
      </c>
      <c r="Z113" t="n">
        <v>10</v>
      </c>
    </row>
    <row r="114">
      <c r="A114" t="n">
        <v>7</v>
      </c>
      <c r="B114" t="n">
        <v>60</v>
      </c>
      <c r="C114" t="inlineStr">
        <is>
          <t xml:space="preserve">CONCLUIDO	</t>
        </is>
      </c>
      <c r="D114" t="n">
        <v>10.4293</v>
      </c>
      <c r="E114" t="n">
        <v>9.59</v>
      </c>
      <c r="F114" t="n">
        <v>7.25</v>
      </c>
      <c r="G114" t="n">
        <v>54.39</v>
      </c>
      <c r="H114" t="n">
        <v>1.06</v>
      </c>
      <c r="I114" t="n">
        <v>8</v>
      </c>
      <c r="J114" t="n">
        <v>133.92</v>
      </c>
      <c r="K114" t="n">
        <v>45</v>
      </c>
      <c r="L114" t="n">
        <v>8</v>
      </c>
      <c r="M114" t="n">
        <v>6</v>
      </c>
      <c r="N114" t="n">
        <v>20.93</v>
      </c>
      <c r="O114" t="n">
        <v>16751.02</v>
      </c>
      <c r="P114" t="n">
        <v>70.53</v>
      </c>
      <c r="Q114" t="n">
        <v>190.03</v>
      </c>
      <c r="R114" t="n">
        <v>30.58</v>
      </c>
      <c r="S114" t="n">
        <v>24.3</v>
      </c>
      <c r="T114" t="n">
        <v>2320.68</v>
      </c>
      <c r="U114" t="n">
        <v>0.79</v>
      </c>
      <c r="V114" t="n">
        <v>0.86</v>
      </c>
      <c r="W114" t="n">
        <v>2.96</v>
      </c>
      <c r="X114" t="n">
        <v>0.14</v>
      </c>
      <c r="Y114" t="n">
        <v>2</v>
      </c>
      <c r="Z114" t="n">
        <v>10</v>
      </c>
    </row>
    <row r="115">
      <c r="A115" t="n">
        <v>8</v>
      </c>
      <c r="B115" t="n">
        <v>60</v>
      </c>
      <c r="C115" t="inlineStr">
        <is>
          <t xml:space="preserve">CONCLUIDO	</t>
        </is>
      </c>
      <c r="D115" t="n">
        <v>10.4807</v>
      </c>
      <c r="E115" t="n">
        <v>9.539999999999999</v>
      </c>
      <c r="F115" t="n">
        <v>7.23</v>
      </c>
      <c r="G115" t="n">
        <v>61.97</v>
      </c>
      <c r="H115" t="n">
        <v>1.18</v>
      </c>
      <c r="I115" t="n">
        <v>7</v>
      </c>
      <c r="J115" t="n">
        <v>135.27</v>
      </c>
      <c r="K115" t="n">
        <v>45</v>
      </c>
      <c r="L115" t="n">
        <v>9</v>
      </c>
      <c r="M115" t="n">
        <v>5</v>
      </c>
      <c r="N115" t="n">
        <v>21.27</v>
      </c>
      <c r="O115" t="n">
        <v>16916.71</v>
      </c>
      <c r="P115" t="n">
        <v>69.5</v>
      </c>
      <c r="Q115" t="n">
        <v>189.98</v>
      </c>
      <c r="R115" t="n">
        <v>30.16</v>
      </c>
      <c r="S115" t="n">
        <v>24.3</v>
      </c>
      <c r="T115" t="n">
        <v>2119</v>
      </c>
      <c r="U115" t="n">
        <v>0.8100000000000001</v>
      </c>
      <c r="V115" t="n">
        <v>0.87</v>
      </c>
      <c r="W115" t="n">
        <v>2.95</v>
      </c>
      <c r="X115" t="n">
        <v>0.12</v>
      </c>
      <c r="Y115" t="n">
        <v>2</v>
      </c>
      <c r="Z115" t="n">
        <v>10</v>
      </c>
    </row>
    <row r="116">
      <c r="A116" t="n">
        <v>9</v>
      </c>
      <c r="B116" t="n">
        <v>60</v>
      </c>
      <c r="C116" t="inlineStr">
        <is>
          <t xml:space="preserve">CONCLUIDO	</t>
        </is>
      </c>
      <c r="D116" t="n">
        <v>10.5399</v>
      </c>
      <c r="E116" t="n">
        <v>9.49</v>
      </c>
      <c r="F116" t="n">
        <v>7.2</v>
      </c>
      <c r="G116" t="n">
        <v>72.02</v>
      </c>
      <c r="H116" t="n">
        <v>1.29</v>
      </c>
      <c r="I116" t="n">
        <v>6</v>
      </c>
      <c r="J116" t="n">
        <v>136.61</v>
      </c>
      <c r="K116" t="n">
        <v>45</v>
      </c>
      <c r="L116" t="n">
        <v>10</v>
      </c>
      <c r="M116" t="n">
        <v>4</v>
      </c>
      <c r="N116" t="n">
        <v>21.61</v>
      </c>
      <c r="O116" t="n">
        <v>17082.76</v>
      </c>
      <c r="P116" t="n">
        <v>67.67</v>
      </c>
      <c r="Q116" t="n">
        <v>189.96</v>
      </c>
      <c r="R116" t="n">
        <v>29.19</v>
      </c>
      <c r="S116" t="n">
        <v>24.3</v>
      </c>
      <c r="T116" t="n">
        <v>1636.5</v>
      </c>
      <c r="U116" t="n">
        <v>0.83</v>
      </c>
      <c r="V116" t="n">
        <v>0.87</v>
      </c>
      <c r="W116" t="n">
        <v>2.95</v>
      </c>
      <c r="X116" t="n">
        <v>0.09</v>
      </c>
      <c r="Y116" t="n">
        <v>2</v>
      </c>
      <c r="Z116" t="n">
        <v>10</v>
      </c>
    </row>
    <row r="117">
      <c r="A117" t="n">
        <v>10</v>
      </c>
      <c r="B117" t="n">
        <v>60</v>
      </c>
      <c r="C117" t="inlineStr">
        <is>
          <t xml:space="preserve">CONCLUIDO	</t>
        </is>
      </c>
      <c r="D117" t="n">
        <v>10.5334</v>
      </c>
      <c r="E117" t="n">
        <v>9.49</v>
      </c>
      <c r="F117" t="n">
        <v>7.21</v>
      </c>
      <c r="G117" t="n">
        <v>72.08</v>
      </c>
      <c r="H117" t="n">
        <v>1.41</v>
      </c>
      <c r="I117" t="n">
        <v>6</v>
      </c>
      <c r="J117" t="n">
        <v>137.96</v>
      </c>
      <c r="K117" t="n">
        <v>45</v>
      </c>
      <c r="L117" t="n">
        <v>11</v>
      </c>
      <c r="M117" t="n">
        <v>4</v>
      </c>
      <c r="N117" t="n">
        <v>21.96</v>
      </c>
      <c r="O117" t="n">
        <v>17249.3</v>
      </c>
      <c r="P117" t="n">
        <v>67.18000000000001</v>
      </c>
      <c r="Q117" t="n">
        <v>189.97</v>
      </c>
      <c r="R117" t="n">
        <v>29.29</v>
      </c>
      <c r="S117" t="n">
        <v>24.3</v>
      </c>
      <c r="T117" t="n">
        <v>1688.88</v>
      </c>
      <c r="U117" t="n">
        <v>0.83</v>
      </c>
      <c r="V117" t="n">
        <v>0.87</v>
      </c>
      <c r="W117" t="n">
        <v>2.95</v>
      </c>
      <c r="X117" t="n">
        <v>0.1</v>
      </c>
      <c r="Y117" t="n">
        <v>2</v>
      </c>
      <c r="Z117" t="n">
        <v>10</v>
      </c>
    </row>
    <row r="118">
      <c r="A118" t="n">
        <v>11</v>
      </c>
      <c r="B118" t="n">
        <v>60</v>
      </c>
      <c r="C118" t="inlineStr">
        <is>
          <t xml:space="preserve">CONCLUIDO	</t>
        </is>
      </c>
      <c r="D118" t="n">
        <v>10.5755</v>
      </c>
      <c r="E118" t="n">
        <v>9.460000000000001</v>
      </c>
      <c r="F118" t="n">
        <v>7.2</v>
      </c>
      <c r="G118" t="n">
        <v>86.34999999999999</v>
      </c>
      <c r="H118" t="n">
        <v>1.52</v>
      </c>
      <c r="I118" t="n">
        <v>5</v>
      </c>
      <c r="J118" t="n">
        <v>139.32</v>
      </c>
      <c r="K118" t="n">
        <v>45</v>
      </c>
      <c r="L118" t="n">
        <v>12</v>
      </c>
      <c r="M118" t="n">
        <v>3</v>
      </c>
      <c r="N118" t="n">
        <v>22.32</v>
      </c>
      <c r="O118" t="n">
        <v>17416.34</v>
      </c>
      <c r="P118" t="n">
        <v>65.59</v>
      </c>
      <c r="Q118" t="n">
        <v>189.96</v>
      </c>
      <c r="R118" t="n">
        <v>29.03</v>
      </c>
      <c r="S118" t="n">
        <v>24.3</v>
      </c>
      <c r="T118" t="n">
        <v>1562.92</v>
      </c>
      <c r="U118" t="n">
        <v>0.84</v>
      </c>
      <c r="V118" t="n">
        <v>0.87</v>
      </c>
      <c r="W118" t="n">
        <v>2.95</v>
      </c>
      <c r="X118" t="n">
        <v>0.09</v>
      </c>
      <c r="Y118" t="n">
        <v>2</v>
      </c>
      <c r="Z118" t="n">
        <v>10</v>
      </c>
    </row>
    <row r="119">
      <c r="A119" t="n">
        <v>12</v>
      </c>
      <c r="B119" t="n">
        <v>60</v>
      </c>
      <c r="C119" t="inlineStr">
        <is>
          <t xml:space="preserve">CONCLUIDO	</t>
        </is>
      </c>
      <c r="D119" t="n">
        <v>10.5845</v>
      </c>
      <c r="E119" t="n">
        <v>9.449999999999999</v>
      </c>
      <c r="F119" t="n">
        <v>7.19</v>
      </c>
      <c r="G119" t="n">
        <v>86.25</v>
      </c>
      <c r="H119" t="n">
        <v>1.63</v>
      </c>
      <c r="I119" t="n">
        <v>5</v>
      </c>
      <c r="J119" t="n">
        <v>140.67</v>
      </c>
      <c r="K119" t="n">
        <v>45</v>
      </c>
      <c r="L119" t="n">
        <v>13</v>
      </c>
      <c r="M119" t="n">
        <v>3</v>
      </c>
      <c r="N119" t="n">
        <v>22.68</v>
      </c>
      <c r="O119" t="n">
        <v>17583.88</v>
      </c>
      <c r="P119" t="n">
        <v>65</v>
      </c>
      <c r="Q119" t="n">
        <v>189.96</v>
      </c>
      <c r="R119" t="n">
        <v>28.71</v>
      </c>
      <c r="S119" t="n">
        <v>24.3</v>
      </c>
      <c r="T119" t="n">
        <v>1401.06</v>
      </c>
      <c r="U119" t="n">
        <v>0.85</v>
      </c>
      <c r="V119" t="n">
        <v>0.87</v>
      </c>
      <c r="W119" t="n">
        <v>2.95</v>
      </c>
      <c r="X119" t="n">
        <v>0.08</v>
      </c>
      <c r="Y119" t="n">
        <v>2</v>
      </c>
      <c r="Z119" t="n">
        <v>10</v>
      </c>
    </row>
    <row r="120">
      <c r="A120" t="n">
        <v>13</v>
      </c>
      <c r="B120" t="n">
        <v>60</v>
      </c>
      <c r="C120" t="inlineStr">
        <is>
          <t xml:space="preserve">CONCLUIDO	</t>
        </is>
      </c>
      <c r="D120" t="n">
        <v>10.5942</v>
      </c>
      <c r="E120" t="n">
        <v>9.44</v>
      </c>
      <c r="F120" t="n">
        <v>7.18</v>
      </c>
      <c r="G120" t="n">
        <v>86.15000000000001</v>
      </c>
      <c r="H120" t="n">
        <v>1.74</v>
      </c>
      <c r="I120" t="n">
        <v>5</v>
      </c>
      <c r="J120" t="n">
        <v>142.04</v>
      </c>
      <c r="K120" t="n">
        <v>45</v>
      </c>
      <c r="L120" t="n">
        <v>14</v>
      </c>
      <c r="M120" t="n">
        <v>2</v>
      </c>
      <c r="N120" t="n">
        <v>23.04</v>
      </c>
      <c r="O120" t="n">
        <v>17751.93</v>
      </c>
      <c r="P120" t="n">
        <v>63.75</v>
      </c>
      <c r="Q120" t="n">
        <v>189.96</v>
      </c>
      <c r="R120" t="n">
        <v>28.38</v>
      </c>
      <c r="S120" t="n">
        <v>24.3</v>
      </c>
      <c r="T120" t="n">
        <v>1238.97</v>
      </c>
      <c r="U120" t="n">
        <v>0.86</v>
      </c>
      <c r="V120" t="n">
        <v>0.87</v>
      </c>
      <c r="W120" t="n">
        <v>2.95</v>
      </c>
      <c r="X120" t="n">
        <v>0.07000000000000001</v>
      </c>
      <c r="Y120" t="n">
        <v>2</v>
      </c>
      <c r="Z120" t="n">
        <v>10</v>
      </c>
    </row>
    <row r="121">
      <c r="A121" t="n">
        <v>14</v>
      </c>
      <c r="B121" t="n">
        <v>60</v>
      </c>
      <c r="C121" t="inlineStr">
        <is>
          <t xml:space="preserve">CONCLUIDO	</t>
        </is>
      </c>
      <c r="D121" t="n">
        <v>10.5942</v>
      </c>
      <c r="E121" t="n">
        <v>9.44</v>
      </c>
      <c r="F121" t="n">
        <v>7.18</v>
      </c>
      <c r="G121" t="n">
        <v>86.15000000000001</v>
      </c>
      <c r="H121" t="n">
        <v>1.85</v>
      </c>
      <c r="I121" t="n">
        <v>5</v>
      </c>
      <c r="J121" t="n">
        <v>143.4</v>
      </c>
      <c r="K121" t="n">
        <v>45</v>
      </c>
      <c r="L121" t="n">
        <v>15</v>
      </c>
      <c r="M121" t="n">
        <v>0</v>
      </c>
      <c r="N121" t="n">
        <v>23.41</v>
      </c>
      <c r="O121" t="n">
        <v>17920.49</v>
      </c>
      <c r="P121" t="n">
        <v>63.63</v>
      </c>
      <c r="Q121" t="n">
        <v>189.97</v>
      </c>
      <c r="R121" t="n">
        <v>28.29</v>
      </c>
      <c r="S121" t="n">
        <v>24.3</v>
      </c>
      <c r="T121" t="n">
        <v>1194.42</v>
      </c>
      <c r="U121" t="n">
        <v>0.86</v>
      </c>
      <c r="V121" t="n">
        <v>0.87</v>
      </c>
      <c r="W121" t="n">
        <v>2.95</v>
      </c>
      <c r="X121" t="n">
        <v>0.07000000000000001</v>
      </c>
      <c r="Y121" t="n">
        <v>2</v>
      </c>
      <c r="Z121" t="n">
        <v>10</v>
      </c>
    </row>
    <row r="122">
      <c r="A122" t="n">
        <v>0</v>
      </c>
      <c r="B122" t="n">
        <v>80</v>
      </c>
      <c r="C122" t="inlineStr">
        <is>
          <t xml:space="preserve">CONCLUIDO	</t>
        </is>
      </c>
      <c r="D122" t="n">
        <v>7.3654</v>
      </c>
      <c r="E122" t="n">
        <v>13.58</v>
      </c>
      <c r="F122" t="n">
        <v>8.710000000000001</v>
      </c>
      <c r="G122" t="n">
        <v>6.61</v>
      </c>
      <c r="H122" t="n">
        <v>0.11</v>
      </c>
      <c r="I122" t="n">
        <v>79</v>
      </c>
      <c r="J122" t="n">
        <v>159.12</v>
      </c>
      <c r="K122" t="n">
        <v>50.28</v>
      </c>
      <c r="L122" t="n">
        <v>1</v>
      </c>
      <c r="M122" t="n">
        <v>77</v>
      </c>
      <c r="N122" t="n">
        <v>27.84</v>
      </c>
      <c r="O122" t="n">
        <v>19859.16</v>
      </c>
      <c r="P122" t="n">
        <v>108.38</v>
      </c>
      <c r="Q122" t="n">
        <v>190.69</v>
      </c>
      <c r="R122" t="n">
        <v>75.81999999999999</v>
      </c>
      <c r="S122" t="n">
        <v>24.3</v>
      </c>
      <c r="T122" t="n">
        <v>24587.45</v>
      </c>
      <c r="U122" t="n">
        <v>0.32</v>
      </c>
      <c r="V122" t="n">
        <v>0.72</v>
      </c>
      <c r="W122" t="n">
        <v>3.07</v>
      </c>
      <c r="X122" t="n">
        <v>1.59</v>
      </c>
      <c r="Y122" t="n">
        <v>2</v>
      </c>
      <c r="Z122" t="n">
        <v>10</v>
      </c>
    </row>
    <row r="123">
      <c r="A123" t="n">
        <v>1</v>
      </c>
      <c r="B123" t="n">
        <v>80</v>
      </c>
      <c r="C123" t="inlineStr">
        <is>
          <t xml:space="preserve">CONCLUIDO	</t>
        </is>
      </c>
      <c r="D123" t="n">
        <v>8.8459</v>
      </c>
      <c r="E123" t="n">
        <v>11.3</v>
      </c>
      <c r="F123" t="n">
        <v>7.82</v>
      </c>
      <c r="G123" t="n">
        <v>13.03</v>
      </c>
      <c r="H123" t="n">
        <v>0.22</v>
      </c>
      <c r="I123" t="n">
        <v>36</v>
      </c>
      <c r="J123" t="n">
        <v>160.54</v>
      </c>
      <c r="K123" t="n">
        <v>50.28</v>
      </c>
      <c r="L123" t="n">
        <v>2</v>
      </c>
      <c r="M123" t="n">
        <v>34</v>
      </c>
      <c r="N123" t="n">
        <v>28.26</v>
      </c>
      <c r="O123" t="n">
        <v>20034.4</v>
      </c>
      <c r="P123" t="n">
        <v>96.77</v>
      </c>
      <c r="Q123" t="n">
        <v>190.25</v>
      </c>
      <c r="R123" t="n">
        <v>48.17</v>
      </c>
      <c r="S123" t="n">
        <v>24.3</v>
      </c>
      <c r="T123" t="n">
        <v>10976.96</v>
      </c>
      <c r="U123" t="n">
        <v>0.5</v>
      </c>
      <c r="V123" t="n">
        <v>0.8</v>
      </c>
      <c r="W123" t="n">
        <v>3</v>
      </c>
      <c r="X123" t="n">
        <v>0.71</v>
      </c>
      <c r="Y123" t="n">
        <v>2</v>
      </c>
      <c r="Z123" t="n">
        <v>10</v>
      </c>
    </row>
    <row r="124">
      <c r="A124" t="n">
        <v>2</v>
      </c>
      <c r="B124" t="n">
        <v>80</v>
      </c>
      <c r="C124" t="inlineStr">
        <is>
          <t xml:space="preserve">CONCLUIDO	</t>
        </is>
      </c>
      <c r="D124" t="n">
        <v>9.357900000000001</v>
      </c>
      <c r="E124" t="n">
        <v>10.69</v>
      </c>
      <c r="F124" t="n">
        <v>7.59</v>
      </c>
      <c r="G124" t="n">
        <v>18.97</v>
      </c>
      <c r="H124" t="n">
        <v>0.33</v>
      </c>
      <c r="I124" t="n">
        <v>24</v>
      </c>
      <c r="J124" t="n">
        <v>161.97</v>
      </c>
      <c r="K124" t="n">
        <v>50.28</v>
      </c>
      <c r="L124" t="n">
        <v>3</v>
      </c>
      <c r="M124" t="n">
        <v>22</v>
      </c>
      <c r="N124" t="n">
        <v>28.69</v>
      </c>
      <c r="O124" t="n">
        <v>20210.21</v>
      </c>
      <c r="P124" t="n">
        <v>93.20999999999999</v>
      </c>
      <c r="Q124" t="n">
        <v>190.08</v>
      </c>
      <c r="R124" t="n">
        <v>41.1</v>
      </c>
      <c r="S124" t="n">
        <v>24.3</v>
      </c>
      <c r="T124" t="n">
        <v>7501.32</v>
      </c>
      <c r="U124" t="n">
        <v>0.59</v>
      </c>
      <c r="V124" t="n">
        <v>0.83</v>
      </c>
      <c r="W124" t="n">
        <v>2.98</v>
      </c>
      <c r="X124" t="n">
        <v>0.48</v>
      </c>
      <c r="Y124" t="n">
        <v>2</v>
      </c>
      <c r="Z124" t="n">
        <v>10</v>
      </c>
    </row>
    <row r="125">
      <c r="A125" t="n">
        <v>3</v>
      </c>
      <c r="B125" t="n">
        <v>80</v>
      </c>
      <c r="C125" t="inlineStr">
        <is>
          <t xml:space="preserve">CONCLUIDO	</t>
        </is>
      </c>
      <c r="D125" t="n">
        <v>9.6556</v>
      </c>
      <c r="E125" t="n">
        <v>10.36</v>
      </c>
      <c r="F125" t="n">
        <v>7.45</v>
      </c>
      <c r="G125" t="n">
        <v>24.84</v>
      </c>
      <c r="H125" t="n">
        <v>0.43</v>
      </c>
      <c r="I125" t="n">
        <v>18</v>
      </c>
      <c r="J125" t="n">
        <v>163.4</v>
      </c>
      <c r="K125" t="n">
        <v>50.28</v>
      </c>
      <c r="L125" t="n">
        <v>4</v>
      </c>
      <c r="M125" t="n">
        <v>16</v>
      </c>
      <c r="N125" t="n">
        <v>29.12</v>
      </c>
      <c r="O125" t="n">
        <v>20386.62</v>
      </c>
      <c r="P125" t="n">
        <v>90.92</v>
      </c>
      <c r="Q125" t="n">
        <v>189.99</v>
      </c>
      <c r="R125" t="n">
        <v>37</v>
      </c>
      <c r="S125" t="n">
        <v>24.3</v>
      </c>
      <c r="T125" t="n">
        <v>5482.62</v>
      </c>
      <c r="U125" t="n">
        <v>0.66</v>
      </c>
      <c r="V125" t="n">
        <v>0.84</v>
      </c>
      <c r="W125" t="n">
        <v>2.97</v>
      </c>
      <c r="X125" t="n">
        <v>0.34</v>
      </c>
      <c r="Y125" t="n">
        <v>2</v>
      </c>
      <c r="Z125" t="n">
        <v>10</v>
      </c>
    </row>
    <row r="126">
      <c r="A126" t="n">
        <v>4</v>
      </c>
      <c r="B126" t="n">
        <v>80</v>
      </c>
      <c r="C126" t="inlineStr">
        <is>
          <t xml:space="preserve">CONCLUIDO	</t>
        </is>
      </c>
      <c r="D126" t="n">
        <v>9.8652</v>
      </c>
      <c r="E126" t="n">
        <v>10.14</v>
      </c>
      <c r="F126" t="n">
        <v>7.36</v>
      </c>
      <c r="G126" t="n">
        <v>31.55</v>
      </c>
      <c r="H126" t="n">
        <v>0.54</v>
      </c>
      <c r="I126" t="n">
        <v>14</v>
      </c>
      <c r="J126" t="n">
        <v>164.83</v>
      </c>
      <c r="K126" t="n">
        <v>50.28</v>
      </c>
      <c r="L126" t="n">
        <v>5</v>
      </c>
      <c r="M126" t="n">
        <v>12</v>
      </c>
      <c r="N126" t="n">
        <v>29.55</v>
      </c>
      <c r="O126" t="n">
        <v>20563.61</v>
      </c>
      <c r="P126" t="n">
        <v>89.18000000000001</v>
      </c>
      <c r="Q126" t="n">
        <v>190.03</v>
      </c>
      <c r="R126" t="n">
        <v>34.09</v>
      </c>
      <c r="S126" t="n">
        <v>24.3</v>
      </c>
      <c r="T126" t="n">
        <v>4048.04</v>
      </c>
      <c r="U126" t="n">
        <v>0.71</v>
      </c>
      <c r="V126" t="n">
        <v>0.85</v>
      </c>
      <c r="W126" t="n">
        <v>2.96</v>
      </c>
      <c r="X126" t="n">
        <v>0.25</v>
      </c>
      <c r="Y126" t="n">
        <v>2</v>
      </c>
      <c r="Z126" t="n">
        <v>10</v>
      </c>
    </row>
    <row r="127">
      <c r="A127" t="n">
        <v>5</v>
      </c>
      <c r="B127" t="n">
        <v>80</v>
      </c>
      <c r="C127" t="inlineStr">
        <is>
          <t xml:space="preserve">CONCLUIDO	</t>
        </is>
      </c>
      <c r="D127" t="n">
        <v>9.9541</v>
      </c>
      <c r="E127" t="n">
        <v>10.05</v>
      </c>
      <c r="F127" t="n">
        <v>7.33</v>
      </c>
      <c r="G127" t="n">
        <v>36.67</v>
      </c>
      <c r="H127" t="n">
        <v>0.64</v>
      </c>
      <c r="I127" t="n">
        <v>12</v>
      </c>
      <c r="J127" t="n">
        <v>166.27</v>
      </c>
      <c r="K127" t="n">
        <v>50.28</v>
      </c>
      <c r="L127" t="n">
        <v>6</v>
      </c>
      <c r="M127" t="n">
        <v>10</v>
      </c>
      <c r="N127" t="n">
        <v>29.99</v>
      </c>
      <c r="O127" t="n">
        <v>20741.2</v>
      </c>
      <c r="P127" t="n">
        <v>88.2</v>
      </c>
      <c r="Q127" t="n">
        <v>190.03</v>
      </c>
      <c r="R127" t="n">
        <v>33.17</v>
      </c>
      <c r="S127" t="n">
        <v>24.3</v>
      </c>
      <c r="T127" t="n">
        <v>3599.35</v>
      </c>
      <c r="U127" t="n">
        <v>0.73</v>
      </c>
      <c r="V127" t="n">
        <v>0.85</v>
      </c>
      <c r="W127" t="n">
        <v>2.96</v>
      </c>
      <c r="X127" t="n">
        <v>0.23</v>
      </c>
      <c r="Y127" t="n">
        <v>2</v>
      </c>
      <c r="Z127" t="n">
        <v>10</v>
      </c>
    </row>
    <row r="128">
      <c r="A128" t="n">
        <v>6</v>
      </c>
      <c r="B128" t="n">
        <v>80</v>
      </c>
      <c r="C128" t="inlineStr">
        <is>
          <t xml:space="preserve">CONCLUIDO	</t>
        </is>
      </c>
      <c r="D128" t="n">
        <v>10.0708</v>
      </c>
      <c r="E128" t="n">
        <v>9.93</v>
      </c>
      <c r="F128" t="n">
        <v>7.28</v>
      </c>
      <c r="G128" t="n">
        <v>43.7</v>
      </c>
      <c r="H128" t="n">
        <v>0.74</v>
      </c>
      <c r="I128" t="n">
        <v>10</v>
      </c>
      <c r="J128" t="n">
        <v>167.72</v>
      </c>
      <c r="K128" t="n">
        <v>50.28</v>
      </c>
      <c r="L128" t="n">
        <v>7</v>
      </c>
      <c r="M128" t="n">
        <v>8</v>
      </c>
      <c r="N128" t="n">
        <v>30.44</v>
      </c>
      <c r="O128" t="n">
        <v>20919.39</v>
      </c>
      <c r="P128" t="n">
        <v>86.86</v>
      </c>
      <c r="Q128" t="n">
        <v>190.02</v>
      </c>
      <c r="R128" t="n">
        <v>31.64</v>
      </c>
      <c r="S128" t="n">
        <v>24.3</v>
      </c>
      <c r="T128" t="n">
        <v>2842.7</v>
      </c>
      <c r="U128" t="n">
        <v>0.77</v>
      </c>
      <c r="V128" t="n">
        <v>0.86</v>
      </c>
      <c r="W128" t="n">
        <v>2.96</v>
      </c>
      <c r="X128" t="n">
        <v>0.17</v>
      </c>
      <c r="Y128" t="n">
        <v>2</v>
      </c>
      <c r="Z128" t="n">
        <v>10</v>
      </c>
    </row>
    <row r="129">
      <c r="A129" t="n">
        <v>7</v>
      </c>
      <c r="B129" t="n">
        <v>80</v>
      </c>
      <c r="C129" t="inlineStr">
        <is>
          <t xml:space="preserve">CONCLUIDO	</t>
        </is>
      </c>
      <c r="D129" t="n">
        <v>10.1118</v>
      </c>
      <c r="E129" t="n">
        <v>9.890000000000001</v>
      </c>
      <c r="F129" t="n">
        <v>7.28</v>
      </c>
      <c r="G129" t="n">
        <v>48.5</v>
      </c>
      <c r="H129" t="n">
        <v>0.84</v>
      </c>
      <c r="I129" t="n">
        <v>9</v>
      </c>
      <c r="J129" t="n">
        <v>169.17</v>
      </c>
      <c r="K129" t="n">
        <v>50.28</v>
      </c>
      <c r="L129" t="n">
        <v>8</v>
      </c>
      <c r="M129" t="n">
        <v>7</v>
      </c>
      <c r="N129" t="n">
        <v>30.89</v>
      </c>
      <c r="O129" t="n">
        <v>21098.19</v>
      </c>
      <c r="P129" t="n">
        <v>86.08</v>
      </c>
      <c r="Q129" t="n">
        <v>190.06</v>
      </c>
      <c r="R129" t="n">
        <v>31.36</v>
      </c>
      <c r="S129" t="n">
        <v>24.3</v>
      </c>
      <c r="T129" t="n">
        <v>2706.03</v>
      </c>
      <c r="U129" t="n">
        <v>0.77</v>
      </c>
      <c r="V129" t="n">
        <v>0.86</v>
      </c>
      <c r="W129" t="n">
        <v>2.96</v>
      </c>
      <c r="X129" t="n">
        <v>0.17</v>
      </c>
      <c r="Y129" t="n">
        <v>2</v>
      </c>
      <c r="Z129" t="n">
        <v>10</v>
      </c>
    </row>
    <row r="130">
      <c r="A130" t="n">
        <v>8</v>
      </c>
      <c r="B130" t="n">
        <v>80</v>
      </c>
      <c r="C130" t="inlineStr">
        <is>
          <t xml:space="preserve">CONCLUIDO	</t>
        </is>
      </c>
      <c r="D130" t="n">
        <v>10.1816</v>
      </c>
      <c r="E130" t="n">
        <v>9.82</v>
      </c>
      <c r="F130" t="n">
        <v>7.24</v>
      </c>
      <c r="G130" t="n">
        <v>54.3</v>
      </c>
      <c r="H130" t="n">
        <v>0.9399999999999999</v>
      </c>
      <c r="I130" t="n">
        <v>8</v>
      </c>
      <c r="J130" t="n">
        <v>170.62</v>
      </c>
      <c r="K130" t="n">
        <v>50.28</v>
      </c>
      <c r="L130" t="n">
        <v>9</v>
      </c>
      <c r="M130" t="n">
        <v>6</v>
      </c>
      <c r="N130" t="n">
        <v>31.34</v>
      </c>
      <c r="O130" t="n">
        <v>21277.6</v>
      </c>
      <c r="P130" t="n">
        <v>85.06999999999999</v>
      </c>
      <c r="Q130" t="n">
        <v>189.99</v>
      </c>
      <c r="R130" t="n">
        <v>30.27</v>
      </c>
      <c r="S130" t="n">
        <v>24.3</v>
      </c>
      <c r="T130" t="n">
        <v>2168.31</v>
      </c>
      <c r="U130" t="n">
        <v>0.8</v>
      </c>
      <c r="V130" t="n">
        <v>0.86</v>
      </c>
      <c r="W130" t="n">
        <v>2.95</v>
      </c>
      <c r="X130" t="n">
        <v>0.13</v>
      </c>
      <c r="Y130" t="n">
        <v>2</v>
      </c>
      <c r="Z130" t="n">
        <v>10</v>
      </c>
    </row>
    <row r="131">
      <c r="A131" t="n">
        <v>9</v>
      </c>
      <c r="B131" t="n">
        <v>80</v>
      </c>
      <c r="C131" t="inlineStr">
        <is>
          <t xml:space="preserve">CONCLUIDO	</t>
        </is>
      </c>
      <c r="D131" t="n">
        <v>10.1615</v>
      </c>
      <c r="E131" t="n">
        <v>9.84</v>
      </c>
      <c r="F131" t="n">
        <v>7.26</v>
      </c>
      <c r="G131" t="n">
        <v>54.44</v>
      </c>
      <c r="H131" t="n">
        <v>1.03</v>
      </c>
      <c r="I131" t="n">
        <v>8</v>
      </c>
      <c r="J131" t="n">
        <v>172.08</v>
      </c>
      <c r="K131" t="n">
        <v>50.28</v>
      </c>
      <c r="L131" t="n">
        <v>10</v>
      </c>
      <c r="M131" t="n">
        <v>6</v>
      </c>
      <c r="N131" t="n">
        <v>31.8</v>
      </c>
      <c r="O131" t="n">
        <v>21457.64</v>
      </c>
      <c r="P131" t="n">
        <v>84.37</v>
      </c>
      <c r="Q131" t="n">
        <v>190</v>
      </c>
      <c r="R131" t="n">
        <v>30.75</v>
      </c>
      <c r="S131" t="n">
        <v>24.3</v>
      </c>
      <c r="T131" t="n">
        <v>2409.47</v>
      </c>
      <c r="U131" t="n">
        <v>0.79</v>
      </c>
      <c r="V131" t="n">
        <v>0.86</v>
      </c>
      <c r="W131" t="n">
        <v>2.96</v>
      </c>
      <c r="X131" t="n">
        <v>0.15</v>
      </c>
      <c r="Y131" t="n">
        <v>2</v>
      </c>
      <c r="Z131" t="n">
        <v>10</v>
      </c>
    </row>
    <row r="132">
      <c r="A132" t="n">
        <v>10</v>
      </c>
      <c r="B132" t="n">
        <v>80</v>
      </c>
      <c r="C132" t="inlineStr">
        <is>
          <t xml:space="preserve">CONCLUIDO	</t>
        </is>
      </c>
      <c r="D132" t="n">
        <v>10.2334</v>
      </c>
      <c r="E132" t="n">
        <v>9.77</v>
      </c>
      <c r="F132" t="n">
        <v>7.22</v>
      </c>
      <c r="G132" t="n">
        <v>61.9</v>
      </c>
      <c r="H132" t="n">
        <v>1.12</v>
      </c>
      <c r="I132" t="n">
        <v>7</v>
      </c>
      <c r="J132" t="n">
        <v>173.55</v>
      </c>
      <c r="K132" t="n">
        <v>50.28</v>
      </c>
      <c r="L132" t="n">
        <v>11</v>
      </c>
      <c r="M132" t="n">
        <v>5</v>
      </c>
      <c r="N132" t="n">
        <v>32.27</v>
      </c>
      <c r="O132" t="n">
        <v>21638.31</v>
      </c>
      <c r="P132" t="n">
        <v>83.73</v>
      </c>
      <c r="Q132" t="n">
        <v>190.02</v>
      </c>
      <c r="R132" t="n">
        <v>29.83</v>
      </c>
      <c r="S132" t="n">
        <v>24.3</v>
      </c>
      <c r="T132" t="n">
        <v>1953.57</v>
      </c>
      <c r="U132" t="n">
        <v>0.8100000000000001</v>
      </c>
      <c r="V132" t="n">
        <v>0.87</v>
      </c>
      <c r="W132" t="n">
        <v>2.95</v>
      </c>
      <c r="X132" t="n">
        <v>0.11</v>
      </c>
      <c r="Y132" t="n">
        <v>2</v>
      </c>
      <c r="Z132" t="n">
        <v>10</v>
      </c>
    </row>
    <row r="133">
      <c r="A133" t="n">
        <v>11</v>
      </c>
      <c r="B133" t="n">
        <v>80</v>
      </c>
      <c r="C133" t="inlineStr">
        <is>
          <t xml:space="preserve">CONCLUIDO	</t>
        </is>
      </c>
      <c r="D133" t="n">
        <v>10.2898</v>
      </c>
      <c r="E133" t="n">
        <v>9.720000000000001</v>
      </c>
      <c r="F133" t="n">
        <v>7.2</v>
      </c>
      <c r="G133" t="n">
        <v>72.01000000000001</v>
      </c>
      <c r="H133" t="n">
        <v>1.22</v>
      </c>
      <c r="I133" t="n">
        <v>6</v>
      </c>
      <c r="J133" t="n">
        <v>175.02</v>
      </c>
      <c r="K133" t="n">
        <v>50.28</v>
      </c>
      <c r="L133" t="n">
        <v>12</v>
      </c>
      <c r="M133" t="n">
        <v>4</v>
      </c>
      <c r="N133" t="n">
        <v>32.74</v>
      </c>
      <c r="O133" t="n">
        <v>21819.6</v>
      </c>
      <c r="P133" t="n">
        <v>82.23999999999999</v>
      </c>
      <c r="Q133" t="n">
        <v>190.03</v>
      </c>
      <c r="R133" t="n">
        <v>29.09</v>
      </c>
      <c r="S133" t="n">
        <v>24.3</v>
      </c>
      <c r="T133" t="n">
        <v>1586.54</v>
      </c>
      <c r="U133" t="n">
        <v>0.84</v>
      </c>
      <c r="V133" t="n">
        <v>0.87</v>
      </c>
      <c r="W133" t="n">
        <v>2.95</v>
      </c>
      <c r="X133" t="n">
        <v>0.09</v>
      </c>
      <c r="Y133" t="n">
        <v>2</v>
      </c>
      <c r="Z133" t="n">
        <v>10</v>
      </c>
    </row>
    <row r="134">
      <c r="A134" t="n">
        <v>12</v>
      </c>
      <c r="B134" t="n">
        <v>80</v>
      </c>
      <c r="C134" t="inlineStr">
        <is>
          <t xml:space="preserve">CONCLUIDO	</t>
        </is>
      </c>
      <c r="D134" t="n">
        <v>10.2866</v>
      </c>
      <c r="E134" t="n">
        <v>9.720000000000001</v>
      </c>
      <c r="F134" t="n">
        <v>7.2</v>
      </c>
      <c r="G134" t="n">
        <v>72.04000000000001</v>
      </c>
      <c r="H134" t="n">
        <v>1.31</v>
      </c>
      <c r="I134" t="n">
        <v>6</v>
      </c>
      <c r="J134" t="n">
        <v>176.49</v>
      </c>
      <c r="K134" t="n">
        <v>50.28</v>
      </c>
      <c r="L134" t="n">
        <v>13</v>
      </c>
      <c r="M134" t="n">
        <v>4</v>
      </c>
      <c r="N134" t="n">
        <v>33.21</v>
      </c>
      <c r="O134" t="n">
        <v>22001.54</v>
      </c>
      <c r="P134" t="n">
        <v>82.2</v>
      </c>
      <c r="Q134" t="n">
        <v>189.98</v>
      </c>
      <c r="R134" t="n">
        <v>29.28</v>
      </c>
      <c r="S134" t="n">
        <v>24.3</v>
      </c>
      <c r="T134" t="n">
        <v>1680.12</v>
      </c>
      <c r="U134" t="n">
        <v>0.83</v>
      </c>
      <c r="V134" t="n">
        <v>0.87</v>
      </c>
      <c r="W134" t="n">
        <v>2.95</v>
      </c>
      <c r="X134" t="n">
        <v>0.1</v>
      </c>
      <c r="Y134" t="n">
        <v>2</v>
      </c>
      <c r="Z134" t="n">
        <v>10</v>
      </c>
    </row>
    <row r="135">
      <c r="A135" t="n">
        <v>13</v>
      </c>
      <c r="B135" t="n">
        <v>80</v>
      </c>
      <c r="C135" t="inlineStr">
        <is>
          <t xml:space="preserve">CONCLUIDO	</t>
        </is>
      </c>
      <c r="D135" t="n">
        <v>10.2851</v>
      </c>
      <c r="E135" t="n">
        <v>9.720000000000001</v>
      </c>
      <c r="F135" t="n">
        <v>7.21</v>
      </c>
      <c r="G135" t="n">
        <v>72.05</v>
      </c>
      <c r="H135" t="n">
        <v>1.4</v>
      </c>
      <c r="I135" t="n">
        <v>6</v>
      </c>
      <c r="J135" t="n">
        <v>177.97</v>
      </c>
      <c r="K135" t="n">
        <v>50.28</v>
      </c>
      <c r="L135" t="n">
        <v>14</v>
      </c>
      <c r="M135" t="n">
        <v>4</v>
      </c>
      <c r="N135" t="n">
        <v>33.69</v>
      </c>
      <c r="O135" t="n">
        <v>22184.13</v>
      </c>
      <c r="P135" t="n">
        <v>81.09999999999999</v>
      </c>
      <c r="Q135" t="n">
        <v>189.98</v>
      </c>
      <c r="R135" t="n">
        <v>29.25</v>
      </c>
      <c r="S135" t="n">
        <v>24.3</v>
      </c>
      <c r="T135" t="n">
        <v>1665.73</v>
      </c>
      <c r="U135" t="n">
        <v>0.83</v>
      </c>
      <c r="V135" t="n">
        <v>0.87</v>
      </c>
      <c r="W135" t="n">
        <v>2.95</v>
      </c>
      <c r="X135" t="n">
        <v>0.1</v>
      </c>
      <c r="Y135" t="n">
        <v>2</v>
      </c>
      <c r="Z135" t="n">
        <v>10</v>
      </c>
    </row>
    <row r="136">
      <c r="A136" t="n">
        <v>14</v>
      </c>
      <c r="B136" t="n">
        <v>80</v>
      </c>
      <c r="C136" t="inlineStr">
        <is>
          <t xml:space="preserve">CONCLUIDO	</t>
        </is>
      </c>
      <c r="D136" t="n">
        <v>10.3365</v>
      </c>
      <c r="E136" t="n">
        <v>9.67</v>
      </c>
      <c r="F136" t="n">
        <v>7.19</v>
      </c>
      <c r="G136" t="n">
        <v>86.27</v>
      </c>
      <c r="H136" t="n">
        <v>1.48</v>
      </c>
      <c r="I136" t="n">
        <v>5</v>
      </c>
      <c r="J136" t="n">
        <v>179.46</v>
      </c>
      <c r="K136" t="n">
        <v>50.28</v>
      </c>
      <c r="L136" t="n">
        <v>15</v>
      </c>
      <c r="M136" t="n">
        <v>3</v>
      </c>
      <c r="N136" t="n">
        <v>34.18</v>
      </c>
      <c r="O136" t="n">
        <v>22367.38</v>
      </c>
      <c r="P136" t="n">
        <v>80.38</v>
      </c>
      <c r="Q136" t="n">
        <v>189.96</v>
      </c>
      <c r="R136" t="n">
        <v>28.77</v>
      </c>
      <c r="S136" t="n">
        <v>24.3</v>
      </c>
      <c r="T136" t="n">
        <v>1433.03</v>
      </c>
      <c r="U136" t="n">
        <v>0.84</v>
      </c>
      <c r="V136" t="n">
        <v>0.87</v>
      </c>
      <c r="W136" t="n">
        <v>2.95</v>
      </c>
      <c r="X136" t="n">
        <v>0.08</v>
      </c>
      <c r="Y136" t="n">
        <v>2</v>
      </c>
      <c r="Z136" t="n">
        <v>10</v>
      </c>
    </row>
    <row r="137">
      <c r="A137" t="n">
        <v>15</v>
      </c>
      <c r="B137" t="n">
        <v>80</v>
      </c>
      <c r="C137" t="inlineStr">
        <is>
          <t xml:space="preserve">CONCLUIDO	</t>
        </is>
      </c>
      <c r="D137" t="n">
        <v>10.3392</v>
      </c>
      <c r="E137" t="n">
        <v>9.67</v>
      </c>
      <c r="F137" t="n">
        <v>7.19</v>
      </c>
      <c r="G137" t="n">
        <v>86.23999999999999</v>
      </c>
      <c r="H137" t="n">
        <v>1.57</v>
      </c>
      <c r="I137" t="n">
        <v>5</v>
      </c>
      <c r="J137" t="n">
        <v>180.95</v>
      </c>
      <c r="K137" t="n">
        <v>50.28</v>
      </c>
      <c r="L137" t="n">
        <v>16</v>
      </c>
      <c r="M137" t="n">
        <v>3</v>
      </c>
      <c r="N137" t="n">
        <v>34.67</v>
      </c>
      <c r="O137" t="n">
        <v>22551.28</v>
      </c>
      <c r="P137" t="n">
        <v>80.06</v>
      </c>
      <c r="Q137" t="n">
        <v>189.98</v>
      </c>
      <c r="R137" t="n">
        <v>28.69</v>
      </c>
      <c r="S137" t="n">
        <v>24.3</v>
      </c>
      <c r="T137" t="n">
        <v>1393.71</v>
      </c>
      <c r="U137" t="n">
        <v>0.85</v>
      </c>
      <c r="V137" t="n">
        <v>0.87</v>
      </c>
      <c r="W137" t="n">
        <v>2.95</v>
      </c>
      <c r="X137" t="n">
        <v>0.08</v>
      </c>
      <c r="Y137" t="n">
        <v>2</v>
      </c>
      <c r="Z137" t="n">
        <v>10</v>
      </c>
    </row>
    <row r="138">
      <c r="A138" t="n">
        <v>16</v>
      </c>
      <c r="B138" t="n">
        <v>80</v>
      </c>
      <c r="C138" t="inlineStr">
        <is>
          <t xml:space="preserve">CONCLUIDO	</t>
        </is>
      </c>
      <c r="D138" t="n">
        <v>10.3505</v>
      </c>
      <c r="E138" t="n">
        <v>9.66</v>
      </c>
      <c r="F138" t="n">
        <v>7.18</v>
      </c>
      <c r="G138" t="n">
        <v>86.11</v>
      </c>
      <c r="H138" t="n">
        <v>1.65</v>
      </c>
      <c r="I138" t="n">
        <v>5</v>
      </c>
      <c r="J138" t="n">
        <v>182.45</v>
      </c>
      <c r="K138" t="n">
        <v>50.28</v>
      </c>
      <c r="L138" t="n">
        <v>17</v>
      </c>
      <c r="M138" t="n">
        <v>3</v>
      </c>
      <c r="N138" t="n">
        <v>35.17</v>
      </c>
      <c r="O138" t="n">
        <v>22735.98</v>
      </c>
      <c r="P138" t="n">
        <v>78.94</v>
      </c>
      <c r="Q138" t="n">
        <v>189.99</v>
      </c>
      <c r="R138" t="n">
        <v>28.36</v>
      </c>
      <c r="S138" t="n">
        <v>24.3</v>
      </c>
      <c r="T138" t="n">
        <v>1224.96</v>
      </c>
      <c r="U138" t="n">
        <v>0.86</v>
      </c>
      <c r="V138" t="n">
        <v>0.87</v>
      </c>
      <c r="W138" t="n">
        <v>2.95</v>
      </c>
      <c r="X138" t="n">
        <v>0.07000000000000001</v>
      </c>
      <c r="Y138" t="n">
        <v>2</v>
      </c>
      <c r="Z138" t="n">
        <v>10</v>
      </c>
    </row>
    <row r="139">
      <c r="A139" t="n">
        <v>17</v>
      </c>
      <c r="B139" t="n">
        <v>80</v>
      </c>
      <c r="C139" t="inlineStr">
        <is>
          <t xml:space="preserve">CONCLUIDO	</t>
        </is>
      </c>
      <c r="D139" t="n">
        <v>10.3398</v>
      </c>
      <c r="E139" t="n">
        <v>9.67</v>
      </c>
      <c r="F139" t="n">
        <v>7.19</v>
      </c>
      <c r="G139" t="n">
        <v>86.23</v>
      </c>
      <c r="H139" t="n">
        <v>1.74</v>
      </c>
      <c r="I139" t="n">
        <v>5</v>
      </c>
      <c r="J139" t="n">
        <v>183.95</v>
      </c>
      <c r="K139" t="n">
        <v>50.28</v>
      </c>
      <c r="L139" t="n">
        <v>18</v>
      </c>
      <c r="M139" t="n">
        <v>3</v>
      </c>
      <c r="N139" t="n">
        <v>35.67</v>
      </c>
      <c r="O139" t="n">
        <v>22921.24</v>
      </c>
      <c r="P139" t="n">
        <v>77.48999999999999</v>
      </c>
      <c r="Q139" t="n">
        <v>189.96</v>
      </c>
      <c r="R139" t="n">
        <v>28.64</v>
      </c>
      <c r="S139" t="n">
        <v>24.3</v>
      </c>
      <c r="T139" t="n">
        <v>1366.8</v>
      </c>
      <c r="U139" t="n">
        <v>0.85</v>
      </c>
      <c r="V139" t="n">
        <v>0.87</v>
      </c>
      <c r="W139" t="n">
        <v>2.95</v>
      </c>
      <c r="X139" t="n">
        <v>0.08</v>
      </c>
      <c r="Y139" t="n">
        <v>2</v>
      </c>
      <c r="Z139" t="n">
        <v>10</v>
      </c>
    </row>
    <row r="140">
      <c r="A140" t="n">
        <v>18</v>
      </c>
      <c r="B140" t="n">
        <v>80</v>
      </c>
      <c r="C140" t="inlineStr">
        <is>
          <t xml:space="preserve">CONCLUIDO	</t>
        </is>
      </c>
      <c r="D140" t="n">
        <v>10.3998</v>
      </c>
      <c r="E140" t="n">
        <v>9.619999999999999</v>
      </c>
      <c r="F140" t="n">
        <v>7.16</v>
      </c>
      <c r="G140" t="n">
        <v>107.43</v>
      </c>
      <c r="H140" t="n">
        <v>1.82</v>
      </c>
      <c r="I140" t="n">
        <v>4</v>
      </c>
      <c r="J140" t="n">
        <v>185.46</v>
      </c>
      <c r="K140" t="n">
        <v>50.28</v>
      </c>
      <c r="L140" t="n">
        <v>19</v>
      </c>
      <c r="M140" t="n">
        <v>2</v>
      </c>
      <c r="N140" t="n">
        <v>36.18</v>
      </c>
      <c r="O140" t="n">
        <v>23107.19</v>
      </c>
      <c r="P140" t="n">
        <v>77.06</v>
      </c>
      <c r="Q140" t="n">
        <v>190.01</v>
      </c>
      <c r="R140" t="n">
        <v>27.95</v>
      </c>
      <c r="S140" t="n">
        <v>24.3</v>
      </c>
      <c r="T140" t="n">
        <v>1027.06</v>
      </c>
      <c r="U140" t="n">
        <v>0.87</v>
      </c>
      <c r="V140" t="n">
        <v>0.87</v>
      </c>
      <c r="W140" t="n">
        <v>2.94</v>
      </c>
      <c r="X140" t="n">
        <v>0.05</v>
      </c>
      <c r="Y140" t="n">
        <v>2</v>
      </c>
      <c r="Z140" t="n">
        <v>10</v>
      </c>
    </row>
    <row r="141">
      <c r="A141" t="n">
        <v>19</v>
      </c>
      <c r="B141" t="n">
        <v>80</v>
      </c>
      <c r="C141" t="inlineStr">
        <is>
          <t xml:space="preserve">CONCLUIDO	</t>
        </is>
      </c>
      <c r="D141" t="n">
        <v>10.4022</v>
      </c>
      <c r="E141" t="n">
        <v>9.609999999999999</v>
      </c>
      <c r="F141" t="n">
        <v>7.16</v>
      </c>
      <c r="G141" t="n">
        <v>107.4</v>
      </c>
      <c r="H141" t="n">
        <v>1.9</v>
      </c>
      <c r="I141" t="n">
        <v>4</v>
      </c>
      <c r="J141" t="n">
        <v>186.97</v>
      </c>
      <c r="K141" t="n">
        <v>50.28</v>
      </c>
      <c r="L141" t="n">
        <v>20</v>
      </c>
      <c r="M141" t="n">
        <v>2</v>
      </c>
      <c r="N141" t="n">
        <v>36.69</v>
      </c>
      <c r="O141" t="n">
        <v>23293.82</v>
      </c>
      <c r="P141" t="n">
        <v>76.73</v>
      </c>
      <c r="Q141" t="n">
        <v>189.96</v>
      </c>
      <c r="R141" t="n">
        <v>27.88</v>
      </c>
      <c r="S141" t="n">
        <v>24.3</v>
      </c>
      <c r="T141" t="n">
        <v>992.16</v>
      </c>
      <c r="U141" t="n">
        <v>0.87</v>
      </c>
      <c r="V141" t="n">
        <v>0.87</v>
      </c>
      <c r="W141" t="n">
        <v>2.94</v>
      </c>
      <c r="X141" t="n">
        <v>0.05</v>
      </c>
      <c r="Y141" t="n">
        <v>2</v>
      </c>
      <c r="Z141" t="n">
        <v>10</v>
      </c>
    </row>
    <row r="142">
      <c r="A142" t="n">
        <v>20</v>
      </c>
      <c r="B142" t="n">
        <v>80</v>
      </c>
      <c r="C142" t="inlineStr">
        <is>
          <t xml:space="preserve">CONCLUIDO	</t>
        </is>
      </c>
      <c r="D142" t="n">
        <v>10.4007</v>
      </c>
      <c r="E142" t="n">
        <v>9.609999999999999</v>
      </c>
      <c r="F142" t="n">
        <v>7.16</v>
      </c>
      <c r="G142" t="n">
        <v>107.42</v>
      </c>
      <c r="H142" t="n">
        <v>1.98</v>
      </c>
      <c r="I142" t="n">
        <v>4</v>
      </c>
      <c r="J142" t="n">
        <v>188.49</v>
      </c>
      <c r="K142" t="n">
        <v>50.28</v>
      </c>
      <c r="L142" t="n">
        <v>21</v>
      </c>
      <c r="M142" t="n">
        <v>2</v>
      </c>
      <c r="N142" t="n">
        <v>37.21</v>
      </c>
      <c r="O142" t="n">
        <v>23481.16</v>
      </c>
      <c r="P142" t="n">
        <v>76.23</v>
      </c>
      <c r="Q142" t="n">
        <v>189.97</v>
      </c>
      <c r="R142" t="n">
        <v>27.94</v>
      </c>
      <c r="S142" t="n">
        <v>24.3</v>
      </c>
      <c r="T142" t="n">
        <v>1023.99</v>
      </c>
      <c r="U142" t="n">
        <v>0.87</v>
      </c>
      <c r="V142" t="n">
        <v>0.87</v>
      </c>
      <c r="W142" t="n">
        <v>2.94</v>
      </c>
      <c r="X142" t="n">
        <v>0.05</v>
      </c>
      <c r="Y142" t="n">
        <v>2</v>
      </c>
      <c r="Z142" t="n">
        <v>10</v>
      </c>
    </row>
    <row r="143">
      <c r="A143" t="n">
        <v>21</v>
      </c>
      <c r="B143" t="n">
        <v>80</v>
      </c>
      <c r="C143" t="inlineStr">
        <is>
          <t xml:space="preserve">CONCLUIDO	</t>
        </is>
      </c>
      <c r="D143" t="n">
        <v>10.398</v>
      </c>
      <c r="E143" t="n">
        <v>9.619999999999999</v>
      </c>
      <c r="F143" t="n">
        <v>7.16</v>
      </c>
      <c r="G143" t="n">
        <v>107.46</v>
      </c>
      <c r="H143" t="n">
        <v>2.05</v>
      </c>
      <c r="I143" t="n">
        <v>4</v>
      </c>
      <c r="J143" t="n">
        <v>190.01</v>
      </c>
      <c r="K143" t="n">
        <v>50.28</v>
      </c>
      <c r="L143" t="n">
        <v>22</v>
      </c>
      <c r="M143" t="n">
        <v>0</v>
      </c>
      <c r="N143" t="n">
        <v>37.74</v>
      </c>
      <c r="O143" t="n">
        <v>23669.2</v>
      </c>
      <c r="P143" t="n">
        <v>75.89</v>
      </c>
      <c r="Q143" t="n">
        <v>190.05</v>
      </c>
      <c r="R143" t="n">
        <v>27.89</v>
      </c>
      <c r="S143" t="n">
        <v>24.3</v>
      </c>
      <c r="T143" t="n">
        <v>995.97</v>
      </c>
      <c r="U143" t="n">
        <v>0.87</v>
      </c>
      <c r="V143" t="n">
        <v>0.87</v>
      </c>
      <c r="W143" t="n">
        <v>2.95</v>
      </c>
      <c r="X143" t="n">
        <v>0.06</v>
      </c>
      <c r="Y143" t="n">
        <v>2</v>
      </c>
      <c r="Z143" t="n">
        <v>10</v>
      </c>
    </row>
    <row r="144">
      <c r="A144" t="n">
        <v>0</v>
      </c>
      <c r="B144" t="n">
        <v>35</v>
      </c>
      <c r="C144" t="inlineStr">
        <is>
          <t xml:space="preserve">CONCLUIDO	</t>
        </is>
      </c>
      <c r="D144" t="n">
        <v>9.2973</v>
      </c>
      <c r="E144" t="n">
        <v>10.76</v>
      </c>
      <c r="F144" t="n">
        <v>8.050000000000001</v>
      </c>
      <c r="G144" t="n">
        <v>10.28</v>
      </c>
      <c r="H144" t="n">
        <v>0.22</v>
      </c>
      <c r="I144" t="n">
        <v>47</v>
      </c>
      <c r="J144" t="n">
        <v>80.84</v>
      </c>
      <c r="K144" t="n">
        <v>35.1</v>
      </c>
      <c r="L144" t="n">
        <v>1</v>
      </c>
      <c r="M144" t="n">
        <v>45</v>
      </c>
      <c r="N144" t="n">
        <v>9.74</v>
      </c>
      <c r="O144" t="n">
        <v>10204.21</v>
      </c>
      <c r="P144" t="n">
        <v>63.31</v>
      </c>
      <c r="Q144" t="n">
        <v>190.29</v>
      </c>
      <c r="R144" t="n">
        <v>55.27</v>
      </c>
      <c r="S144" t="n">
        <v>24.3</v>
      </c>
      <c r="T144" t="n">
        <v>14474.54</v>
      </c>
      <c r="U144" t="n">
        <v>0.44</v>
      </c>
      <c r="V144" t="n">
        <v>0.78</v>
      </c>
      <c r="W144" t="n">
        <v>3.02</v>
      </c>
      <c r="X144" t="n">
        <v>0.9399999999999999</v>
      </c>
      <c r="Y144" t="n">
        <v>2</v>
      </c>
      <c r="Z144" t="n">
        <v>10</v>
      </c>
    </row>
    <row r="145">
      <c r="A145" t="n">
        <v>1</v>
      </c>
      <c r="B145" t="n">
        <v>35</v>
      </c>
      <c r="C145" t="inlineStr">
        <is>
          <t xml:space="preserve">CONCLUIDO	</t>
        </is>
      </c>
      <c r="D145" t="n">
        <v>10.2136</v>
      </c>
      <c r="E145" t="n">
        <v>9.789999999999999</v>
      </c>
      <c r="F145" t="n">
        <v>7.52</v>
      </c>
      <c r="G145" t="n">
        <v>20.51</v>
      </c>
      <c r="H145" t="n">
        <v>0.43</v>
      </c>
      <c r="I145" t="n">
        <v>22</v>
      </c>
      <c r="J145" t="n">
        <v>82.04000000000001</v>
      </c>
      <c r="K145" t="n">
        <v>35.1</v>
      </c>
      <c r="L145" t="n">
        <v>2</v>
      </c>
      <c r="M145" t="n">
        <v>20</v>
      </c>
      <c r="N145" t="n">
        <v>9.94</v>
      </c>
      <c r="O145" t="n">
        <v>10352.53</v>
      </c>
      <c r="P145" t="n">
        <v>57.61</v>
      </c>
      <c r="Q145" t="n">
        <v>190.07</v>
      </c>
      <c r="R145" t="n">
        <v>39.15</v>
      </c>
      <c r="S145" t="n">
        <v>24.3</v>
      </c>
      <c r="T145" t="n">
        <v>6535.28</v>
      </c>
      <c r="U145" t="n">
        <v>0.62</v>
      </c>
      <c r="V145" t="n">
        <v>0.83</v>
      </c>
      <c r="W145" t="n">
        <v>2.97</v>
      </c>
      <c r="X145" t="n">
        <v>0.41</v>
      </c>
      <c r="Y145" t="n">
        <v>2</v>
      </c>
      <c r="Z145" t="n">
        <v>10</v>
      </c>
    </row>
    <row r="146">
      <c r="A146" t="n">
        <v>2</v>
      </c>
      <c r="B146" t="n">
        <v>35</v>
      </c>
      <c r="C146" t="inlineStr">
        <is>
          <t xml:space="preserve">CONCLUIDO	</t>
        </is>
      </c>
      <c r="D146" t="n">
        <v>10.5014</v>
      </c>
      <c r="E146" t="n">
        <v>9.52</v>
      </c>
      <c r="F146" t="n">
        <v>7.37</v>
      </c>
      <c r="G146" t="n">
        <v>29.49</v>
      </c>
      <c r="H146" t="n">
        <v>0.63</v>
      </c>
      <c r="I146" t="n">
        <v>15</v>
      </c>
      <c r="J146" t="n">
        <v>83.25</v>
      </c>
      <c r="K146" t="n">
        <v>35.1</v>
      </c>
      <c r="L146" t="n">
        <v>3</v>
      </c>
      <c r="M146" t="n">
        <v>13</v>
      </c>
      <c r="N146" t="n">
        <v>10.15</v>
      </c>
      <c r="O146" t="n">
        <v>10501.19</v>
      </c>
      <c r="P146" t="n">
        <v>54.84</v>
      </c>
      <c r="Q146" t="n">
        <v>190.02</v>
      </c>
      <c r="R146" t="n">
        <v>34.58</v>
      </c>
      <c r="S146" t="n">
        <v>24.3</v>
      </c>
      <c r="T146" t="n">
        <v>4288.47</v>
      </c>
      <c r="U146" t="n">
        <v>0.7</v>
      </c>
      <c r="V146" t="n">
        <v>0.85</v>
      </c>
      <c r="W146" t="n">
        <v>2.96</v>
      </c>
      <c r="X146" t="n">
        <v>0.26</v>
      </c>
      <c r="Y146" t="n">
        <v>2</v>
      </c>
      <c r="Z146" t="n">
        <v>10</v>
      </c>
    </row>
    <row r="147">
      <c r="A147" t="n">
        <v>3</v>
      </c>
      <c r="B147" t="n">
        <v>35</v>
      </c>
      <c r="C147" t="inlineStr">
        <is>
          <t xml:space="preserve">CONCLUIDO	</t>
        </is>
      </c>
      <c r="D147" t="n">
        <v>10.6458</v>
      </c>
      <c r="E147" t="n">
        <v>9.390000000000001</v>
      </c>
      <c r="F147" t="n">
        <v>7.31</v>
      </c>
      <c r="G147" t="n">
        <v>39.88</v>
      </c>
      <c r="H147" t="n">
        <v>0.83</v>
      </c>
      <c r="I147" t="n">
        <v>11</v>
      </c>
      <c r="J147" t="n">
        <v>84.45999999999999</v>
      </c>
      <c r="K147" t="n">
        <v>35.1</v>
      </c>
      <c r="L147" t="n">
        <v>4</v>
      </c>
      <c r="M147" t="n">
        <v>9</v>
      </c>
      <c r="N147" t="n">
        <v>10.36</v>
      </c>
      <c r="O147" t="n">
        <v>10650.22</v>
      </c>
      <c r="P147" t="n">
        <v>52.74</v>
      </c>
      <c r="Q147" t="n">
        <v>190.02</v>
      </c>
      <c r="R147" t="n">
        <v>32.49</v>
      </c>
      <c r="S147" t="n">
        <v>24.3</v>
      </c>
      <c r="T147" t="n">
        <v>3262.55</v>
      </c>
      <c r="U147" t="n">
        <v>0.75</v>
      </c>
      <c r="V147" t="n">
        <v>0.86</v>
      </c>
      <c r="W147" t="n">
        <v>2.96</v>
      </c>
      <c r="X147" t="n">
        <v>0.2</v>
      </c>
      <c r="Y147" t="n">
        <v>2</v>
      </c>
      <c r="Z147" t="n">
        <v>10</v>
      </c>
    </row>
    <row r="148">
      <c r="A148" t="n">
        <v>4</v>
      </c>
      <c r="B148" t="n">
        <v>35</v>
      </c>
      <c r="C148" t="inlineStr">
        <is>
          <t xml:space="preserve">CONCLUIDO	</t>
        </is>
      </c>
      <c r="D148" t="n">
        <v>10.7344</v>
      </c>
      <c r="E148" t="n">
        <v>9.32</v>
      </c>
      <c r="F148" t="n">
        <v>7.27</v>
      </c>
      <c r="G148" t="n">
        <v>48.46</v>
      </c>
      <c r="H148" t="n">
        <v>1.02</v>
      </c>
      <c r="I148" t="n">
        <v>9</v>
      </c>
      <c r="J148" t="n">
        <v>85.67</v>
      </c>
      <c r="K148" t="n">
        <v>35.1</v>
      </c>
      <c r="L148" t="n">
        <v>5</v>
      </c>
      <c r="M148" t="n">
        <v>7</v>
      </c>
      <c r="N148" t="n">
        <v>10.57</v>
      </c>
      <c r="O148" t="n">
        <v>10799.59</v>
      </c>
      <c r="P148" t="n">
        <v>50.42</v>
      </c>
      <c r="Q148" t="n">
        <v>190.02</v>
      </c>
      <c r="R148" t="n">
        <v>31.41</v>
      </c>
      <c r="S148" t="n">
        <v>24.3</v>
      </c>
      <c r="T148" t="n">
        <v>2734.76</v>
      </c>
      <c r="U148" t="n">
        <v>0.77</v>
      </c>
      <c r="V148" t="n">
        <v>0.86</v>
      </c>
      <c r="W148" t="n">
        <v>2.95</v>
      </c>
      <c r="X148" t="n">
        <v>0.16</v>
      </c>
      <c r="Y148" t="n">
        <v>2</v>
      </c>
      <c r="Z148" t="n">
        <v>10</v>
      </c>
    </row>
    <row r="149">
      <c r="A149" t="n">
        <v>5</v>
      </c>
      <c r="B149" t="n">
        <v>35</v>
      </c>
      <c r="C149" t="inlineStr">
        <is>
          <t xml:space="preserve">CONCLUIDO	</t>
        </is>
      </c>
      <c r="D149" t="n">
        <v>10.8232</v>
      </c>
      <c r="E149" t="n">
        <v>9.24</v>
      </c>
      <c r="F149" t="n">
        <v>7.23</v>
      </c>
      <c r="G149" t="n">
        <v>61.95</v>
      </c>
      <c r="H149" t="n">
        <v>1.21</v>
      </c>
      <c r="I149" t="n">
        <v>7</v>
      </c>
      <c r="J149" t="n">
        <v>86.88</v>
      </c>
      <c r="K149" t="n">
        <v>35.1</v>
      </c>
      <c r="L149" t="n">
        <v>6</v>
      </c>
      <c r="M149" t="n">
        <v>4</v>
      </c>
      <c r="N149" t="n">
        <v>10.78</v>
      </c>
      <c r="O149" t="n">
        <v>10949.33</v>
      </c>
      <c r="P149" t="n">
        <v>48.65</v>
      </c>
      <c r="Q149" t="n">
        <v>189.96</v>
      </c>
      <c r="R149" t="n">
        <v>29.91</v>
      </c>
      <c r="S149" t="n">
        <v>24.3</v>
      </c>
      <c r="T149" t="n">
        <v>1994.13</v>
      </c>
      <c r="U149" t="n">
        <v>0.8100000000000001</v>
      </c>
      <c r="V149" t="n">
        <v>0.87</v>
      </c>
      <c r="W149" t="n">
        <v>2.95</v>
      </c>
      <c r="X149" t="n">
        <v>0.12</v>
      </c>
      <c r="Y149" t="n">
        <v>2</v>
      </c>
      <c r="Z149" t="n">
        <v>10</v>
      </c>
    </row>
    <row r="150">
      <c r="A150" t="n">
        <v>6</v>
      </c>
      <c r="B150" t="n">
        <v>35</v>
      </c>
      <c r="C150" t="inlineStr">
        <is>
          <t xml:space="preserve">CONCLUIDO	</t>
        </is>
      </c>
      <c r="D150" t="n">
        <v>10.816</v>
      </c>
      <c r="E150" t="n">
        <v>9.25</v>
      </c>
      <c r="F150" t="n">
        <v>7.23</v>
      </c>
      <c r="G150" t="n">
        <v>62</v>
      </c>
      <c r="H150" t="n">
        <v>1.39</v>
      </c>
      <c r="I150" t="n">
        <v>7</v>
      </c>
      <c r="J150" t="n">
        <v>88.09999999999999</v>
      </c>
      <c r="K150" t="n">
        <v>35.1</v>
      </c>
      <c r="L150" t="n">
        <v>7</v>
      </c>
      <c r="M150" t="n">
        <v>0</v>
      </c>
      <c r="N150" t="n">
        <v>11</v>
      </c>
      <c r="O150" t="n">
        <v>11099.43</v>
      </c>
      <c r="P150" t="n">
        <v>48.83</v>
      </c>
      <c r="Q150" t="n">
        <v>190.01</v>
      </c>
      <c r="R150" t="n">
        <v>29.77</v>
      </c>
      <c r="S150" t="n">
        <v>24.3</v>
      </c>
      <c r="T150" t="n">
        <v>1924.76</v>
      </c>
      <c r="U150" t="n">
        <v>0.82</v>
      </c>
      <c r="V150" t="n">
        <v>0.87</v>
      </c>
      <c r="W150" t="n">
        <v>2.96</v>
      </c>
      <c r="X150" t="n">
        <v>0.13</v>
      </c>
      <c r="Y150" t="n">
        <v>2</v>
      </c>
      <c r="Z150" t="n">
        <v>10</v>
      </c>
    </row>
    <row r="151">
      <c r="A151" t="n">
        <v>0</v>
      </c>
      <c r="B151" t="n">
        <v>50</v>
      </c>
      <c r="C151" t="inlineStr">
        <is>
          <t xml:space="preserve">CONCLUIDO	</t>
        </is>
      </c>
      <c r="D151" t="n">
        <v>8.6188</v>
      </c>
      <c r="E151" t="n">
        <v>11.6</v>
      </c>
      <c r="F151" t="n">
        <v>8.279999999999999</v>
      </c>
      <c r="G151" t="n">
        <v>8.56</v>
      </c>
      <c r="H151" t="n">
        <v>0.16</v>
      </c>
      <c r="I151" t="n">
        <v>58</v>
      </c>
      <c r="J151" t="n">
        <v>107.41</v>
      </c>
      <c r="K151" t="n">
        <v>41.65</v>
      </c>
      <c r="L151" t="n">
        <v>1</v>
      </c>
      <c r="M151" t="n">
        <v>56</v>
      </c>
      <c r="N151" t="n">
        <v>14.77</v>
      </c>
      <c r="O151" t="n">
        <v>13481.73</v>
      </c>
      <c r="P151" t="n">
        <v>79.43000000000001</v>
      </c>
      <c r="Q151" t="n">
        <v>190.61</v>
      </c>
      <c r="R151" t="n">
        <v>62.43</v>
      </c>
      <c r="S151" t="n">
        <v>24.3</v>
      </c>
      <c r="T151" t="n">
        <v>17999.24</v>
      </c>
      <c r="U151" t="n">
        <v>0.39</v>
      </c>
      <c r="V151" t="n">
        <v>0.76</v>
      </c>
      <c r="W151" t="n">
        <v>3.03</v>
      </c>
      <c r="X151" t="n">
        <v>1.16</v>
      </c>
      <c r="Y151" t="n">
        <v>2</v>
      </c>
      <c r="Z151" t="n">
        <v>10</v>
      </c>
    </row>
    <row r="152">
      <c r="A152" t="n">
        <v>1</v>
      </c>
      <c r="B152" t="n">
        <v>50</v>
      </c>
      <c r="C152" t="inlineStr">
        <is>
          <t xml:space="preserve">CONCLUIDO	</t>
        </is>
      </c>
      <c r="D152" t="n">
        <v>9.7239</v>
      </c>
      <c r="E152" t="n">
        <v>10.28</v>
      </c>
      <c r="F152" t="n">
        <v>7.65</v>
      </c>
      <c r="G152" t="n">
        <v>17</v>
      </c>
      <c r="H152" t="n">
        <v>0.32</v>
      </c>
      <c r="I152" t="n">
        <v>27</v>
      </c>
      <c r="J152" t="n">
        <v>108.68</v>
      </c>
      <c r="K152" t="n">
        <v>41.65</v>
      </c>
      <c r="L152" t="n">
        <v>2</v>
      </c>
      <c r="M152" t="n">
        <v>25</v>
      </c>
      <c r="N152" t="n">
        <v>15.03</v>
      </c>
      <c r="O152" t="n">
        <v>13638.32</v>
      </c>
      <c r="P152" t="n">
        <v>72.31</v>
      </c>
      <c r="Q152" t="n">
        <v>190.13</v>
      </c>
      <c r="R152" t="n">
        <v>42.81</v>
      </c>
      <c r="S152" t="n">
        <v>24.3</v>
      </c>
      <c r="T152" t="n">
        <v>8339.879999999999</v>
      </c>
      <c r="U152" t="n">
        <v>0.57</v>
      </c>
      <c r="V152" t="n">
        <v>0.82</v>
      </c>
      <c r="W152" t="n">
        <v>2.99</v>
      </c>
      <c r="X152" t="n">
        <v>0.54</v>
      </c>
      <c r="Y152" t="n">
        <v>2</v>
      </c>
      <c r="Z152" t="n">
        <v>10</v>
      </c>
    </row>
    <row r="153">
      <c r="A153" t="n">
        <v>2</v>
      </c>
      <c r="B153" t="n">
        <v>50</v>
      </c>
      <c r="C153" t="inlineStr">
        <is>
          <t xml:space="preserve">CONCLUIDO	</t>
        </is>
      </c>
      <c r="D153" t="n">
        <v>10.1226</v>
      </c>
      <c r="E153" t="n">
        <v>9.880000000000001</v>
      </c>
      <c r="F153" t="n">
        <v>7.44</v>
      </c>
      <c r="G153" t="n">
        <v>24.81</v>
      </c>
      <c r="H153" t="n">
        <v>0.48</v>
      </c>
      <c r="I153" t="n">
        <v>18</v>
      </c>
      <c r="J153" t="n">
        <v>109.96</v>
      </c>
      <c r="K153" t="n">
        <v>41.65</v>
      </c>
      <c r="L153" t="n">
        <v>3</v>
      </c>
      <c r="M153" t="n">
        <v>16</v>
      </c>
      <c r="N153" t="n">
        <v>15.31</v>
      </c>
      <c r="O153" t="n">
        <v>13795.21</v>
      </c>
      <c r="P153" t="n">
        <v>69.3</v>
      </c>
      <c r="Q153" t="n">
        <v>190.05</v>
      </c>
      <c r="R153" t="n">
        <v>36.62</v>
      </c>
      <c r="S153" t="n">
        <v>24.3</v>
      </c>
      <c r="T153" t="n">
        <v>5291.21</v>
      </c>
      <c r="U153" t="n">
        <v>0.66</v>
      </c>
      <c r="V153" t="n">
        <v>0.84</v>
      </c>
      <c r="W153" t="n">
        <v>2.97</v>
      </c>
      <c r="X153" t="n">
        <v>0.33</v>
      </c>
      <c r="Y153" t="n">
        <v>2</v>
      </c>
      <c r="Z153" t="n">
        <v>10</v>
      </c>
    </row>
    <row r="154">
      <c r="A154" t="n">
        <v>3</v>
      </c>
      <c r="B154" t="n">
        <v>50</v>
      </c>
      <c r="C154" t="inlineStr">
        <is>
          <t xml:space="preserve">CONCLUIDO	</t>
        </is>
      </c>
      <c r="D154" t="n">
        <v>10.2813</v>
      </c>
      <c r="E154" t="n">
        <v>9.73</v>
      </c>
      <c r="F154" t="n">
        <v>7.38</v>
      </c>
      <c r="G154" t="n">
        <v>31.62</v>
      </c>
      <c r="H154" t="n">
        <v>0.63</v>
      </c>
      <c r="I154" t="n">
        <v>14</v>
      </c>
      <c r="J154" t="n">
        <v>111.23</v>
      </c>
      <c r="K154" t="n">
        <v>41.65</v>
      </c>
      <c r="L154" t="n">
        <v>4</v>
      </c>
      <c r="M154" t="n">
        <v>12</v>
      </c>
      <c r="N154" t="n">
        <v>15.58</v>
      </c>
      <c r="O154" t="n">
        <v>13952.52</v>
      </c>
      <c r="P154" t="n">
        <v>67.45999999999999</v>
      </c>
      <c r="Q154" t="n">
        <v>190.06</v>
      </c>
      <c r="R154" t="n">
        <v>34.74</v>
      </c>
      <c r="S154" t="n">
        <v>24.3</v>
      </c>
      <c r="T154" t="n">
        <v>4372.19</v>
      </c>
      <c r="U154" t="n">
        <v>0.7</v>
      </c>
      <c r="V154" t="n">
        <v>0.85</v>
      </c>
      <c r="W154" t="n">
        <v>2.96</v>
      </c>
      <c r="X154" t="n">
        <v>0.27</v>
      </c>
      <c r="Y154" t="n">
        <v>2</v>
      </c>
      <c r="Z154" t="n">
        <v>10</v>
      </c>
    </row>
    <row r="155">
      <c r="A155" t="n">
        <v>4</v>
      </c>
      <c r="B155" t="n">
        <v>50</v>
      </c>
      <c r="C155" t="inlineStr">
        <is>
          <t xml:space="preserve">CONCLUIDO	</t>
        </is>
      </c>
      <c r="D155" t="n">
        <v>10.4293</v>
      </c>
      <c r="E155" t="n">
        <v>9.59</v>
      </c>
      <c r="F155" t="n">
        <v>7.31</v>
      </c>
      <c r="G155" t="n">
        <v>39.86</v>
      </c>
      <c r="H155" t="n">
        <v>0.78</v>
      </c>
      <c r="I155" t="n">
        <v>11</v>
      </c>
      <c r="J155" t="n">
        <v>112.51</v>
      </c>
      <c r="K155" t="n">
        <v>41.65</v>
      </c>
      <c r="L155" t="n">
        <v>5</v>
      </c>
      <c r="M155" t="n">
        <v>9</v>
      </c>
      <c r="N155" t="n">
        <v>15.86</v>
      </c>
      <c r="O155" t="n">
        <v>14110.24</v>
      </c>
      <c r="P155" t="n">
        <v>65.78</v>
      </c>
      <c r="Q155" t="n">
        <v>190.06</v>
      </c>
      <c r="R155" t="n">
        <v>32.42</v>
      </c>
      <c r="S155" t="n">
        <v>24.3</v>
      </c>
      <c r="T155" t="n">
        <v>3225</v>
      </c>
      <c r="U155" t="n">
        <v>0.75</v>
      </c>
      <c r="V155" t="n">
        <v>0.86</v>
      </c>
      <c r="W155" t="n">
        <v>2.96</v>
      </c>
      <c r="X155" t="n">
        <v>0.2</v>
      </c>
      <c r="Y155" t="n">
        <v>2</v>
      </c>
      <c r="Z155" t="n">
        <v>10</v>
      </c>
    </row>
    <row r="156">
      <c r="A156" t="n">
        <v>5</v>
      </c>
      <c r="B156" t="n">
        <v>50</v>
      </c>
      <c r="C156" t="inlineStr">
        <is>
          <t xml:space="preserve">CONCLUIDO	</t>
        </is>
      </c>
      <c r="D156" t="n">
        <v>10.5248</v>
      </c>
      <c r="E156" t="n">
        <v>9.5</v>
      </c>
      <c r="F156" t="n">
        <v>7.27</v>
      </c>
      <c r="G156" t="n">
        <v>48.44</v>
      </c>
      <c r="H156" t="n">
        <v>0.93</v>
      </c>
      <c r="I156" t="n">
        <v>9</v>
      </c>
      <c r="J156" t="n">
        <v>113.79</v>
      </c>
      <c r="K156" t="n">
        <v>41.65</v>
      </c>
      <c r="L156" t="n">
        <v>6</v>
      </c>
      <c r="M156" t="n">
        <v>7</v>
      </c>
      <c r="N156" t="n">
        <v>16.14</v>
      </c>
      <c r="O156" t="n">
        <v>14268.39</v>
      </c>
      <c r="P156" t="n">
        <v>64.08</v>
      </c>
      <c r="Q156" t="n">
        <v>190.14</v>
      </c>
      <c r="R156" t="n">
        <v>31.31</v>
      </c>
      <c r="S156" t="n">
        <v>24.3</v>
      </c>
      <c r="T156" t="n">
        <v>2680.72</v>
      </c>
      <c r="U156" t="n">
        <v>0.78</v>
      </c>
      <c r="V156" t="n">
        <v>0.86</v>
      </c>
      <c r="W156" t="n">
        <v>2.95</v>
      </c>
      <c r="X156" t="n">
        <v>0.16</v>
      </c>
      <c r="Y156" t="n">
        <v>2</v>
      </c>
      <c r="Z156" t="n">
        <v>10</v>
      </c>
    </row>
    <row r="157">
      <c r="A157" t="n">
        <v>6</v>
      </c>
      <c r="B157" t="n">
        <v>50</v>
      </c>
      <c r="C157" t="inlineStr">
        <is>
          <t xml:space="preserve">CONCLUIDO	</t>
        </is>
      </c>
      <c r="D157" t="n">
        <v>10.5817</v>
      </c>
      <c r="E157" t="n">
        <v>9.449999999999999</v>
      </c>
      <c r="F157" t="n">
        <v>7.24</v>
      </c>
      <c r="G157" t="n">
        <v>54.27</v>
      </c>
      <c r="H157" t="n">
        <v>1.07</v>
      </c>
      <c r="I157" t="n">
        <v>8</v>
      </c>
      <c r="J157" t="n">
        <v>115.08</v>
      </c>
      <c r="K157" t="n">
        <v>41.65</v>
      </c>
      <c r="L157" t="n">
        <v>7</v>
      </c>
      <c r="M157" t="n">
        <v>6</v>
      </c>
      <c r="N157" t="n">
        <v>16.43</v>
      </c>
      <c r="O157" t="n">
        <v>14426.96</v>
      </c>
      <c r="P157" t="n">
        <v>62.66</v>
      </c>
      <c r="Q157" t="n">
        <v>189.98</v>
      </c>
      <c r="R157" t="n">
        <v>30.28</v>
      </c>
      <c r="S157" t="n">
        <v>24.3</v>
      </c>
      <c r="T157" t="n">
        <v>2172.09</v>
      </c>
      <c r="U157" t="n">
        <v>0.8</v>
      </c>
      <c r="V157" t="n">
        <v>0.87</v>
      </c>
      <c r="W157" t="n">
        <v>2.95</v>
      </c>
      <c r="X157" t="n">
        <v>0.13</v>
      </c>
      <c r="Y157" t="n">
        <v>2</v>
      </c>
      <c r="Z157" t="n">
        <v>10</v>
      </c>
    </row>
    <row r="158">
      <c r="A158" t="n">
        <v>7</v>
      </c>
      <c r="B158" t="n">
        <v>50</v>
      </c>
      <c r="C158" t="inlineStr">
        <is>
          <t xml:space="preserve">CONCLUIDO	</t>
        </is>
      </c>
      <c r="D158" t="n">
        <v>10.622</v>
      </c>
      <c r="E158" t="n">
        <v>9.41</v>
      </c>
      <c r="F158" t="n">
        <v>7.22</v>
      </c>
      <c r="G158" t="n">
        <v>61.91</v>
      </c>
      <c r="H158" t="n">
        <v>1.21</v>
      </c>
      <c r="I158" t="n">
        <v>7</v>
      </c>
      <c r="J158" t="n">
        <v>116.37</v>
      </c>
      <c r="K158" t="n">
        <v>41.65</v>
      </c>
      <c r="L158" t="n">
        <v>8</v>
      </c>
      <c r="M158" t="n">
        <v>5</v>
      </c>
      <c r="N158" t="n">
        <v>16.72</v>
      </c>
      <c r="O158" t="n">
        <v>14585.96</v>
      </c>
      <c r="P158" t="n">
        <v>61.38</v>
      </c>
      <c r="Q158" t="n">
        <v>190</v>
      </c>
      <c r="R158" t="n">
        <v>29.82</v>
      </c>
      <c r="S158" t="n">
        <v>24.3</v>
      </c>
      <c r="T158" t="n">
        <v>1946.35</v>
      </c>
      <c r="U158" t="n">
        <v>0.8100000000000001</v>
      </c>
      <c r="V158" t="n">
        <v>0.87</v>
      </c>
      <c r="W158" t="n">
        <v>2.95</v>
      </c>
      <c r="X158" t="n">
        <v>0.11</v>
      </c>
      <c r="Y158" t="n">
        <v>2</v>
      </c>
      <c r="Z158" t="n">
        <v>10</v>
      </c>
    </row>
    <row r="159">
      <c r="A159" t="n">
        <v>8</v>
      </c>
      <c r="B159" t="n">
        <v>50</v>
      </c>
      <c r="C159" t="inlineStr">
        <is>
          <t xml:space="preserve">CONCLUIDO	</t>
        </is>
      </c>
      <c r="D159" t="n">
        <v>10.6679</v>
      </c>
      <c r="E159" t="n">
        <v>9.369999999999999</v>
      </c>
      <c r="F159" t="n">
        <v>7.2</v>
      </c>
      <c r="G159" t="n">
        <v>72.04000000000001</v>
      </c>
      <c r="H159" t="n">
        <v>1.35</v>
      </c>
      <c r="I159" t="n">
        <v>6</v>
      </c>
      <c r="J159" t="n">
        <v>117.66</v>
      </c>
      <c r="K159" t="n">
        <v>41.65</v>
      </c>
      <c r="L159" t="n">
        <v>9</v>
      </c>
      <c r="M159" t="n">
        <v>4</v>
      </c>
      <c r="N159" t="n">
        <v>17.01</v>
      </c>
      <c r="O159" t="n">
        <v>14745.39</v>
      </c>
      <c r="P159" t="n">
        <v>59.9</v>
      </c>
      <c r="Q159" t="n">
        <v>189.96</v>
      </c>
      <c r="R159" t="n">
        <v>29.2</v>
      </c>
      <c r="S159" t="n">
        <v>24.3</v>
      </c>
      <c r="T159" t="n">
        <v>1642.69</v>
      </c>
      <c r="U159" t="n">
        <v>0.83</v>
      </c>
      <c r="V159" t="n">
        <v>0.87</v>
      </c>
      <c r="W159" t="n">
        <v>2.95</v>
      </c>
      <c r="X159" t="n">
        <v>0.1</v>
      </c>
      <c r="Y159" t="n">
        <v>2</v>
      </c>
      <c r="Z159" t="n">
        <v>10</v>
      </c>
    </row>
    <row r="160">
      <c r="A160" t="n">
        <v>9</v>
      </c>
      <c r="B160" t="n">
        <v>50</v>
      </c>
      <c r="C160" t="inlineStr">
        <is>
          <t xml:space="preserve">CONCLUIDO	</t>
        </is>
      </c>
      <c r="D160" t="n">
        <v>10.667</v>
      </c>
      <c r="E160" t="n">
        <v>9.369999999999999</v>
      </c>
      <c r="F160" t="n">
        <v>7.21</v>
      </c>
      <c r="G160" t="n">
        <v>72.05</v>
      </c>
      <c r="H160" t="n">
        <v>1.48</v>
      </c>
      <c r="I160" t="n">
        <v>6</v>
      </c>
      <c r="J160" t="n">
        <v>118.96</v>
      </c>
      <c r="K160" t="n">
        <v>41.65</v>
      </c>
      <c r="L160" t="n">
        <v>10</v>
      </c>
      <c r="M160" t="n">
        <v>4</v>
      </c>
      <c r="N160" t="n">
        <v>17.31</v>
      </c>
      <c r="O160" t="n">
        <v>14905.25</v>
      </c>
      <c r="P160" t="n">
        <v>58.28</v>
      </c>
      <c r="Q160" t="n">
        <v>190</v>
      </c>
      <c r="R160" t="n">
        <v>29.3</v>
      </c>
      <c r="S160" t="n">
        <v>24.3</v>
      </c>
      <c r="T160" t="n">
        <v>1694.49</v>
      </c>
      <c r="U160" t="n">
        <v>0.83</v>
      </c>
      <c r="V160" t="n">
        <v>0.87</v>
      </c>
      <c r="W160" t="n">
        <v>2.95</v>
      </c>
      <c r="X160" t="n">
        <v>0.1</v>
      </c>
      <c r="Y160" t="n">
        <v>2</v>
      </c>
      <c r="Z160" t="n">
        <v>10</v>
      </c>
    </row>
    <row r="161">
      <c r="A161" t="n">
        <v>10</v>
      </c>
      <c r="B161" t="n">
        <v>50</v>
      </c>
      <c r="C161" t="inlineStr">
        <is>
          <t xml:space="preserve">CONCLUIDO	</t>
        </is>
      </c>
      <c r="D161" t="n">
        <v>10.7019</v>
      </c>
      <c r="E161" t="n">
        <v>9.34</v>
      </c>
      <c r="F161" t="n">
        <v>7.2</v>
      </c>
      <c r="G161" t="n">
        <v>86.36</v>
      </c>
      <c r="H161" t="n">
        <v>1.61</v>
      </c>
      <c r="I161" t="n">
        <v>5</v>
      </c>
      <c r="J161" t="n">
        <v>120.26</v>
      </c>
      <c r="K161" t="n">
        <v>41.65</v>
      </c>
      <c r="L161" t="n">
        <v>11</v>
      </c>
      <c r="M161" t="n">
        <v>0</v>
      </c>
      <c r="N161" t="n">
        <v>17.61</v>
      </c>
      <c r="O161" t="n">
        <v>15065.56</v>
      </c>
      <c r="P161" t="n">
        <v>57.79</v>
      </c>
      <c r="Q161" t="n">
        <v>190.04</v>
      </c>
      <c r="R161" t="n">
        <v>28.93</v>
      </c>
      <c r="S161" t="n">
        <v>24.3</v>
      </c>
      <c r="T161" t="n">
        <v>1510.51</v>
      </c>
      <c r="U161" t="n">
        <v>0.84</v>
      </c>
      <c r="V161" t="n">
        <v>0.87</v>
      </c>
      <c r="W161" t="n">
        <v>2.95</v>
      </c>
      <c r="X161" t="n">
        <v>0.09</v>
      </c>
      <c r="Y161" t="n">
        <v>2</v>
      </c>
      <c r="Z161" t="n">
        <v>10</v>
      </c>
    </row>
    <row r="162">
      <c r="A162" t="n">
        <v>0</v>
      </c>
      <c r="B162" t="n">
        <v>25</v>
      </c>
      <c r="C162" t="inlineStr">
        <is>
          <t xml:space="preserve">CONCLUIDO	</t>
        </is>
      </c>
      <c r="D162" t="n">
        <v>9.806900000000001</v>
      </c>
      <c r="E162" t="n">
        <v>10.2</v>
      </c>
      <c r="F162" t="n">
        <v>7.87</v>
      </c>
      <c r="G162" t="n">
        <v>12.43</v>
      </c>
      <c r="H162" t="n">
        <v>0.28</v>
      </c>
      <c r="I162" t="n">
        <v>38</v>
      </c>
      <c r="J162" t="n">
        <v>61.76</v>
      </c>
      <c r="K162" t="n">
        <v>28.92</v>
      </c>
      <c r="L162" t="n">
        <v>1</v>
      </c>
      <c r="M162" t="n">
        <v>36</v>
      </c>
      <c r="N162" t="n">
        <v>6.84</v>
      </c>
      <c r="O162" t="n">
        <v>7851.41</v>
      </c>
      <c r="P162" t="n">
        <v>50.63</v>
      </c>
      <c r="Q162" t="n">
        <v>190.29</v>
      </c>
      <c r="R162" t="n">
        <v>49.82</v>
      </c>
      <c r="S162" t="n">
        <v>24.3</v>
      </c>
      <c r="T162" t="n">
        <v>11790.14</v>
      </c>
      <c r="U162" t="n">
        <v>0.49</v>
      </c>
      <c r="V162" t="n">
        <v>0.8</v>
      </c>
      <c r="W162" t="n">
        <v>3.01</v>
      </c>
      <c r="X162" t="n">
        <v>0.76</v>
      </c>
      <c r="Y162" t="n">
        <v>2</v>
      </c>
      <c r="Z162" t="n">
        <v>10</v>
      </c>
    </row>
    <row r="163">
      <c r="A163" t="n">
        <v>1</v>
      </c>
      <c r="B163" t="n">
        <v>25</v>
      </c>
      <c r="C163" t="inlineStr">
        <is>
          <t xml:space="preserve">CONCLUIDO	</t>
        </is>
      </c>
      <c r="D163" t="n">
        <v>10.5208</v>
      </c>
      <c r="E163" t="n">
        <v>9.51</v>
      </c>
      <c r="F163" t="n">
        <v>7.46</v>
      </c>
      <c r="G163" t="n">
        <v>24.86</v>
      </c>
      <c r="H163" t="n">
        <v>0.55</v>
      </c>
      <c r="I163" t="n">
        <v>18</v>
      </c>
      <c r="J163" t="n">
        <v>62.92</v>
      </c>
      <c r="K163" t="n">
        <v>28.92</v>
      </c>
      <c r="L163" t="n">
        <v>2</v>
      </c>
      <c r="M163" t="n">
        <v>16</v>
      </c>
      <c r="N163" t="n">
        <v>7</v>
      </c>
      <c r="O163" t="n">
        <v>7994.37</v>
      </c>
      <c r="P163" t="n">
        <v>45.69</v>
      </c>
      <c r="Q163" t="n">
        <v>190.11</v>
      </c>
      <c r="R163" t="n">
        <v>37.08</v>
      </c>
      <c r="S163" t="n">
        <v>24.3</v>
      </c>
      <c r="T163" t="n">
        <v>5520.91</v>
      </c>
      <c r="U163" t="n">
        <v>0.66</v>
      </c>
      <c r="V163" t="n">
        <v>0.84</v>
      </c>
      <c r="W163" t="n">
        <v>2.97</v>
      </c>
      <c r="X163" t="n">
        <v>0.35</v>
      </c>
      <c r="Y163" t="n">
        <v>2</v>
      </c>
      <c r="Z163" t="n">
        <v>10</v>
      </c>
    </row>
    <row r="164">
      <c r="A164" t="n">
        <v>2</v>
      </c>
      <c r="B164" t="n">
        <v>25</v>
      </c>
      <c r="C164" t="inlineStr">
        <is>
          <t xml:space="preserve">CONCLUIDO	</t>
        </is>
      </c>
      <c r="D164" t="n">
        <v>10.7582</v>
      </c>
      <c r="E164" t="n">
        <v>9.300000000000001</v>
      </c>
      <c r="F164" t="n">
        <v>7.33</v>
      </c>
      <c r="G164" t="n">
        <v>36.66</v>
      </c>
      <c r="H164" t="n">
        <v>0.8100000000000001</v>
      </c>
      <c r="I164" t="n">
        <v>12</v>
      </c>
      <c r="J164" t="n">
        <v>64.08</v>
      </c>
      <c r="K164" t="n">
        <v>28.92</v>
      </c>
      <c r="L164" t="n">
        <v>3</v>
      </c>
      <c r="M164" t="n">
        <v>10</v>
      </c>
      <c r="N164" t="n">
        <v>7.16</v>
      </c>
      <c r="O164" t="n">
        <v>8137.65</v>
      </c>
      <c r="P164" t="n">
        <v>42.38</v>
      </c>
      <c r="Q164" t="n">
        <v>190</v>
      </c>
      <c r="R164" t="n">
        <v>33.16</v>
      </c>
      <c r="S164" t="n">
        <v>24.3</v>
      </c>
      <c r="T164" t="n">
        <v>3592.45</v>
      </c>
      <c r="U164" t="n">
        <v>0.73</v>
      </c>
      <c r="V164" t="n">
        <v>0.85</v>
      </c>
      <c r="W164" t="n">
        <v>2.96</v>
      </c>
      <c r="X164" t="n">
        <v>0.23</v>
      </c>
      <c r="Y164" t="n">
        <v>2</v>
      </c>
      <c r="Z164" t="n">
        <v>10</v>
      </c>
    </row>
    <row r="165">
      <c r="A165" t="n">
        <v>3</v>
      </c>
      <c r="B165" t="n">
        <v>25</v>
      </c>
      <c r="C165" t="inlineStr">
        <is>
          <t xml:space="preserve">CONCLUIDO	</t>
        </is>
      </c>
      <c r="D165" t="n">
        <v>10.865</v>
      </c>
      <c r="E165" t="n">
        <v>9.199999999999999</v>
      </c>
      <c r="F165" t="n">
        <v>7.28</v>
      </c>
      <c r="G165" t="n">
        <v>48.55</v>
      </c>
      <c r="H165" t="n">
        <v>1.07</v>
      </c>
      <c r="I165" t="n">
        <v>9</v>
      </c>
      <c r="J165" t="n">
        <v>65.25</v>
      </c>
      <c r="K165" t="n">
        <v>28.92</v>
      </c>
      <c r="L165" t="n">
        <v>4</v>
      </c>
      <c r="M165" t="n">
        <v>1</v>
      </c>
      <c r="N165" t="n">
        <v>7.33</v>
      </c>
      <c r="O165" t="n">
        <v>8281.25</v>
      </c>
      <c r="P165" t="n">
        <v>40.48</v>
      </c>
      <c r="Q165" t="n">
        <v>190.19</v>
      </c>
      <c r="R165" t="n">
        <v>31.45</v>
      </c>
      <c r="S165" t="n">
        <v>24.3</v>
      </c>
      <c r="T165" t="n">
        <v>2752.3</v>
      </c>
      <c r="U165" t="n">
        <v>0.77</v>
      </c>
      <c r="V165" t="n">
        <v>0.86</v>
      </c>
      <c r="W165" t="n">
        <v>2.96</v>
      </c>
      <c r="X165" t="n">
        <v>0.17</v>
      </c>
      <c r="Y165" t="n">
        <v>2</v>
      </c>
      <c r="Z165" t="n">
        <v>10</v>
      </c>
    </row>
    <row r="166">
      <c r="A166" t="n">
        <v>4</v>
      </c>
      <c r="B166" t="n">
        <v>25</v>
      </c>
      <c r="C166" t="inlineStr">
        <is>
          <t xml:space="preserve">CONCLUIDO	</t>
        </is>
      </c>
      <c r="D166" t="n">
        <v>10.8666</v>
      </c>
      <c r="E166" t="n">
        <v>9.199999999999999</v>
      </c>
      <c r="F166" t="n">
        <v>7.28</v>
      </c>
      <c r="G166" t="n">
        <v>48.54</v>
      </c>
      <c r="H166" t="n">
        <v>1.31</v>
      </c>
      <c r="I166" t="n">
        <v>9</v>
      </c>
      <c r="J166" t="n">
        <v>66.42</v>
      </c>
      <c r="K166" t="n">
        <v>28.92</v>
      </c>
      <c r="L166" t="n">
        <v>5</v>
      </c>
      <c r="M166" t="n">
        <v>0</v>
      </c>
      <c r="N166" t="n">
        <v>7.49</v>
      </c>
      <c r="O166" t="n">
        <v>8425.16</v>
      </c>
      <c r="P166" t="n">
        <v>41.11</v>
      </c>
      <c r="Q166" t="n">
        <v>190.22</v>
      </c>
      <c r="R166" t="n">
        <v>31.38</v>
      </c>
      <c r="S166" t="n">
        <v>24.3</v>
      </c>
      <c r="T166" t="n">
        <v>2719.78</v>
      </c>
      <c r="U166" t="n">
        <v>0.77</v>
      </c>
      <c r="V166" t="n">
        <v>0.86</v>
      </c>
      <c r="W166" t="n">
        <v>2.96</v>
      </c>
      <c r="X166" t="n">
        <v>0.17</v>
      </c>
      <c r="Y166" t="n">
        <v>2</v>
      </c>
      <c r="Z166" t="n">
        <v>10</v>
      </c>
    </row>
    <row r="167">
      <c r="A167" t="n">
        <v>0</v>
      </c>
      <c r="B167" t="n">
        <v>85</v>
      </c>
      <c r="C167" t="inlineStr">
        <is>
          <t xml:space="preserve">CONCLUIDO	</t>
        </is>
      </c>
      <c r="D167" t="n">
        <v>7.1743</v>
      </c>
      <c r="E167" t="n">
        <v>13.94</v>
      </c>
      <c r="F167" t="n">
        <v>8.789999999999999</v>
      </c>
      <c r="G167" t="n">
        <v>6.43</v>
      </c>
      <c r="H167" t="n">
        <v>0.11</v>
      </c>
      <c r="I167" t="n">
        <v>82</v>
      </c>
      <c r="J167" t="n">
        <v>167.88</v>
      </c>
      <c r="K167" t="n">
        <v>51.39</v>
      </c>
      <c r="L167" t="n">
        <v>1</v>
      </c>
      <c r="M167" t="n">
        <v>80</v>
      </c>
      <c r="N167" t="n">
        <v>30.49</v>
      </c>
      <c r="O167" t="n">
        <v>20939.59</v>
      </c>
      <c r="P167" t="n">
        <v>113.21</v>
      </c>
      <c r="Q167" t="n">
        <v>190.6</v>
      </c>
      <c r="R167" t="n">
        <v>78.23999999999999</v>
      </c>
      <c r="S167" t="n">
        <v>24.3</v>
      </c>
      <c r="T167" t="n">
        <v>25782.32</v>
      </c>
      <c r="U167" t="n">
        <v>0.31</v>
      </c>
      <c r="V167" t="n">
        <v>0.71</v>
      </c>
      <c r="W167" t="n">
        <v>3.08</v>
      </c>
      <c r="X167" t="n">
        <v>1.67</v>
      </c>
      <c r="Y167" t="n">
        <v>2</v>
      </c>
      <c r="Z167" t="n">
        <v>10</v>
      </c>
    </row>
    <row r="168">
      <c r="A168" t="n">
        <v>1</v>
      </c>
      <c r="B168" t="n">
        <v>85</v>
      </c>
      <c r="C168" t="inlineStr">
        <is>
          <t xml:space="preserve">CONCLUIDO	</t>
        </is>
      </c>
      <c r="D168" t="n">
        <v>8.7233</v>
      </c>
      <c r="E168" t="n">
        <v>11.46</v>
      </c>
      <c r="F168" t="n">
        <v>7.84</v>
      </c>
      <c r="G168" t="n">
        <v>12.71</v>
      </c>
      <c r="H168" t="n">
        <v>0.21</v>
      </c>
      <c r="I168" t="n">
        <v>37</v>
      </c>
      <c r="J168" t="n">
        <v>169.33</v>
      </c>
      <c r="K168" t="n">
        <v>51.39</v>
      </c>
      <c r="L168" t="n">
        <v>2</v>
      </c>
      <c r="M168" t="n">
        <v>35</v>
      </c>
      <c r="N168" t="n">
        <v>30.94</v>
      </c>
      <c r="O168" t="n">
        <v>21118.46</v>
      </c>
      <c r="P168" t="n">
        <v>100.5</v>
      </c>
      <c r="Q168" t="n">
        <v>190.13</v>
      </c>
      <c r="R168" t="n">
        <v>48.82</v>
      </c>
      <c r="S168" t="n">
        <v>24.3</v>
      </c>
      <c r="T168" t="n">
        <v>11296.46</v>
      </c>
      <c r="U168" t="n">
        <v>0.5</v>
      </c>
      <c r="V168" t="n">
        <v>0.8</v>
      </c>
      <c r="W168" t="n">
        <v>3</v>
      </c>
      <c r="X168" t="n">
        <v>0.73</v>
      </c>
      <c r="Y168" t="n">
        <v>2</v>
      </c>
      <c r="Z168" t="n">
        <v>10</v>
      </c>
    </row>
    <row r="169">
      <c r="A169" t="n">
        <v>2</v>
      </c>
      <c r="B169" t="n">
        <v>85</v>
      </c>
      <c r="C169" t="inlineStr">
        <is>
          <t xml:space="preserve">CONCLUIDO	</t>
        </is>
      </c>
      <c r="D169" t="n">
        <v>9.2994</v>
      </c>
      <c r="E169" t="n">
        <v>10.75</v>
      </c>
      <c r="F169" t="n">
        <v>7.57</v>
      </c>
      <c r="G169" t="n">
        <v>18.92</v>
      </c>
      <c r="H169" t="n">
        <v>0.31</v>
      </c>
      <c r="I169" t="n">
        <v>24</v>
      </c>
      <c r="J169" t="n">
        <v>170.79</v>
      </c>
      <c r="K169" t="n">
        <v>51.39</v>
      </c>
      <c r="L169" t="n">
        <v>3</v>
      </c>
      <c r="M169" t="n">
        <v>22</v>
      </c>
      <c r="N169" t="n">
        <v>31.4</v>
      </c>
      <c r="O169" t="n">
        <v>21297.94</v>
      </c>
      <c r="P169" t="n">
        <v>96.42</v>
      </c>
      <c r="Q169" t="n">
        <v>190.15</v>
      </c>
      <c r="R169" t="n">
        <v>40.23</v>
      </c>
      <c r="S169" t="n">
        <v>24.3</v>
      </c>
      <c r="T169" t="n">
        <v>7066.91</v>
      </c>
      <c r="U169" t="n">
        <v>0.6</v>
      </c>
      <c r="V169" t="n">
        <v>0.83</v>
      </c>
      <c r="W169" t="n">
        <v>2.98</v>
      </c>
      <c r="X169" t="n">
        <v>0.46</v>
      </c>
      <c r="Y169" t="n">
        <v>2</v>
      </c>
      <c r="Z169" t="n">
        <v>10</v>
      </c>
    </row>
    <row r="170">
      <c r="A170" t="n">
        <v>3</v>
      </c>
      <c r="B170" t="n">
        <v>85</v>
      </c>
      <c r="C170" t="inlineStr">
        <is>
          <t xml:space="preserve">CONCLUIDO	</t>
        </is>
      </c>
      <c r="D170" t="n">
        <v>9.590299999999999</v>
      </c>
      <c r="E170" t="n">
        <v>10.43</v>
      </c>
      <c r="F170" t="n">
        <v>7.44</v>
      </c>
      <c r="G170" t="n">
        <v>24.82</v>
      </c>
      <c r="H170" t="n">
        <v>0.41</v>
      </c>
      <c r="I170" t="n">
        <v>18</v>
      </c>
      <c r="J170" t="n">
        <v>172.25</v>
      </c>
      <c r="K170" t="n">
        <v>51.39</v>
      </c>
      <c r="L170" t="n">
        <v>4</v>
      </c>
      <c r="M170" t="n">
        <v>16</v>
      </c>
      <c r="N170" t="n">
        <v>31.86</v>
      </c>
      <c r="O170" t="n">
        <v>21478.05</v>
      </c>
      <c r="P170" t="n">
        <v>94.25</v>
      </c>
      <c r="Q170" t="n">
        <v>190.06</v>
      </c>
      <c r="R170" t="n">
        <v>36.68</v>
      </c>
      <c r="S170" t="n">
        <v>24.3</v>
      </c>
      <c r="T170" t="n">
        <v>5323.91</v>
      </c>
      <c r="U170" t="n">
        <v>0.66</v>
      </c>
      <c r="V170" t="n">
        <v>0.84</v>
      </c>
      <c r="W170" t="n">
        <v>2.97</v>
      </c>
      <c r="X170" t="n">
        <v>0.34</v>
      </c>
      <c r="Y170" t="n">
        <v>2</v>
      </c>
      <c r="Z170" t="n">
        <v>10</v>
      </c>
    </row>
    <row r="171">
      <c r="A171" t="n">
        <v>4</v>
      </c>
      <c r="B171" t="n">
        <v>85</v>
      </c>
      <c r="C171" t="inlineStr">
        <is>
          <t xml:space="preserve">CONCLUIDO	</t>
        </is>
      </c>
      <c r="D171" t="n">
        <v>9.7339</v>
      </c>
      <c r="E171" t="n">
        <v>10.27</v>
      </c>
      <c r="F171" t="n">
        <v>7.39</v>
      </c>
      <c r="G171" t="n">
        <v>29.57</v>
      </c>
      <c r="H171" t="n">
        <v>0.51</v>
      </c>
      <c r="I171" t="n">
        <v>15</v>
      </c>
      <c r="J171" t="n">
        <v>173.71</v>
      </c>
      <c r="K171" t="n">
        <v>51.39</v>
      </c>
      <c r="L171" t="n">
        <v>5</v>
      </c>
      <c r="M171" t="n">
        <v>13</v>
      </c>
      <c r="N171" t="n">
        <v>32.32</v>
      </c>
      <c r="O171" t="n">
        <v>21658.78</v>
      </c>
      <c r="P171" t="n">
        <v>93.03</v>
      </c>
      <c r="Q171" t="n">
        <v>190.15</v>
      </c>
      <c r="R171" t="n">
        <v>34.97</v>
      </c>
      <c r="S171" t="n">
        <v>24.3</v>
      </c>
      <c r="T171" t="n">
        <v>4484.15</v>
      </c>
      <c r="U171" t="n">
        <v>0.6899999999999999</v>
      </c>
      <c r="V171" t="n">
        <v>0.85</v>
      </c>
      <c r="W171" t="n">
        <v>2.97</v>
      </c>
      <c r="X171" t="n">
        <v>0.28</v>
      </c>
      <c r="Y171" t="n">
        <v>2</v>
      </c>
      <c r="Z171" t="n">
        <v>10</v>
      </c>
    </row>
    <row r="172">
      <c r="A172" t="n">
        <v>5</v>
      </c>
      <c r="B172" t="n">
        <v>85</v>
      </c>
      <c r="C172" t="inlineStr">
        <is>
          <t xml:space="preserve">CONCLUIDO	</t>
        </is>
      </c>
      <c r="D172" t="n">
        <v>9.8901</v>
      </c>
      <c r="E172" t="n">
        <v>10.11</v>
      </c>
      <c r="F172" t="n">
        <v>7.33</v>
      </c>
      <c r="G172" t="n">
        <v>36.66</v>
      </c>
      <c r="H172" t="n">
        <v>0.61</v>
      </c>
      <c r="I172" t="n">
        <v>12</v>
      </c>
      <c r="J172" t="n">
        <v>175.18</v>
      </c>
      <c r="K172" t="n">
        <v>51.39</v>
      </c>
      <c r="L172" t="n">
        <v>6</v>
      </c>
      <c r="M172" t="n">
        <v>10</v>
      </c>
      <c r="N172" t="n">
        <v>32.79</v>
      </c>
      <c r="O172" t="n">
        <v>21840.16</v>
      </c>
      <c r="P172" t="n">
        <v>91.56</v>
      </c>
      <c r="Q172" t="n">
        <v>190.04</v>
      </c>
      <c r="R172" t="n">
        <v>33.21</v>
      </c>
      <c r="S172" t="n">
        <v>24.3</v>
      </c>
      <c r="T172" t="n">
        <v>3616.62</v>
      </c>
      <c r="U172" t="n">
        <v>0.73</v>
      </c>
      <c r="V172" t="n">
        <v>0.85</v>
      </c>
      <c r="W172" t="n">
        <v>2.96</v>
      </c>
      <c r="X172" t="n">
        <v>0.22</v>
      </c>
      <c r="Y172" t="n">
        <v>2</v>
      </c>
      <c r="Z172" t="n">
        <v>10</v>
      </c>
    </row>
    <row r="173">
      <c r="A173" t="n">
        <v>6</v>
      </c>
      <c r="B173" t="n">
        <v>85</v>
      </c>
      <c r="C173" t="inlineStr">
        <is>
          <t xml:space="preserve">CONCLUIDO	</t>
        </is>
      </c>
      <c r="D173" t="n">
        <v>9.950200000000001</v>
      </c>
      <c r="E173" t="n">
        <v>10.05</v>
      </c>
      <c r="F173" t="n">
        <v>7.3</v>
      </c>
      <c r="G173" t="n">
        <v>39.84</v>
      </c>
      <c r="H173" t="n">
        <v>0.7</v>
      </c>
      <c r="I173" t="n">
        <v>11</v>
      </c>
      <c r="J173" t="n">
        <v>176.66</v>
      </c>
      <c r="K173" t="n">
        <v>51.39</v>
      </c>
      <c r="L173" t="n">
        <v>7</v>
      </c>
      <c r="M173" t="n">
        <v>9</v>
      </c>
      <c r="N173" t="n">
        <v>33.27</v>
      </c>
      <c r="O173" t="n">
        <v>22022.17</v>
      </c>
      <c r="P173" t="n">
        <v>90.77</v>
      </c>
      <c r="Q173" t="n">
        <v>189.98</v>
      </c>
      <c r="R173" t="n">
        <v>32.36</v>
      </c>
      <c r="S173" t="n">
        <v>24.3</v>
      </c>
      <c r="T173" t="n">
        <v>3195.16</v>
      </c>
      <c r="U173" t="n">
        <v>0.75</v>
      </c>
      <c r="V173" t="n">
        <v>0.86</v>
      </c>
      <c r="W173" t="n">
        <v>2.96</v>
      </c>
      <c r="X173" t="n">
        <v>0.2</v>
      </c>
      <c r="Y173" t="n">
        <v>2</v>
      </c>
      <c r="Z173" t="n">
        <v>10</v>
      </c>
    </row>
    <row r="174">
      <c r="A174" t="n">
        <v>7</v>
      </c>
      <c r="B174" t="n">
        <v>85</v>
      </c>
      <c r="C174" t="inlineStr">
        <is>
          <t xml:space="preserve">CONCLUIDO	</t>
        </is>
      </c>
      <c r="D174" t="n">
        <v>10.0643</v>
      </c>
      <c r="E174" t="n">
        <v>9.94</v>
      </c>
      <c r="F174" t="n">
        <v>7.26</v>
      </c>
      <c r="G174" t="n">
        <v>48.39</v>
      </c>
      <c r="H174" t="n">
        <v>0.8</v>
      </c>
      <c r="I174" t="n">
        <v>9</v>
      </c>
      <c r="J174" t="n">
        <v>178.14</v>
      </c>
      <c r="K174" t="n">
        <v>51.39</v>
      </c>
      <c r="L174" t="n">
        <v>8</v>
      </c>
      <c r="M174" t="n">
        <v>7</v>
      </c>
      <c r="N174" t="n">
        <v>33.75</v>
      </c>
      <c r="O174" t="n">
        <v>22204.83</v>
      </c>
      <c r="P174" t="n">
        <v>89.25</v>
      </c>
      <c r="Q174" t="n">
        <v>190.04</v>
      </c>
      <c r="R174" t="n">
        <v>30.94</v>
      </c>
      <c r="S174" t="n">
        <v>24.3</v>
      </c>
      <c r="T174" t="n">
        <v>2495.16</v>
      </c>
      <c r="U174" t="n">
        <v>0.79</v>
      </c>
      <c r="V174" t="n">
        <v>0.86</v>
      </c>
      <c r="W174" t="n">
        <v>2.95</v>
      </c>
      <c r="X174" t="n">
        <v>0.15</v>
      </c>
      <c r="Y174" t="n">
        <v>2</v>
      </c>
      <c r="Z174" t="n">
        <v>10</v>
      </c>
    </row>
    <row r="175">
      <c r="A175" t="n">
        <v>8</v>
      </c>
      <c r="B175" t="n">
        <v>85</v>
      </c>
      <c r="C175" t="inlineStr">
        <is>
          <t xml:space="preserve">CONCLUIDO	</t>
        </is>
      </c>
      <c r="D175" t="n">
        <v>10.0584</v>
      </c>
      <c r="E175" t="n">
        <v>9.94</v>
      </c>
      <c r="F175" t="n">
        <v>7.26</v>
      </c>
      <c r="G175" t="n">
        <v>48.43</v>
      </c>
      <c r="H175" t="n">
        <v>0.89</v>
      </c>
      <c r="I175" t="n">
        <v>9</v>
      </c>
      <c r="J175" t="n">
        <v>179.63</v>
      </c>
      <c r="K175" t="n">
        <v>51.39</v>
      </c>
      <c r="L175" t="n">
        <v>9</v>
      </c>
      <c r="M175" t="n">
        <v>7</v>
      </c>
      <c r="N175" t="n">
        <v>34.24</v>
      </c>
      <c r="O175" t="n">
        <v>22388.15</v>
      </c>
      <c r="P175" t="n">
        <v>88.84999999999999</v>
      </c>
      <c r="Q175" t="n">
        <v>190.02</v>
      </c>
      <c r="R175" t="n">
        <v>31.09</v>
      </c>
      <c r="S175" t="n">
        <v>24.3</v>
      </c>
      <c r="T175" t="n">
        <v>2570.31</v>
      </c>
      <c r="U175" t="n">
        <v>0.78</v>
      </c>
      <c r="V175" t="n">
        <v>0.86</v>
      </c>
      <c r="W175" t="n">
        <v>2.95</v>
      </c>
      <c r="X175" t="n">
        <v>0.16</v>
      </c>
      <c r="Y175" t="n">
        <v>2</v>
      </c>
      <c r="Z175" t="n">
        <v>10</v>
      </c>
    </row>
    <row r="176">
      <c r="A176" t="n">
        <v>9</v>
      </c>
      <c r="B176" t="n">
        <v>85</v>
      </c>
      <c r="C176" t="inlineStr">
        <is>
          <t xml:space="preserve">CONCLUIDO	</t>
        </is>
      </c>
      <c r="D176" t="n">
        <v>10.1126</v>
      </c>
      <c r="E176" t="n">
        <v>9.890000000000001</v>
      </c>
      <c r="F176" t="n">
        <v>7.25</v>
      </c>
      <c r="G176" t="n">
        <v>54.34</v>
      </c>
      <c r="H176" t="n">
        <v>0.98</v>
      </c>
      <c r="I176" t="n">
        <v>8</v>
      </c>
      <c r="J176" t="n">
        <v>181.12</v>
      </c>
      <c r="K176" t="n">
        <v>51.39</v>
      </c>
      <c r="L176" t="n">
        <v>10</v>
      </c>
      <c r="M176" t="n">
        <v>6</v>
      </c>
      <c r="N176" t="n">
        <v>34.73</v>
      </c>
      <c r="O176" t="n">
        <v>22572.13</v>
      </c>
      <c r="P176" t="n">
        <v>88.15000000000001</v>
      </c>
      <c r="Q176" t="n">
        <v>190</v>
      </c>
      <c r="R176" t="n">
        <v>30.46</v>
      </c>
      <c r="S176" t="n">
        <v>24.3</v>
      </c>
      <c r="T176" t="n">
        <v>2263.58</v>
      </c>
      <c r="U176" t="n">
        <v>0.8</v>
      </c>
      <c r="V176" t="n">
        <v>0.86</v>
      </c>
      <c r="W176" t="n">
        <v>2.95</v>
      </c>
      <c r="X176" t="n">
        <v>0.14</v>
      </c>
      <c r="Y176" t="n">
        <v>2</v>
      </c>
      <c r="Z176" t="n">
        <v>10</v>
      </c>
    </row>
    <row r="177">
      <c r="A177" t="n">
        <v>10</v>
      </c>
      <c r="B177" t="n">
        <v>85</v>
      </c>
      <c r="C177" t="inlineStr">
        <is>
          <t xml:space="preserve">CONCLUIDO	</t>
        </is>
      </c>
      <c r="D177" t="n">
        <v>10.177</v>
      </c>
      <c r="E177" t="n">
        <v>9.83</v>
      </c>
      <c r="F177" t="n">
        <v>7.22</v>
      </c>
      <c r="G177" t="n">
        <v>61.85</v>
      </c>
      <c r="H177" t="n">
        <v>1.07</v>
      </c>
      <c r="I177" t="n">
        <v>7</v>
      </c>
      <c r="J177" t="n">
        <v>182.62</v>
      </c>
      <c r="K177" t="n">
        <v>51.39</v>
      </c>
      <c r="L177" t="n">
        <v>11</v>
      </c>
      <c r="M177" t="n">
        <v>5</v>
      </c>
      <c r="N177" t="n">
        <v>35.22</v>
      </c>
      <c r="O177" t="n">
        <v>22756.91</v>
      </c>
      <c r="P177" t="n">
        <v>87.40000000000001</v>
      </c>
      <c r="Q177" t="n">
        <v>189.99</v>
      </c>
      <c r="R177" t="n">
        <v>29.64</v>
      </c>
      <c r="S177" t="n">
        <v>24.3</v>
      </c>
      <c r="T177" t="n">
        <v>1859.13</v>
      </c>
      <c r="U177" t="n">
        <v>0.82</v>
      </c>
      <c r="V177" t="n">
        <v>0.87</v>
      </c>
      <c r="W177" t="n">
        <v>2.95</v>
      </c>
      <c r="X177" t="n">
        <v>0.11</v>
      </c>
      <c r="Y177" t="n">
        <v>2</v>
      </c>
      <c r="Z177" t="n">
        <v>10</v>
      </c>
    </row>
    <row r="178">
      <c r="A178" t="n">
        <v>11</v>
      </c>
      <c r="B178" t="n">
        <v>85</v>
      </c>
      <c r="C178" t="inlineStr">
        <is>
          <t xml:space="preserve">CONCLUIDO	</t>
        </is>
      </c>
      <c r="D178" t="n">
        <v>10.1632</v>
      </c>
      <c r="E178" t="n">
        <v>9.84</v>
      </c>
      <c r="F178" t="n">
        <v>7.23</v>
      </c>
      <c r="G178" t="n">
        <v>61.97</v>
      </c>
      <c r="H178" t="n">
        <v>1.16</v>
      </c>
      <c r="I178" t="n">
        <v>7</v>
      </c>
      <c r="J178" t="n">
        <v>184.12</v>
      </c>
      <c r="K178" t="n">
        <v>51.39</v>
      </c>
      <c r="L178" t="n">
        <v>12</v>
      </c>
      <c r="M178" t="n">
        <v>5</v>
      </c>
      <c r="N178" t="n">
        <v>35.73</v>
      </c>
      <c r="O178" t="n">
        <v>22942.24</v>
      </c>
      <c r="P178" t="n">
        <v>86.51000000000001</v>
      </c>
      <c r="Q178" t="n">
        <v>190</v>
      </c>
      <c r="R178" t="n">
        <v>30.04</v>
      </c>
      <c r="S178" t="n">
        <v>24.3</v>
      </c>
      <c r="T178" t="n">
        <v>2058.69</v>
      </c>
      <c r="U178" t="n">
        <v>0.8100000000000001</v>
      </c>
      <c r="V178" t="n">
        <v>0.87</v>
      </c>
      <c r="W178" t="n">
        <v>2.95</v>
      </c>
      <c r="X178" t="n">
        <v>0.12</v>
      </c>
      <c r="Y178" t="n">
        <v>2</v>
      </c>
      <c r="Z178" t="n">
        <v>10</v>
      </c>
    </row>
    <row r="179">
      <c r="A179" t="n">
        <v>12</v>
      </c>
      <c r="B179" t="n">
        <v>85</v>
      </c>
      <c r="C179" t="inlineStr">
        <is>
          <t xml:space="preserve">CONCLUIDO	</t>
        </is>
      </c>
      <c r="D179" t="n">
        <v>10.2264</v>
      </c>
      <c r="E179" t="n">
        <v>9.779999999999999</v>
      </c>
      <c r="F179" t="n">
        <v>7.2</v>
      </c>
      <c r="G179" t="n">
        <v>72.03</v>
      </c>
      <c r="H179" t="n">
        <v>1.24</v>
      </c>
      <c r="I179" t="n">
        <v>6</v>
      </c>
      <c r="J179" t="n">
        <v>185.63</v>
      </c>
      <c r="K179" t="n">
        <v>51.39</v>
      </c>
      <c r="L179" t="n">
        <v>13</v>
      </c>
      <c r="M179" t="n">
        <v>4</v>
      </c>
      <c r="N179" t="n">
        <v>36.24</v>
      </c>
      <c r="O179" t="n">
        <v>23128.27</v>
      </c>
      <c r="P179" t="n">
        <v>85.90000000000001</v>
      </c>
      <c r="Q179" t="n">
        <v>190.01</v>
      </c>
      <c r="R179" t="n">
        <v>29.28</v>
      </c>
      <c r="S179" t="n">
        <v>24.3</v>
      </c>
      <c r="T179" t="n">
        <v>1681.61</v>
      </c>
      <c r="U179" t="n">
        <v>0.83</v>
      </c>
      <c r="V179" t="n">
        <v>0.87</v>
      </c>
      <c r="W179" t="n">
        <v>2.95</v>
      </c>
      <c r="X179" t="n">
        <v>0.1</v>
      </c>
      <c r="Y179" t="n">
        <v>2</v>
      </c>
      <c r="Z179" t="n">
        <v>10</v>
      </c>
    </row>
    <row r="180">
      <c r="A180" t="n">
        <v>13</v>
      </c>
      <c r="B180" t="n">
        <v>85</v>
      </c>
      <c r="C180" t="inlineStr">
        <is>
          <t xml:space="preserve">CONCLUIDO	</t>
        </is>
      </c>
      <c r="D180" t="n">
        <v>10.222</v>
      </c>
      <c r="E180" t="n">
        <v>9.779999999999999</v>
      </c>
      <c r="F180" t="n">
        <v>7.21</v>
      </c>
      <c r="G180" t="n">
        <v>72.06999999999999</v>
      </c>
      <c r="H180" t="n">
        <v>1.33</v>
      </c>
      <c r="I180" t="n">
        <v>6</v>
      </c>
      <c r="J180" t="n">
        <v>187.14</v>
      </c>
      <c r="K180" t="n">
        <v>51.39</v>
      </c>
      <c r="L180" t="n">
        <v>14</v>
      </c>
      <c r="M180" t="n">
        <v>4</v>
      </c>
      <c r="N180" t="n">
        <v>36.75</v>
      </c>
      <c r="O180" t="n">
        <v>23314.98</v>
      </c>
      <c r="P180" t="n">
        <v>85.44</v>
      </c>
      <c r="Q180" t="n">
        <v>189.99</v>
      </c>
      <c r="R180" t="n">
        <v>29.27</v>
      </c>
      <c r="S180" t="n">
        <v>24.3</v>
      </c>
      <c r="T180" t="n">
        <v>1679.45</v>
      </c>
      <c r="U180" t="n">
        <v>0.83</v>
      </c>
      <c r="V180" t="n">
        <v>0.87</v>
      </c>
      <c r="W180" t="n">
        <v>2.95</v>
      </c>
      <c r="X180" t="n">
        <v>0.1</v>
      </c>
      <c r="Y180" t="n">
        <v>2</v>
      </c>
      <c r="Z180" t="n">
        <v>10</v>
      </c>
    </row>
    <row r="181">
      <c r="A181" t="n">
        <v>14</v>
      </c>
      <c r="B181" t="n">
        <v>85</v>
      </c>
      <c r="C181" t="inlineStr">
        <is>
          <t xml:space="preserve">CONCLUIDO	</t>
        </is>
      </c>
      <c r="D181" t="n">
        <v>10.2719</v>
      </c>
      <c r="E181" t="n">
        <v>9.74</v>
      </c>
      <c r="F181" t="n">
        <v>7.19</v>
      </c>
      <c r="G181" t="n">
        <v>86.31999999999999</v>
      </c>
      <c r="H181" t="n">
        <v>1.41</v>
      </c>
      <c r="I181" t="n">
        <v>5</v>
      </c>
      <c r="J181" t="n">
        <v>188.66</v>
      </c>
      <c r="K181" t="n">
        <v>51.39</v>
      </c>
      <c r="L181" t="n">
        <v>15</v>
      </c>
      <c r="M181" t="n">
        <v>3</v>
      </c>
      <c r="N181" t="n">
        <v>37.27</v>
      </c>
      <c r="O181" t="n">
        <v>23502.4</v>
      </c>
      <c r="P181" t="n">
        <v>83.84</v>
      </c>
      <c r="Q181" t="n">
        <v>189.99</v>
      </c>
      <c r="R181" t="n">
        <v>28.84</v>
      </c>
      <c r="S181" t="n">
        <v>24.3</v>
      </c>
      <c r="T181" t="n">
        <v>1469.11</v>
      </c>
      <c r="U181" t="n">
        <v>0.84</v>
      </c>
      <c r="V181" t="n">
        <v>0.87</v>
      </c>
      <c r="W181" t="n">
        <v>2.95</v>
      </c>
      <c r="X181" t="n">
        <v>0.09</v>
      </c>
      <c r="Y181" t="n">
        <v>2</v>
      </c>
      <c r="Z181" t="n">
        <v>10</v>
      </c>
    </row>
    <row r="182">
      <c r="A182" t="n">
        <v>15</v>
      </c>
      <c r="B182" t="n">
        <v>85</v>
      </c>
      <c r="C182" t="inlineStr">
        <is>
          <t xml:space="preserve">CONCLUIDO	</t>
        </is>
      </c>
      <c r="D182" t="n">
        <v>10.2775</v>
      </c>
      <c r="E182" t="n">
        <v>9.73</v>
      </c>
      <c r="F182" t="n">
        <v>7.19</v>
      </c>
      <c r="G182" t="n">
        <v>86.26000000000001</v>
      </c>
      <c r="H182" t="n">
        <v>1.49</v>
      </c>
      <c r="I182" t="n">
        <v>5</v>
      </c>
      <c r="J182" t="n">
        <v>190.19</v>
      </c>
      <c r="K182" t="n">
        <v>51.39</v>
      </c>
      <c r="L182" t="n">
        <v>16</v>
      </c>
      <c r="M182" t="n">
        <v>3</v>
      </c>
      <c r="N182" t="n">
        <v>37.79</v>
      </c>
      <c r="O182" t="n">
        <v>23690.52</v>
      </c>
      <c r="P182" t="n">
        <v>83.98</v>
      </c>
      <c r="Q182" t="n">
        <v>189.96</v>
      </c>
      <c r="R182" t="n">
        <v>28.74</v>
      </c>
      <c r="S182" t="n">
        <v>24.3</v>
      </c>
      <c r="T182" t="n">
        <v>1416.58</v>
      </c>
      <c r="U182" t="n">
        <v>0.85</v>
      </c>
      <c r="V182" t="n">
        <v>0.87</v>
      </c>
      <c r="W182" t="n">
        <v>2.95</v>
      </c>
      <c r="X182" t="n">
        <v>0.08</v>
      </c>
      <c r="Y182" t="n">
        <v>2</v>
      </c>
      <c r="Z182" t="n">
        <v>10</v>
      </c>
    </row>
    <row r="183">
      <c r="A183" t="n">
        <v>16</v>
      </c>
      <c r="B183" t="n">
        <v>85</v>
      </c>
      <c r="C183" t="inlineStr">
        <is>
          <t xml:space="preserve">CONCLUIDO	</t>
        </is>
      </c>
      <c r="D183" t="n">
        <v>10.279</v>
      </c>
      <c r="E183" t="n">
        <v>9.73</v>
      </c>
      <c r="F183" t="n">
        <v>7.19</v>
      </c>
      <c r="G183" t="n">
        <v>86.23999999999999</v>
      </c>
      <c r="H183" t="n">
        <v>1.57</v>
      </c>
      <c r="I183" t="n">
        <v>5</v>
      </c>
      <c r="J183" t="n">
        <v>191.72</v>
      </c>
      <c r="K183" t="n">
        <v>51.39</v>
      </c>
      <c r="L183" t="n">
        <v>17</v>
      </c>
      <c r="M183" t="n">
        <v>3</v>
      </c>
      <c r="N183" t="n">
        <v>38.33</v>
      </c>
      <c r="O183" t="n">
        <v>23879.37</v>
      </c>
      <c r="P183" t="n">
        <v>83.51000000000001</v>
      </c>
      <c r="Q183" t="n">
        <v>189.98</v>
      </c>
      <c r="R183" t="n">
        <v>28.7</v>
      </c>
      <c r="S183" t="n">
        <v>24.3</v>
      </c>
      <c r="T183" t="n">
        <v>1396.16</v>
      </c>
      <c r="U183" t="n">
        <v>0.85</v>
      </c>
      <c r="V183" t="n">
        <v>0.87</v>
      </c>
      <c r="W183" t="n">
        <v>2.95</v>
      </c>
      <c r="X183" t="n">
        <v>0.08</v>
      </c>
      <c r="Y183" t="n">
        <v>2</v>
      </c>
      <c r="Z183" t="n">
        <v>10</v>
      </c>
    </row>
    <row r="184">
      <c r="A184" t="n">
        <v>17</v>
      </c>
      <c r="B184" t="n">
        <v>85</v>
      </c>
      <c r="C184" t="inlineStr">
        <is>
          <t xml:space="preserve">CONCLUIDO	</t>
        </is>
      </c>
      <c r="D184" t="n">
        <v>10.2889</v>
      </c>
      <c r="E184" t="n">
        <v>9.720000000000001</v>
      </c>
      <c r="F184" t="n">
        <v>7.18</v>
      </c>
      <c r="G184" t="n">
        <v>86.13</v>
      </c>
      <c r="H184" t="n">
        <v>1.65</v>
      </c>
      <c r="I184" t="n">
        <v>5</v>
      </c>
      <c r="J184" t="n">
        <v>193.26</v>
      </c>
      <c r="K184" t="n">
        <v>51.39</v>
      </c>
      <c r="L184" t="n">
        <v>18</v>
      </c>
      <c r="M184" t="n">
        <v>3</v>
      </c>
      <c r="N184" t="n">
        <v>38.86</v>
      </c>
      <c r="O184" t="n">
        <v>24068.93</v>
      </c>
      <c r="P184" t="n">
        <v>82.22</v>
      </c>
      <c r="Q184" t="n">
        <v>189.98</v>
      </c>
      <c r="R184" t="n">
        <v>28.39</v>
      </c>
      <c r="S184" t="n">
        <v>24.3</v>
      </c>
      <c r="T184" t="n">
        <v>1242.89</v>
      </c>
      <c r="U184" t="n">
        <v>0.86</v>
      </c>
      <c r="V184" t="n">
        <v>0.87</v>
      </c>
      <c r="W184" t="n">
        <v>2.95</v>
      </c>
      <c r="X184" t="n">
        <v>0.07000000000000001</v>
      </c>
      <c r="Y184" t="n">
        <v>2</v>
      </c>
      <c r="Z184" t="n">
        <v>10</v>
      </c>
    </row>
    <row r="185">
      <c r="A185" t="n">
        <v>18</v>
      </c>
      <c r="B185" t="n">
        <v>85</v>
      </c>
      <c r="C185" t="inlineStr">
        <is>
          <t xml:space="preserve">CONCLUIDO	</t>
        </is>
      </c>
      <c r="D185" t="n">
        <v>10.2837</v>
      </c>
      <c r="E185" t="n">
        <v>9.720000000000001</v>
      </c>
      <c r="F185" t="n">
        <v>7.18</v>
      </c>
      <c r="G185" t="n">
        <v>86.19</v>
      </c>
      <c r="H185" t="n">
        <v>1.73</v>
      </c>
      <c r="I185" t="n">
        <v>5</v>
      </c>
      <c r="J185" t="n">
        <v>194.8</v>
      </c>
      <c r="K185" t="n">
        <v>51.39</v>
      </c>
      <c r="L185" t="n">
        <v>19</v>
      </c>
      <c r="M185" t="n">
        <v>3</v>
      </c>
      <c r="N185" t="n">
        <v>39.41</v>
      </c>
      <c r="O185" t="n">
        <v>24259.23</v>
      </c>
      <c r="P185" t="n">
        <v>80.93000000000001</v>
      </c>
      <c r="Q185" t="n">
        <v>190.01</v>
      </c>
      <c r="R185" t="n">
        <v>28.57</v>
      </c>
      <c r="S185" t="n">
        <v>24.3</v>
      </c>
      <c r="T185" t="n">
        <v>1331.3</v>
      </c>
      <c r="U185" t="n">
        <v>0.85</v>
      </c>
      <c r="V185" t="n">
        <v>0.87</v>
      </c>
      <c r="W185" t="n">
        <v>2.95</v>
      </c>
      <c r="X185" t="n">
        <v>0.07000000000000001</v>
      </c>
      <c r="Y185" t="n">
        <v>2</v>
      </c>
      <c r="Z185" t="n">
        <v>10</v>
      </c>
    </row>
    <row r="186">
      <c r="A186" t="n">
        <v>19</v>
      </c>
      <c r="B186" t="n">
        <v>85</v>
      </c>
      <c r="C186" t="inlineStr">
        <is>
          <t xml:space="preserve">CONCLUIDO	</t>
        </is>
      </c>
      <c r="D186" t="n">
        <v>10.3442</v>
      </c>
      <c r="E186" t="n">
        <v>9.67</v>
      </c>
      <c r="F186" t="n">
        <v>7.16</v>
      </c>
      <c r="G186" t="n">
        <v>107.39</v>
      </c>
      <c r="H186" t="n">
        <v>1.81</v>
      </c>
      <c r="I186" t="n">
        <v>4</v>
      </c>
      <c r="J186" t="n">
        <v>196.35</v>
      </c>
      <c r="K186" t="n">
        <v>51.39</v>
      </c>
      <c r="L186" t="n">
        <v>20</v>
      </c>
      <c r="M186" t="n">
        <v>2</v>
      </c>
      <c r="N186" t="n">
        <v>39.96</v>
      </c>
      <c r="O186" t="n">
        <v>24450.27</v>
      </c>
      <c r="P186" t="n">
        <v>80.76000000000001</v>
      </c>
      <c r="Q186" t="n">
        <v>189.96</v>
      </c>
      <c r="R186" t="n">
        <v>27.89</v>
      </c>
      <c r="S186" t="n">
        <v>24.3</v>
      </c>
      <c r="T186" t="n">
        <v>997.99</v>
      </c>
      <c r="U186" t="n">
        <v>0.87</v>
      </c>
      <c r="V186" t="n">
        <v>0.87</v>
      </c>
      <c r="W186" t="n">
        <v>2.94</v>
      </c>
      <c r="X186" t="n">
        <v>0.05</v>
      </c>
      <c r="Y186" t="n">
        <v>2</v>
      </c>
      <c r="Z186" t="n">
        <v>10</v>
      </c>
    </row>
    <row r="187">
      <c r="A187" t="n">
        <v>20</v>
      </c>
      <c r="B187" t="n">
        <v>85</v>
      </c>
      <c r="C187" t="inlineStr">
        <is>
          <t xml:space="preserve">CONCLUIDO	</t>
        </is>
      </c>
      <c r="D187" t="n">
        <v>10.3445</v>
      </c>
      <c r="E187" t="n">
        <v>9.67</v>
      </c>
      <c r="F187" t="n">
        <v>7.16</v>
      </c>
      <c r="G187" t="n">
        <v>107.38</v>
      </c>
      <c r="H187" t="n">
        <v>1.88</v>
      </c>
      <c r="I187" t="n">
        <v>4</v>
      </c>
      <c r="J187" t="n">
        <v>197.9</v>
      </c>
      <c r="K187" t="n">
        <v>51.39</v>
      </c>
      <c r="L187" t="n">
        <v>21</v>
      </c>
      <c r="M187" t="n">
        <v>2</v>
      </c>
      <c r="N187" t="n">
        <v>40.51</v>
      </c>
      <c r="O187" t="n">
        <v>24642.07</v>
      </c>
      <c r="P187" t="n">
        <v>80.47</v>
      </c>
      <c r="Q187" t="n">
        <v>189.98</v>
      </c>
      <c r="R187" t="n">
        <v>27.89</v>
      </c>
      <c r="S187" t="n">
        <v>24.3</v>
      </c>
      <c r="T187" t="n">
        <v>995.63</v>
      </c>
      <c r="U187" t="n">
        <v>0.87</v>
      </c>
      <c r="V187" t="n">
        <v>0.87</v>
      </c>
      <c r="W187" t="n">
        <v>2.94</v>
      </c>
      <c r="X187" t="n">
        <v>0.05</v>
      </c>
      <c r="Y187" t="n">
        <v>2</v>
      </c>
      <c r="Z187" t="n">
        <v>10</v>
      </c>
    </row>
    <row r="188">
      <c r="A188" t="n">
        <v>21</v>
      </c>
      <c r="B188" t="n">
        <v>85</v>
      </c>
      <c r="C188" t="inlineStr">
        <is>
          <t xml:space="preserve">CONCLUIDO	</t>
        </is>
      </c>
      <c r="D188" t="n">
        <v>10.3427</v>
      </c>
      <c r="E188" t="n">
        <v>9.67</v>
      </c>
      <c r="F188" t="n">
        <v>7.16</v>
      </c>
      <c r="G188" t="n">
        <v>107.41</v>
      </c>
      <c r="H188" t="n">
        <v>1.96</v>
      </c>
      <c r="I188" t="n">
        <v>4</v>
      </c>
      <c r="J188" t="n">
        <v>199.46</v>
      </c>
      <c r="K188" t="n">
        <v>51.39</v>
      </c>
      <c r="L188" t="n">
        <v>22</v>
      </c>
      <c r="M188" t="n">
        <v>2</v>
      </c>
      <c r="N188" t="n">
        <v>41.07</v>
      </c>
      <c r="O188" t="n">
        <v>24834.62</v>
      </c>
      <c r="P188" t="n">
        <v>80.05</v>
      </c>
      <c r="Q188" t="n">
        <v>189.98</v>
      </c>
      <c r="R188" t="n">
        <v>27.88</v>
      </c>
      <c r="S188" t="n">
        <v>24.3</v>
      </c>
      <c r="T188" t="n">
        <v>990.71</v>
      </c>
      <c r="U188" t="n">
        <v>0.87</v>
      </c>
      <c r="V188" t="n">
        <v>0.87</v>
      </c>
      <c r="W188" t="n">
        <v>2.94</v>
      </c>
      <c r="X188" t="n">
        <v>0.05</v>
      </c>
      <c r="Y188" t="n">
        <v>2</v>
      </c>
      <c r="Z188" t="n">
        <v>10</v>
      </c>
    </row>
    <row r="189">
      <c r="A189" t="n">
        <v>22</v>
      </c>
      <c r="B189" t="n">
        <v>85</v>
      </c>
      <c r="C189" t="inlineStr">
        <is>
          <t xml:space="preserve">CONCLUIDO	</t>
        </is>
      </c>
      <c r="D189" t="n">
        <v>10.3442</v>
      </c>
      <c r="E189" t="n">
        <v>9.67</v>
      </c>
      <c r="F189" t="n">
        <v>7.16</v>
      </c>
      <c r="G189" t="n">
        <v>107.39</v>
      </c>
      <c r="H189" t="n">
        <v>2.03</v>
      </c>
      <c r="I189" t="n">
        <v>4</v>
      </c>
      <c r="J189" t="n">
        <v>201.03</v>
      </c>
      <c r="K189" t="n">
        <v>51.39</v>
      </c>
      <c r="L189" t="n">
        <v>23</v>
      </c>
      <c r="M189" t="n">
        <v>2</v>
      </c>
      <c r="N189" t="n">
        <v>41.64</v>
      </c>
      <c r="O189" t="n">
        <v>25027.94</v>
      </c>
      <c r="P189" t="n">
        <v>79.28</v>
      </c>
      <c r="Q189" t="n">
        <v>190.01</v>
      </c>
      <c r="R189" t="n">
        <v>27.89</v>
      </c>
      <c r="S189" t="n">
        <v>24.3</v>
      </c>
      <c r="T189" t="n">
        <v>998.89</v>
      </c>
      <c r="U189" t="n">
        <v>0.87</v>
      </c>
      <c r="V189" t="n">
        <v>0.87</v>
      </c>
      <c r="W189" t="n">
        <v>2.94</v>
      </c>
      <c r="X189" t="n">
        <v>0.05</v>
      </c>
      <c r="Y189" t="n">
        <v>2</v>
      </c>
      <c r="Z189" t="n">
        <v>10</v>
      </c>
    </row>
    <row r="190">
      <c r="A190" t="n">
        <v>23</v>
      </c>
      <c r="B190" t="n">
        <v>85</v>
      </c>
      <c r="C190" t="inlineStr">
        <is>
          <t xml:space="preserve">CONCLUIDO	</t>
        </is>
      </c>
      <c r="D190" t="n">
        <v>10.3526</v>
      </c>
      <c r="E190" t="n">
        <v>9.66</v>
      </c>
      <c r="F190" t="n">
        <v>7.15</v>
      </c>
      <c r="G190" t="n">
        <v>107.27</v>
      </c>
      <c r="H190" t="n">
        <v>2.1</v>
      </c>
      <c r="I190" t="n">
        <v>4</v>
      </c>
      <c r="J190" t="n">
        <v>202.61</v>
      </c>
      <c r="K190" t="n">
        <v>51.39</v>
      </c>
      <c r="L190" t="n">
        <v>24</v>
      </c>
      <c r="M190" t="n">
        <v>1</v>
      </c>
      <c r="N190" t="n">
        <v>42.21</v>
      </c>
      <c r="O190" t="n">
        <v>25222.04</v>
      </c>
      <c r="P190" t="n">
        <v>78.12</v>
      </c>
      <c r="Q190" t="n">
        <v>189.96</v>
      </c>
      <c r="R190" t="n">
        <v>27.52</v>
      </c>
      <c r="S190" t="n">
        <v>24.3</v>
      </c>
      <c r="T190" t="n">
        <v>812.4</v>
      </c>
      <c r="U190" t="n">
        <v>0.88</v>
      </c>
      <c r="V190" t="n">
        <v>0.88</v>
      </c>
      <c r="W190" t="n">
        <v>2.95</v>
      </c>
      <c r="X190" t="n">
        <v>0.04</v>
      </c>
      <c r="Y190" t="n">
        <v>2</v>
      </c>
      <c r="Z190" t="n">
        <v>10</v>
      </c>
    </row>
    <row r="191">
      <c r="A191" t="n">
        <v>24</v>
      </c>
      <c r="B191" t="n">
        <v>85</v>
      </c>
      <c r="C191" t="inlineStr">
        <is>
          <t xml:space="preserve">CONCLUIDO	</t>
        </is>
      </c>
      <c r="D191" t="n">
        <v>10.349</v>
      </c>
      <c r="E191" t="n">
        <v>9.66</v>
      </c>
      <c r="F191" t="n">
        <v>7.15</v>
      </c>
      <c r="G191" t="n">
        <v>107.32</v>
      </c>
      <c r="H191" t="n">
        <v>2.17</v>
      </c>
      <c r="I191" t="n">
        <v>4</v>
      </c>
      <c r="J191" t="n">
        <v>204.19</v>
      </c>
      <c r="K191" t="n">
        <v>51.39</v>
      </c>
      <c r="L191" t="n">
        <v>25</v>
      </c>
      <c r="M191" t="n">
        <v>0</v>
      </c>
      <c r="N191" t="n">
        <v>42.79</v>
      </c>
      <c r="O191" t="n">
        <v>25417.05</v>
      </c>
      <c r="P191" t="n">
        <v>78.61</v>
      </c>
      <c r="Q191" t="n">
        <v>189.96</v>
      </c>
      <c r="R191" t="n">
        <v>27.55</v>
      </c>
      <c r="S191" t="n">
        <v>24.3</v>
      </c>
      <c r="T191" t="n">
        <v>827.0700000000001</v>
      </c>
      <c r="U191" t="n">
        <v>0.88</v>
      </c>
      <c r="V191" t="n">
        <v>0.87</v>
      </c>
      <c r="W191" t="n">
        <v>2.95</v>
      </c>
      <c r="X191" t="n">
        <v>0.05</v>
      </c>
      <c r="Y191" t="n">
        <v>2</v>
      </c>
      <c r="Z191" t="n">
        <v>10</v>
      </c>
    </row>
    <row r="192">
      <c r="A192" t="n">
        <v>0</v>
      </c>
      <c r="B192" t="n">
        <v>20</v>
      </c>
      <c r="C192" t="inlineStr">
        <is>
          <t xml:space="preserve">CONCLUIDO	</t>
        </is>
      </c>
      <c r="D192" t="n">
        <v>10.1229</v>
      </c>
      <c r="E192" t="n">
        <v>9.880000000000001</v>
      </c>
      <c r="F192" t="n">
        <v>7.74</v>
      </c>
      <c r="G192" t="n">
        <v>14.51</v>
      </c>
      <c r="H192" t="n">
        <v>0.34</v>
      </c>
      <c r="I192" t="n">
        <v>32</v>
      </c>
      <c r="J192" t="n">
        <v>51.33</v>
      </c>
      <c r="K192" t="n">
        <v>24.83</v>
      </c>
      <c r="L192" t="n">
        <v>1</v>
      </c>
      <c r="M192" t="n">
        <v>30</v>
      </c>
      <c r="N192" t="n">
        <v>5.51</v>
      </c>
      <c r="O192" t="n">
        <v>6564.78</v>
      </c>
      <c r="P192" t="n">
        <v>42.82</v>
      </c>
      <c r="Q192" t="n">
        <v>190.31</v>
      </c>
      <c r="R192" t="n">
        <v>45.86</v>
      </c>
      <c r="S192" t="n">
        <v>24.3</v>
      </c>
      <c r="T192" t="n">
        <v>9842.07</v>
      </c>
      <c r="U192" t="n">
        <v>0.53</v>
      </c>
      <c r="V192" t="n">
        <v>0.8100000000000001</v>
      </c>
      <c r="W192" t="n">
        <v>2.99</v>
      </c>
      <c r="X192" t="n">
        <v>0.63</v>
      </c>
      <c r="Y192" t="n">
        <v>2</v>
      </c>
      <c r="Z192" t="n">
        <v>10</v>
      </c>
    </row>
    <row r="193">
      <c r="A193" t="n">
        <v>1</v>
      </c>
      <c r="B193" t="n">
        <v>20</v>
      </c>
      <c r="C193" t="inlineStr">
        <is>
          <t xml:space="preserve">CONCLUIDO	</t>
        </is>
      </c>
      <c r="D193" t="n">
        <v>10.7261</v>
      </c>
      <c r="E193" t="n">
        <v>9.32</v>
      </c>
      <c r="F193" t="n">
        <v>7.39</v>
      </c>
      <c r="G193" t="n">
        <v>29.57</v>
      </c>
      <c r="H193" t="n">
        <v>0.66</v>
      </c>
      <c r="I193" t="n">
        <v>15</v>
      </c>
      <c r="J193" t="n">
        <v>52.47</v>
      </c>
      <c r="K193" t="n">
        <v>24.83</v>
      </c>
      <c r="L193" t="n">
        <v>2</v>
      </c>
      <c r="M193" t="n">
        <v>13</v>
      </c>
      <c r="N193" t="n">
        <v>5.64</v>
      </c>
      <c r="O193" t="n">
        <v>6705.1</v>
      </c>
      <c r="P193" t="n">
        <v>38.03</v>
      </c>
      <c r="Q193" t="n">
        <v>190.08</v>
      </c>
      <c r="R193" t="n">
        <v>34.92</v>
      </c>
      <c r="S193" t="n">
        <v>24.3</v>
      </c>
      <c r="T193" t="n">
        <v>4456.68</v>
      </c>
      <c r="U193" t="n">
        <v>0.7</v>
      </c>
      <c r="V193" t="n">
        <v>0.85</v>
      </c>
      <c r="W193" t="n">
        <v>2.97</v>
      </c>
      <c r="X193" t="n">
        <v>0.28</v>
      </c>
      <c r="Y193" t="n">
        <v>2</v>
      </c>
      <c r="Z193" t="n">
        <v>10</v>
      </c>
    </row>
    <row r="194">
      <c r="A194" t="n">
        <v>2</v>
      </c>
      <c r="B194" t="n">
        <v>20</v>
      </c>
      <c r="C194" t="inlineStr">
        <is>
          <t xml:space="preserve">CONCLUIDO	</t>
        </is>
      </c>
      <c r="D194" t="n">
        <v>10.8705</v>
      </c>
      <c r="E194" t="n">
        <v>9.199999999999999</v>
      </c>
      <c r="F194" t="n">
        <v>7.32</v>
      </c>
      <c r="G194" t="n">
        <v>39.91</v>
      </c>
      <c r="H194" t="n">
        <v>0.97</v>
      </c>
      <c r="I194" t="n">
        <v>11</v>
      </c>
      <c r="J194" t="n">
        <v>53.61</v>
      </c>
      <c r="K194" t="n">
        <v>24.83</v>
      </c>
      <c r="L194" t="n">
        <v>3</v>
      </c>
      <c r="M194" t="n">
        <v>0</v>
      </c>
      <c r="N194" t="n">
        <v>5.78</v>
      </c>
      <c r="O194" t="n">
        <v>6845.59</v>
      </c>
      <c r="P194" t="n">
        <v>35.73</v>
      </c>
      <c r="Q194" t="n">
        <v>190.13</v>
      </c>
      <c r="R194" t="n">
        <v>32.23</v>
      </c>
      <c r="S194" t="n">
        <v>24.3</v>
      </c>
      <c r="T194" t="n">
        <v>3133.06</v>
      </c>
      <c r="U194" t="n">
        <v>0.75</v>
      </c>
      <c r="V194" t="n">
        <v>0.86</v>
      </c>
      <c r="W194" t="n">
        <v>2.97</v>
      </c>
      <c r="X194" t="n">
        <v>0.21</v>
      </c>
      <c r="Y194" t="n">
        <v>2</v>
      </c>
      <c r="Z194" t="n">
        <v>10</v>
      </c>
    </row>
    <row r="195">
      <c r="A195" t="n">
        <v>0</v>
      </c>
      <c r="B195" t="n">
        <v>65</v>
      </c>
      <c r="C195" t="inlineStr">
        <is>
          <t xml:space="preserve">CONCLUIDO	</t>
        </is>
      </c>
      <c r="D195" t="n">
        <v>7.9512</v>
      </c>
      <c r="E195" t="n">
        <v>12.58</v>
      </c>
      <c r="F195" t="n">
        <v>8.52</v>
      </c>
      <c r="G195" t="n">
        <v>7.41</v>
      </c>
      <c r="H195" t="n">
        <v>0.13</v>
      </c>
      <c r="I195" t="n">
        <v>69</v>
      </c>
      <c r="J195" t="n">
        <v>133.21</v>
      </c>
      <c r="K195" t="n">
        <v>46.47</v>
      </c>
      <c r="L195" t="n">
        <v>1</v>
      </c>
      <c r="M195" t="n">
        <v>67</v>
      </c>
      <c r="N195" t="n">
        <v>20.75</v>
      </c>
      <c r="O195" t="n">
        <v>16663.42</v>
      </c>
      <c r="P195" t="n">
        <v>94.44</v>
      </c>
      <c r="Q195" t="n">
        <v>190.52</v>
      </c>
      <c r="R195" t="n">
        <v>69.34999999999999</v>
      </c>
      <c r="S195" t="n">
        <v>24.3</v>
      </c>
      <c r="T195" t="n">
        <v>21401.79</v>
      </c>
      <c r="U195" t="n">
        <v>0.35</v>
      </c>
      <c r="V195" t="n">
        <v>0.74</v>
      </c>
      <c r="W195" t="n">
        <v>3.07</v>
      </c>
      <c r="X195" t="n">
        <v>1.4</v>
      </c>
      <c r="Y195" t="n">
        <v>2</v>
      </c>
      <c r="Z195" t="n">
        <v>10</v>
      </c>
    </row>
    <row r="196">
      <c r="A196" t="n">
        <v>1</v>
      </c>
      <c r="B196" t="n">
        <v>65</v>
      </c>
      <c r="C196" t="inlineStr">
        <is>
          <t xml:space="preserve">CONCLUIDO	</t>
        </is>
      </c>
      <c r="D196" t="n">
        <v>9.2578</v>
      </c>
      <c r="E196" t="n">
        <v>10.8</v>
      </c>
      <c r="F196" t="n">
        <v>7.75</v>
      </c>
      <c r="G196" t="n">
        <v>14.53</v>
      </c>
      <c r="H196" t="n">
        <v>0.26</v>
      </c>
      <c r="I196" t="n">
        <v>32</v>
      </c>
      <c r="J196" t="n">
        <v>134.55</v>
      </c>
      <c r="K196" t="n">
        <v>46.47</v>
      </c>
      <c r="L196" t="n">
        <v>2</v>
      </c>
      <c r="M196" t="n">
        <v>30</v>
      </c>
      <c r="N196" t="n">
        <v>21.09</v>
      </c>
      <c r="O196" t="n">
        <v>16828.84</v>
      </c>
      <c r="P196" t="n">
        <v>85.16</v>
      </c>
      <c r="Q196" t="n">
        <v>190.08</v>
      </c>
      <c r="R196" t="n">
        <v>45.92</v>
      </c>
      <c r="S196" t="n">
        <v>24.3</v>
      </c>
      <c r="T196" t="n">
        <v>9870.559999999999</v>
      </c>
      <c r="U196" t="n">
        <v>0.53</v>
      </c>
      <c r="V196" t="n">
        <v>0.8100000000000001</v>
      </c>
      <c r="W196" t="n">
        <v>3</v>
      </c>
      <c r="X196" t="n">
        <v>0.64</v>
      </c>
      <c r="Y196" t="n">
        <v>2</v>
      </c>
      <c r="Z196" t="n">
        <v>10</v>
      </c>
    </row>
    <row r="197">
      <c r="A197" t="n">
        <v>2</v>
      </c>
      <c r="B197" t="n">
        <v>65</v>
      </c>
      <c r="C197" t="inlineStr">
        <is>
          <t xml:space="preserve">CONCLUIDO	</t>
        </is>
      </c>
      <c r="D197" t="n">
        <v>9.7342</v>
      </c>
      <c r="E197" t="n">
        <v>10.27</v>
      </c>
      <c r="F197" t="n">
        <v>7.52</v>
      </c>
      <c r="G197" t="n">
        <v>21.49</v>
      </c>
      <c r="H197" t="n">
        <v>0.39</v>
      </c>
      <c r="I197" t="n">
        <v>21</v>
      </c>
      <c r="J197" t="n">
        <v>135.9</v>
      </c>
      <c r="K197" t="n">
        <v>46.47</v>
      </c>
      <c r="L197" t="n">
        <v>3</v>
      </c>
      <c r="M197" t="n">
        <v>19</v>
      </c>
      <c r="N197" t="n">
        <v>21.43</v>
      </c>
      <c r="O197" t="n">
        <v>16994.64</v>
      </c>
      <c r="P197" t="n">
        <v>81.81999999999999</v>
      </c>
      <c r="Q197" t="n">
        <v>190</v>
      </c>
      <c r="R197" t="n">
        <v>38.83</v>
      </c>
      <c r="S197" t="n">
        <v>24.3</v>
      </c>
      <c r="T197" t="n">
        <v>6384.26</v>
      </c>
      <c r="U197" t="n">
        <v>0.63</v>
      </c>
      <c r="V197" t="n">
        <v>0.83</v>
      </c>
      <c r="W197" t="n">
        <v>2.98</v>
      </c>
      <c r="X197" t="n">
        <v>0.41</v>
      </c>
      <c r="Y197" t="n">
        <v>2</v>
      </c>
      <c r="Z197" t="n">
        <v>10</v>
      </c>
    </row>
    <row r="198">
      <c r="A198" t="n">
        <v>3</v>
      </c>
      <c r="B198" t="n">
        <v>65</v>
      </c>
      <c r="C198" t="inlineStr">
        <is>
          <t xml:space="preserve">CONCLUIDO	</t>
        </is>
      </c>
      <c r="D198" t="n">
        <v>9.9679</v>
      </c>
      <c r="E198" t="n">
        <v>10.03</v>
      </c>
      <c r="F198" t="n">
        <v>7.42</v>
      </c>
      <c r="G198" t="n">
        <v>27.81</v>
      </c>
      <c r="H198" t="n">
        <v>0.52</v>
      </c>
      <c r="I198" t="n">
        <v>16</v>
      </c>
      <c r="J198" t="n">
        <v>137.25</v>
      </c>
      <c r="K198" t="n">
        <v>46.47</v>
      </c>
      <c r="L198" t="n">
        <v>4</v>
      </c>
      <c r="M198" t="n">
        <v>14</v>
      </c>
      <c r="N198" t="n">
        <v>21.78</v>
      </c>
      <c r="O198" t="n">
        <v>17160.92</v>
      </c>
      <c r="P198" t="n">
        <v>79.84999999999999</v>
      </c>
      <c r="Q198" t="n">
        <v>190.05</v>
      </c>
      <c r="R198" t="n">
        <v>35.92</v>
      </c>
      <c r="S198" t="n">
        <v>24.3</v>
      </c>
      <c r="T198" t="n">
        <v>4952.47</v>
      </c>
      <c r="U198" t="n">
        <v>0.68</v>
      </c>
      <c r="V198" t="n">
        <v>0.84</v>
      </c>
      <c r="W198" t="n">
        <v>2.96</v>
      </c>
      <c r="X198" t="n">
        <v>0.31</v>
      </c>
      <c r="Y198" t="n">
        <v>2</v>
      </c>
      <c r="Z198" t="n">
        <v>10</v>
      </c>
    </row>
    <row r="199">
      <c r="A199" t="n">
        <v>4</v>
      </c>
      <c r="B199" t="n">
        <v>65</v>
      </c>
      <c r="C199" t="inlineStr">
        <is>
          <t xml:space="preserve">CONCLUIDO	</t>
        </is>
      </c>
      <c r="D199" t="n">
        <v>10.1178</v>
      </c>
      <c r="E199" t="n">
        <v>9.880000000000001</v>
      </c>
      <c r="F199" t="n">
        <v>7.35</v>
      </c>
      <c r="G199" t="n">
        <v>33.92</v>
      </c>
      <c r="H199" t="n">
        <v>0.64</v>
      </c>
      <c r="I199" t="n">
        <v>13</v>
      </c>
      <c r="J199" t="n">
        <v>138.6</v>
      </c>
      <c r="K199" t="n">
        <v>46.47</v>
      </c>
      <c r="L199" t="n">
        <v>5</v>
      </c>
      <c r="M199" t="n">
        <v>11</v>
      </c>
      <c r="N199" t="n">
        <v>22.13</v>
      </c>
      <c r="O199" t="n">
        <v>17327.69</v>
      </c>
      <c r="P199" t="n">
        <v>78.20999999999999</v>
      </c>
      <c r="Q199" t="n">
        <v>190.1</v>
      </c>
      <c r="R199" t="n">
        <v>33.76</v>
      </c>
      <c r="S199" t="n">
        <v>24.3</v>
      </c>
      <c r="T199" t="n">
        <v>3887.29</v>
      </c>
      <c r="U199" t="n">
        <v>0.72</v>
      </c>
      <c r="V199" t="n">
        <v>0.85</v>
      </c>
      <c r="W199" t="n">
        <v>2.96</v>
      </c>
      <c r="X199" t="n">
        <v>0.24</v>
      </c>
      <c r="Y199" t="n">
        <v>2</v>
      </c>
      <c r="Z199" t="n">
        <v>10</v>
      </c>
    </row>
    <row r="200">
      <c r="A200" t="n">
        <v>5</v>
      </c>
      <c r="B200" t="n">
        <v>65</v>
      </c>
      <c r="C200" t="inlineStr">
        <is>
          <t xml:space="preserve">CONCLUIDO	</t>
        </is>
      </c>
      <c r="D200" t="n">
        <v>10.2252</v>
      </c>
      <c r="E200" t="n">
        <v>9.779999999999999</v>
      </c>
      <c r="F200" t="n">
        <v>7.3</v>
      </c>
      <c r="G200" t="n">
        <v>39.82</v>
      </c>
      <c r="H200" t="n">
        <v>0.76</v>
      </c>
      <c r="I200" t="n">
        <v>11</v>
      </c>
      <c r="J200" t="n">
        <v>139.95</v>
      </c>
      <c r="K200" t="n">
        <v>46.47</v>
      </c>
      <c r="L200" t="n">
        <v>6</v>
      </c>
      <c r="M200" t="n">
        <v>9</v>
      </c>
      <c r="N200" t="n">
        <v>22.49</v>
      </c>
      <c r="O200" t="n">
        <v>17494.97</v>
      </c>
      <c r="P200" t="n">
        <v>76.76000000000001</v>
      </c>
      <c r="Q200" t="n">
        <v>190.09</v>
      </c>
      <c r="R200" t="n">
        <v>32.12</v>
      </c>
      <c r="S200" t="n">
        <v>24.3</v>
      </c>
      <c r="T200" t="n">
        <v>3078.61</v>
      </c>
      <c r="U200" t="n">
        <v>0.76</v>
      </c>
      <c r="V200" t="n">
        <v>0.86</v>
      </c>
      <c r="W200" t="n">
        <v>2.96</v>
      </c>
      <c r="X200" t="n">
        <v>0.19</v>
      </c>
      <c r="Y200" t="n">
        <v>2</v>
      </c>
      <c r="Z200" t="n">
        <v>10</v>
      </c>
    </row>
    <row r="201">
      <c r="A201" t="n">
        <v>6</v>
      </c>
      <c r="B201" t="n">
        <v>65</v>
      </c>
      <c r="C201" t="inlineStr">
        <is>
          <t xml:space="preserve">CONCLUIDO	</t>
        </is>
      </c>
      <c r="D201" t="n">
        <v>10.3113</v>
      </c>
      <c r="E201" t="n">
        <v>9.699999999999999</v>
      </c>
      <c r="F201" t="n">
        <v>7.27</v>
      </c>
      <c r="G201" t="n">
        <v>48.49</v>
      </c>
      <c r="H201" t="n">
        <v>0.88</v>
      </c>
      <c r="I201" t="n">
        <v>9</v>
      </c>
      <c r="J201" t="n">
        <v>141.31</v>
      </c>
      <c r="K201" t="n">
        <v>46.47</v>
      </c>
      <c r="L201" t="n">
        <v>7</v>
      </c>
      <c r="M201" t="n">
        <v>7</v>
      </c>
      <c r="N201" t="n">
        <v>22.85</v>
      </c>
      <c r="O201" t="n">
        <v>17662.75</v>
      </c>
      <c r="P201" t="n">
        <v>75.56999999999999</v>
      </c>
      <c r="Q201" t="n">
        <v>190</v>
      </c>
      <c r="R201" t="n">
        <v>31.34</v>
      </c>
      <c r="S201" t="n">
        <v>24.3</v>
      </c>
      <c r="T201" t="n">
        <v>2699.16</v>
      </c>
      <c r="U201" t="n">
        <v>0.78</v>
      </c>
      <c r="V201" t="n">
        <v>0.86</v>
      </c>
      <c r="W201" t="n">
        <v>2.96</v>
      </c>
      <c r="X201" t="n">
        <v>0.17</v>
      </c>
      <c r="Y201" t="n">
        <v>2</v>
      </c>
      <c r="Z201" t="n">
        <v>10</v>
      </c>
    </row>
    <row r="202">
      <c r="A202" t="n">
        <v>7</v>
      </c>
      <c r="B202" t="n">
        <v>65</v>
      </c>
      <c r="C202" t="inlineStr">
        <is>
          <t xml:space="preserve">CONCLUIDO	</t>
        </is>
      </c>
      <c r="D202" t="n">
        <v>10.3672</v>
      </c>
      <c r="E202" t="n">
        <v>9.65</v>
      </c>
      <c r="F202" t="n">
        <v>7.25</v>
      </c>
      <c r="G202" t="n">
        <v>54.36</v>
      </c>
      <c r="H202" t="n">
        <v>0.99</v>
      </c>
      <c r="I202" t="n">
        <v>8</v>
      </c>
      <c r="J202" t="n">
        <v>142.68</v>
      </c>
      <c r="K202" t="n">
        <v>46.47</v>
      </c>
      <c r="L202" t="n">
        <v>8</v>
      </c>
      <c r="M202" t="n">
        <v>6</v>
      </c>
      <c r="N202" t="n">
        <v>23.21</v>
      </c>
      <c r="O202" t="n">
        <v>17831.04</v>
      </c>
      <c r="P202" t="n">
        <v>74.59999999999999</v>
      </c>
      <c r="Q202" t="n">
        <v>189.99</v>
      </c>
      <c r="R202" t="n">
        <v>30.56</v>
      </c>
      <c r="S202" t="n">
        <v>24.3</v>
      </c>
      <c r="T202" t="n">
        <v>2313.31</v>
      </c>
      <c r="U202" t="n">
        <v>0.8</v>
      </c>
      <c r="V202" t="n">
        <v>0.86</v>
      </c>
      <c r="W202" t="n">
        <v>2.95</v>
      </c>
      <c r="X202" t="n">
        <v>0.14</v>
      </c>
      <c r="Y202" t="n">
        <v>2</v>
      </c>
      <c r="Z202" t="n">
        <v>10</v>
      </c>
    </row>
    <row r="203">
      <c r="A203" t="n">
        <v>8</v>
      </c>
      <c r="B203" t="n">
        <v>65</v>
      </c>
      <c r="C203" t="inlineStr">
        <is>
          <t xml:space="preserve">CONCLUIDO	</t>
        </is>
      </c>
      <c r="D203" t="n">
        <v>10.4115</v>
      </c>
      <c r="E203" t="n">
        <v>9.6</v>
      </c>
      <c r="F203" t="n">
        <v>7.23</v>
      </c>
      <c r="G203" t="n">
        <v>62</v>
      </c>
      <c r="H203" t="n">
        <v>1.11</v>
      </c>
      <c r="I203" t="n">
        <v>7</v>
      </c>
      <c r="J203" t="n">
        <v>144.05</v>
      </c>
      <c r="K203" t="n">
        <v>46.47</v>
      </c>
      <c r="L203" t="n">
        <v>9</v>
      </c>
      <c r="M203" t="n">
        <v>5</v>
      </c>
      <c r="N203" t="n">
        <v>23.58</v>
      </c>
      <c r="O203" t="n">
        <v>17999.83</v>
      </c>
      <c r="P203" t="n">
        <v>73.63</v>
      </c>
      <c r="Q203" t="n">
        <v>190.05</v>
      </c>
      <c r="R203" t="n">
        <v>30.17</v>
      </c>
      <c r="S203" t="n">
        <v>24.3</v>
      </c>
      <c r="T203" t="n">
        <v>2123.33</v>
      </c>
      <c r="U203" t="n">
        <v>0.8100000000000001</v>
      </c>
      <c r="V203" t="n">
        <v>0.87</v>
      </c>
      <c r="W203" t="n">
        <v>2.95</v>
      </c>
      <c r="X203" t="n">
        <v>0.13</v>
      </c>
      <c r="Y203" t="n">
        <v>2</v>
      </c>
      <c r="Z203" t="n">
        <v>10</v>
      </c>
    </row>
    <row r="204">
      <c r="A204" t="n">
        <v>9</v>
      </c>
      <c r="B204" t="n">
        <v>65</v>
      </c>
      <c r="C204" t="inlineStr">
        <is>
          <t xml:space="preserve">CONCLUIDO	</t>
        </is>
      </c>
      <c r="D204" t="n">
        <v>10.417</v>
      </c>
      <c r="E204" t="n">
        <v>9.6</v>
      </c>
      <c r="F204" t="n">
        <v>7.23</v>
      </c>
      <c r="G204" t="n">
        <v>61.96</v>
      </c>
      <c r="H204" t="n">
        <v>1.22</v>
      </c>
      <c r="I204" t="n">
        <v>7</v>
      </c>
      <c r="J204" t="n">
        <v>145.42</v>
      </c>
      <c r="K204" t="n">
        <v>46.47</v>
      </c>
      <c r="L204" t="n">
        <v>10</v>
      </c>
      <c r="M204" t="n">
        <v>5</v>
      </c>
      <c r="N204" t="n">
        <v>23.95</v>
      </c>
      <c r="O204" t="n">
        <v>18169.15</v>
      </c>
      <c r="P204" t="n">
        <v>72.29000000000001</v>
      </c>
      <c r="Q204" t="n">
        <v>190</v>
      </c>
      <c r="R204" t="n">
        <v>30.06</v>
      </c>
      <c r="S204" t="n">
        <v>24.3</v>
      </c>
      <c r="T204" t="n">
        <v>2066.85</v>
      </c>
      <c r="U204" t="n">
        <v>0.8100000000000001</v>
      </c>
      <c r="V204" t="n">
        <v>0.87</v>
      </c>
      <c r="W204" t="n">
        <v>2.95</v>
      </c>
      <c r="X204" t="n">
        <v>0.12</v>
      </c>
      <c r="Y204" t="n">
        <v>2</v>
      </c>
      <c r="Z204" t="n">
        <v>10</v>
      </c>
    </row>
    <row r="205">
      <c r="A205" t="n">
        <v>10</v>
      </c>
      <c r="B205" t="n">
        <v>65</v>
      </c>
      <c r="C205" t="inlineStr">
        <is>
          <t xml:space="preserve">CONCLUIDO	</t>
        </is>
      </c>
      <c r="D205" t="n">
        <v>10.4736</v>
      </c>
      <c r="E205" t="n">
        <v>9.550000000000001</v>
      </c>
      <c r="F205" t="n">
        <v>7.2</v>
      </c>
      <c r="G205" t="n">
        <v>72.04000000000001</v>
      </c>
      <c r="H205" t="n">
        <v>1.33</v>
      </c>
      <c r="I205" t="n">
        <v>6</v>
      </c>
      <c r="J205" t="n">
        <v>146.8</v>
      </c>
      <c r="K205" t="n">
        <v>46.47</v>
      </c>
      <c r="L205" t="n">
        <v>11</v>
      </c>
      <c r="M205" t="n">
        <v>4</v>
      </c>
      <c r="N205" t="n">
        <v>24.33</v>
      </c>
      <c r="O205" t="n">
        <v>18338.99</v>
      </c>
      <c r="P205" t="n">
        <v>71.54000000000001</v>
      </c>
      <c r="Q205" t="n">
        <v>189.96</v>
      </c>
      <c r="R205" t="n">
        <v>29.22</v>
      </c>
      <c r="S205" t="n">
        <v>24.3</v>
      </c>
      <c r="T205" t="n">
        <v>1654.28</v>
      </c>
      <c r="U205" t="n">
        <v>0.83</v>
      </c>
      <c r="V205" t="n">
        <v>0.87</v>
      </c>
      <c r="W205" t="n">
        <v>2.95</v>
      </c>
      <c r="X205" t="n">
        <v>0.1</v>
      </c>
      <c r="Y205" t="n">
        <v>2</v>
      </c>
      <c r="Z205" t="n">
        <v>10</v>
      </c>
    </row>
    <row r="206">
      <c r="A206" t="n">
        <v>11</v>
      </c>
      <c r="B206" t="n">
        <v>65</v>
      </c>
      <c r="C206" t="inlineStr">
        <is>
          <t xml:space="preserve">CONCLUIDO	</t>
        </is>
      </c>
      <c r="D206" t="n">
        <v>10.4746</v>
      </c>
      <c r="E206" t="n">
        <v>9.550000000000001</v>
      </c>
      <c r="F206" t="n">
        <v>7.2</v>
      </c>
      <c r="G206" t="n">
        <v>72.03</v>
      </c>
      <c r="H206" t="n">
        <v>1.43</v>
      </c>
      <c r="I206" t="n">
        <v>6</v>
      </c>
      <c r="J206" t="n">
        <v>148.18</v>
      </c>
      <c r="K206" t="n">
        <v>46.47</v>
      </c>
      <c r="L206" t="n">
        <v>12</v>
      </c>
      <c r="M206" t="n">
        <v>4</v>
      </c>
      <c r="N206" t="n">
        <v>24.71</v>
      </c>
      <c r="O206" t="n">
        <v>18509.36</v>
      </c>
      <c r="P206" t="n">
        <v>70.26000000000001</v>
      </c>
      <c r="Q206" t="n">
        <v>190.03</v>
      </c>
      <c r="R206" t="n">
        <v>29.13</v>
      </c>
      <c r="S206" t="n">
        <v>24.3</v>
      </c>
      <c r="T206" t="n">
        <v>1606.68</v>
      </c>
      <c r="U206" t="n">
        <v>0.83</v>
      </c>
      <c r="V206" t="n">
        <v>0.87</v>
      </c>
      <c r="W206" t="n">
        <v>2.95</v>
      </c>
      <c r="X206" t="n">
        <v>0.1</v>
      </c>
      <c r="Y206" t="n">
        <v>2</v>
      </c>
      <c r="Z206" t="n">
        <v>10</v>
      </c>
    </row>
    <row r="207">
      <c r="A207" t="n">
        <v>12</v>
      </c>
      <c r="B207" t="n">
        <v>65</v>
      </c>
      <c r="C207" t="inlineStr">
        <is>
          <t xml:space="preserve">CONCLUIDO	</t>
        </is>
      </c>
      <c r="D207" t="n">
        <v>10.5211</v>
      </c>
      <c r="E207" t="n">
        <v>9.5</v>
      </c>
      <c r="F207" t="n">
        <v>7.19</v>
      </c>
      <c r="G207" t="n">
        <v>86.26000000000001</v>
      </c>
      <c r="H207" t="n">
        <v>1.54</v>
      </c>
      <c r="I207" t="n">
        <v>5</v>
      </c>
      <c r="J207" t="n">
        <v>149.56</v>
      </c>
      <c r="K207" t="n">
        <v>46.47</v>
      </c>
      <c r="L207" t="n">
        <v>13</v>
      </c>
      <c r="M207" t="n">
        <v>3</v>
      </c>
      <c r="N207" t="n">
        <v>25.1</v>
      </c>
      <c r="O207" t="n">
        <v>18680.25</v>
      </c>
      <c r="P207" t="n">
        <v>69.34999999999999</v>
      </c>
      <c r="Q207" t="n">
        <v>189.99</v>
      </c>
      <c r="R207" t="n">
        <v>28.76</v>
      </c>
      <c r="S207" t="n">
        <v>24.3</v>
      </c>
      <c r="T207" t="n">
        <v>1428.7</v>
      </c>
      <c r="U207" t="n">
        <v>0.84</v>
      </c>
      <c r="V207" t="n">
        <v>0.87</v>
      </c>
      <c r="W207" t="n">
        <v>2.95</v>
      </c>
      <c r="X207" t="n">
        <v>0.08</v>
      </c>
      <c r="Y207" t="n">
        <v>2</v>
      </c>
      <c r="Z207" t="n">
        <v>10</v>
      </c>
    </row>
    <row r="208">
      <c r="A208" t="n">
        <v>13</v>
      </c>
      <c r="B208" t="n">
        <v>65</v>
      </c>
      <c r="C208" t="inlineStr">
        <is>
          <t xml:space="preserve">CONCLUIDO	</t>
        </is>
      </c>
      <c r="D208" t="n">
        <v>10.5266</v>
      </c>
      <c r="E208" t="n">
        <v>9.5</v>
      </c>
      <c r="F208" t="n">
        <v>7.18</v>
      </c>
      <c r="G208" t="n">
        <v>86.2</v>
      </c>
      <c r="H208" t="n">
        <v>1.64</v>
      </c>
      <c r="I208" t="n">
        <v>5</v>
      </c>
      <c r="J208" t="n">
        <v>150.95</v>
      </c>
      <c r="K208" t="n">
        <v>46.47</v>
      </c>
      <c r="L208" t="n">
        <v>14</v>
      </c>
      <c r="M208" t="n">
        <v>3</v>
      </c>
      <c r="N208" t="n">
        <v>25.49</v>
      </c>
      <c r="O208" t="n">
        <v>18851.69</v>
      </c>
      <c r="P208" t="n">
        <v>68.61</v>
      </c>
      <c r="Q208" t="n">
        <v>189.97</v>
      </c>
      <c r="R208" t="n">
        <v>28.61</v>
      </c>
      <c r="S208" t="n">
        <v>24.3</v>
      </c>
      <c r="T208" t="n">
        <v>1350.45</v>
      </c>
      <c r="U208" t="n">
        <v>0.85</v>
      </c>
      <c r="V208" t="n">
        <v>0.87</v>
      </c>
      <c r="W208" t="n">
        <v>2.95</v>
      </c>
      <c r="X208" t="n">
        <v>0.08</v>
      </c>
      <c r="Y208" t="n">
        <v>2</v>
      </c>
      <c r="Z208" t="n">
        <v>10</v>
      </c>
    </row>
    <row r="209">
      <c r="A209" t="n">
        <v>14</v>
      </c>
      <c r="B209" t="n">
        <v>65</v>
      </c>
      <c r="C209" t="inlineStr">
        <is>
          <t xml:space="preserve">CONCLUIDO	</t>
        </is>
      </c>
      <c r="D209" t="n">
        <v>10.5229</v>
      </c>
      <c r="E209" t="n">
        <v>9.5</v>
      </c>
      <c r="F209" t="n">
        <v>7.19</v>
      </c>
      <c r="G209" t="n">
        <v>86.23999999999999</v>
      </c>
      <c r="H209" t="n">
        <v>1.74</v>
      </c>
      <c r="I209" t="n">
        <v>5</v>
      </c>
      <c r="J209" t="n">
        <v>152.35</v>
      </c>
      <c r="K209" t="n">
        <v>46.47</v>
      </c>
      <c r="L209" t="n">
        <v>15</v>
      </c>
      <c r="M209" t="n">
        <v>3</v>
      </c>
      <c r="N209" t="n">
        <v>25.88</v>
      </c>
      <c r="O209" t="n">
        <v>19023.66</v>
      </c>
      <c r="P209" t="n">
        <v>66.89</v>
      </c>
      <c r="Q209" t="n">
        <v>189.97</v>
      </c>
      <c r="R209" t="n">
        <v>28.69</v>
      </c>
      <c r="S209" t="n">
        <v>24.3</v>
      </c>
      <c r="T209" t="n">
        <v>1391.23</v>
      </c>
      <c r="U209" t="n">
        <v>0.85</v>
      </c>
      <c r="V209" t="n">
        <v>0.87</v>
      </c>
      <c r="W209" t="n">
        <v>2.95</v>
      </c>
      <c r="X209" t="n">
        <v>0.08</v>
      </c>
      <c r="Y209" t="n">
        <v>2</v>
      </c>
      <c r="Z209" t="n">
        <v>10</v>
      </c>
    </row>
    <row r="210">
      <c r="A210" t="n">
        <v>15</v>
      </c>
      <c r="B210" t="n">
        <v>65</v>
      </c>
      <c r="C210" t="inlineStr">
        <is>
          <t xml:space="preserve">CONCLUIDO	</t>
        </is>
      </c>
      <c r="D210" t="n">
        <v>10.5752</v>
      </c>
      <c r="E210" t="n">
        <v>9.460000000000001</v>
      </c>
      <c r="F210" t="n">
        <v>7.17</v>
      </c>
      <c r="G210" t="n">
        <v>107.5</v>
      </c>
      <c r="H210" t="n">
        <v>1.84</v>
      </c>
      <c r="I210" t="n">
        <v>4</v>
      </c>
      <c r="J210" t="n">
        <v>153.75</v>
      </c>
      <c r="K210" t="n">
        <v>46.47</v>
      </c>
      <c r="L210" t="n">
        <v>16</v>
      </c>
      <c r="M210" t="n">
        <v>0</v>
      </c>
      <c r="N210" t="n">
        <v>26.28</v>
      </c>
      <c r="O210" t="n">
        <v>19196.18</v>
      </c>
      <c r="P210" t="n">
        <v>65.55</v>
      </c>
      <c r="Q210" t="n">
        <v>189.97</v>
      </c>
      <c r="R210" t="n">
        <v>27.98</v>
      </c>
      <c r="S210" t="n">
        <v>24.3</v>
      </c>
      <c r="T210" t="n">
        <v>1042.34</v>
      </c>
      <c r="U210" t="n">
        <v>0.87</v>
      </c>
      <c r="V210" t="n">
        <v>0.87</v>
      </c>
      <c r="W210" t="n">
        <v>2.95</v>
      </c>
      <c r="X210" t="n">
        <v>0.06</v>
      </c>
      <c r="Y210" t="n">
        <v>2</v>
      </c>
      <c r="Z210" t="n">
        <v>10</v>
      </c>
    </row>
    <row r="211">
      <c r="A211" t="n">
        <v>0</v>
      </c>
      <c r="B211" t="n">
        <v>75</v>
      </c>
      <c r="C211" t="inlineStr">
        <is>
          <t xml:space="preserve">CONCLUIDO	</t>
        </is>
      </c>
      <c r="D211" t="n">
        <v>7.5348</v>
      </c>
      <c r="E211" t="n">
        <v>13.27</v>
      </c>
      <c r="F211" t="n">
        <v>8.67</v>
      </c>
      <c r="G211" t="n">
        <v>6.85</v>
      </c>
      <c r="H211" t="n">
        <v>0.12</v>
      </c>
      <c r="I211" t="n">
        <v>76</v>
      </c>
      <c r="J211" t="n">
        <v>150.44</v>
      </c>
      <c r="K211" t="n">
        <v>49.1</v>
      </c>
      <c r="L211" t="n">
        <v>1</v>
      </c>
      <c r="M211" t="n">
        <v>74</v>
      </c>
      <c r="N211" t="n">
        <v>25.34</v>
      </c>
      <c r="O211" t="n">
        <v>18787.76</v>
      </c>
      <c r="P211" t="n">
        <v>104.11</v>
      </c>
      <c r="Q211" t="n">
        <v>190.45</v>
      </c>
      <c r="R211" t="n">
        <v>74.39</v>
      </c>
      <c r="S211" t="n">
        <v>24.3</v>
      </c>
      <c r="T211" t="n">
        <v>23888.54</v>
      </c>
      <c r="U211" t="n">
        <v>0.33</v>
      </c>
      <c r="V211" t="n">
        <v>0.72</v>
      </c>
      <c r="W211" t="n">
        <v>3.08</v>
      </c>
      <c r="X211" t="n">
        <v>1.56</v>
      </c>
      <c r="Y211" t="n">
        <v>2</v>
      </c>
      <c r="Z211" t="n">
        <v>10</v>
      </c>
    </row>
    <row r="212">
      <c r="A212" t="n">
        <v>1</v>
      </c>
      <c r="B212" t="n">
        <v>75</v>
      </c>
      <c r="C212" t="inlineStr">
        <is>
          <t xml:space="preserve">CONCLUIDO	</t>
        </is>
      </c>
      <c r="D212" t="n">
        <v>8.980700000000001</v>
      </c>
      <c r="E212" t="n">
        <v>11.14</v>
      </c>
      <c r="F212" t="n">
        <v>7.79</v>
      </c>
      <c r="G212" t="n">
        <v>13.35</v>
      </c>
      <c r="H212" t="n">
        <v>0.23</v>
      </c>
      <c r="I212" t="n">
        <v>35</v>
      </c>
      <c r="J212" t="n">
        <v>151.83</v>
      </c>
      <c r="K212" t="n">
        <v>49.1</v>
      </c>
      <c r="L212" t="n">
        <v>2</v>
      </c>
      <c r="M212" t="n">
        <v>33</v>
      </c>
      <c r="N212" t="n">
        <v>25.73</v>
      </c>
      <c r="O212" t="n">
        <v>18959.54</v>
      </c>
      <c r="P212" t="n">
        <v>92.88</v>
      </c>
      <c r="Q212" t="n">
        <v>190.25</v>
      </c>
      <c r="R212" t="n">
        <v>47.2</v>
      </c>
      <c r="S212" t="n">
        <v>24.3</v>
      </c>
      <c r="T212" t="n">
        <v>10498.78</v>
      </c>
      <c r="U212" t="n">
        <v>0.51</v>
      </c>
      <c r="V212" t="n">
        <v>0.8</v>
      </c>
      <c r="W212" t="n">
        <v>3</v>
      </c>
      <c r="X212" t="n">
        <v>0.68</v>
      </c>
      <c r="Y212" t="n">
        <v>2</v>
      </c>
      <c r="Z212" t="n">
        <v>10</v>
      </c>
    </row>
    <row r="213">
      <c r="A213" t="n">
        <v>2</v>
      </c>
      <c r="B213" t="n">
        <v>75</v>
      </c>
      <c r="C213" t="inlineStr">
        <is>
          <t xml:space="preserve">CONCLUIDO	</t>
        </is>
      </c>
      <c r="D213" t="n">
        <v>9.4902</v>
      </c>
      <c r="E213" t="n">
        <v>10.54</v>
      </c>
      <c r="F213" t="n">
        <v>7.56</v>
      </c>
      <c r="G213" t="n">
        <v>19.72</v>
      </c>
      <c r="H213" t="n">
        <v>0.35</v>
      </c>
      <c r="I213" t="n">
        <v>23</v>
      </c>
      <c r="J213" t="n">
        <v>153.23</v>
      </c>
      <c r="K213" t="n">
        <v>49.1</v>
      </c>
      <c r="L213" t="n">
        <v>3</v>
      </c>
      <c r="M213" t="n">
        <v>21</v>
      </c>
      <c r="N213" t="n">
        <v>26.13</v>
      </c>
      <c r="O213" t="n">
        <v>19131.85</v>
      </c>
      <c r="P213" t="n">
        <v>89.43000000000001</v>
      </c>
      <c r="Q213" t="n">
        <v>190.16</v>
      </c>
      <c r="R213" t="n">
        <v>40.08</v>
      </c>
      <c r="S213" t="n">
        <v>24.3</v>
      </c>
      <c r="T213" t="n">
        <v>6994.94</v>
      </c>
      <c r="U213" t="n">
        <v>0.61</v>
      </c>
      <c r="V213" t="n">
        <v>0.83</v>
      </c>
      <c r="W213" t="n">
        <v>2.98</v>
      </c>
      <c r="X213" t="n">
        <v>0.45</v>
      </c>
      <c r="Y213" t="n">
        <v>2</v>
      </c>
      <c r="Z213" t="n">
        <v>10</v>
      </c>
    </row>
    <row r="214">
      <c r="A214" t="n">
        <v>3</v>
      </c>
      <c r="B214" t="n">
        <v>75</v>
      </c>
      <c r="C214" t="inlineStr">
        <is>
          <t xml:space="preserve">CONCLUIDO	</t>
        </is>
      </c>
      <c r="D214" t="n">
        <v>9.7699</v>
      </c>
      <c r="E214" t="n">
        <v>10.24</v>
      </c>
      <c r="F214" t="n">
        <v>7.44</v>
      </c>
      <c r="G214" t="n">
        <v>26.26</v>
      </c>
      <c r="H214" t="n">
        <v>0.46</v>
      </c>
      <c r="I214" t="n">
        <v>17</v>
      </c>
      <c r="J214" t="n">
        <v>154.63</v>
      </c>
      <c r="K214" t="n">
        <v>49.1</v>
      </c>
      <c r="L214" t="n">
        <v>4</v>
      </c>
      <c r="M214" t="n">
        <v>15</v>
      </c>
      <c r="N214" t="n">
        <v>26.53</v>
      </c>
      <c r="O214" t="n">
        <v>19304.72</v>
      </c>
      <c r="P214" t="n">
        <v>87.27</v>
      </c>
      <c r="Q214" t="n">
        <v>190.17</v>
      </c>
      <c r="R214" t="n">
        <v>36.55</v>
      </c>
      <c r="S214" t="n">
        <v>24.3</v>
      </c>
      <c r="T214" t="n">
        <v>5264.55</v>
      </c>
      <c r="U214" t="n">
        <v>0.66</v>
      </c>
      <c r="V214" t="n">
        <v>0.84</v>
      </c>
      <c r="W214" t="n">
        <v>2.97</v>
      </c>
      <c r="X214" t="n">
        <v>0.33</v>
      </c>
      <c r="Y214" t="n">
        <v>2</v>
      </c>
      <c r="Z214" t="n">
        <v>10</v>
      </c>
    </row>
    <row r="215">
      <c r="A215" t="n">
        <v>4</v>
      </c>
      <c r="B215" t="n">
        <v>75</v>
      </c>
      <c r="C215" t="inlineStr">
        <is>
          <t xml:space="preserve">CONCLUIDO	</t>
        </is>
      </c>
      <c r="D215" t="n">
        <v>9.922800000000001</v>
      </c>
      <c r="E215" t="n">
        <v>10.08</v>
      </c>
      <c r="F215" t="n">
        <v>7.37</v>
      </c>
      <c r="G215" t="n">
        <v>31.6</v>
      </c>
      <c r="H215" t="n">
        <v>0.57</v>
      </c>
      <c r="I215" t="n">
        <v>14</v>
      </c>
      <c r="J215" t="n">
        <v>156.03</v>
      </c>
      <c r="K215" t="n">
        <v>49.1</v>
      </c>
      <c r="L215" t="n">
        <v>5</v>
      </c>
      <c r="M215" t="n">
        <v>12</v>
      </c>
      <c r="N215" t="n">
        <v>26.94</v>
      </c>
      <c r="O215" t="n">
        <v>19478.15</v>
      </c>
      <c r="P215" t="n">
        <v>85.73</v>
      </c>
      <c r="Q215" t="n">
        <v>190.05</v>
      </c>
      <c r="R215" t="n">
        <v>34.35</v>
      </c>
      <c r="S215" t="n">
        <v>24.3</v>
      </c>
      <c r="T215" t="n">
        <v>4175.88</v>
      </c>
      <c r="U215" t="n">
        <v>0.71</v>
      </c>
      <c r="V215" t="n">
        <v>0.85</v>
      </c>
      <c r="W215" t="n">
        <v>2.96</v>
      </c>
      <c r="X215" t="n">
        <v>0.26</v>
      </c>
      <c r="Y215" t="n">
        <v>2</v>
      </c>
      <c r="Z215" t="n">
        <v>10</v>
      </c>
    </row>
    <row r="216">
      <c r="A216" t="n">
        <v>5</v>
      </c>
      <c r="B216" t="n">
        <v>75</v>
      </c>
      <c r="C216" t="inlineStr">
        <is>
          <t xml:space="preserve">CONCLUIDO	</t>
        </is>
      </c>
      <c r="D216" t="n">
        <v>10.0265</v>
      </c>
      <c r="E216" t="n">
        <v>9.970000000000001</v>
      </c>
      <c r="F216" t="n">
        <v>7.33</v>
      </c>
      <c r="G216" t="n">
        <v>36.65</v>
      </c>
      <c r="H216" t="n">
        <v>0.67</v>
      </c>
      <c r="I216" t="n">
        <v>12</v>
      </c>
      <c r="J216" t="n">
        <v>157.44</v>
      </c>
      <c r="K216" t="n">
        <v>49.1</v>
      </c>
      <c r="L216" t="n">
        <v>6</v>
      </c>
      <c r="M216" t="n">
        <v>10</v>
      </c>
      <c r="N216" t="n">
        <v>27.35</v>
      </c>
      <c r="O216" t="n">
        <v>19652.13</v>
      </c>
      <c r="P216" t="n">
        <v>84.43000000000001</v>
      </c>
      <c r="Q216" t="n">
        <v>190.12</v>
      </c>
      <c r="R216" t="n">
        <v>33.05</v>
      </c>
      <c r="S216" t="n">
        <v>24.3</v>
      </c>
      <c r="T216" t="n">
        <v>3537.35</v>
      </c>
      <c r="U216" t="n">
        <v>0.74</v>
      </c>
      <c r="V216" t="n">
        <v>0.85</v>
      </c>
      <c r="W216" t="n">
        <v>2.96</v>
      </c>
      <c r="X216" t="n">
        <v>0.22</v>
      </c>
      <c r="Y216" t="n">
        <v>2</v>
      </c>
      <c r="Z216" t="n">
        <v>10</v>
      </c>
    </row>
    <row r="217">
      <c r="A217" t="n">
        <v>6</v>
      </c>
      <c r="B217" t="n">
        <v>75</v>
      </c>
      <c r="C217" t="inlineStr">
        <is>
          <t xml:space="preserve">CONCLUIDO	</t>
        </is>
      </c>
      <c r="D217" t="n">
        <v>10.1434</v>
      </c>
      <c r="E217" t="n">
        <v>9.859999999999999</v>
      </c>
      <c r="F217" t="n">
        <v>7.28</v>
      </c>
      <c r="G217" t="n">
        <v>43.66</v>
      </c>
      <c r="H217" t="n">
        <v>0.78</v>
      </c>
      <c r="I217" t="n">
        <v>10</v>
      </c>
      <c r="J217" t="n">
        <v>158.86</v>
      </c>
      <c r="K217" t="n">
        <v>49.1</v>
      </c>
      <c r="L217" t="n">
        <v>7</v>
      </c>
      <c r="M217" t="n">
        <v>8</v>
      </c>
      <c r="N217" t="n">
        <v>27.77</v>
      </c>
      <c r="O217" t="n">
        <v>19826.68</v>
      </c>
      <c r="P217" t="n">
        <v>83.28</v>
      </c>
      <c r="Q217" t="n">
        <v>189.99</v>
      </c>
      <c r="R217" t="n">
        <v>31.43</v>
      </c>
      <c r="S217" t="n">
        <v>24.3</v>
      </c>
      <c r="T217" t="n">
        <v>2737.16</v>
      </c>
      <c r="U217" t="n">
        <v>0.77</v>
      </c>
      <c r="V217" t="n">
        <v>0.86</v>
      </c>
      <c r="W217" t="n">
        <v>2.96</v>
      </c>
      <c r="X217" t="n">
        <v>0.17</v>
      </c>
      <c r="Y217" t="n">
        <v>2</v>
      </c>
      <c r="Z217" t="n">
        <v>10</v>
      </c>
    </row>
    <row r="218">
      <c r="A218" t="n">
        <v>7</v>
      </c>
      <c r="B218" t="n">
        <v>75</v>
      </c>
      <c r="C218" t="inlineStr">
        <is>
          <t xml:space="preserve">CONCLUIDO	</t>
        </is>
      </c>
      <c r="D218" t="n">
        <v>10.1816</v>
      </c>
      <c r="E218" t="n">
        <v>9.82</v>
      </c>
      <c r="F218" t="n">
        <v>7.27</v>
      </c>
      <c r="G218" t="n">
        <v>48.47</v>
      </c>
      <c r="H218" t="n">
        <v>0.88</v>
      </c>
      <c r="I218" t="n">
        <v>9</v>
      </c>
      <c r="J218" t="n">
        <v>160.28</v>
      </c>
      <c r="K218" t="n">
        <v>49.1</v>
      </c>
      <c r="L218" t="n">
        <v>8</v>
      </c>
      <c r="M218" t="n">
        <v>7</v>
      </c>
      <c r="N218" t="n">
        <v>28.19</v>
      </c>
      <c r="O218" t="n">
        <v>20001.93</v>
      </c>
      <c r="P218" t="n">
        <v>82.40000000000001</v>
      </c>
      <c r="Q218" t="n">
        <v>190.02</v>
      </c>
      <c r="R218" t="n">
        <v>31.29</v>
      </c>
      <c r="S218" t="n">
        <v>24.3</v>
      </c>
      <c r="T218" t="n">
        <v>2673.87</v>
      </c>
      <c r="U218" t="n">
        <v>0.78</v>
      </c>
      <c r="V218" t="n">
        <v>0.86</v>
      </c>
      <c r="W218" t="n">
        <v>2.95</v>
      </c>
      <c r="X218" t="n">
        <v>0.16</v>
      </c>
      <c r="Y218" t="n">
        <v>2</v>
      </c>
      <c r="Z218" t="n">
        <v>10</v>
      </c>
    </row>
    <row r="219">
      <c r="A219" t="n">
        <v>8</v>
      </c>
      <c r="B219" t="n">
        <v>75</v>
      </c>
      <c r="C219" t="inlineStr">
        <is>
          <t xml:space="preserve">CONCLUIDO	</t>
        </is>
      </c>
      <c r="D219" t="n">
        <v>10.2468</v>
      </c>
      <c r="E219" t="n">
        <v>9.76</v>
      </c>
      <c r="F219" t="n">
        <v>7.24</v>
      </c>
      <c r="G219" t="n">
        <v>54.29</v>
      </c>
      <c r="H219" t="n">
        <v>0.99</v>
      </c>
      <c r="I219" t="n">
        <v>8</v>
      </c>
      <c r="J219" t="n">
        <v>161.71</v>
      </c>
      <c r="K219" t="n">
        <v>49.1</v>
      </c>
      <c r="L219" t="n">
        <v>9</v>
      </c>
      <c r="M219" t="n">
        <v>6</v>
      </c>
      <c r="N219" t="n">
        <v>28.61</v>
      </c>
      <c r="O219" t="n">
        <v>20177.64</v>
      </c>
      <c r="P219" t="n">
        <v>81.39</v>
      </c>
      <c r="Q219" t="n">
        <v>190.06</v>
      </c>
      <c r="R219" t="n">
        <v>30.3</v>
      </c>
      <c r="S219" t="n">
        <v>24.3</v>
      </c>
      <c r="T219" t="n">
        <v>2180.98</v>
      </c>
      <c r="U219" t="n">
        <v>0.8</v>
      </c>
      <c r="V219" t="n">
        <v>0.86</v>
      </c>
      <c r="W219" t="n">
        <v>2.95</v>
      </c>
      <c r="X219" t="n">
        <v>0.13</v>
      </c>
      <c r="Y219" t="n">
        <v>2</v>
      </c>
      <c r="Z219" t="n">
        <v>10</v>
      </c>
    </row>
    <row r="220">
      <c r="A220" t="n">
        <v>9</v>
      </c>
      <c r="B220" t="n">
        <v>75</v>
      </c>
      <c r="C220" t="inlineStr">
        <is>
          <t xml:space="preserve">CONCLUIDO	</t>
        </is>
      </c>
      <c r="D220" t="n">
        <v>10.2887</v>
      </c>
      <c r="E220" t="n">
        <v>9.720000000000001</v>
      </c>
      <c r="F220" t="n">
        <v>7.23</v>
      </c>
      <c r="G220" t="n">
        <v>61.96</v>
      </c>
      <c r="H220" t="n">
        <v>1.09</v>
      </c>
      <c r="I220" t="n">
        <v>7</v>
      </c>
      <c r="J220" t="n">
        <v>163.13</v>
      </c>
      <c r="K220" t="n">
        <v>49.1</v>
      </c>
      <c r="L220" t="n">
        <v>10</v>
      </c>
      <c r="M220" t="n">
        <v>5</v>
      </c>
      <c r="N220" t="n">
        <v>29.04</v>
      </c>
      <c r="O220" t="n">
        <v>20353.94</v>
      </c>
      <c r="P220" t="n">
        <v>80.73999999999999</v>
      </c>
      <c r="Q220" t="n">
        <v>190.01</v>
      </c>
      <c r="R220" t="n">
        <v>29.96</v>
      </c>
      <c r="S220" t="n">
        <v>24.3</v>
      </c>
      <c r="T220" t="n">
        <v>2019.06</v>
      </c>
      <c r="U220" t="n">
        <v>0.8100000000000001</v>
      </c>
      <c r="V220" t="n">
        <v>0.87</v>
      </c>
      <c r="W220" t="n">
        <v>2.95</v>
      </c>
      <c r="X220" t="n">
        <v>0.12</v>
      </c>
      <c r="Y220" t="n">
        <v>2</v>
      </c>
      <c r="Z220" t="n">
        <v>10</v>
      </c>
    </row>
    <row r="221">
      <c r="A221" t="n">
        <v>10</v>
      </c>
      <c r="B221" t="n">
        <v>75</v>
      </c>
      <c r="C221" t="inlineStr">
        <is>
          <t xml:space="preserve">CONCLUIDO	</t>
        </is>
      </c>
      <c r="D221" t="n">
        <v>10.2884</v>
      </c>
      <c r="E221" t="n">
        <v>9.720000000000001</v>
      </c>
      <c r="F221" t="n">
        <v>7.23</v>
      </c>
      <c r="G221" t="n">
        <v>61.97</v>
      </c>
      <c r="H221" t="n">
        <v>1.18</v>
      </c>
      <c r="I221" t="n">
        <v>7</v>
      </c>
      <c r="J221" t="n">
        <v>164.57</v>
      </c>
      <c r="K221" t="n">
        <v>49.1</v>
      </c>
      <c r="L221" t="n">
        <v>11</v>
      </c>
      <c r="M221" t="n">
        <v>5</v>
      </c>
      <c r="N221" t="n">
        <v>29.47</v>
      </c>
      <c r="O221" t="n">
        <v>20530.82</v>
      </c>
      <c r="P221" t="n">
        <v>79.59999999999999</v>
      </c>
      <c r="Q221" t="n">
        <v>190.06</v>
      </c>
      <c r="R221" t="n">
        <v>30.04</v>
      </c>
      <c r="S221" t="n">
        <v>24.3</v>
      </c>
      <c r="T221" t="n">
        <v>2057.21</v>
      </c>
      <c r="U221" t="n">
        <v>0.8100000000000001</v>
      </c>
      <c r="V221" t="n">
        <v>0.87</v>
      </c>
      <c r="W221" t="n">
        <v>2.95</v>
      </c>
      <c r="X221" t="n">
        <v>0.12</v>
      </c>
      <c r="Y221" t="n">
        <v>2</v>
      </c>
      <c r="Z221" t="n">
        <v>10</v>
      </c>
    </row>
    <row r="222">
      <c r="A222" t="n">
        <v>11</v>
      </c>
      <c r="B222" t="n">
        <v>75</v>
      </c>
      <c r="C222" t="inlineStr">
        <is>
          <t xml:space="preserve">CONCLUIDO	</t>
        </is>
      </c>
      <c r="D222" t="n">
        <v>10.3469</v>
      </c>
      <c r="E222" t="n">
        <v>9.66</v>
      </c>
      <c r="F222" t="n">
        <v>7.21</v>
      </c>
      <c r="G222" t="n">
        <v>72.05</v>
      </c>
      <c r="H222" t="n">
        <v>1.28</v>
      </c>
      <c r="I222" t="n">
        <v>6</v>
      </c>
      <c r="J222" t="n">
        <v>166.01</v>
      </c>
      <c r="K222" t="n">
        <v>49.1</v>
      </c>
      <c r="L222" t="n">
        <v>12</v>
      </c>
      <c r="M222" t="n">
        <v>4</v>
      </c>
      <c r="N222" t="n">
        <v>29.91</v>
      </c>
      <c r="O222" t="n">
        <v>20708.3</v>
      </c>
      <c r="P222" t="n">
        <v>78.97</v>
      </c>
      <c r="Q222" t="n">
        <v>190.06</v>
      </c>
      <c r="R222" t="n">
        <v>29.22</v>
      </c>
      <c r="S222" t="n">
        <v>24.3</v>
      </c>
      <c r="T222" t="n">
        <v>1650.53</v>
      </c>
      <c r="U222" t="n">
        <v>0.83</v>
      </c>
      <c r="V222" t="n">
        <v>0.87</v>
      </c>
      <c r="W222" t="n">
        <v>2.95</v>
      </c>
      <c r="X222" t="n">
        <v>0.1</v>
      </c>
      <c r="Y222" t="n">
        <v>2</v>
      </c>
      <c r="Z222" t="n">
        <v>10</v>
      </c>
    </row>
    <row r="223">
      <c r="A223" t="n">
        <v>12</v>
      </c>
      <c r="B223" t="n">
        <v>75</v>
      </c>
      <c r="C223" t="inlineStr">
        <is>
          <t xml:space="preserve">CONCLUIDO	</t>
        </is>
      </c>
      <c r="D223" t="n">
        <v>10.3448</v>
      </c>
      <c r="E223" t="n">
        <v>9.67</v>
      </c>
      <c r="F223" t="n">
        <v>7.21</v>
      </c>
      <c r="G223" t="n">
        <v>72.06999999999999</v>
      </c>
      <c r="H223" t="n">
        <v>1.38</v>
      </c>
      <c r="I223" t="n">
        <v>6</v>
      </c>
      <c r="J223" t="n">
        <v>167.45</v>
      </c>
      <c r="K223" t="n">
        <v>49.1</v>
      </c>
      <c r="L223" t="n">
        <v>13</v>
      </c>
      <c r="M223" t="n">
        <v>4</v>
      </c>
      <c r="N223" t="n">
        <v>30.36</v>
      </c>
      <c r="O223" t="n">
        <v>20886.38</v>
      </c>
      <c r="P223" t="n">
        <v>78.09999999999999</v>
      </c>
      <c r="Q223" t="n">
        <v>189.99</v>
      </c>
      <c r="R223" t="n">
        <v>29.28</v>
      </c>
      <c r="S223" t="n">
        <v>24.3</v>
      </c>
      <c r="T223" t="n">
        <v>1682.87</v>
      </c>
      <c r="U223" t="n">
        <v>0.83</v>
      </c>
      <c r="V223" t="n">
        <v>0.87</v>
      </c>
      <c r="W223" t="n">
        <v>2.95</v>
      </c>
      <c r="X223" t="n">
        <v>0.1</v>
      </c>
      <c r="Y223" t="n">
        <v>2</v>
      </c>
      <c r="Z223" t="n">
        <v>10</v>
      </c>
    </row>
    <row r="224">
      <c r="A224" t="n">
        <v>13</v>
      </c>
      <c r="B224" t="n">
        <v>75</v>
      </c>
      <c r="C224" t="inlineStr">
        <is>
          <t xml:space="preserve">CONCLUIDO	</t>
        </is>
      </c>
      <c r="D224" t="n">
        <v>10.3857</v>
      </c>
      <c r="E224" t="n">
        <v>9.630000000000001</v>
      </c>
      <c r="F224" t="n">
        <v>7.2</v>
      </c>
      <c r="G224" t="n">
        <v>86.39</v>
      </c>
      <c r="H224" t="n">
        <v>1.47</v>
      </c>
      <c r="I224" t="n">
        <v>5</v>
      </c>
      <c r="J224" t="n">
        <v>168.9</v>
      </c>
      <c r="K224" t="n">
        <v>49.1</v>
      </c>
      <c r="L224" t="n">
        <v>14</v>
      </c>
      <c r="M224" t="n">
        <v>3</v>
      </c>
      <c r="N224" t="n">
        <v>30.81</v>
      </c>
      <c r="O224" t="n">
        <v>21065.06</v>
      </c>
      <c r="P224" t="n">
        <v>76.93000000000001</v>
      </c>
      <c r="Q224" t="n">
        <v>190.01</v>
      </c>
      <c r="R224" t="n">
        <v>29.04</v>
      </c>
      <c r="S224" t="n">
        <v>24.3</v>
      </c>
      <c r="T224" t="n">
        <v>1568.93</v>
      </c>
      <c r="U224" t="n">
        <v>0.84</v>
      </c>
      <c r="V224" t="n">
        <v>0.87</v>
      </c>
      <c r="W224" t="n">
        <v>2.95</v>
      </c>
      <c r="X224" t="n">
        <v>0.09</v>
      </c>
      <c r="Y224" t="n">
        <v>2</v>
      </c>
      <c r="Z224" t="n">
        <v>10</v>
      </c>
    </row>
    <row r="225">
      <c r="A225" t="n">
        <v>14</v>
      </c>
      <c r="B225" t="n">
        <v>75</v>
      </c>
      <c r="C225" t="inlineStr">
        <is>
          <t xml:space="preserve">CONCLUIDO	</t>
        </is>
      </c>
      <c r="D225" t="n">
        <v>10.3998</v>
      </c>
      <c r="E225" t="n">
        <v>9.619999999999999</v>
      </c>
      <c r="F225" t="n">
        <v>7.19</v>
      </c>
      <c r="G225" t="n">
        <v>86.23999999999999</v>
      </c>
      <c r="H225" t="n">
        <v>1.56</v>
      </c>
      <c r="I225" t="n">
        <v>5</v>
      </c>
      <c r="J225" t="n">
        <v>170.35</v>
      </c>
      <c r="K225" t="n">
        <v>49.1</v>
      </c>
      <c r="L225" t="n">
        <v>15</v>
      </c>
      <c r="M225" t="n">
        <v>3</v>
      </c>
      <c r="N225" t="n">
        <v>31.26</v>
      </c>
      <c r="O225" t="n">
        <v>21244.37</v>
      </c>
      <c r="P225" t="n">
        <v>76.59</v>
      </c>
      <c r="Q225" t="n">
        <v>189.96</v>
      </c>
      <c r="R225" t="n">
        <v>28.75</v>
      </c>
      <c r="S225" t="n">
        <v>24.3</v>
      </c>
      <c r="T225" t="n">
        <v>1424.61</v>
      </c>
      <c r="U225" t="n">
        <v>0.85</v>
      </c>
      <c r="V225" t="n">
        <v>0.87</v>
      </c>
      <c r="W225" t="n">
        <v>2.95</v>
      </c>
      <c r="X225" t="n">
        <v>0.08</v>
      </c>
      <c r="Y225" t="n">
        <v>2</v>
      </c>
      <c r="Z225" t="n">
        <v>10</v>
      </c>
    </row>
    <row r="226">
      <c r="A226" t="n">
        <v>15</v>
      </c>
      <c r="B226" t="n">
        <v>75</v>
      </c>
      <c r="C226" t="inlineStr">
        <is>
          <t xml:space="preserve">CONCLUIDO	</t>
        </is>
      </c>
      <c r="D226" t="n">
        <v>10.4073</v>
      </c>
      <c r="E226" t="n">
        <v>9.609999999999999</v>
      </c>
      <c r="F226" t="n">
        <v>7.18</v>
      </c>
      <c r="G226" t="n">
        <v>86.15000000000001</v>
      </c>
      <c r="H226" t="n">
        <v>1.65</v>
      </c>
      <c r="I226" t="n">
        <v>5</v>
      </c>
      <c r="J226" t="n">
        <v>171.81</v>
      </c>
      <c r="K226" t="n">
        <v>49.1</v>
      </c>
      <c r="L226" t="n">
        <v>16</v>
      </c>
      <c r="M226" t="n">
        <v>3</v>
      </c>
      <c r="N226" t="n">
        <v>31.72</v>
      </c>
      <c r="O226" t="n">
        <v>21424.29</v>
      </c>
      <c r="P226" t="n">
        <v>75.59</v>
      </c>
      <c r="Q226" t="n">
        <v>189.97</v>
      </c>
      <c r="R226" t="n">
        <v>28.51</v>
      </c>
      <c r="S226" t="n">
        <v>24.3</v>
      </c>
      <c r="T226" t="n">
        <v>1302.32</v>
      </c>
      <c r="U226" t="n">
        <v>0.85</v>
      </c>
      <c r="V226" t="n">
        <v>0.87</v>
      </c>
      <c r="W226" t="n">
        <v>2.94</v>
      </c>
      <c r="X226" t="n">
        <v>0.07000000000000001</v>
      </c>
      <c r="Y226" t="n">
        <v>2</v>
      </c>
      <c r="Z226" t="n">
        <v>10</v>
      </c>
    </row>
    <row r="227">
      <c r="A227" t="n">
        <v>16</v>
      </c>
      <c r="B227" t="n">
        <v>75</v>
      </c>
      <c r="C227" t="inlineStr">
        <is>
          <t xml:space="preserve">CONCLUIDO	</t>
        </is>
      </c>
      <c r="D227" t="n">
        <v>10.4037</v>
      </c>
      <c r="E227" t="n">
        <v>9.609999999999999</v>
      </c>
      <c r="F227" t="n">
        <v>7.18</v>
      </c>
      <c r="G227" t="n">
        <v>86.19</v>
      </c>
      <c r="H227" t="n">
        <v>1.74</v>
      </c>
      <c r="I227" t="n">
        <v>5</v>
      </c>
      <c r="J227" t="n">
        <v>173.28</v>
      </c>
      <c r="K227" t="n">
        <v>49.1</v>
      </c>
      <c r="L227" t="n">
        <v>17</v>
      </c>
      <c r="M227" t="n">
        <v>3</v>
      </c>
      <c r="N227" t="n">
        <v>32.18</v>
      </c>
      <c r="O227" t="n">
        <v>21604.83</v>
      </c>
      <c r="P227" t="n">
        <v>74.01000000000001</v>
      </c>
      <c r="Q227" t="n">
        <v>189.97</v>
      </c>
      <c r="R227" t="n">
        <v>28.62</v>
      </c>
      <c r="S227" t="n">
        <v>24.3</v>
      </c>
      <c r="T227" t="n">
        <v>1358.65</v>
      </c>
      <c r="U227" t="n">
        <v>0.85</v>
      </c>
      <c r="V227" t="n">
        <v>0.87</v>
      </c>
      <c r="W227" t="n">
        <v>2.94</v>
      </c>
      <c r="X227" t="n">
        <v>0.08</v>
      </c>
      <c r="Y227" t="n">
        <v>2</v>
      </c>
      <c r="Z227" t="n">
        <v>10</v>
      </c>
    </row>
    <row r="228">
      <c r="A228" t="n">
        <v>17</v>
      </c>
      <c r="B228" t="n">
        <v>75</v>
      </c>
      <c r="C228" t="inlineStr">
        <is>
          <t xml:space="preserve">CONCLUIDO	</t>
        </is>
      </c>
      <c r="D228" t="n">
        <v>10.4587</v>
      </c>
      <c r="E228" t="n">
        <v>9.56</v>
      </c>
      <c r="F228" t="n">
        <v>7.16</v>
      </c>
      <c r="G228" t="n">
        <v>107.44</v>
      </c>
      <c r="H228" t="n">
        <v>1.83</v>
      </c>
      <c r="I228" t="n">
        <v>4</v>
      </c>
      <c r="J228" t="n">
        <v>174.75</v>
      </c>
      <c r="K228" t="n">
        <v>49.1</v>
      </c>
      <c r="L228" t="n">
        <v>18</v>
      </c>
      <c r="M228" t="n">
        <v>2</v>
      </c>
      <c r="N228" t="n">
        <v>32.65</v>
      </c>
      <c r="O228" t="n">
        <v>21786.02</v>
      </c>
      <c r="P228" t="n">
        <v>73.28</v>
      </c>
      <c r="Q228" t="n">
        <v>189.97</v>
      </c>
      <c r="R228" t="n">
        <v>27.91</v>
      </c>
      <c r="S228" t="n">
        <v>24.3</v>
      </c>
      <c r="T228" t="n">
        <v>1005.12</v>
      </c>
      <c r="U228" t="n">
        <v>0.87</v>
      </c>
      <c r="V228" t="n">
        <v>0.87</v>
      </c>
      <c r="W228" t="n">
        <v>2.95</v>
      </c>
      <c r="X228" t="n">
        <v>0.06</v>
      </c>
      <c r="Y228" t="n">
        <v>2</v>
      </c>
      <c r="Z228" t="n">
        <v>10</v>
      </c>
    </row>
    <row r="229">
      <c r="A229" t="n">
        <v>18</v>
      </c>
      <c r="B229" t="n">
        <v>75</v>
      </c>
      <c r="C229" t="inlineStr">
        <is>
          <t xml:space="preserve">CONCLUIDO	</t>
        </is>
      </c>
      <c r="D229" t="n">
        <v>10.4596</v>
      </c>
      <c r="E229" t="n">
        <v>9.56</v>
      </c>
      <c r="F229" t="n">
        <v>7.16</v>
      </c>
      <c r="G229" t="n">
        <v>107.43</v>
      </c>
      <c r="H229" t="n">
        <v>1.91</v>
      </c>
      <c r="I229" t="n">
        <v>4</v>
      </c>
      <c r="J229" t="n">
        <v>176.22</v>
      </c>
      <c r="K229" t="n">
        <v>49.1</v>
      </c>
      <c r="L229" t="n">
        <v>19</v>
      </c>
      <c r="M229" t="n">
        <v>2</v>
      </c>
      <c r="N229" t="n">
        <v>33.13</v>
      </c>
      <c r="O229" t="n">
        <v>21967.84</v>
      </c>
      <c r="P229" t="n">
        <v>72.97</v>
      </c>
      <c r="Q229" t="n">
        <v>189.98</v>
      </c>
      <c r="R229" t="n">
        <v>27.86</v>
      </c>
      <c r="S229" t="n">
        <v>24.3</v>
      </c>
      <c r="T229" t="n">
        <v>983.73</v>
      </c>
      <c r="U229" t="n">
        <v>0.87</v>
      </c>
      <c r="V229" t="n">
        <v>0.87</v>
      </c>
      <c r="W229" t="n">
        <v>2.95</v>
      </c>
      <c r="X229" t="n">
        <v>0.05</v>
      </c>
      <c r="Y229" t="n">
        <v>2</v>
      </c>
      <c r="Z229" t="n">
        <v>10</v>
      </c>
    </row>
    <row r="230">
      <c r="A230" t="n">
        <v>19</v>
      </c>
      <c r="B230" t="n">
        <v>75</v>
      </c>
      <c r="C230" t="inlineStr">
        <is>
          <t xml:space="preserve">CONCLUIDO	</t>
        </is>
      </c>
      <c r="D230" t="n">
        <v>10.4536</v>
      </c>
      <c r="E230" t="n">
        <v>9.57</v>
      </c>
      <c r="F230" t="n">
        <v>7.17</v>
      </c>
      <c r="G230" t="n">
        <v>107.51</v>
      </c>
      <c r="H230" t="n">
        <v>2</v>
      </c>
      <c r="I230" t="n">
        <v>4</v>
      </c>
      <c r="J230" t="n">
        <v>177.7</v>
      </c>
      <c r="K230" t="n">
        <v>49.1</v>
      </c>
      <c r="L230" t="n">
        <v>20</v>
      </c>
      <c r="M230" t="n">
        <v>0</v>
      </c>
      <c r="N230" t="n">
        <v>33.61</v>
      </c>
      <c r="O230" t="n">
        <v>22150.3</v>
      </c>
      <c r="P230" t="n">
        <v>73.16</v>
      </c>
      <c r="Q230" t="n">
        <v>189.96</v>
      </c>
      <c r="R230" t="n">
        <v>28.04</v>
      </c>
      <c r="S230" t="n">
        <v>24.3</v>
      </c>
      <c r="T230" t="n">
        <v>1070.24</v>
      </c>
      <c r="U230" t="n">
        <v>0.87</v>
      </c>
      <c r="V230" t="n">
        <v>0.87</v>
      </c>
      <c r="W230" t="n">
        <v>2.95</v>
      </c>
      <c r="X230" t="n">
        <v>0.06</v>
      </c>
      <c r="Y230" t="n">
        <v>2</v>
      </c>
      <c r="Z230" t="n">
        <v>10</v>
      </c>
    </row>
    <row r="231">
      <c r="A231" t="n">
        <v>0</v>
      </c>
      <c r="B231" t="n">
        <v>95</v>
      </c>
      <c r="C231" t="inlineStr">
        <is>
          <t xml:space="preserve">CONCLUIDO	</t>
        </is>
      </c>
      <c r="D231" t="n">
        <v>6.7985</v>
      </c>
      <c r="E231" t="n">
        <v>14.71</v>
      </c>
      <c r="F231" t="n">
        <v>8.93</v>
      </c>
      <c r="G231" t="n">
        <v>6.02</v>
      </c>
      <c r="H231" t="n">
        <v>0.1</v>
      </c>
      <c r="I231" t="n">
        <v>89</v>
      </c>
      <c r="J231" t="n">
        <v>185.69</v>
      </c>
      <c r="K231" t="n">
        <v>53.44</v>
      </c>
      <c r="L231" t="n">
        <v>1</v>
      </c>
      <c r="M231" t="n">
        <v>87</v>
      </c>
      <c r="N231" t="n">
        <v>36.26</v>
      </c>
      <c r="O231" t="n">
        <v>23136.14</v>
      </c>
      <c r="P231" t="n">
        <v>122.69</v>
      </c>
      <c r="Q231" t="n">
        <v>190.57</v>
      </c>
      <c r="R231" t="n">
        <v>82.51000000000001</v>
      </c>
      <c r="S231" t="n">
        <v>24.3</v>
      </c>
      <c r="T231" t="n">
        <v>27883.44</v>
      </c>
      <c r="U231" t="n">
        <v>0.29</v>
      </c>
      <c r="V231" t="n">
        <v>0.7</v>
      </c>
      <c r="W231" t="n">
        <v>3.09</v>
      </c>
      <c r="X231" t="n">
        <v>1.81</v>
      </c>
      <c r="Y231" t="n">
        <v>2</v>
      </c>
      <c r="Z231" t="n">
        <v>10</v>
      </c>
    </row>
    <row r="232">
      <c r="A232" t="n">
        <v>1</v>
      </c>
      <c r="B232" t="n">
        <v>95</v>
      </c>
      <c r="C232" t="inlineStr">
        <is>
          <t xml:space="preserve">CONCLUIDO	</t>
        </is>
      </c>
      <c r="D232" t="n">
        <v>8.4175</v>
      </c>
      <c r="E232" t="n">
        <v>11.88</v>
      </c>
      <c r="F232" t="n">
        <v>7.92</v>
      </c>
      <c r="G232" t="n">
        <v>11.88</v>
      </c>
      <c r="H232" t="n">
        <v>0.19</v>
      </c>
      <c r="I232" t="n">
        <v>40</v>
      </c>
      <c r="J232" t="n">
        <v>187.21</v>
      </c>
      <c r="K232" t="n">
        <v>53.44</v>
      </c>
      <c r="L232" t="n">
        <v>2</v>
      </c>
      <c r="M232" t="n">
        <v>38</v>
      </c>
      <c r="N232" t="n">
        <v>36.77</v>
      </c>
      <c r="O232" t="n">
        <v>23322.88</v>
      </c>
      <c r="P232" t="n">
        <v>108.46</v>
      </c>
      <c r="Q232" t="n">
        <v>190.17</v>
      </c>
      <c r="R232" t="n">
        <v>51.22</v>
      </c>
      <c r="S232" t="n">
        <v>24.3</v>
      </c>
      <c r="T232" t="n">
        <v>12484.23</v>
      </c>
      <c r="U232" t="n">
        <v>0.47</v>
      </c>
      <c r="V232" t="n">
        <v>0.79</v>
      </c>
      <c r="W232" t="n">
        <v>3.01</v>
      </c>
      <c r="X232" t="n">
        <v>0.8100000000000001</v>
      </c>
      <c r="Y232" t="n">
        <v>2</v>
      </c>
      <c r="Z232" t="n">
        <v>10</v>
      </c>
    </row>
    <row r="233">
      <c r="A233" t="n">
        <v>2</v>
      </c>
      <c r="B233" t="n">
        <v>95</v>
      </c>
      <c r="C233" t="inlineStr">
        <is>
          <t xml:space="preserve">CONCLUIDO	</t>
        </is>
      </c>
      <c r="D233" t="n">
        <v>9.0518</v>
      </c>
      <c r="E233" t="n">
        <v>11.05</v>
      </c>
      <c r="F233" t="n">
        <v>7.61</v>
      </c>
      <c r="G233" t="n">
        <v>17.56</v>
      </c>
      <c r="H233" t="n">
        <v>0.28</v>
      </c>
      <c r="I233" t="n">
        <v>26</v>
      </c>
      <c r="J233" t="n">
        <v>188.73</v>
      </c>
      <c r="K233" t="n">
        <v>53.44</v>
      </c>
      <c r="L233" t="n">
        <v>3</v>
      </c>
      <c r="M233" t="n">
        <v>24</v>
      </c>
      <c r="N233" t="n">
        <v>37.29</v>
      </c>
      <c r="O233" t="n">
        <v>23510.33</v>
      </c>
      <c r="P233" t="n">
        <v>103.7</v>
      </c>
      <c r="Q233" t="n">
        <v>190.06</v>
      </c>
      <c r="R233" t="n">
        <v>41.73</v>
      </c>
      <c r="S233" t="n">
        <v>24.3</v>
      </c>
      <c r="T233" t="n">
        <v>7806.97</v>
      </c>
      <c r="U233" t="n">
        <v>0.58</v>
      </c>
      <c r="V233" t="n">
        <v>0.82</v>
      </c>
      <c r="W233" t="n">
        <v>2.98</v>
      </c>
      <c r="X233" t="n">
        <v>0.5</v>
      </c>
      <c r="Y233" t="n">
        <v>2</v>
      </c>
      <c r="Z233" t="n">
        <v>10</v>
      </c>
    </row>
    <row r="234">
      <c r="A234" t="n">
        <v>3</v>
      </c>
      <c r="B234" t="n">
        <v>95</v>
      </c>
      <c r="C234" t="inlineStr">
        <is>
          <t xml:space="preserve">CONCLUIDO	</t>
        </is>
      </c>
      <c r="D234" t="n">
        <v>9.341900000000001</v>
      </c>
      <c r="E234" t="n">
        <v>10.7</v>
      </c>
      <c r="F234" t="n">
        <v>7.49</v>
      </c>
      <c r="G234" t="n">
        <v>22.47</v>
      </c>
      <c r="H234" t="n">
        <v>0.37</v>
      </c>
      <c r="I234" t="n">
        <v>20</v>
      </c>
      <c r="J234" t="n">
        <v>190.25</v>
      </c>
      <c r="K234" t="n">
        <v>53.44</v>
      </c>
      <c r="L234" t="n">
        <v>4</v>
      </c>
      <c r="M234" t="n">
        <v>18</v>
      </c>
      <c r="N234" t="n">
        <v>37.82</v>
      </c>
      <c r="O234" t="n">
        <v>23698.48</v>
      </c>
      <c r="P234" t="n">
        <v>101.57</v>
      </c>
      <c r="Q234" t="n">
        <v>190.1</v>
      </c>
      <c r="R234" t="n">
        <v>38.02</v>
      </c>
      <c r="S234" t="n">
        <v>24.3</v>
      </c>
      <c r="T234" t="n">
        <v>5983.61</v>
      </c>
      <c r="U234" t="n">
        <v>0.64</v>
      </c>
      <c r="V234" t="n">
        <v>0.84</v>
      </c>
      <c r="W234" t="n">
        <v>2.97</v>
      </c>
      <c r="X234" t="n">
        <v>0.38</v>
      </c>
      <c r="Y234" t="n">
        <v>2</v>
      </c>
      <c r="Z234" t="n">
        <v>10</v>
      </c>
    </row>
    <row r="235">
      <c r="A235" t="n">
        <v>4</v>
      </c>
      <c r="B235" t="n">
        <v>95</v>
      </c>
      <c r="C235" t="inlineStr">
        <is>
          <t xml:space="preserve">CONCLUIDO	</t>
        </is>
      </c>
      <c r="D235" t="n">
        <v>9.5397</v>
      </c>
      <c r="E235" t="n">
        <v>10.48</v>
      </c>
      <c r="F235" t="n">
        <v>7.42</v>
      </c>
      <c r="G235" t="n">
        <v>27.82</v>
      </c>
      <c r="H235" t="n">
        <v>0.46</v>
      </c>
      <c r="I235" t="n">
        <v>16</v>
      </c>
      <c r="J235" t="n">
        <v>191.78</v>
      </c>
      <c r="K235" t="n">
        <v>53.44</v>
      </c>
      <c r="L235" t="n">
        <v>5</v>
      </c>
      <c r="M235" t="n">
        <v>14</v>
      </c>
      <c r="N235" t="n">
        <v>38.35</v>
      </c>
      <c r="O235" t="n">
        <v>23887.36</v>
      </c>
      <c r="P235" t="n">
        <v>100.1</v>
      </c>
      <c r="Q235" t="n">
        <v>190.13</v>
      </c>
      <c r="R235" t="n">
        <v>35.98</v>
      </c>
      <c r="S235" t="n">
        <v>24.3</v>
      </c>
      <c r="T235" t="n">
        <v>4981.4</v>
      </c>
      <c r="U235" t="n">
        <v>0.68</v>
      </c>
      <c r="V235" t="n">
        <v>0.84</v>
      </c>
      <c r="W235" t="n">
        <v>2.96</v>
      </c>
      <c r="X235" t="n">
        <v>0.31</v>
      </c>
      <c r="Y235" t="n">
        <v>2</v>
      </c>
      <c r="Z235" t="n">
        <v>10</v>
      </c>
    </row>
    <row r="236">
      <c r="A236" t="n">
        <v>5</v>
      </c>
      <c r="B236" t="n">
        <v>95</v>
      </c>
      <c r="C236" t="inlineStr">
        <is>
          <t xml:space="preserve">CONCLUIDO	</t>
        </is>
      </c>
      <c r="D236" t="n">
        <v>9.7004</v>
      </c>
      <c r="E236" t="n">
        <v>10.31</v>
      </c>
      <c r="F236" t="n">
        <v>7.36</v>
      </c>
      <c r="G236" t="n">
        <v>33.95</v>
      </c>
      <c r="H236" t="n">
        <v>0.55</v>
      </c>
      <c r="I236" t="n">
        <v>13</v>
      </c>
      <c r="J236" t="n">
        <v>193.32</v>
      </c>
      <c r="K236" t="n">
        <v>53.44</v>
      </c>
      <c r="L236" t="n">
        <v>6</v>
      </c>
      <c r="M236" t="n">
        <v>11</v>
      </c>
      <c r="N236" t="n">
        <v>38.89</v>
      </c>
      <c r="O236" t="n">
        <v>24076.95</v>
      </c>
      <c r="P236" t="n">
        <v>98.83</v>
      </c>
      <c r="Q236" t="n">
        <v>190.11</v>
      </c>
      <c r="R236" t="n">
        <v>33.88</v>
      </c>
      <c r="S236" t="n">
        <v>24.3</v>
      </c>
      <c r="T236" t="n">
        <v>3946.41</v>
      </c>
      <c r="U236" t="n">
        <v>0.72</v>
      </c>
      <c r="V236" t="n">
        <v>0.85</v>
      </c>
      <c r="W236" t="n">
        <v>2.96</v>
      </c>
      <c r="X236" t="n">
        <v>0.25</v>
      </c>
      <c r="Y236" t="n">
        <v>2</v>
      </c>
      <c r="Z236" t="n">
        <v>10</v>
      </c>
    </row>
    <row r="237">
      <c r="A237" t="n">
        <v>6</v>
      </c>
      <c r="B237" t="n">
        <v>95</v>
      </c>
      <c r="C237" t="inlineStr">
        <is>
          <t xml:space="preserve">CONCLUIDO	</t>
        </is>
      </c>
      <c r="D237" t="n">
        <v>9.818099999999999</v>
      </c>
      <c r="E237" t="n">
        <v>10.19</v>
      </c>
      <c r="F237" t="n">
        <v>7.31</v>
      </c>
      <c r="G237" t="n">
        <v>39.86</v>
      </c>
      <c r="H237" t="n">
        <v>0.64</v>
      </c>
      <c r="I237" t="n">
        <v>11</v>
      </c>
      <c r="J237" t="n">
        <v>194.86</v>
      </c>
      <c r="K237" t="n">
        <v>53.44</v>
      </c>
      <c r="L237" t="n">
        <v>7</v>
      </c>
      <c r="M237" t="n">
        <v>9</v>
      </c>
      <c r="N237" t="n">
        <v>39.43</v>
      </c>
      <c r="O237" t="n">
        <v>24267.28</v>
      </c>
      <c r="P237" t="n">
        <v>97.45</v>
      </c>
      <c r="Q237" t="n">
        <v>190</v>
      </c>
      <c r="R237" t="n">
        <v>32.54</v>
      </c>
      <c r="S237" t="n">
        <v>24.3</v>
      </c>
      <c r="T237" t="n">
        <v>3285.1</v>
      </c>
      <c r="U237" t="n">
        <v>0.75</v>
      </c>
      <c r="V237" t="n">
        <v>0.86</v>
      </c>
      <c r="W237" t="n">
        <v>2.95</v>
      </c>
      <c r="X237" t="n">
        <v>0.2</v>
      </c>
      <c r="Y237" t="n">
        <v>2</v>
      </c>
      <c r="Z237" t="n">
        <v>10</v>
      </c>
    </row>
    <row r="238">
      <c r="A238" t="n">
        <v>7</v>
      </c>
      <c r="B238" t="n">
        <v>95</v>
      </c>
      <c r="C238" t="inlineStr">
        <is>
          <t xml:space="preserve">CONCLUIDO	</t>
        </is>
      </c>
      <c r="D238" t="n">
        <v>9.8817</v>
      </c>
      <c r="E238" t="n">
        <v>10.12</v>
      </c>
      <c r="F238" t="n">
        <v>7.28</v>
      </c>
      <c r="G238" t="n">
        <v>43.67</v>
      </c>
      <c r="H238" t="n">
        <v>0.72</v>
      </c>
      <c r="I238" t="n">
        <v>10</v>
      </c>
      <c r="J238" t="n">
        <v>196.41</v>
      </c>
      <c r="K238" t="n">
        <v>53.44</v>
      </c>
      <c r="L238" t="n">
        <v>8</v>
      </c>
      <c r="M238" t="n">
        <v>8</v>
      </c>
      <c r="N238" t="n">
        <v>39.98</v>
      </c>
      <c r="O238" t="n">
        <v>24458.36</v>
      </c>
      <c r="P238" t="n">
        <v>96.73</v>
      </c>
      <c r="Q238" t="n">
        <v>189.99</v>
      </c>
      <c r="R238" t="n">
        <v>31.39</v>
      </c>
      <c r="S238" t="n">
        <v>24.3</v>
      </c>
      <c r="T238" t="n">
        <v>2717.9</v>
      </c>
      <c r="U238" t="n">
        <v>0.77</v>
      </c>
      <c r="V238" t="n">
        <v>0.86</v>
      </c>
      <c r="W238" t="n">
        <v>2.96</v>
      </c>
      <c r="X238" t="n">
        <v>0.17</v>
      </c>
      <c r="Y238" t="n">
        <v>2</v>
      </c>
      <c r="Z238" t="n">
        <v>10</v>
      </c>
    </row>
    <row r="239">
      <c r="A239" t="n">
        <v>8</v>
      </c>
      <c r="B239" t="n">
        <v>95</v>
      </c>
      <c r="C239" t="inlineStr">
        <is>
          <t xml:space="preserve">CONCLUIDO	</t>
        </is>
      </c>
      <c r="D239" t="n">
        <v>9.9245</v>
      </c>
      <c r="E239" t="n">
        <v>10.08</v>
      </c>
      <c r="F239" t="n">
        <v>7.27</v>
      </c>
      <c r="G239" t="n">
        <v>48.48</v>
      </c>
      <c r="H239" t="n">
        <v>0.8100000000000001</v>
      </c>
      <c r="I239" t="n">
        <v>9</v>
      </c>
      <c r="J239" t="n">
        <v>197.97</v>
      </c>
      <c r="K239" t="n">
        <v>53.44</v>
      </c>
      <c r="L239" t="n">
        <v>9</v>
      </c>
      <c r="M239" t="n">
        <v>7</v>
      </c>
      <c r="N239" t="n">
        <v>40.53</v>
      </c>
      <c r="O239" t="n">
        <v>24650.18</v>
      </c>
      <c r="P239" t="n">
        <v>96.09</v>
      </c>
      <c r="Q239" t="n">
        <v>190.09</v>
      </c>
      <c r="R239" t="n">
        <v>31.28</v>
      </c>
      <c r="S239" t="n">
        <v>24.3</v>
      </c>
      <c r="T239" t="n">
        <v>2668.34</v>
      </c>
      <c r="U239" t="n">
        <v>0.78</v>
      </c>
      <c r="V239" t="n">
        <v>0.86</v>
      </c>
      <c r="W239" t="n">
        <v>2.96</v>
      </c>
      <c r="X239" t="n">
        <v>0.16</v>
      </c>
      <c r="Y239" t="n">
        <v>2</v>
      </c>
      <c r="Z239" t="n">
        <v>10</v>
      </c>
    </row>
    <row r="240">
      <c r="A240" t="n">
        <v>9</v>
      </c>
      <c r="B240" t="n">
        <v>95</v>
      </c>
      <c r="C240" t="inlineStr">
        <is>
          <t xml:space="preserve">CONCLUIDO	</t>
        </is>
      </c>
      <c r="D240" t="n">
        <v>9.994400000000001</v>
      </c>
      <c r="E240" t="n">
        <v>10.01</v>
      </c>
      <c r="F240" t="n">
        <v>7.24</v>
      </c>
      <c r="G240" t="n">
        <v>54.29</v>
      </c>
      <c r="H240" t="n">
        <v>0.89</v>
      </c>
      <c r="I240" t="n">
        <v>8</v>
      </c>
      <c r="J240" t="n">
        <v>199.53</v>
      </c>
      <c r="K240" t="n">
        <v>53.44</v>
      </c>
      <c r="L240" t="n">
        <v>10</v>
      </c>
      <c r="M240" t="n">
        <v>6</v>
      </c>
      <c r="N240" t="n">
        <v>41.1</v>
      </c>
      <c r="O240" t="n">
        <v>24842.77</v>
      </c>
      <c r="P240" t="n">
        <v>95.09999999999999</v>
      </c>
      <c r="Q240" t="n">
        <v>190.01</v>
      </c>
      <c r="R240" t="n">
        <v>30.3</v>
      </c>
      <c r="S240" t="n">
        <v>24.3</v>
      </c>
      <c r="T240" t="n">
        <v>2184.1</v>
      </c>
      <c r="U240" t="n">
        <v>0.8</v>
      </c>
      <c r="V240" t="n">
        <v>0.86</v>
      </c>
      <c r="W240" t="n">
        <v>2.95</v>
      </c>
      <c r="X240" t="n">
        <v>0.13</v>
      </c>
      <c r="Y240" t="n">
        <v>2</v>
      </c>
      <c r="Z240" t="n">
        <v>10</v>
      </c>
    </row>
    <row r="241">
      <c r="A241" t="n">
        <v>10</v>
      </c>
      <c r="B241" t="n">
        <v>95</v>
      </c>
      <c r="C241" t="inlineStr">
        <is>
          <t xml:space="preserve">CONCLUIDO	</t>
        </is>
      </c>
      <c r="D241" t="n">
        <v>9.9908</v>
      </c>
      <c r="E241" t="n">
        <v>10.01</v>
      </c>
      <c r="F241" t="n">
        <v>7.24</v>
      </c>
      <c r="G241" t="n">
        <v>54.32</v>
      </c>
      <c r="H241" t="n">
        <v>0.97</v>
      </c>
      <c r="I241" t="n">
        <v>8</v>
      </c>
      <c r="J241" t="n">
        <v>201.1</v>
      </c>
      <c r="K241" t="n">
        <v>53.44</v>
      </c>
      <c r="L241" t="n">
        <v>11</v>
      </c>
      <c r="M241" t="n">
        <v>6</v>
      </c>
      <c r="N241" t="n">
        <v>41.66</v>
      </c>
      <c r="O241" t="n">
        <v>25036.12</v>
      </c>
      <c r="P241" t="n">
        <v>94.56999999999999</v>
      </c>
      <c r="Q241" t="n">
        <v>190.05</v>
      </c>
      <c r="R241" t="n">
        <v>30.3</v>
      </c>
      <c r="S241" t="n">
        <v>24.3</v>
      </c>
      <c r="T241" t="n">
        <v>2179.82</v>
      </c>
      <c r="U241" t="n">
        <v>0.8</v>
      </c>
      <c r="V241" t="n">
        <v>0.86</v>
      </c>
      <c r="W241" t="n">
        <v>2.95</v>
      </c>
      <c r="X241" t="n">
        <v>0.13</v>
      </c>
      <c r="Y241" t="n">
        <v>2</v>
      </c>
      <c r="Z241" t="n">
        <v>10</v>
      </c>
    </row>
    <row r="242">
      <c r="A242" t="n">
        <v>11</v>
      </c>
      <c r="B242" t="n">
        <v>95</v>
      </c>
      <c r="C242" t="inlineStr">
        <is>
          <t xml:space="preserve">CONCLUIDO	</t>
        </is>
      </c>
      <c r="D242" t="n">
        <v>10.0424</v>
      </c>
      <c r="E242" t="n">
        <v>9.960000000000001</v>
      </c>
      <c r="F242" t="n">
        <v>7.23</v>
      </c>
      <c r="G242" t="n">
        <v>61.96</v>
      </c>
      <c r="H242" t="n">
        <v>1.05</v>
      </c>
      <c r="I242" t="n">
        <v>7</v>
      </c>
      <c r="J242" t="n">
        <v>202.67</v>
      </c>
      <c r="K242" t="n">
        <v>53.44</v>
      </c>
      <c r="L242" t="n">
        <v>12</v>
      </c>
      <c r="M242" t="n">
        <v>5</v>
      </c>
      <c r="N242" t="n">
        <v>42.24</v>
      </c>
      <c r="O242" t="n">
        <v>25230.25</v>
      </c>
      <c r="P242" t="n">
        <v>94.26000000000001</v>
      </c>
      <c r="Q242" t="n">
        <v>190</v>
      </c>
      <c r="R242" t="n">
        <v>29.94</v>
      </c>
      <c r="S242" t="n">
        <v>24.3</v>
      </c>
      <c r="T242" t="n">
        <v>2007.23</v>
      </c>
      <c r="U242" t="n">
        <v>0.8100000000000001</v>
      </c>
      <c r="V242" t="n">
        <v>0.87</v>
      </c>
      <c r="W242" t="n">
        <v>2.95</v>
      </c>
      <c r="X242" t="n">
        <v>0.12</v>
      </c>
      <c r="Y242" t="n">
        <v>2</v>
      </c>
      <c r="Z242" t="n">
        <v>10</v>
      </c>
    </row>
    <row r="243">
      <c r="A243" t="n">
        <v>12</v>
      </c>
      <c r="B243" t="n">
        <v>95</v>
      </c>
      <c r="C243" t="inlineStr">
        <is>
          <t xml:space="preserve">CONCLUIDO	</t>
        </is>
      </c>
      <c r="D243" t="n">
        <v>10.0385</v>
      </c>
      <c r="E243" t="n">
        <v>9.960000000000001</v>
      </c>
      <c r="F243" t="n">
        <v>7.23</v>
      </c>
      <c r="G243" t="n">
        <v>61.99</v>
      </c>
      <c r="H243" t="n">
        <v>1.13</v>
      </c>
      <c r="I243" t="n">
        <v>7</v>
      </c>
      <c r="J243" t="n">
        <v>204.25</v>
      </c>
      <c r="K243" t="n">
        <v>53.44</v>
      </c>
      <c r="L243" t="n">
        <v>13</v>
      </c>
      <c r="M243" t="n">
        <v>5</v>
      </c>
      <c r="N243" t="n">
        <v>42.82</v>
      </c>
      <c r="O243" t="n">
        <v>25425.3</v>
      </c>
      <c r="P243" t="n">
        <v>93.34</v>
      </c>
      <c r="Q243" t="n">
        <v>189.99</v>
      </c>
      <c r="R243" t="n">
        <v>30.11</v>
      </c>
      <c r="S243" t="n">
        <v>24.3</v>
      </c>
      <c r="T243" t="n">
        <v>2089.95</v>
      </c>
      <c r="U243" t="n">
        <v>0.8100000000000001</v>
      </c>
      <c r="V243" t="n">
        <v>0.87</v>
      </c>
      <c r="W243" t="n">
        <v>2.95</v>
      </c>
      <c r="X243" t="n">
        <v>0.12</v>
      </c>
      <c r="Y243" t="n">
        <v>2</v>
      </c>
      <c r="Z243" t="n">
        <v>10</v>
      </c>
    </row>
    <row r="244">
      <c r="A244" t="n">
        <v>13</v>
      </c>
      <c r="B244" t="n">
        <v>95</v>
      </c>
      <c r="C244" t="inlineStr">
        <is>
          <t xml:space="preserve">CONCLUIDO	</t>
        </is>
      </c>
      <c r="D244" t="n">
        <v>10.1064</v>
      </c>
      <c r="E244" t="n">
        <v>9.890000000000001</v>
      </c>
      <c r="F244" t="n">
        <v>7.2</v>
      </c>
      <c r="G244" t="n">
        <v>72.03</v>
      </c>
      <c r="H244" t="n">
        <v>1.21</v>
      </c>
      <c r="I244" t="n">
        <v>6</v>
      </c>
      <c r="J244" t="n">
        <v>205.84</v>
      </c>
      <c r="K244" t="n">
        <v>53.44</v>
      </c>
      <c r="L244" t="n">
        <v>14</v>
      </c>
      <c r="M244" t="n">
        <v>4</v>
      </c>
      <c r="N244" t="n">
        <v>43.4</v>
      </c>
      <c r="O244" t="n">
        <v>25621.03</v>
      </c>
      <c r="P244" t="n">
        <v>92.76000000000001</v>
      </c>
      <c r="Q244" t="n">
        <v>189.98</v>
      </c>
      <c r="R244" t="n">
        <v>29.22</v>
      </c>
      <c r="S244" t="n">
        <v>24.3</v>
      </c>
      <c r="T244" t="n">
        <v>1652.84</v>
      </c>
      <c r="U244" t="n">
        <v>0.83</v>
      </c>
      <c r="V244" t="n">
        <v>0.87</v>
      </c>
      <c r="W244" t="n">
        <v>2.95</v>
      </c>
      <c r="X244" t="n">
        <v>0.1</v>
      </c>
      <c r="Y244" t="n">
        <v>2</v>
      </c>
      <c r="Z244" t="n">
        <v>10</v>
      </c>
    </row>
    <row r="245">
      <c r="A245" t="n">
        <v>14</v>
      </c>
      <c r="B245" t="n">
        <v>95</v>
      </c>
      <c r="C245" t="inlineStr">
        <is>
          <t xml:space="preserve">CONCLUIDO	</t>
        </is>
      </c>
      <c r="D245" t="n">
        <v>10.1019</v>
      </c>
      <c r="E245" t="n">
        <v>9.9</v>
      </c>
      <c r="F245" t="n">
        <v>7.21</v>
      </c>
      <c r="G245" t="n">
        <v>72.06999999999999</v>
      </c>
      <c r="H245" t="n">
        <v>1.28</v>
      </c>
      <c r="I245" t="n">
        <v>6</v>
      </c>
      <c r="J245" t="n">
        <v>207.43</v>
      </c>
      <c r="K245" t="n">
        <v>53.44</v>
      </c>
      <c r="L245" t="n">
        <v>15</v>
      </c>
      <c r="M245" t="n">
        <v>4</v>
      </c>
      <c r="N245" t="n">
        <v>44</v>
      </c>
      <c r="O245" t="n">
        <v>25817.56</v>
      </c>
      <c r="P245" t="n">
        <v>92.51000000000001</v>
      </c>
      <c r="Q245" t="n">
        <v>190.06</v>
      </c>
      <c r="R245" t="n">
        <v>29.32</v>
      </c>
      <c r="S245" t="n">
        <v>24.3</v>
      </c>
      <c r="T245" t="n">
        <v>1702.35</v>
      </c>
      <c r="U245" t="n">
        <v>0.83</v>
      </c>
      <c r="V245" t="n">
        <v>0.87</v>
      </c>
      <c r="W245" t="n">
        <v>2.95</v>
      </c>
      <c r="X245" t="n">
        <v>0.1</v>
      </c>
      <c r="Y245" t="n">
        <v>2</v>
      </c>
      <c r="Z245" t="n">
        <v>10</v>
      </c>
    </row>
    <row r="246">
      <c r="A246" t="n">
        <v>15</v>
      </c>
      <c r="B246" t="n">
        <v>95</v>
      </c>
      <c r="C246" t="inlineStr">
        <is>
          <t xml:space="preserve">CONCLUIDO	</t>
        </is>
      </c>
      <c r="D246" t="n">
        <v>10.1055</v>
      </c>
      <c r="E246" t="n">
        <v>9.9</v>
      </c>
      <c r="F246" t="n">
        <v>7.2</v>
      </c>
      <c r="G246" t="n">
        <v>72.04000000000001</v>
      </c>
      <c r="H246" t="n">
        <v>1.36</v>
      </c>
      <c r="I246" t="n">
        <v>6</v>
      </c>
      <c r="J246" t="n">
        <v>209.03</v>
      </c>
      <c r="K246" t="n">
        <v>53.44</v>
      </c>
      <c r="L246" t="n">
        <v>16</v>
      </c>
      <c r="M246" t="n">
        <v>4</v>
      </c>
      <c r="N246" t="n">
        <v>44.6</v>
      </c>
      <c r="O246" t="n">
        <v>26014.91</v>
      </c>
      <c r="P246" t="n">
        <v>91.31999999999999</v>
      </c>
      <c r="Q246" t="n">
        <v>190.01</v>
      </c>
      <c r="R246" t="n">
        <v>29.2</v>
      </c>
      <c r="S246" t="n">
        <v>24.3</v>
      </c>
      <c r="T246" t="n">
        <v>1644.44</v>
      </c>
      <c r="U246" t="n">
        <v>0.83</v>
      </c>
      <c r="V246" t="n">
        <v>0.87</v>
      </c>
      <c r="W246" t="n">
        <v>2.95</v>
      </c>
      <c r="X246" t="n">
        <v>0.1</v>
      </c>
      <c r="Y246" t="n">
        <v>2</v>
      </c>
      <c r="Z246" t="n">
        <v>10</v>
      </c>
    </row>
    <row r="247">
      <c r="A247" t="n">
        <v>16</v>
      </c>
      <c r="B247" t="n">
        <v>95</v>
      </c>
      <c r="C247" t="inlineStr">
        <is>
          <t xml:space="preserve">CONCLUIDO	</t>
        </is>
      </c>
      <c r="D247" t="n">
        <v>10.1574</v>
      </c>
      <c r="E247" t="n">
        <v>9.85</v>
      </c>
      <c r="F247" t="n">
        <v>7.19</v>
      </c>
      <c r="G247" t="n">
        <v>86.28</v>
      </c>
      <c r="H247" t="n">
        <v>1.43</v>
      </c>
      <c r="I247" t="n">
        <v>5</v>
      </c>
      <c r="J247" t="n">
        <v>210.64</v>
      </c>
      <c r="K247" t="n">
        <v>53.44</v>
      </c>
      <c r="L247" t="n">
        <v>17</v>
      </c>
      <c r="M247" t="n">
        <v>3</v>
      </c>
      <c r="N247" t="n">
        <v>45.21</v>
      </c>
      <c r="O247" t="n">
        <v>26213.09</v>
      </c>
      <c r="P247" t="n">
        <v>91.03</v>
      </c>
      <c r="Q247" t="n">
        <v>190</v>
      </c>
      <c r="R247" t="n">
        <v>28.79</v>
      </c>
      <c r="S247" t="n">
        <v>24.3</v>
      </c>
      <c r="T247" t="n">
        <v>1442.94</v>
      </c>
      <c r="U247" t="n">
        <v>0.84</v>
      </c>
      <c r="V247" t="n">
        <v>0.87</v>
      </c>
      <c r="W247" t="n">
        <v>2.95</v>
      </c>
      <c r="X247" t="n">
        <v>0.08</v>
      </c>
      <c r="Y247" t="n">
        <v>2</v>
      </c>
      <c r="Z247" t="n">
        <v>10</v>
      </c>
    </row>
    <row r="248">
      <c r="A248" t="n">
        <v>17</v>
      </c>
      <c r="B248" t="n">
        <v>95</v>
      </c>
      <c r="C248" t="inlineStr">
        <is>
          <t xml:space="preserve">CONCLUIDO	</t>
        </is>
      </c>
      <c r="D248" t="n">
        <v>10.1609</v>
      </c>
      <c r="E248" t="n">
        <v>9.84</v>
      </c>
      <c r="F248" t="n">
        <v>7.19</v>
      </c>
      <c r="G248" t="n">
        <v>86.23999999999999</v>
      </c>
      <c r="H248" t="n">
        <v>1.51</v>
      </c>
      <c r="I248" t="n">
        <v>5</v>
      </c>
      <c r="J248" t="n">
        <v>212.25</v>
      </c>
      <c r="K248" t="n">
        <v>53.44</v>
      </c>
      <c r="L248" t="n">
        <v>18</v>
      </c>
      <c r="M248" t="n">
        <v>3</v>
      </c>
      <c r="N248" t="n">
        <v>45.82</v>
      </c>
      <c r="O248" t="n">
        <v>26412.11</v>
      </c>
      <c r="P248" t="n">
        <v>90.84</v>
      </c>
      <c r="Q248" t="n">
        <v>190.01</v>
      </c>
      <c r="R248" t="n">
        <v>28.78</v>
      </c>
      <c r="S248" t="n">
        <v>24.3</v>
      </c>
      <c r="T248" t="n">
        <v>1436.73</v>
      </c>
      <c r="U248" t="n">
        <v>0.84</v>
      </c>
      <c r="V248" t="n">
        <v>0.87</v>
      </c>
      <c r="W248" t="n">
        <v>2.95</v>
      </c>
      <c r="X248" t="n">
        <v>0.08</v>
      </c>
      <c r="Y248" t="n">
        <v>2</v>
      </c>
      <c r="Z248" t="n">
        <v>10</v>
      </c>
    </row>
    <row r="249">
      <c r="A249" t="n">
        <v>18</v>
      </c>
      <c r="B249" t="n">
        <v>95</v>
      </c>
      <c r="C249" t="inlineStr">
        <is>
          <t xml:space="preserve">CONCLUIDO	</t>
        </is>
      </c>
      <c r="D249" t="n">
        <v>10.1689</v>
      </c>
      <c r="E249" t="n">
        <v>9.83</v>
      </c>
      <c r="F249" t="n">
        <v>7.18</v>
      </c>
      <c r="G249" t="n">
        <v>86.15000000000001</v>
      </c>
      <c r="H249" t="n">
        <v>1.58</v>
      </c>
      <c r="I249" t="n">
        <v>5</v>
      </c>
      <c r="J249" t="n">
        <v>213.87</v>
      </c>
      <c r="K249" t="n">
        <v>53.44</v>
      </c>
      <c r="L249" t="n">
        <v>19</v>
      </c>
      <c r="M249" t="n">
        <v>3</v>
      </c>
      <c r="N249" t="n">
        <v>46.44</v>
      </c>
      <c r="O249" t="n">
        <v>26611.98</v>
      </c>
      <c r="P249" t="n">
        <v>90.17</v>
      </c>
      <c r="Q249" t="n">
        <v>189.96</v>
      </c>
      <c r="R249" t="n">
        <v>28.45</v>
      </c>
      <c r="S249" t="n">
        <v>24.3</v>
      </c>
      <c r="T249" t="n">
        <v>1271.44</v>
      </c>
      <c r="U249" t="n">
        <v>0.85</v>
      </c>
      <c r="V249" t="n">
        <v>0.87</v>
      </c>
      <c r="W249" t="n">
        <v>2.95</v>
      </c>
      <c r="X249" t="n">
        <v>0.07000000000000001</v>
      </c>
      <c r="Y249" t="n">
        <v>2</v>
      </c>
      <c r="Z249" t="n">
        <v>10</v>
      </c>
    </row>
    <row r="250">
      <c r="A250" t="n">
        <v>19</v>
      </c>
      <c r="B250" t="n">
        <v>95</v>
      </c>
      <c r="C250" t="inlineStr">
        <is>
          <t xml:space="preserve">CONCLUIDO	</t>
        </is>
      </c>
      <c r="D250" t="n">
        <v>10.1669</v>
      </c>
      <c r="E250" t="n">
        <v>9.84</v>
      </c>
      <c r="F250" t="n">
        <v>7.18</v>
      </c>
      <c r="G250" t="n">
        <v>86.17</v>
      </c>
      <c r="H250" t="n">
        <v>1.65</v>
      </c>
      <c r="I250" t="n">
        <v>5</v>
      </c>
      <c r="J250" t="n">
        <v>215.5</v>
      </c>
      <c r="K250" t="n">
        <v>53.44</v>
      </c>
      <c r="L250" t="n">
        <v>20</v>
      </c>
      <c r="M250" t="n">
        <v>3</v>
      </c>
      <c r="N250" t="n">
        <v>47.07</v>
      </c>
      <c r="O250" t="n">
        <v>26812.71</v>
      </c>
      <c r="P250" t="n">
        <v>89.06</v>
      </c>
      <c r="Q250" t="n">
        <v>189.97</v>
      </c>
      <c r="R250" t="n">
        <v>28.57</v>
      </c>
      <c r="S250" t="n">
        <v>24.3</v>
      </c>
      <c r="T250" t="n">
        <v>1331.85</v>
      </c>
      <c r="U250" t="n">
        <v>0.85</v>
      </c>
      <c r="V250" t="n">
        <v>0.87</v>
      </c>
      <c r="W250" t="n">
        <v>2.94</v>
      </c>
      <c r="X250" t="n">
        <v>0.07000000000000001</v>
      </c>
      <c r="Y250" t="n">
        <v>2</v>
      </c>
      <c r="Z250" t="n">
        <v>10</v>
      </c>
    </row>
    <row r="251">
      <c r="A251" t="n">
        <v>20</v>
      </c>
      <c r="B251" t="n">
        <v>95</v>
      </c>
      <c r="C251" t="inlineStr">
        <is>
          <t xml:space="preserve">CONCLUIDO	</t>
        </is>
      </c>
      <c r="D251" t="n">
        <v>10.2264</v>
      </c>
      <c r="E251" t="n">
        <v>9.779999999999999</v>
      </c>
      <c r="F251" t="n">
        <v>7.16</v>
      </c>
      <c r="G251" t="n">
        <v>107.42</v>
      </c>
      <c r="H251" t="n">
        <v>1.72</v>
      </c>
      <c r="I251" t="n">
        <v>4</v>
      </c>
      <c r="J251" t="n">
        <v>217.14</v>
      </c>
      <c r="K251" t="n">
        <v>53.44</v>
      </c>
      <c r="L251" t="n">
        <v>21</v>
      </c>
      <c r="M251" t="n">
        <v>2</v>
      </c>
      <c r="N251" t="n">
        <v>47.7</v>
      </c>
      <c r="O251" t="n">
        <v>27014.3</v>
      </c>
      <c r="P251" t="n">
        <v>87.73</v>
      </c>
      <c r="Q251" t="n">
        <v>190.04</v>
      </c>
      <c r="R251" t="n">
        <v>27.89</v>
      </c>
      <c r="S251" t="n">
        <v>24.3</v>
      </c>
      <c r="T251" t="n">
        <v>997.72</v>
      </c>
      <c r="U251" t="n">
        <v>0.87</v>
      </c>
      <c r="V251" t="n">
        <v>0.87</v>
      </c>
      <c r="W251" t="n">
        <v>2.94</v>
      </c>
      <c r="X251" t="n">
        <v>0.05</v>
      </c>
      <c r="Y251" t="n">
        <v>2</v>
      </c>
      <c r="Z251" t="n">
        <v>10</v>
      </c>
    </row>
    <row r="252">
      <c r="A252" t="n">
        <v>21</v>
      </c>
      <c r="B252" t="n">
        <v>95</v>
      </c>
      <c r="C252" t="inlineStr">
        <is>
          <t xml:space="preserve">CONCLUIDO	</t>
        </is>
      </c>
      <c r="D252" t="n">
        <v>10.2264</v>
      </c>
      <c r="E252" t="n">
        <v>9.779999999999999</v>
      </c>
      <c r="F252" t="n">
        <v>7.16</v>
      </c>
      <c r="G252" t="n">
        <v>107.42</v>
      </c>
      <c r="H252" t="n">
        <v>1.79</v>
      </c>
      <c r="I252" t="n">
        <v>4</v>
      </c>
      <c r="J252" t="n">
        <v>218.78</v>
      </c>
      <c r="K252" t="n">
        <v>53.44</v>
      </c>
      <c r="L252" t="n">
        <v>22</v>
      </c>
      <c r="M252" t="n">
        <v>2</v>
      </c>
      <c r="N252" t="n">
        <v>48.34</v>
      </c>
      <c r="O252" t="n">
        <v>27216.79</v>
      </c>
      <c r="P252" t="n">
        <v>88.19</v>
      </c>
      <c r="Q252" t="n">
        <v>189.96</v>
      </c>
      <c r="R252" t="n">
        <v>27.86</v>
      </c>
      <c r="S252" t="n">
        <v>24.3</v>
      </c>
      <c r="T252" t="n">
        <v>981.86</v>
      </c>
      <c r="U252" t="n">
        <v>0.87</v>
      </c>
      <c r="V252" t="n">
        <v>0.87</v>
      </c>
      <c r="W252" t="n">
        <v>2.95</v>
      </c>
      <c r="X252" t="n">
        <v>0.05</v>
      </c>
      <c r="Y252" t="n">
        <v>2</v>
      </c>
      <c r="Z252" t="n">
        <v>10</v>
      </c>
    </row>
    <row r="253">
      <c r="A253" t="n">
        <v>22</v>
      </c>
      <c r="B253" t="n">
        <v>95</v>
      </c>
      <c r="C253" t="inlineStr">
        <is>
          <t xml:space="preserve">CONCLUIDO	</t>
        </is>
      </c>
      <c r="D253" t="n">
        <v>10.2252</v>
      </c>
      <c r="E253" t="n">
        <v>9.779999999999999</v>
      </c>
      <c r="F253" t="n">
        <v>7.16</v>
      </c>
      <c r="G253" t="n">
        <v>107.43</v>
      </c>
      <c r="H253" t="n">
        <v>1.85</v>
      </c>
      <c r="I253" t="n">
        <v>4</v>
      </c>
      <c r="J253" t="n">
        <v>220.43</v>
      </c>
      <c r="K253" t="n">
        <v>53.44</v>
      </c>
      <c r="L253" t="n">
        <v>23</v>
      </c>
      <c r="M253" t="n">
        <v>2</v>
      </c>
      <c r="N253" t="n">
        <v>48.99</v>
      </c>
      <c r="O253" t="n">
        <v>27420.16</v>
      </c>
      <c r="P253" t="n">
        <v>87.95999999999999</v>
      </c>
      <c r="Q253" t="n">
        <v>189.97</v>
      </c>
      <c r="R253" t="n">
        <v>27.89</v>
      </c>
      <c r="S253" t="n">
        <v>24.3</v>
      </c>
      <c r="T253" t="n">
        <v>995.85</v>
      </c>
      <c r="U253" t="n">
        <v>0.87</v>
      </c>
      <c r="V253" t="n">
        <v>0.87</v>
      </c>
      <c r="W253" t="n">
        <v>2.95</v>
      </c>
      <c r="X253" t="n">
        <v>0.05</v>
      </c>
      <c r="Y253" t="n">
        <v>2</v>
      </c>
      <c r="Z253" t="n">
        <v>10</v>
      </c>
    </row>
    <row r="254">
      <c r="A254" t="n">
        <v>23</v>
      </c>
      <c r="B254" t="n">
        <v>95</v>
      </c>
      <c r="C254" t="inlineStr">
        <is>
          <t xml:space="preserve">CONCLUIDO	</t>
        </is>
      </c>
      <c r="D254" t="n">
        <v>10.2261</v>
      </c>
      <c r="E254" t="n">
        <v>9.779999999999999</v>
      </c>
      <c r="F254" t="n">
        <v>7.16</v>
      </c>
      <c r="G254" t="n">
        <v>107.42</v>
      </c>
      <c r="H254" t="n">
        <v>1.92</v>
      </c>
      <c r="I254" t="n">
        <v>4</v>
      </c>
      <c r="J254" t="n">
        <v>222.08</v>
      </c>
      <c r="K254" t="n">
        <v>53.44</v>
      </c>
      <c r="L254" t="n">
        <v>24</v>
      </c>
      <c r="M254" t="n">
        <v>2</v>
      </c>
      <c r="N254" t="n">
        <v>49.65</v>
      </c>
      <c r="O254" t="n">
        <v>27624.44</v>
      </c>
      <c r="P254" t="n">
        <v>87.67</v>
      </c>
      <c r="Q254" t="n">
        <v>189.96</v>
      </c>
      <c r="R254" t="n">
        <v>27.93</v>
      </c>
      <c r="S254" t="n">
        <v>24.3</v>
      </c>
      <c r="T254" t="n">
        <v>1018.14</v>
      </c>
      <c r="U254" t="n">
        <v>0.87</v>
      </c>
      <c r="V254" t="n">
        <v>0.87</v>
      </c>
      <c r="W254" t="n">
        <v>2.94</v>
      </c>
      <c r="X254" t="n">
        <v>0.05</v>
      </c>
      <c r="Y254" t="n">
        <v>2</v>
      </c>
      <c r="Z254" t="n">
        <v>10</v>
      </c>
    </row>
    <row r="255">
      <c r="A255" t="n">
        <v>24</v>
      </c>
      <c r="B255" t="n">
        <v>95</v>
      </c>
      <c r="C255" t="inlineStr">
        <is>
          <t xml:space="preserve">CONCLUIDO	</t>
        </is>
      </c>
      <c r="D255" t="n">
        <v>10.2264</v>
      </c>
      <c r="E255" t="n">
        <v>9.779999999999999</v>
      </c>
      <c r="F255" t="n">
        <v>7.16</v>
      </c>
      <c r="G255" t="n">
        <v>107.42</v>
      </c>
      <c r="H255" t="n">
        <v>1.99</v>
      </c>
      <c r="I255" t="n">
        <v>4</v>
      </c>
      <c r="J255" t="n">
        <v>223.75</v>
      </c>
      <c r="K255" t="n">
        <v>53.44</v>
      </c>
      <c r="L255" t="n">
        <v>25</v>
      </c>
      <c r="M255" t="n">
        <v>2</v>
      </c>
      <c r="N255" t="n">
        <v>50.31</v>
      </c>
      <c r="O255" t="n">
        <v>27829.77</v>
      </c>
      <c r="P255" t="n">
        <v>87.06</v>
      </c>
      <c r="Q255" t="n">
        <v>189.99</v>
      </c>
      <c r="R255" t="n">
        <v>27.89</v>
      </c>
      <c r="S255" t="n">
        <v>24.3</v>
      </c>
      <c r="T255" t="n">
        <v>999.48</v>
      </c>
      <c r="U255" t="n">
        <v>0.87</v>
      </c>
      <c r="V255" t="n">
        <v>0.87</v>
      </c>
      <c r="W255" t="n">
        <v>2.94</v>
      </c>
      <c r="X255" t="n">
        <v>0.05</v>
      </c>
      <c r="Y255" t="n">
        <v>2</v>
      </c>
      <c r="Z255" t="n">
        <v>10</v>
      </c>
    </row>
    <row r="256">
      <c r="A256" t="n">
        <v>25</v>
      </c>
      <c r="B256" t="n">
        <v>95</v>
      </c>
      <c r="C256" t="inlineStr">
        <is>
          <t xml:space="preserve">CONCLUIDO	</t>
        </is>
      </c>
      <c r="D256" t="n">
        <v>10.2328</v>
      </c>
      <c r="E256" t="n">
        <v>9.77</v>
      </c>
      <c r="F256" t="n">
        <v>7.16</v>
      </c>
      <c r="G256" t="n">
        <v>107.33</v>
      </c>
      <c r="H256" t="n">
        <v>2.05</v>
      </c>
      <c r="I256" t="n">
        <v>4</v>
      </c>
      <c r="J256" t="n">
        <v>225.42</v>
      </c>
      <c r="K256" t="n">
        <v>53.44</v>
      </c>
      <c r="L256" t="n">
        <v>26</v>
      </c>
      <c r="M256" t="n">
        <v>2</v>
      </c>
      <c r="N256" t="n">
        <v>50.98</v>
      </c>
      <c r="O256" t="n">
        <v>28035.92</v>
      </c>
      <c r="P256" t="n">
        <v>86.14</v>
      </c>
      <c r="Q256" t="n">
        <v>190</v>
      </c>
      <c r="R256" t="n">
        <v>27.66</v>
      </c>
      <c r="S256" t="n">
        <v>24.3</v>
      </c>
      <c r="T256" t="n">
        <v>880.67</v>
      </c>
      <c r="U256" t="n">
        <v>0.88</v>
      </c>
      <c r="V256" t="n">
        <v>0.87</v>
      </c>
      <c r="W256" t="n">
        <v>2.95</v>
      </c>
      <c r="X256" t="n">
        <v>0.05</v>
      </c>
      <c r="Y256" t="n">
        <v>2</v>
      </c>
      <c r="Z256" t="n">
        <v>10</v>
      </c>
    </row>
    <row r="257">
      <c r="A257" t="n">
        <v>26</v>
      </c>
      <c r="B257" t="n">
        <v>95</v>
      </c>
      <c r="C257" t="inlineStr">
        <is>
          <t xml:space="preserve">CONCLUIDO	</t>
        </is>
      </c>
      <c r="D257" t="n">
        <v>10.2308</v>
      </c>
      <c r="E257" t="n">
        <v>9.77</v>
      </c>
      <c r="F257" t="n">
        <v>7.16</v>
      </c>
      <c r="G257" t="n">
        <v>107.35</v>
      </c>
      <c r="H257" t="n">
        <v>2.11</v>
      </c>
      <c r="I257" t="n">
        <v>4</v>
      </c>
      <c r="J257" t="n">
        <v>227.1</v>
      </c>
      <c r="K257" t="n">
        <v>53.44</v>
      </c>
      <c r="L257" t="n">
        <v>27</v>
      </c>
      <c r="M257" t="n">
        <v>2</v>
      </c>
      <c r="N257" t="n">
        <v>51.66</v>
      </c>
      <c r="O257" t="n">
        <v>28243</v>
      </c>
      <c r="P257" t="n">
        <v>85.12</v>
      </c>
      <c r="Q257" t="n">
        <v>189.96</v>
      </c>
      <c r="R257" t="n">
        <v>27.76</v>
      </c>
      <c r="S257" t="n">
        <v>24.3</v>
      </c>
      <c r="T257" t="n">
        <v>931.34</v>
      </c>
      <c r="U257" t="n">
        <v>0.88</v>
      </c>
      <c r="V257" t="n">
        <v>0.87</v>
      </c>
      <c r="W257" t="n">
        <v>2.94</v>
      </c>
      <c r="X257" t="n">
        <v>0.05</v>
      </c>
      <c r="Y257" t="n">
        <v>2</v>
      </c>
      <c r="Z257" t="n">
        <v>10</v>
      </c>
    </row>
    <row r="258">
      <c r="A258" t="n">
        <v>27</v>
      </c>
      <c r="B258" t="n">
        <v>95</v>
      </c>
      <c r="C258" t="inlineStr">
        <is>
          <t xml:space="preserve">CONCLUIDO	</t>
        </is>
      </c>
      <c r="D258" t="n">
        <v>10.2366</v>
      </c>
      <c r="E258" t="n">
        <v>9.77</v>
      </c>
      <c r="F258" t="n">
        <v>7.15</v>
      </c>
      <c r="G258" t="n">
        <v>107.27</v>
      </c>
      <c r="H258" t="n">
        <v>2.18</v>
      </c>
      <c r="I258" t="n">
        <v>4</v>
      </c>
      <c r="J258" t="n">
        <v>228.79</v>
      </c>
      <c r="K258" t="n">
        <v>53.44</v>
      </c>
      <c r="L258" t="n">
        <v>28</v>
      </c>
      <c r="M258" t="n">
        <v>2</v>
      </c>
      <c r="N258" t="n">
        <v>52.35</v>
      </c>
      <c r="O258" t="n">
        <v>28451.04</v>
      </c>
      <c r="P258" t="n">
        <v>83.73</v>
      </c>
      <c r="Q258" t="n">
        <v>189.98</v>
      </c>
      <c r="R258" t="n">
        <v>27.54</v>
      </c>
      <c r="S258" t="n">
        <v>24.3</v>
      </c>
      <c r="T258" t="n">
        <v>824.49</v>
      </c>
      <c r="U258" t="n">
        <v>0.88</v>
      </c>
      <c r="V258" t="n">
        <v>0.88</v>
      </c>
      <c r="W258" t="n">
        <v>2.94</v>
      </c>
      <c r="X258" t="n">
        <v>0.04</v>
      </c>
      <c r="Y258" t="n">
        <v>2</v>
      </c>
      <c r="Z258" t="n">
        <v>10</v>
      </c>
    </row>
    <row r="259">
      <c r="A259" t="n">
        <v>28</v>
      </c>
      <c r="B259" t="n">
        <v>95</v>
      </c>
      <c r="C259" t="inlineStr">
        <is>
          <t xml:space="preserve">CONCLUIDO	</t>
        </is>
      </c>
      <c r="D259" t="n">
        <v>10.2337</v>
      </c>
      <c r="E259" t="n">
        <v>9.77</v>
      </c>
      <c r="F259" t="n">
        <v>7.15</v>
      </c>
      <c r="G259" t="n">
        <v>107.31</v>
      </c>
      <c r="H259" t="n">
        <v>2.24</v>
      </c>
      <c r="I259" t="n">
        <v>4</v>
      </c>
      <c r="J259" t="n">
        <v>230.48</v>
      </c>
      <c r="K259" t="n">
        <v>53.44</v>
      </c>
      <c r="L259" t="n">
        <v>29</v>
      </c>
      <c r="M259" t="n">
        <v>1</v>
      </c>
      <c r="N259" t="n">
        <v>53.05</v>
      </c>
      <c r="O259" t="n">
        <v>28660.06</v>
      </c>
      <c r="P259" t="n">
        <v>82.2</v>
      </c>
      <c r="Q259" t="n">
        <v>189.96</v>
      </c>
      <c r="R259" t="n">
        <v>27.6</v>
      </c>
      <c r="S259" t="n">
        <v>24.3</v>
      </c>
      <c r="T259" t="n">
        <v>852.5599999999999</v>
      </c>
      <c r="U259" t="n">
        <v>0.88</v>
      </c>
      <c r="V259" t="n">
        <v>0.87</v>
      </c>
      <c r="W259" t="n">
        <v>2.95</v>
      </c>
      <c r="X259" t="n">
        <v>0.05</v>
      </c>
      <c r="Y259" t="n">
        <v>2</v>
      </c>
      <c r="Z259" t="n">
        <v>10</v>
      </c>
    </row>
    <row r="260">
      <c r="A260" t="n">
        <v>29</v>
      </c>
      <c r="B260" t="n">
        <v>95</v>
      </c>
      <c r="C260" t="inlineStr">
        <is>
          <t xml:space="preserve">CONCLUIDO	</t>
        </is>
      </c>
      <c r="D260" t="n">
        <v>10.2945</v>
      </c>
      <c r="E260" t="n">
        <v>9.710000000000001</v>
      </c>
      <c r="F260" t="n">
        <v>7.13</v>
      </c>
      <c r="G260" t="n">
        <v>142.67</v>
      </c>
      <c r="H260" t="n">
        <v>2.3</v>
      </c>
      <c r="I260" t="n">
        <v>3</v>
      </c>
      <c r="J260" t="n">
        <v>232.18</v>
      </c>
      <c r="K260" t="n">
        <v>53.44</v>
      </c>
      <c r="L260" t="n">
        <v>30</v>
      </c>
      <c r="M260" t="n">
        <v>0</v>
      </c>
      <c r="N260" t="n">
        <v>53.75</v>
      </c>
      <c r="O260" t="n">
        <v>28870.05</v>
      </c>
      <c r="P260" t="n">
        <v>81.86</v>
      </c>
      <c r="Q260" t="n">
        <v>189.96</v>
      </c>
      <c r="R260" t="n">
        <v>26.98</v>
      </c>
      <c r="S260" t="n">
        <v>24.3</v>
      </c>
      <c r="T260" t="n">
        <v>546.95</v>
      </c>
      <c r="U260" t="n">
        <v>0.9</v>
      </c>
      <c r="V260" t="n">
        <v>0.88</v>
      </c>
      <c r="W260" t="n">
        <v>2.94</v>
      </c>
      <c r="X260" t="n">
        <v>0.03</v>
      </c>
      <c r="Y260" t="n">
        <v>2</v>
      </c>
      <c r="Z260" t="n">
        <v>10</v>
      </c>
    </row>
    <row r="261">
      <c r="A261" t="n">
        <v>0</v>
      </c>
      <c r="B261" t="n">
        <v>55</v>
      </c>
      <c r="C261" t="inlineStr">
        <is>
          <t xml:space="preserve">CONCLUIDO	</t>
        </is>
      </c>
      <c r="D261" t="n">
        <v>8.3871</v>
      </c>
      <c r="E261" t="n">
        <v>11.92</v>
      </c>
      <c r="F261" t="n">
        <v>8.359999999999999</v>
      </c>
      <c r="G261" t="n">
        <v>8.09</v>
      </c>
      <c r="H261" t="n">
        <v>0.15</v>
      </c>
      <c r="I261" t="n">
        <v>62</v>
      </c>
      <c r="J261" t="n">
        <v>116.05</v>
      </c>
      <c r="K261" t="n">
        <v>43.4</v>
      </c>
      <c r="L261" t="n">
        <v>1</v>
      </c>
      <c r="M261" t="n">
        <v>60</v>
      </c>
      <c r="N261" t="n">
        <v>16.65</v>
      </c>
      <c r="O261" t="n">
        <v>14546.17</v>
      </c>
      <c r="P261" t="n">
        <v>84.5</v>
      </c>
      <c r="Q261" t="n">
        <v>190.53</v>
      </c>
      <c r="R261" t="n">
        <v>64.88</v>
      </c>
      <c r="S261" t="n">
        <v>24.3</v>
      </c>
      <c r="T261" t="n">
        <v>19204.58</v>
      </c>
      <c r="U261" t="n">
        <v>0.37</v>
      </c>
      <c r="V261" t="n">
        <v>0.75</v>
      </c>
      <c r="W261" t="n">
        <v>3.04</v>
      </c>
      <c r="X261" t="n">
        <v>1.24</v>
      </c>
      <c r="Y261" t="n">
        <v>2</v>
      </c>
      <c r="Z261" t="n">
        <v>10</v>
      </c>
    </row>
    <row r="262">
      <c r="A262" t="n">
        <v>1</v>
      </c>
      <c r="B262" t="n">
        <v>55</v>
      </c>
      <c r="C262" t="inlineStr">
        <is>
          <t xml:space="preserve">CONCLUIDO	</t>
        </is>
      </c>
      <c r="D262" t="n">
        <v>9.5458</v>
      </c>
      <c r="E262" t="n">
        <v>10.48</v>
      </c>
      <c r="F262" t="n">
        <v>7.7</v>
      </c>
      <c r="G262" t="n">
        <v>15.93</v>
      </c>
      <c r="H262" t="n">
        <v>0.3</v>
      </c>
      <c r="I262" t="n">
        <v>29</v>
      </c>
      <c r="J262" t="n">
        <v>117.34</v>
      </c>
      <c r="K262" t="n">
        <v>43.4</v>
      </c>
      <c r="L262" t="n">
        <v>2</v>
      </c>
      <c r="M262" t="n">
        <v>27</v>
      </c>
      <c r="N262" t="n">
        <v>16.94</v>
      </c>
      <c r="O262" t="n">
        <v>14705.49</v>
      </c>
      <c r="P262" t="n">
        <v>76.91</v>
      </c>
      <c r="Q262" t="n">
        <v>190.27</v>
      </c>
      <c r="R262" t="n">
        <v>44.48</v>
      </c>
      <c r="S262" t="n">
        <v>24.3</v>
      </c>
      <c r="T262" t="n">
        <v>9166.290000000001</v>
      </c>
      <c r="U262" t="n">
        <v>0.55</v>
      </c>
      <c r="V262" t="n">
        <v>0.8100000000000001</v>
      </c>
      <c r="W262" t="n">
        <v>2.99</v>
      </c>
      <c r="X262" t="n">
        <v>0.59</v>
      </c>
      <c r="Y262" t="n">
        <v>2</v>
      </c>
      <c r="Z262" t="n">
        <v>10</v>
      </c>
    </row>
    <row r="263">
      <c r="A263" t="n">
        <v>2</v>
      </c>
      <c r="B263" t="n">
        <v>55</v>
      </c>
      <c r="C263" t="inlineStr">
        <is>
          <t xml:space="preserve">CONCLUIDO	</t>
        </is>
      </c>
      <c r="D263" t="n">
        <v>9.984500000000001</v>
      </c>
      <c r="E263" t="n">
        <v>10.02</v>
      </c>
      <c r="F263" t="n">
        <v>7.48</v>
      </c>
      <c r="G263" t="n">
        <v>23.61</v>
      </c>
      <c r="H263" t="n">
        <v>0.45</v>
      </c>
      <c r="I263" t="n">
        <v>19</v>
      </c>
      <c r="J263" t="n">
        <v>118.63</v>
      </c>
      <c r="K263" t="n">
        <v>43.4</v>
      </c>
      <c r="L263" t="n">
        <v>3</v>
      </c>
      <c r="M263" t="n">
        <v>17</v>
      </c>
      <c r="N263" t="n">
        <v>17.23</v>
      </c>
      <c r="O263" t="n">
        <v>14865.24</v>
      </c>
      <c r="P263" t="n">
        <v>73.75</v>
      </c>
      <c r="Q263" t="n">
        <v>190.16</v>
      </c>
      <c r="R263" t="n">
        <v>37.62</v>
      </c>
      <c r="S263" t="n">
        <v>24.3</v>
      </c>
      <c r="T263" t="n">
        <v>5784.81</v>
      </c>
      <c r="U263" t="n">
        <v>0.65</v>
      </c>
      <c r="V263" t="n">
        <v>0.84</v>
      </c>
      <c r="W263" t="n">
        <v>2.97</v>
      </c>
      <c r="X263" t="n">
        <v>0.37</v>
      </c>
      <c r="Y263" t="n">
        <v>2</v>
      </c>
      <c r="Z263" t="n">
        <v>10</v>
      </c>
    </row>
    <row r="264">
      <c r="A264" t="n">
        <v>3</v>
      </c>
      <c r="B264" t="n">
        <v>55</v>
      </c>
      <c r="C264" t="inlineStr">
        <is>
          <t xml:space="preserve">CONCLUIDO	</t>
        </is>
      </c>
      <c r="D264" t="n">
        <v>10.2194</v>
      </c>
      <c r="E264" t="n">
        <v>9.789999999999999</v>
      </c>
      <c r="F264" t="n">
        <v>7.37</v>
      </c>
      <c r="G264" t="n">
        <v>31.57</v>
      </c>
      <c r="H264" t="n">
        <v>0.59</v>
      </c>
      <c r="I264" t="n">
        <v>14</v>
      </c>
      <c r="J264" t="n">
        <v>119.93</v>
      </c>
      <c r="K264" t="n">
        <v>43.4</v>
      </c>
      <c r="L264" t="n">
        <v>4</v>
      </c>
      <c r="M264" t="n">
        <v>12</v>
      </c>
      <c r="N264" t="n">
        <v>17.53</v>
      </c>
      <c r="O264" t="n">
        <v>15025.44</v>
      </c>
      <c r="P264" t="n">
        <v>71.56</v>
      </c>
      <c r="Q264" t="n">
        <v>189.99</v>
      </c>
      <c r="R264" t="n">
        <v>34.15</v>
      </c>
      <c r="S264" t="n">
        <v>24.3</v>
      </c>
      <c r="T264" t="n">
        <v>4075.29</v>
      </c>
      <c r="U264" t="n">
        <v>0.71</v>
      </c>
      <c r="V264" t="n">
        <v>0.85</v>
      </c>
      <c r="W264" t="n">
        <v>2.96</v>
      </c>
      <c r="X264" t="n">
        <v>0.26</v>
      </c>
      <c r="Y264" t="n">
        <v>2</v>
      </c>
      <c r="Z264" t="n">
        <v>10</v>
      </c>
    </row>
    <row r="265">
      <c r="A265" t="n">
        <v>4</v>
      </c>
      <c r="B265" t="n">
        <v>55</v>
      </c>
      <c r="C265" t="inlineStr">
        <is>
          <t xml:space="preserve">CONCLUIDO	</t>
        </is>
      </c>
      <c r="D265" t="n">
        <v>10.3579</v>
      </c>
      <c r="E265" t="n">
        <v>9.65</v>
      </c>
      <c r="F265" t="n">
        <v>7.31</v>
      </c>
      <c r="G265" t="n">
        <v>39.86</v>
      </c>
      <c r="H265" t="n">
        <v>0.73</v>
      </c>
      <c r="I265" t="n">
        <v>11</v>
      </c>
      <c r="J265" t="n">
        <v>121.23</v>
      </c>
      <c r="K265" t="n">
        <v>43.4</v>
      </c>
      <c r="L265" t="n">
        <v>5</v>
      </c>
      <c r="M265" t="n">
        <v>9</v>
      </c>
      <c r="N265" t="n">
        <v>17.83</v>
      </c>
      <c r="O265" t="n">
        <v>15186.08</v>
      </c>
      <c r="P265" t="n">
        <v>69.78</v>
      </c>
      <c r="Q265" t="n">
        <v>190.2</v>
      </c>
      <c r="R265" t="n">
        <v>32.56</v>
      </c>
      <c r="S265" t="n">
        <v>24.3</v>
      </c>
      <c r="T265" t="n">
        <v>3299.14</v>
      </c>
      <c r="U265" t="n">
        <v>0.75</v>
      </c>
      <c r="V265" t="n">
        <v>0.86</v>
      </c>
      <c r="W265" t="n">
        <v>2.95</v>
      </c>
      <c r="X265" t="n">
        <v>0.2</v>
      </c>
      <c r="Y265" t="n">
        <v>2</v>
      </c>
      <c r="Z265" t="n">
        <v>10</v>
      </c>
    </row>
    <row r="266">
      <c r="A266" t="n">
        <v>5</v>
      </c>
      <c r="B266" t="n">
        <v>55</v>
      </c>
      <c r="C266" t="inlineStr">
        <is>
          <t xml:space="preserve">CONCLUIDO	</t>
        </is>
      </c>
      <c r="D266" t="n">
        <v>10.4049</v>
      </c>
      <c r="E266" t="n">
        <v>9.609999999999999</v>
      </c>
      <c r="F266" t="n">
        <v>7.29</v>
      </c>
      <c r="G266" t="n">
        <v>43.73</v>
      </c>
      <c r="H266" t="n">
        <v>0.86</v>
      </c>
      <c r="I266" t="n">
        <v>10</v>
      </c>
      <c r="J266" t="n">
        <v>122.54</v>
      </c>
      <c r="K266" t="n">
        <v>43.4</v>
      </c>
      <c r="L266" t="n">
        <v>6</v>
      </c>
      <c r="M266" t="n">
        <v>8</v>
      </c>
      <c r="N266" t="n">
        <v>18.14</v>
      </c>
      <c r="O266" t="n">
        <v>15347.16</v>
      </c>
      <c r="P266" t="n">
        <v>68.56999999999999</v>
      </c>
      <c r="Q266" t="n">
        <v>190</v>
      </c>
      <c r="R266" t="n">
        <v>31.91</v>
      </c>
      <c r="S266" t="n">
        <v>24.3</v>
      </c>
      <c r="T266" t="n">
        <v>2978.27</v>
      </c>
      <c r="U266" t="n">
        <v>0.76</v>
      </c>
      <c r="V266" t="n">
        <v>0.86</v>
      </c>
      <c r="W266" t="n">
        <v>2.95</v>
      </c>
      <c r="X266" t="n">
        <v>0.18</v>
      </c>
      <c r="Y266" t="n">
        <v>2</v>
      </c>
      <c r="Z266" t="n">
        <v>10</v>
      </c>
    </row>
    <row r="267">
      <c r="A267" t="n">
        <v>6</v>
      </c>
      <c r="B267" t="n">
        <v>55</v>
      </c>
      <c r="C267" t="inlineStr">
        <is>
          <t xml:space="preserve">CONCLUIDO	</t>
        </is>
      </c>
      <c r="D267" t="n">
        <v>10.5079</v>
      </c>
      <c r="E267" t="n">
        <v>9.52</v>
      </c>
      <c r="F267" t="n">
        <v>7.24</v>
      </c>
      <c r="G267" t="n">
        <v>54.31</v>
      </c>
      <c r="H267" t="n">
        <v>1</v>
      </c>
      <c r="I267" t="n">
        <v>8</v>
      </c>
      <c r="J267" t="n">
        <v>123.85</v>
      </c>
      <c r="K267" t="n">
        <v>43.4</v>
      </c>
      <c r="L267" t="n">
        <v>7</v>
      </c>
      <c r="M267" t="n">
        <v>6</v>
      </c>
      <c r="N267" t="n">
        <v>18.45</v>
      </c>
      <c r="O267" t="n">
        <v>15508.69</v>
      </c>
      <c r="P267" t="n">
        <v>67.05</v>
      </c>
      <c r="Q267" t="n">
        <v>190.08</v>
      </c>
      <c r="R267" t="n">
        <v>30.3</v>
      </c>
      <c r="S267" t="n">
        <v>24.3</v>
      </c>
      <c r="T267" t="n">
        <v>2181.72</v>
      </c>
      <c r="U267" t="n">
        <v>0.8</v>
      </c>
      <c r="V267" t="n">
        <v>0.86</v>
      </c>
      <c r="W267" t="n">
        <v>2.95</v>
      </c>
      <c r="X267" t="n">
        <v>0.13</v>
      </c>
      <c r="Y267" t="n">
        <v>2</v>
      </c>
      <c r="Z267" t="n">
        <v>10</v>
      </c>
    </row>
    <row r="268">
      <c r="A268" t="n">
        <v>7</v>
      </c>
      <c r="B268" t="n">
        <v>55</v>
      </c>
      <c r="C268" t="inlineStr">
        <is>
          <t xml:space="preserve">CONCLUIDO	</t>
        </is>
      </c>
      <c r="D268" t="n">
        <v>10.5532</v>
      </c>
      <c r="E268" t="n">
        <v>9.48</v>
      </c>
      <c r="F268" t="n">
        <v>7.22</v>
      </c>
      <c r="G268" t="n">
        <v>61.92</v>
      </c>
      <c r="H268" t="n">
        <v>1.13</v>
      </c>
      <c r="I268" t="n">
        <v>7</v>
      </c>
      <c r="J268" t="n">
        <v>125.16</v>
      </c>
      <c r="K268" t="n">
        <v>43.4</v>
      </c>
      <c r="L268" t="n">
        <v>8</v>
      </c>
      <c r="M268" t="n">
        <v>5</v>
      </c>
      <c r="N268" t="n">
        <v>18.76</v>
      </c>
      <c r="O268" t="n">
        <v>15670.68</v>
      </c>
      <c r="P268" t="n">
        <v>65.98</v>
      </c>
      <c r="Q268" t="n">
        <v>190.05</v>
      </c>
      <c r="R268" t="n">
        <v>29.91</v>
      </c>
      <c r="S268" t="n">
        <v>24.3</v>
      </c>
      <c r="T268" t="n">
        <v>1993.78</v>
      </c>
      <c r="U268" t="n">
        <v>0.8100000000000001</v>
      </c>
      <c r="V268" t="n">
        <v>0.87</v>
      </c>
      <c r="W268" t="n">
        <v>2.95</v>
      </c>
      <c r="X268" t="n">
        <v>0.12</v>
      </c>
      <c r="Y268" t="n">
        <v>2</v>
      </c>
      <c r="Z268" t="n">
        <v>10</v>
      </c>
    </row>
    <row r="269">
      <c r="A269" t="n">
        <v>8</v>
      </c>
      <c r="B269" t="n">
        <v>55</v>
      </c>
      <c r="C269" t="inlineStr">
        <is>
          <t xml:space="preserve">CONCLUIDO	</t>
        </is>
      </c>
      <c r="D269" t="n">
        <v>10.5417</v>
      </c>
      <c r="E269" t="n">
        <v>9.49</v>
      </c>
      <c r="F269" t="n">
        <v>7.23</v>
      </c>
      <c r="G269" t="n">
        <v>62.01</v>
      </c>
      <c r="H269" t="n">
        <v>1.26</v>
      </c>
      <c r="I269" t="n">
        <v>7</v>
      </c>
      <c r="J269" t="n">
        <v>126.48</v>
      </c>
      <c r="K269" t="n">
        <v>43.4</v>
      </c>
      <c r="L269" t="n">
        <v>9</v>
      </c>
      <c r="M269" t="n">
        <v>5</v>
      </c>
      <c r="N269" t="n">
        <v>19.08</v>
      </c>
      <c r="O269" t="n">
        <v>15833.12</v>
      </c>
      <c r="P269" t="n">
        <v>64.55</v>
      </c>
      <c r="Q269" t="n">
        <v>190.03</v>
      </c>
      <c r="R269" t="n">
        <v>30.1</v>
      </c>
      <c r="S269" t="n">
        <v>24.3</v>
      </c>
      <c r="T269" t="n">
        <v>2089.12</v>
      </c>
      <c r="U269" t="n">
        <v>0.8100000000000001</v>
      </c>
      <c r="V269" t="n">
        <v>0.87</v>
      </c>
      <c r="W269" t="n">
        <v>2.95</v>
      </c>
      <c r="X269" t="n">
        <v>0.13</v>
      </c>
      <c r="Y269" t="n">
        <v>2</v>
      </c>
      <c r="Z269" t="n">
        <v>10</v>
      </c>
    </row>
    <row r="270">
      <c r="A270" t="n">
        <v>9</v>
      </c>
      <c r="B270" t="n">
        <v>55</v>
      </c>
      <c r="C270" t="inlineStr">
        <is>
          <t xml:space="preserve">CONCLUIDO	</t>
        </is>
      </c>
      <c r="D270" t="n">
        <v>10.6029</v>
      </c>
      <c r="E270" t="n">
        <v>9.43</v>
      </c>
      <c r="F270" t="n">
        <v>7.2</v>
      </c>
      <c r="G270" t="n">
        <v>72.04000000000001</v>
      </c>
      <c r="H270" t="n">
        <v>1.38</v>
      </c>
      <c r="I270" t="n">
        <v>6</v>
      </c>
      <c r="J270" t="n">
        <v>127.8</v>
      </c>
      <c r="K270" t="n">
        <v>43.4</v>
      </c>
      <c r="L270" t="n">
        <v>10</v>
      </c>
      <c r="M270" t="n">
        <v>4</v>
      </c>
      <c r="N270" t="n">
        <v>19.4</v>
      </c>
      <c r="O270" t="n">
        <v>15996.02</v>
      </c>
      <c r="P270" t="n">
        <v>63.64</v>
      </c>
      <c r="Q270" t="n">
        <v>189.98</v>
      </c>
      <c r="R270" t="n">
        <v>29.22</v>
      </c>
      <c r="S270" t="n">
        <v>24.3</v>
      </c>
      <c r="T270" t="n">
        <v>1654.52</v>
      </c>
      <c r="U270" t="n">
        <v>0.83</v>
      </c>
      <c r="V270" t="n">
        <v>0.87</v>
      </c>
      <c r="W270" t="n">
        <v>2.95</v>
      </c>
      <c r="X270" t="n">
        <v>0.1</v>
      </c>
      <c r="Y270" t="n">
        <v>2</v>
      </c>
      <c r="Z270" t="n">
        <v>10</v>
      </c>
    </row>
    <row r="271">
      <c r="A271" t="n">
        <v>10</v>
      </c>
      <c r="B271" t="n">
        <v>55</v>
      </c>
      <c r="C271" t="inlineStr">
        <is>
          <t xml:space="preserve">CONCLUIDO	</t>
        </is>
      </c>
      <c r="D271" t="n">
        <v>10.6449</v>
      </c>
      <c r="E271" t="n">
        <v>9.390000000000001</v>
      </c>
      <c r="F271" t="n">
        <v>7.19</v>
      </c>
      <c r="G271" t="n">
        <v>86.29000000000001</v>
      </c>
      <c r="H271" t="n">
        <v>1.5</v>
      </c>
      <c r="I271" t="n">
        <v>5</v>
      </c>
      <c r="J271" t="n">
        <v>129.13</v>
      </c>
      <c r="K271" t="n">
        <v>43.4</v>
      </c>
      <c r="L271" t="n">
        <v>11</v>
      </c>
      <c r="M271" t="n">
        <v>3</v>
      </c>
      <c r="N271" t="n">
        <v>19.73</v>
      </c>
      <c r="O271" t="n">
        <v>16159.39</v>
      </c>
      <c r="P271" t="n">
        <v>61.46</v>
      </c>
      <c r="Q271" t="n">
        <v>190.07</v>
      </c>
      <c r="R271" t="n">
        <v>28.86</v>
      </c>
      <c r="S271" t="n">
        <v>24.3</v>
      </c>
      <c r="T271" t="n">
        <v>1476.98</v>
      </c>
      <c r="U271" t="n">
        <v>0.84</v>
      </c>
      <c r="V271" t="n">
        <v>0.87</v>
      </c>
      <c r="W271" t="n">
        <v>2.95</v>
      </c>
      <c r="X271" t="n">
        <v>0.08</v>
      </c>
      <c r="Y271" t="n">
        <v>2</v>
      </c>
      <c r="Z271" t="n">
        <v>10</v>
      </c>
    </row>
    <row r="272">
      <c r="A272" t="n">
        <v>11</v>
      </c>
      <c r="B272" t="n">
        <v>55</v>
      </c>
      <c r="C272" t="inlineStr">
        <is>
          <t xml:space="preserve">CONCLUIDO	</t>
        </is>
      </c>
      <c r="D272" t="n">
        <v>10.6449</v>
      </c>
      <c r="E272" t="n">
        <v>9.390000000000001</v>
      </c>
      <c r="F272" t="n">
        <v>7.19</v>
      </c>
      <c r="G272" t="n">
        <v>86.29000000000001</v>
      </c>
      <c r="H272" t="n">
        <v>1.63</v>
      </c>
      <c r="I272" t="n">
        <v>5</v>
      </c>
      <c r="J272" t="n">
        <v>130.45</v>
      </c>
      <c r="K272" t="n">
        <v>43.4</v>
      </c>
      <c r="L272" t="n">
        <v>12</v>
      </c>
      <c r="M272" t="n">
        <v>2</v>
      </c>
      <c r="N272" t="n">
        <v>20.05</v>
      </c>
      <c r="O272" t="n">
        <v>16323.22</v>
      </c>
      <c r="P272" t="n">
        <v>61.34</v>
      </c>
      <c r="Q272" t="n">
        <v>189.98</v>
      </c>
      <c r="R272" t="n">
        <v>28.72</v>
      </c>
      <c r="S272" t="n">
        <v>24.3</v>
      </c>
      <c r="T272" t="n">
        <v>1409.51</v>
      </c>
      <c r="U272" t="n">
        <v>0.85</v>
      </c>
      <c r="V272" t="n">
        <v>0.87</v>
      </c>
      <c r="W272" t="n">
        <v>2.95</v>
      </c>
      <c r="X272" t="n">
        <v>0.08</v>
      </c>
      <c r="Y272" t="n">
        <v>2</v>
      </c>
      <c r="Z272" t="n">
        <v>10</v>
      </c>
    </row>
    <row r="273">
      <c r="A273" t="n">
        <v>12</v>
      </c>
      <c r="B273" t="n">
        <v>55</v>
      </c>
      <c r="C273" t="inlineStr">
        <is>
          <t xml:space="preserve">CONCLUIDO	</t>
        </is>
      </c>
      <c r="D273" t="n">
        <v>10.6377</v>
      </c>
      <c r="E273" t="n">
        <v>9.4</v>
      </c>
      <c r="F273" t="n">
        <v>7.2</v>
      </c>
      <c r="G273" t="n">
        <v>86.36</v>
      </c>
      <c r="H273" t="n">
        <v>1.74</v>
      </c>
      <c r="I273" t="n">
        <v>5</v>
      </c>
      <c r="J273" t="n">
        <v>131.79</v>
      </c>
      <c r="K273" t="n">
        <v>43.4</v>
      </c>
      <c r="L273" t="n">
        <v>13</v>
      </c>
      <c r="M273" t="n">
        <v>0</v>
      </c>
      <c r="N273" t="n">
        <v>20.39</v>
      </c>
      <c r="O273" t="n">
        <v>16487.53</v>
      </c>
      <c r="P273" t="n">
        <v>61.63</v>
      </c>
      <c r="Q273" t="n">
        <v>189.97</v>
      </c>
      <c r="R273" t="n">
        <v>28.83</v>
      </c>
      <c r="S273" t="n">
        <v>24.3</v>
      </c>
      <c r="T273" t="n">
        <v>1464.25</v>
      </c>
      <c r="U273" t="n">
        <v>0.84</v>
      </c>
      <c r="V273" t="n">
        <v>0.87</v>
      </c>
      <c r="W273" t="n">
        <v>2.95</v>
      </c>
      <c r="X273" t="n">
        <v>0.09</v>
      </c>
      <c r="Y273" t="n">
        <v>2</v>
      </c>
      <c r="Z2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INDEX(resultados!$A$2:$ZZ$273, 1, MATCH($B$1, resultados!$A$1:$ZZ$1, 0))</f>
        <v/>
      </c>
      <c r="B7">
        <f>INDEX(resultados!$A$2:$ZZ$273, 1, MATCH($B$2, resultados!$A$1:$ZZ$1, 0))</f>
        <v/>
      </c>
      <c r="C7">
        <f>INDEX(resultados!$A$2:$ZZ$273, 1, MATCH($B$3, resultados!$A$1:$ZZ$1, 0))</f>
        <v/>
      </c>
    </row>
    <row r="8">
      <c r="A8">
        <f>INDEX(resultados!$A$2:$ZZ$273, 2, MATCH($B$1, resultados!$A$1:$ZZ$1, 0))</f>
        <v/>
      </c>
      <c r="B8">
        <f>INDEX(resultados!$A$2:$ZZ$273, 2, MATCH($B$2, resultados!$A$1:$ZZ$1, 0))</f>
        <v/>
      </c>
      <c r="C8">
        <f>INDEX(resultados!$A$2:$ZZ$273, 2, MATCH($B$3, resultados!$A$1:$ZZ$1, 0))</f>
        <v/>
      </c>
    </row>
    <row r="9">
      <c r="A9">
        <f>INDEX(resultados!$A$2:$ZZ$273, 3, MATCH($B$1, resultados!$A$1:$ZZ$1, 0))</f>
        <v/>
      </c>
      <c r="B9">
        <f>INDEX(resultados!$A$2:$ZZ$273, 3, MATCH($B$2, resultados!$A$1:$ZZ$1, 0))</f>
        <v/>
      </c>
      <c r="C9">
        <f>INDEX(resultados!$A$2:$ZZ$273, 3, MATCH($B$3, resultados!$A$1:$ZZ$1, 0))</f>
        <v/>
      </c>
    </row>
    <row r="10">
      <c r="A10">
        <f>INDEX(resultados!$A$2:$ZZ$273, 4, MATCH($B$1, resultados!$A$1:$ZZ$1, 0))</f>
        <v/>
      </c>
      <c r="B10">
        <f>INDEX(resultados!$A$2:$ZZ$273, 4, MATCH($B$2, resultados!$A$1:$ZZ$1, 0))</f>
        <v/>
      </c>
      <c r="C10">
        <f>INDEX(resultados!$A$2:$ZZ$273, 4, MATCH($B$3, resultados!$A$1:$ZZ$1, 0))</f>
        <v/>
      </c>
    </row>
    <row r="11">
      <c r="A11">
        <f>INDEX(resultados!$A$2:$ZZ$273, 5, MATCH($B$1, resultados!$A$1:$ZZ$1, 0))</f>
        <v/>
      </c>
      <c r="B11">
        <f>INDEX(resultados!$A$2:$ZZ$273, 5, MATCH($B$2, resultados!$A$1:$ZZ$1, 0))</f>
        <v/>
      </c>
      <c r="C11">
        <f>INDEX(resultados!$A$2:$ZZ$273, 5, MATCH($B$3, resultados!$A$1:$ZZ$1, 0))</f>
        <v/>
      </c>
    </row>
    <row r="12">
      <c r="A12">
        <f>INDEX(resultados!$A$2:$ZZ$273, 6, MATCH($B$1, resultados!$A$1:$ZZ$1, 0))</f>
        <v/>
      </c>
      <c r="B12">
        <f>INDEX(resultados!$A$2:$ZZ$273, 6, MATCH($B$2, resultados!$A$1:$ZZ$1, 0))</f>
        <v/>
      </c>
      <c r="C12">
        <f>INDEX(resultados!$A$2:$ZZ$273, 6, MATCH($B$3, resultados!$A$1:$ZZ$1, 0))</f>
        <v/>
      </c>
    </row>
    <row r="13">
      <c r="A13">
        <f>INDEX(resultados!$A$2:$ZZ$273, 7, MATCH($B$1, resultados!$A$1:$ZZ$1, 0))</f>
        <v/>
      </c>
      <c r="B13">
        <f>INDEX(resultados!$A$2:$ZZ$273, 7, MATCH($B$2, resultados!$A$1:$ZZ$1, 0))</f>
        <v/>
      </c>
      <c r="C13">
        <f>INDEX(resultados!$A$2:$ZZ$273, 7, MATCH($B$3, resultados!$A$1:$ZZ$1, 0))</f>
        <v/>
      </c>
    </row>
    <row r="14">
      <c r="A14">
        <f>INDEX(resultados!$A$2:$ZZ$273, 8, MATCH($B$1, resultados!$A$1:$ZZ$1, 0))</f>
        <v/>
      </c>
      <c r="B14">
        <f>INDEX(resultados!$A$2:$ZZ$273, 8, MATCH($B$2, resultados!$A$1:$ZZ$1, 0))</f>
        <v/>
      </c>
      <c r="C14">
        <f>INDEX(resultados!$A$2:$ZZ$273, 8, MATCH($B$3, resultados!$A$1:$ZZ$1, 0))</f>
        <v/>
      </c>
    </row>
    <row r="15">
      <c r="A15">
        <f>INDEX(resultados!$A$2:$ZZ$273, 9, MATCH($B$1, resultados!$A$1:$ZZ$1, 0))</f>
        <v/>
      </c>
      <c r="B15">
        <f>INDEX(resultados!$A$2:$ZZ$273, 9, MATCH($B$2, resultados!$A$1:$ZZ$1, 0))</f>
        <v/>
      </c>
      <c r="C15">
        <f>INDEX(resultados!$A$2:$ZZ$273, 9, MATCH($B$3, resultados!$A$1:$ZZ$1, 0))</f>
        <v/>
      </c>
    </row>
    <row r="16">
      <c r="A16">
        <f>INDEX(resultados!$A$2:$ZZ$273, 10, MATCH($B$1, resultados!$A$1:$ZZ$1, 0))</f>
        <v/>
      </c>
      <c r="B16">
        <f>INDEX(resultados!$A$2:$ZZ$273, 10, MATCH($B$2, resultados!$A$1:$ZZ$1, 0))</f>
        <v/>
      </c>
      <c r="C16">
        <f>INDEX(resultados!$A$2:$ZZ$273, 10, MATCH($B$3, resultados!$A$1:$ZZ$1, 0))</f>
        <v/>
      </c>
    </row>
    <row r="17">
      <c r="A17">
        <f>INDEX(resultados!$A$2:$ZZ$273, 11, MATCH($B$1, resultados!$A$1:$ZZ$1, 0))</f>
        <v/>
      </c>
      <c r="B17">
        <f>INDEX(resultados!$A$2:$ZZ$273, 11, MATCH($B$2, resultados!$A$1:$ZZ$1, 0))</f>
        <v/>
      </c>
      <c r="C17">
        <f>INDEX(resultados!$A$2:$ZZ$273, 11, MATCH($B$3, resultados!$A$1:$ZZ$1, 0))</f>
        <v/>
      </c>
    </row>
    <row r="18">
      <c r="A18">
        <f>INDEX(resultados!$A$2:$ZZ$273, 12, MATCH($B$1, resultados!$A$1:$ZZ$1, 0))</f>
        <v/>
      </c>
      <c r="B18">
        <f>INDEX(resultados!$A$2:$ZZ$273, 12, MATCH($B$2, resultados!$A$1:$ZZ$1, 0))</f>
        <v/>
      </c>
      <c r="C18">
        <f>INDEX(resultados!$A$2:$ZZ$273, 12, MATCH($B$3, resultados!$A$1:$ZZ$1, 0))</f>
        <v/>
      </c>
    </row>
    <row r="19">
      <c r="A19">
        <f>INDEX(resultados!$A$2:$ZZ$273, 13, MATCH($B$1, resultados!$A$1:$ZZ$1, 0))</f>
        <v/>
      </c>
      <c r="B19">
        <f>INDEX(resultados!$A$2:$ZZ$273, 13, MATCH($B$2, resultados!$A$1:$ZZ$1, 0))</f>
        <v/>
      </c>
      <c r="C19">
        <f>INDEX(resultados!$A$2:$ZZ$273, 13, MATCH($B$3, resultados!$A$1:$ZZ$1, 0))</f>
        <v/>
      </c>
    </row>
    <row r="20">
      <c r="A20">
        <f>INDEX(resultados!$A$2:$ZZ$273, 14, MATCH($B$1, resultados!$A$1:$ZZ$1, 0))</f>
        <v/>
      </c>
      <c r="B20">
        <f>INDEX(resultados!$A$2:$ZZ$273, 14, MATCH($B$2, resultados!$A$1:$ZZ$1, 0))</f>
        <v/>
      </c>
      <c r="C20">
        <f>INDEX(resultados!$A$2:$ZZ$273, 14, MATCH($B$3, resultados!$A$1:$ZZ$1, 0))</f>
        <v/>
      </c>
    </row>
    <row r="21">
      <c r="A21">
        <f>INDEX(resultados!$A$2:$ZZ$273, 15, MATCH($B$1, resultados!$A$1:$ZZ$1, 0))</f>
        <v/>
      </c>
      <c r="B21">
        <f>INDEX(resultados!$A$2:$ZZ$273, 15, MATCH($B$2, resultados!$A$1:$ZZ$1, 0))</f>
        <v/>
      </c>
      <c r="C21">
        <f>INDEX(resultados!$A$2:$ZZ$273, 15, MATCH($B$3, resultados!$A$1:$ZZ$1, 0))</f>
        <v/>
      </c>
    </row>
    <row r="22">
      <c r="A22">
        <f>INDEX(resultados!$A$2:$ZZ$273, 16, MATCH($B$1, resultados!$A$1:$ZZ$1, 0))</f>
        <v/>
      </c>
      <c r="B22">
        <f>INDEX(resultados!$A$2:$ZZ$273, 16, MATCH($B$2, resultados!$A$1:$ZZ$1, 0))</f>
        <v/>
      </c>
      <c r="C22">
        <f>INDEX(resultados!$A$2:$ZZ$273, 16, MATCH($B$3, resultados!$A$1:$ZZ$1, 0))</f>
        <v/>
      </c>
    </row>
    <row r="23">
      <c r="A23">
        <f>INDEX(resultados!$A$2:$ZZ$273, 17, MATCH($B$1, resultados!$A$1:$ZZ$1, 0))</f>
        <v/>
      </c>
      <c r="B23">
        <f>INDEX(resultados!$A$2:$ZZ$273, 17, MATCH($B$2, resultados!$A$1:$ZZ$1, 0))</f>
        <v/>
      </c>
      <c r="C23">
        <f>INDEX(resultados!$A$2:$ZZ$273, 17, MATCH($B$3, resultados!$A$1:$ZZ$1, 0))</f>
        <v/>
      </c>
    </row>
    <row r="24">
      <c r="A24">
        <f>INDEX(resultados!$A$2:$ZZ$273, 18, MATCH($B$1, resultados!$A$1:$ZZ$1, 0))</f>
        <v/>
      </c>
      <c r="B24">
        <f>INDEX(resultados!$A$2:$ZZ$273, 18, MATCH($B$2, resultados!$A$1:$ZZ$1, 0))</f>
        <v/>
      </c>
      <c r="C24">
        <f>INDEX(resultados!$A$2:$ZZ$273, 18, MATCH($B$3, resultados!$A$1:$ZZ$1, 0))</f>
        <v/>
      </c>
    </row>
    <row r="25">
      <c r="A25">
        <f>INDEX(resultados!$A$2:$ZZ$273, 19, MATCH($B$1, resultados!$A$1:$ZZ$1, 0))</f>
        <v/>
      </c>
      <c r="B25">
        <f>INDEX(resultados!$A$2:$ZZ$273, 19, MATCH($B$2, resultados!$A$1:$ZZ$1, 0))</f>
        <v/>
      </c>
      <c r="C25">
        <f>INDEX(resultados!$A$2:$ZZ$273, 19, MATCH($B$3, resultados!$A$1:$ZZ$1, 0))</f>
        <v/>
      </c>
    </row>
    <row r="26">
      <c r="A26">
        <f>INDEX(resultados!$A$2:$ZZ$273, 20, MATCH($B$1, resultados!$A$1:$ZZ$1, 0))</f>
        <v/>
      </c>
      <c r="B26">
        <f>INDEX(resultados!$A$2:$ZZ$273, 20, MATCH($B$2, resultados!$A$1:$ZZ$1, 0))</f>
        <v/>
      </c>
      <c r="C26">
        <f>INDEX(resultados!$A$2:$ZZ$273, 20, MATCH($B$3, resultados!$A$1:$ZZ$1, 0))</f>
        <v/>
      </c>
    </row>
    <row r="27">
      <c r="A27">
        <f>INDEX(resultados!$A$2:$ZZ$273, 21, MATCH($B$1, resultados!$A$1:$ZZ$1, 0))</f>
        <v/>
      </c>
      <c r="B27">
        <f>INDEX(resultados!$A$2:$ZZ$273, 21, MATCH($B$2, resultados!$A$1:$ZZ$1, 0))</f>
        <v/>
      </c>
      <c r="C27">
        <f>INDEX(resultados!$A$2:$ZZ$273, 21, MATCH($B$3, resultados!$A$1:$ZZ$1, 0))</f>
        <v/>
      </c>
    </row>
    <row r="28">
      <c r="A28">
        <f>INDEX(resultados!$A$2:$ZZ$273, 22, MATCH($B$1, resultados!$A$1:$ZZ$1, 0))</f>
        <v/>
      </c>
      <c r="B28">
        <f>INDEX(resultados!$A$2:$ZZ$273, 22, MATCH($B$2, resultados!$A$1:$ZZ$1, 0))</f>
        <v/>
      </c>
      <c r="C28">
        <f>INDEX(resultados!$A$2:$ZZ$273, 22, MATCH($B$3, resultados!$A$1:$ZZ$1, 0))</f>
        <v/>
      </c>
    </row>
    <row r="29">
      <c r="A29">
        <f>INDEX(resultados!$A$2:$ZZ$273, 23, MATCH($B$1, resultados!$A$1:$ZZ$1, 0))</f>
        <v/>
      </c>
      <c r="B29">
        <f>INDEX(resultados!$A$2:$ZZ$273, 23, MATCH($B$2, resultados!$A$1:$ZZ$1, 0))</f>
        <v/>
      </c>
      <c r="C29">
        <f>INDEX(resultados!$A$2:$ZZ$273, 23, MATCH($B$3, resultados!$A$1:$ZZ$1, 0))</f>
        <v/>
      </c>
    </row>
    <row r="30">
      <c r="A30">
        <f>INDEX(resultados!$A$2:$ZZ$273, 24, MATCH($B$1, resultados!$A$1:$ZZ$1, 0))</f>
        <v/>
      </c>
      <c r="B30">
        <f>INDEX(resultados!$A$2:$ZZ$273, 24, MATCH($B$2, resultados!$A$1:$ZZ$1, 0))</f>
        <v/>
      </c>
      <c r="C30">
        <f>INDEX(resultados!$A$2:$ZZ$273, 24, MATCH($B$3, resultados!$A$1:$ZZ$1, 0))</f>
        <v/>
      </c>
    </row>
    <row r="31">
      <c r="A31">
        <f>INDEX(resultados!$A$2:$ZZ$273, 25, MATCH($B$1, resultados!$A$1:$ZZ$1, 0))</f>
        <v/>
      </c>
      <c r="B31">
        <f>INDEX(resultados!$A$2:$ZZ$273, 25, MATCH($B$2, resultados!$A$1:$ZZ$1, 0))</f>
        <v/>
      </c>
      <c r="C31">
        <f>INDEX(resultados!$A$2:$ZZ$273, 25, MATCH($B$3, resultados!$A$1:$ZZ$1, 0))</f>
        <v/>
      </c>
    </row>
    <row r="32">
      <c r="A32">
        <f>INDEX(resultados!$A$2:$ZZ$273, 26, MATCH($B$1, resultados!$A$1:$ZZ$1, 0))</f>
        <v/>
      </c>
      <c r="B32">
        <f>INDEX(resultados!$A$2:$ZZ$273, 26, MATCH($B$2, resultados!$A$1:$ZZ$1, 0))</f>
        <v/>
      </c>
      <c r="C32">
        <f>INDEX(resultados!$A$2:$ZZ$273, 26, MATCH($B$3, resultados!$A$1:$ZZ$1, 0))</f>
        <v/>
      </c>
    </row>
    <row r="33">
      <c r="A33">
        <f>INDEX(resultados!$A$2:$ZZ$273, 27, MATCH($B$1, resultados!$A$1:$ZZ$1, 0))</f>
        <v/>
      </c>
      <c r="B33">
        <f>INDEX(resultados!$A$2:$ZZ$273, 27, MATCH($B$2, resultados!$A$1:$ZZ$1, 0))</f>
        <v/>
      </c>
      <c r="C33">
        <f>INDEX(resultados!$A$2:$ZZ$273, 27, MATCH($B$3, resultados!$A$1:$ZZ$1, 0))</f>
        <v/>
      </c>
    </row>
    <row r="34">
      <c r="A34">
        <f>INDEX(resultados!$A$2:$ZZ$273, 28, MATCH($B$1, resultados!$A$1:$ZZ$1, 0))</f>
        <v/>
      </c>
      <c r="B34">
        <f>INDEX(resultados!$A$2:$ZZ$273, 28, MATCH($B$2, resultados!$A$1:$ZZ$1, 0))</f>
        <v/>
      </c>
      <c r="C34">
        <f>INDEX(resultados!$A$2:$ZZ$273, 28, MATCH($B$3, resultados!$A$1:$ZZ$1, 0))</f>
        <v/>
      </c>
    </row>
    <row r="35">
      <c r="A35">
        <f>INDEX(resultados!$A$2:$ZZ$273, 29, MATCH($B$1, resultados!$A$1:$ZZ$1, 0))</f>
        <v/>
      </c>
      <c r="B35">
        <f>INDEX(resultados!$A$2:$ZZ$273, 29, MATCH($B$2, resultados!$A$1:$ZZ$1, 0))</f>
        <v/>
      </c>
      <c r="C35">
        <f>INDEX(resultados!$A$2:$ZZ$273, 29, MATCH($B$3, resultados!$A$1:$ZZ$1, 0))</f>
        <v/>
      </c>
    </row>
    <row r="36">
      <c r="A36">
        <f>INDEX(resultados!$A$2:$ZZ$273, 30, MATCH($B$1, resultados!$A$1:$ZZ$1, 0))</f>
        <v/>
      </c>
      <c r="B36">
        <f>INDEX(resultados!$A$2:$ZZ$273, 30, MATCH($B$2, resultados!$A$1:$ZZ$1, 0))</f>
        <v/>
      </c>
      <c r="C36">
        <f>INDEX(resultados!$A$2:$ZZ$273, 30, MATCH($B$3, resultados!$A$1:$ZZ$1, 0))</f>
        <v/>
      </c>
    </row>
    <row r="37">
      <c r="A37">
        <f>INDEX(resultados!$A$2:$ZZ$273, 31, MATCH($B$1, resultados!$A$1:$ZZ$1, 0))</f>
        <v/>
      </c>
      <c r="B37">
        <f>INDEX(resultados!$A$2:$ZZ$273, 31, MATCH($B$2, resultados!$A$1:$ZZ$1, 0))</f>
        <v/>
      </c>
      <c r="C37">
        <f>INDEX(resultados!$A$2:$ZZ$273, 31, MATCH($B$3, resultados!$A$1:$ZZ$1, 0))</f>
        <v/>
      </c>
    </row>
    <row r="38">
      <c r="A38">
        <f>INDEX(resultados!$A$2:$ZZ$273, 32, MATCH($B$1, resultados!$A$1:$ZZ$1, 0))</f>
        <v/>
      </c>
      <c r="B38">
        <f>INDEX(resultados!$A$2:$ZZ$273, 32, MATCH($B$2, resultados!$A$1:$ZZ$1, 0))</f>
        <v/>
      </c>
      <c r="C38">
        <f>INDEX(resultados!$A$2:$ZZ$273, 32, MATCH($B$3, resultados!$A$1:$ZZ$1, 0))</f>
        <v/>
      </c>
    </row>
    <row r="39">
      <c r="A39">
        <f>INDEX(resultados!$A$2:$ZZ$273, 33, MATCH($B$1, resultados!$A$1:$ZZ$1, 0))</f>
        <v/>
      </c>
      <c r="B39">
        <f>INDEX(resultados!$A$2:$ZZ$273, 33, MATCH($B$2, resultados!$A$1:$ZZ$1, 0))</f>
        <v/>
      </c>
      <c r="C39">
        <f>INDEX(resultados!$A$2:$ZZ$273, 33, MATCH($B$3, resultados!$A$1:$ZZ$1, 0))</f>
        <v/>
      </c>
    </row>
    <row r="40">
      <c r="A40">
        <f>INDEX(resultados!$A$2:$ZZ$273, 34, MATCH($B$1, resultados!$A$1:$ZZ$1, 0))</f>
        <v/>
      </c>
      <c r="B40">
        <f>INDEX(resultados!$A$2:$ZZ$273, 34, MATCH($B$2, resultados!$A$1:$ZZ$1, 0))</f>
        <v/>
      </c>
      <c r="C40">
        <f>INDEX(resultados!$A$2:$ZZ$273, 34, MATCH($B$3, resultados!$A$1:$ZZ$1, 0))</f>
        <v/>
      </c>
    </row>
    <row r="41">
      <c r="A41">
        <f>INDEX(resultados!$A$2:$ZZ$273, 35, MATCH($B$1, resultados!$A$1:$ZZ$1, 0))</f>
        <v/>
      </c>
      <c r="B41">
        <f>INDEX(resultados!$A$2:$ZZ$273, 35, MATCH($B$2, resultados!$A$1:$ZZ$1, 0))</f>
        <v/>
      </c>
      <c r="C41">
        <f>INDEX(resultados!$A$2:$ZZ$273, 35, MATCH($B$3, resultados!$A$1:$ZZ$1, 0))</f>
        <v/>
      </c>
    </row>
    <row r="42">
      <c r="A42">
        <f>INDEX(resultados!$A$2:$ZZ$273, 36, MATCH($B$1, resultados!$A$1:$ZZ$1, 0))</f>
        <v/>
      </c>
      <c r="B42">
        <f>INDEX(resultados!$A$2:$ZZ$273, 36, MATCH($B$2, resultados!$A$1:$ZZ$1, 0))</f>
        <v/>
      </c>
      <c r="C42">
        <f>INDEX(resultados!$A$2:$ZZ$273, 36, MATCH($B$3, resultados!$A$1:$ZZ$1, 0))</f>
        <v/>
      </c>
    </row>
    <row r="43">
      <c r="A43">
        <f>INDEX(resultados!$A$2:$ZZ$273, 37, MATCH($B$1, resultados!$A$1:$ZZ$1, 0))</f>
        <v/>
      </c>
      <c r="B43">
        <f>INDEX(resultados!$A$2:$ZZ$273, 37, MATCH($B$2, resultados!$A$1:$ZZ$1, 0))</f>
        <v/>
      </c>
      <c r="C43">
        <f>INDEX(resultados!$A$2:$ZZ$273, 37, MATCH($B$3, resultados!$A$1:$ZZ$1, 0))</f>
        <v/>
      </c>
    </row>
    <row r="44">
      <c r="A44">
        <f>INDEX(resultados!$A$2:$ZZ$273, 38, MATCH($B$1, resultados!$A$1:$ZZ$1, 0))</f>
        <v/>
      </c>
      <c r="B44">
        <f>INDEX(resultados!$A$2:$ZZ$273, 38, MATCH($B$2, resultados!$A$1:$ZZ$1, 0))</f>
        <v/>
      </c>
      <c r="C44">
        <f>INDEX(resultados!$A$2:$ZZ$273, 38, MATCH($B$3, resultados!$A$1:$ZZ$1, 0))</f>
        <v/>
      </c>
    </row>
    <row r="45">
      <c r="A45">
        <f>INDEX(resultados!$A$2:$ZZ$273, 39, MATCH($B$1, resultados!$A$1:$ZZ$1, 0))</f>
        <v/>
      </c>
      <c r="B45">
        <f>INDEX(resultados!$A$2:$ZZ$273, 39, MATCH($B$2, resultados!$A$1:$ZZ$1, 0))</f>
        <v/>
      </c>
      <c r="C45">
        <f>INDEX(resultados!$A$2:$ZZ$273, 39, MATCH($B$3, resultados!$A$1:$ZZ$1, 0))</f>
        <v/>
      </c>
    </row>
    <row r="46">
      <c r="A46">
        <f>INDEX(resultados!$A$2:$ZZ$273, 40, MATCH($B$1, resultados!$A$1:$ZZ$1, 0))</f>
        <v/>
      </c>
      <c r="B46">
        <f>INDEX(resultados!$A$2:$ZZ$273, 40, MATCH($B$2, resultados!$A$1:$ZZ$1, 0))</f>
        <v/>
      </c>
      <c r="C46">
        <f>INDEX(resultados!$A$2:$ZZ$273, 40, MATCH($B$3, resultados!$A$1:$ZZ$1, 0))</f>
        <v/>
      </c>
    </row>
    <row r="47">
      <c r="A47">
        <f>INDEX(resultados!$A$2:$ZZ$273, 41, MATCH($B$1, resultados!$A$1:$ZZ$1, 0))</f>
        <v/>
      </c>
      <c r="B47">
        <f>INDEX(resultados!$A$2:$ZZ$273, 41, MATCH($B$2, resultados!$A$1:$ZZ$1, 0))</f>
        <v/>
      </c>
      <c r="C47">
        <f>INDEX(resultados!$A$2:$ZZ$273, 41, MATCH($B$3, resultados!$A$1:$ZZ$1, 0))</f>
        <v/>
      </c>
    </row>
    <row r="48">
      <c r="A48">
        <f>INDEX(resultados!$A$2:$ZZ$273, 42, MATCH($B$1, resultados!$A$1:$ZZ$1, 0))</f>
        <v/>
      </c>
      <c r="B48">
        <f>INDEX(resultados!$A$2:$ZZ$273, 42, MATCH($B$2, resultados!$A$1:$ZZ$1, 0))</f>
        <v/>
      </c>
      <c r="C48">
        <f>INDEX(resultados!$A$2:$ZZ$273, 42, MATCH($B$3, resultados!$A$1:$ZZ$1, 0))</f>
        <v/>
      </c>
    </row>
    <row r="49">
      <c r="A49">
        <f>INDEX(resultados!$A$2:$ZZ$273, 43, MATCH($B$1, resultados!$A$1:$ZZ$1, 0))</f>
        <v/>
      </c>
      <c r="B49">
        <f>INDEX(resultados!$A$2:$ZZ$273, 43, MATCH($B$2, resultados!$A$1:$ZZ$1, 0))</f>
        <v/>
      </c>
      <c r="C49">
        <f>INDEX(resultados!$A$2:$ZZ$273, 43, MATCH($B$3, resultados!$A$1:$ZZ$1, 0))</f>
        <v/>
      </c>
    </row>
    <row r="50">
      <c r="A50">
        <f>INDEX(resultados!$A$2:$ZZ$273, 44, MATCH($B$1, resultados!$A$1:$ZZ$1, 0))</f>
        <v/>
      </c>
      <c r="B50">
        <f>INDEX(resultados!$A$2:$ZZ$273, 44, MATCH($B$2, resultados!$A$1:$ZZ$1, 0))</f>
        <v/>
      </c>
      <c r="C50">
        <f>INDEX(resultados!$A$2:$ZZ$273, 44, MATCH($B$3, resultados!$A$1:$ZZ$1, 0))</f>
        <v/>
      </c>
    </row>
    <row r="51">
      <c r="A51">
        <f>INDEX(resultados!$A$2:$ZZ$273, 45, MATCH($B$1, resultados!$A$1:$ZZ$1, 0))</f>
        <v/>
      </c>
      <c r="B51">
        <f>INDEX(resultados!$A$2:$ZZ$273, 45, MATCH($B$2, resultados!$A$1:$ZZ$1, 0))</f>
        <v/>
      </c>
      <c r="C51">
        <f>INDEX(resultados!$A$2:$ZZ$273, 45, MATCH($B$3, resultados!$A$1:$ZZ$1, 0))</f>
        <v/>
      </c>
    </row>
    <row r="52">
      <c r="A52">
        <f>INDEX(resultados!$A$2:$ZZ$273, 46, MATCH($B$1, resultados!$A$1:$ZZ$1, 0))</f>
        <v/>
      </c>
      <c r="B52">
        <f>INDEX(resultados!$A$2:$ZZ$273, 46, MATCH($B$2, resultados!$A$1:$ZZ$1, 0))</f>
        <v/>
      </c>
      <c r="C52">
        <f>INDEX(resultados!$A$2:$ZZ$273, 46, MATCH($B$3, resultados!$A$1:$ZZ$1, 0))</f>
        <v/>
      </c>
    </row>
    <row r="53">
      <c r="A53">
        <f>INDEX(resultados!$A$2:$ZZ$273, 47, MATCH($B$1, resultados!$A$1:$ZZ$1, 0))</f>
        <v/>
      </c>
      <c r="B53">
        <f>INDEX(resultados!$A$2:$ZZ$273, 47, MATCH($B$2, resultados!$A$1:$ZZ$1, 0))</f>
        <v/>
      </c>
      <c r="C53">
        <f>INDEX(resultados!$A$2:$ZZ$273, 47, MATCH($B$3, resultados!$A$1:$ZZ$1, 0))</f>
        <v/>
      </c>
    </row>
    <row r="54">
      <c r="A54">
        <f>INDEX(resultados!$A$2:$ZZ$273, 48, MATCH($B$1, resultados!$A$1:$ZZ$1, 0))</f>
        <v/>
      </c>
      <c r="B54">
        <f>INDEX(resultados!$A$2:$ZZ$273, 48, MATCH($B$2, resultados!$A$1:$ZZ$1, 0))</f>
        <v/>
      </c>
      <c r="C54">
        <f>INDEX(resultados!$A$2:$ZZ$273, 48, MATCH($B$3, resultados!$A$1:$ZZ$1, 0))</f>
        <v/>
      </c>
    </row>
    <row r="55">
      <c r="A55">
        <f>INDEX(resultados!$A$2:$ZZ$273, 49, MATCH($B$1, resultados!$A$1:$ZZ$1, 0))</f>
        <v/>
      </c>
      <c r="B55">
        <f>INDEX(resultados!$A$2:$ZZ$273, 49, MATCH($B$2, resultados!$A$1:$ZZ$1, 0))</f>
        <v/>
      </c>
      <c r="C55">
        <f>INDEX(resultados!$A$2:$ZZ$273, 49, MATCH($B$3, resultados!$A$1:$ZZ$1, 0))</f>
        <v/>
      </c>
    </row>
    <row r="56">
      <c r="A56">
        <f>INDEX(resultados!$A$2:$ZZ$273, 50, MATCH($B$1, resultados!$A$1:$ZZ$1, 0))</f>
        <v/>
      </c>
      <c r="B56">
        <f>INDEX(resultados!$A$2:$ZZ$273, 50, MATCH($B$2, resultados!$A$1:$ZZ$1, 0))</f>
        <v/>
      </c>
      <c r="C56">
        <f>INDEX(resultados!$A$2:$ZZ$273, 50, MATCH($B$3, resultados!$A$1:$ZZ$1, 0))</f>
        <v/>
      </c>
    </row>
    <row r="57">
      <c r="A57">
        <f>INDEX(resultados!$A$2:$ZZ$273, 51, MATCH($B$1, resultados!$A$1:$ZZ$1, 0))</f>
        <v/>
      </c>
      <c r="B57">
        <f>INDEX(resultados!$A$2:$ZZ$273, 51, MATCH($B$2, resultados!$A$1:$ZZ$1, 0))</f>
        <v/>
      </c>
      <c r="C57">
        <f>INDEX(resultados!$A$2:$ZZ$273, 51, MATCH($B$3, resultados!$A$1:$ZZ$1, 0))</f>
        <v/>
      </c>
    </row>
    <row r="58">
      <c r="A58">
        <f>INDEX(resultados!$A$2:$ZZ$273, 52, MATCH($B$1, resultados!$A$1:$ZZ$1, 0))</f>
        <v/>
      </c>
      <c r="B58">
        <f>INDEX(resultados!$A$2:$ZZ$273, 52, MATCH($B$2, resultados!$A$1:$ZZ$1, 0))</f>
        <v/>
      </c>
      <c r="C58">
        <f>INDEX(resultados!$A$2:$ZZ$273, 52, MATCH($B$3, resultados!$A$1:$ZZ$1, 0))</f>
        <v/>
      </c>
    </row>
    <row r="59">
      <c r="A59">
        <f>INDEX(resultados!$A$2:$ZZ$273, 53, MATCH($B$1, resultados!$A$1:$ZZ$1, 0))</f>
        <v/>
      </c>
      <c r="B59">
        <f>INDEX(resultados!$A$2:$ZZ$273, 53, MATCH($B$2, resultados!$A$1:$ZZ$1, 0))</f>
        <v/>
      </c>
      <c r="C59">
        <f>INDEX(resultados!$A$2:$ZZ$273, 53, MATCH($B$3, resultados!$A$1:$ZZ$1, 0))</f>
        <v/>
      </c>
    </row>
    <row r="60">
      <c r="A60">
        <f>INDEX(resultados!$A$2:$ZZ$273, 54, MATCH($B$1, resultados!$A$1:$ZZ$1, 0))</f>
        <v/>
      </c>
      <c r="B60">
        <f>INDEX(resultados!$A$2:$ZZ$273, 54, MATCH($B$2, resultados!$A$1:$ZZ$1, 0))</f>
        <v/>
      </c>
      <c r="C60">
        <f>INDEX(resultados!$A$2:$ZZ$273, 54, MATCH($B$3, resultados!$A$1:$ZZ$1, 0))</f>
        <v/>
      </c>
    </row>
    <row r="61">
      <c r="A61">
        <f>INDEX(resultados!$A$2:$ZZ$273, 55, MATCH($B$1, resultados!$A$1:$ZZ$1, 0))</f>
        <v/>
      </c>
      <c r="B61">
        <f>INDEX(resultados!$A$2:$ZZ$273, 55, MATCH($B$2, resultados!$A$1:$ZZ$1, 0))</f>
        <v/>
      </c>
      <c r="C61">
        <f>INDEX(resultados!$A$2:$ZZ$273, 55, MATCH($B$3, resultados!$A$1:$ZZ$1, 0))</f>
        <v/>
      </c>
    </row>
    <row r="62">
      <c r="A62">
        <f>INDEX(resultados!$A$2:$ZZ$273, 56, MATCH($B$1, resultados!$A$1:$ZZ$1, 0))</f>
        <v/>
      </c>
      <c r="B62">
        <f>INDEX(resultados!$A$2:$ZZ$273, 56, MATCH($B$2, resultados!$A$1:$ZZ$1, 0))</f>
        <v/>
      </c>
      <c r="C62">
        <f>INDEX(resultados!$A$2:$ZZ$273, 56, MATCH($B$3, resultados!$A$1:$ZZ$1, 0))</f>
        <v/>
      </c>
    </row>
    <row r="63">
      <c r="A63">
        <f>INDEX(resultados!$A$2:$ZZ$273, 57, MATCH($B$1, resultados!$A$1:$ZZ$1, 0))</f>
        <v/>
      </c>
      <c r="B63">
        <f>INDEX(resultados!$A$2:$ZZ$273, 57, MATCH($B$2, resultados!$A$1:$ZZ$1, 0))</f>
        <v/>
      </c>
      <c r="C63">
        <f>INDEX(resultados!$A$2:$ZZ$273, 57, MATCH($B$3, resultados!$A$1:$ZZ$1, 0))</f>
        <v/>
      </c>
    </row>
    <row r="64">
      <c r="A64">
        <f>INDEX(resultados!$A$2:$ZZ$273, 58, MATCH($B$1, resultados!$A$1:$ZZ$1, 0))</f>
        <v/>
      </c>
      <c r="B64">
        <f>INDEX(resultados!$A$2:$ZZ$273, 58, MATCH($B$2, resultados!$A$1:$ZZ$1, 0))</f>
        <v/>
      </c>
      <c r="C64">
        <f>INDEX(resultados!$A$2:$ZZ$273, 58, MATCH($B$3, resultados!$A$1:$ZZ$1, 0))</f>
        <v/>
      </c>
    </row>
    <row r="65">
      <c r="A65">
        <f>INDEX(resultados!$A$2:$ZZ$273, 59, MATCH($B$1, resultados!$A$1:$ZZ$1, 0))</f>
        <v/>
      </c>
      <c r="B65">
        <f>INDEX(resultados!$A$2:$ZZ$273, 59, MATCH($B$2, resultados!$A$1:$ZZ$1, 0))</f>
        <v/>
      </c>
      <c r="C65">
        <f>INDEX(resultados!$A$2:$ZZ$273, 59, MATCH($B$3, resultados!$A$1:$ZZ$1, 0))</f>
        <v/>
      </c>
    </row>
    <row r="66">
      <c r="A66">
        <f>INDEX(resultados!$A$2:$ZZ$273, 60, MATCH($B$1, resultados!$A$1:$ZZ$1, 0))</f>
        <v/>
      </c>
      <c r="B66">
        <f>INDEX(resultados!$A$2:$ZZ$273, 60, MATCH($B$2, resultados!$A$1:$ZZ$1, 0))</f>
        <v/>
      </c>
      <c r="C66">
        <f>INDEX(resultados!$A$2:$ZZ$273, 60, MATCH($B$3, resultados!$A$1:$ZZ$1, 0))</f>
        <v/>
      </c>
    </row>
    <row r="67">
      <c r="A67">
        <f>INDEX(resultados!$A$2:$ZZ$273, 61, MATCH($B$1, resultados!$A$1:$ZZ$1, 0))</f>
        <v/>
      </c>
      <c r="B67">
        <f>INDEX(resultados!$A$2:$ZZ$273, 61, MATCH($B$2, resultados!$A$1:$ZZ$1, 0))</f>
        <v/>
      </c>
      <c r="C67">
        <f>INDEX(resultados!$A$2:$ZZ$273, 61, MATCH($B$3, resultados!$A$1:$ZZ$1, 0))</f>
        <v/>
      </c>
    </row>
    <row r="68">
      <c r="A68">
        <f>INDEX(resultados!$A$2:$ZZ$273, 62, MATCH($B$1, resultados!$A$1:$ZZ$1, 0))</f>
        <v/>
      </c>
      <c r="B68">
        <f>INDEX(resultados!$A$2:$ZZ$273, 62, MATCH($B$2, resultados!$A$1:$ZZ$1, 0))</f>
        <v/>
      </c>
      <c r="C68">
        <f>INDEX(resultados!$A$2:$ZZ$273, 62, MATCH($B$3, resultados!$A$1:$ZZ$1, 0))</f>
        <v/>
      </c>
    </row>
    <row r="69">
      <c r="A69">
        <f>INDEX(resultados!$A$2:$ZZ$273, 63, MATCH($B$1, resultados!$A$1:$ZZ$1, 0))</f>
        <v/>
      </c>
      <c r="B69">
        <f>INDEX(resultados!$A$2:$ZZ$273, 63, MATCH($B$2, resultados!$A$1:$ZZ$1, 0))</f>
        <v/>
      </c>
      <c r="C69">
        <f>INDEX(resultados!$A$2:$ZZ$273, 63, MATCH($B$3, resultados!$A$1:$ZZ$1, 0))</f>
        <v/>
      </c>
    </row>
    <row r="70">
      <c r="A70">
        <f>INDEX(resultados!$A$2:$ZZ$273, 64, MATCH($B$1, resultados!$A$1:$ZZ$1, 0))</f>
        <v/>
      </c>
      <c r="B70">
        <f>INDEX(resultados!$A$2:$ZZ$273, 64, MATCH($B$2, resultados!$A$1:$ZZ$1, 0))</f>
        <v/>
      </c>
      <c r="C70">
        <f>INDEX(resultados!$A$2:$ZZ$273, 64, MATCH($B$3, resultados!$A$1:$ZZ$1, 0))</f>
        <v/>
      </c>
    </row>
    <row r="71">
      <c r="A71">
        <f>INDEX(resultados!$A$2:$ZZ$273, 65, MATCH($B$1, resultados!$A$1:$ZZ$1, 0))</f>
        <v/>
      </c>
      <c r="B71">
        <f>INDEX(resultados!$A$2:$ZZ$273, 65, MATCH($B$2, resultados!$A$1:$ZZ$1, 0))</f>
        <v/>
      </c>
      <c r="C71">
        <f>INDEX(resultados!$A$2:$ZZ$273, 65, MATCH($B$3, resultados!$A$1:$ZZ$1, 0))</f>
        <v/>
      </c>
    </row>
    <row r="72">
      <c r="A72">
        <f>INDEX(resultados!$A$2:$ZZ$273, 66, MATCH($B$1, resultados!$A$1:$ZZ$1, 0))</f>
        <v/>
      </c>
      <c r="B72">
        <f>INDEX(resultados!$A$2:$ZZ$273, 66, MATCH($B$2, resultados!$A$1:$ZZ$1, 0))</f>
        <v/>
      </c>
      <c r="C72">
        <f>INDEX(resultados!$A$2:$ZZ$273, 66, MATCH($B$3, resultados!$A$1:$ZZ$1, 0))</f>
        <v/>
      </c>
    </row>
    <row r="73">
      <c r="A73">
        <f>INDEX(resultados!$A$2:$ZZ$273, 67, MATCH($B$1, resultados!$A$1:$ZZ$1, 0))</f>
        <v/>
      </c>
      <c r="B73">
        <f>INDEX(resultados!$A$2:$ZZ$273, 67, MATCH($B$2, resultados!$A$1:$ZZ$1, 0))</f>
        <v/>
      </c>
      <c r="C73">
        <f>INDEX(resultados!$A$2:$ZZ$273, 67, MATCH($B$3, resultados!$A$1:$ZZ$1, 0))</f>
        <v/>
      </c>
    </row>
    <row r="74">
      <c r="A74">
        <f>INDEX(resultados!$A$2:$ZZ$273, 68, MATCH($B$1, resultados!$A$1:$ZZ$1, 0))</f>
        <v/>
      </c>
      <c r="B74">
        <f>INDEX(resultados!$A$2:$ZZ$273, 68, MATCH($B$2, resultados!$A$1:$ZZ$1, 0))</f>
        <v/>
      </c>
      <c r="C74">
        <f>INDEX(resultados!$A$2:$ZZ$273, 68, MATCH($B$3, resultados!$A$1:$ZZ$1, 0))</f>
        <v/>
      </c>
    </row>
    <row r="75">
      <c r="A75">
        <f>INDEX(resultados!$A$2:$ZZ$273, 69, MATCH($B$1, resultados!$A$1:$ZZ$1, 0))</f>
        <v/>
      </c>
      <c r="B75">
        <f>INDEX(resultados!$A$2:$ZZ$273, 69, MATCH($B$2, resultados!$A$1:$ZZ$1, 0))</f>
        <v/>
      </c>
      <c r="C75">
        <f>INDEX(resultados!$A$2:$ZZ$273, 69, MATCH($B$3, resultados!$A$1:$ZZ$1, 0))</f>
        <v/>
      </c>
    </row>
    <row r="76">
      <c r="A76">
        <f>INDEX(resultados!$A$2:$ZZ$273, 70, MATCH($B$1, resultados!$A$1:$ZZ$1, 0))</f>
        <v/>
      </c>
      <c r="B76">
        <f>INDEX(resultados!$A$2:$ZZ$273, 70, MATCH($B$2, resultados!$A$1:$ZZ$1, 0))</f>
        <v/>
      </c>
      <c r="C76">
        <f>INDEX(resultados!$A$2:$ZZ$273, 70, MATCH($B$3, resultados!$A$1:$ZZ$1, 0))</f>
        <v/>
      </c>
    </row>
    <row r="77">
      <c r="A77">
        <f>INDEX(resultados!$A$2:$ZZ$273, 71, MATCH($B$1, resultados!$A$1:$ZZ$1, 0))</f>
        <v/>
      </c>
      <c r="B77">
        <f>INDEX(resultados!$A$2:$ZZ$273, 71, MATCH($B$2, resultados!$A$1:$ZZ$1, 0))</f>
        <v/>
      </c>
      <c r="C77">
        <f>INDEX(resultados!$A$2:$ZZ$273, 71, MATCH($B$3, resultados!$A$1:$ZZ$1, 0))</f>
        <v/>
      </c>
    </row>
    <row r="78">
      <c r="A78">
        <f>INDEX(resultados!$A$2:$ZZ$273, 72, MATCH($B$1, resultados!$A$1:$ZZ$1, 0))</f>
        <v/>
      </c>
      <c r="B78">
        <f>INDEX(resultados!$A$2:$ZZ$273, 72, MATCH($B$2, resultados!$A$1:$ZZ$1, 0))</f>
        <v/>
      </c>
      <c r="C78">
        <f>INDEX(resultados!$A$2:$ZZ$273, 72, MATCH($B$3, resultados!$A$1:$ZZ$1, 0))</f>
        <v/>
      </c>
    </row>
    <row r="79">
      <c r="A79">
        <f>INDEX(resultados!$A$2:$ZZ$273, 73, MATCH($B$1, resultados!$A$1:$ZZ$1, 0))</f>
        <v/>
      </c>
      <c r="B79">
        <f>INDEX(resultados!$A$2:$ZZ$273, 73, MATCH($B$2, resultados!$A$1:$ZZ$1, 0))</f>
        <v/>
      </c>
      <c r="C79">
        <f>INDEX(resultados!$A$2:$ZZ$273, 73, MATCH($B$3, resultados!$A$1:$ZZ$1, 0))</f>
        <v/>
      </c>
    </row>
    <row r="80">
      <c r="A80">
        <f>INDEX(resultados!$A$2:$ZZ$273, 74, MATCH($B$1, resultados!$A$1:$ZZ$1, 0))</f>
        <v/>
      </c>
      <c r="B80">
        <f>INDEX(resultados!$A$2:$ZZ$273, 74, MATCH($B$2, resultados!$A$1:$ZZ$1, 0))</f>
        <v/>
      </c>
      <c r="C80">
        <f>INDEX(resultados!$A$2:$ZZ$273, 74, MATCH($B$3, resultados!$A$1:$ZZ$1, 0))</f>
        <v/>
      </c>
    </row>
    <row r="81">
      <c r="A81">
        <f>INDEX(resultados!$A$2:$ZZ$273, 75, MATCH($B$1, resultados!$A$1:$ZZ$1, 0))</f>
        <v/>
      </c>
      <c r="B81">
        <f>INDEX(resultados!$A$2:$ZZ$273, 75, MATCH($B$2, resultados!$A$1:$ZZ$1, 0))</f>
        <v/>
      </c>
      <c r="C81">
        <f>INDEX(resultados!$A$2:$ZZ$273, 75, MATCH($B$3, resultados!$A$1:$ZZ$1, 0))</f>
        <v/>
      </c>
    </row>
    <row r="82">
      <c r="A82">
        <f>INDEX(resultados!$A$2:$ZZ$273, 76, MATCH($B$1, resultados!$A$1:$ZZ$1, 0))</f>
        <v/>
      </c>
      <c r="B82">
        <f>INDEX(resultados!$A$2:$ZZ$273, 76, MATCH($B$2, resultados!$A$1:$ZZ$1, 0))</f>
        <v/>
      </c>
      <c r="C82">
        <f>INDEX(resultados!$A$2:$ZZ$273, 76, MATCH($B$3, resultados!$A$1:$ZZ$1, 0))</f>
        <v/>
      </c>
    </row>
    <row r="83">
      <c r="A83">
        <f>INDEX(resultados!$A$2:$ZZ$273, 77, MATCH($B$1, resultados!$A$1:$ZZ$1, 0))</f>
        <v/>
      </c>
      <c r="B83">
        <f>INDEX(resultados!$A$2:$ZZ$273, 77, MATCH($B$2, resultados!$A$1:$ZZ$1, 0))</f>
        <v/>
      </c>
      <c r="C83">
        <f>INDEX(resultados!$A$2:$ZZ$273, 77, MATCH($B$3, resultados!$A$1:$ZZ$1, 0))</f>
        <v/>
      </c>
    </row>
    <row r="84">
      <c r="A84">
        <f>INDEX(resultados!$A$2:$ZZ$273, 78, MATCH($B$1, resultados!$A$1:$ZZ$1, 0))</f>
        <v/>
      </c>
      <c r="B84">
        <f>INDEX(resultados!$A$2:$ZZ$273, 78, MATCH($B$2, resultados!$A$1:$ZZ$1, 0))</f>
        <v/>
      </c>
      <c r="C84">
        <f>INDEX(resultados!$A$2:$ZZ$273, 78, MATCH($B$3, resultados!$A$1:$ZZ$1, 0))</f>
        <v/>
      </c>
    </row>
    <row r="85">
      <c r="A85">
        <f>INDEX(resultados!$A$2:$ZZ$273, 79, MATCH($B$1, resultados!$A$1:$ZZ$1, 0))</f>
        <v/>
      </c>
      <c r="B85">
        <f>INDEX(resultados!$A$2:$ZZ$273, 79, MATCH($B$2, resultados!$A$1:$ZZ$1, 0))</f>
        <v/>
      </c>
      <c r="C85">
        <f>INDEX(resultados!$A$2:$ZZ$273, 79, MATCH($B$3, resultados!$A$1:$ZZ$1, 0))</f>
        <v/>
      </c>
    </row>
    <row r="86">
      <c r="A86">
        <f>INDEX(resultados!$A$2:$ZZ$273, 80, MATCH($B$1, resultados!$A$1:$ZZ$1, 0))</f>
        <v/>
      </c>
      <c r="B86">
        <f>INDEX(resultados!$A$2:$ZZ$273, 80, MATCH($B$2, resultados!$A$1:$ZZ$1, 0))</f>
        <v/>
      </c>
      <c r="C86">
        <f>INDEX(resultados!$A$2:$ZZ$273, 80, MATCH($B$3, resultados!$A$1:$ZZ$1, 0))</f>
        <v/>
      </c>
    </row>
    <row r="87">
      <c r="A87">
        <f>INDEX(resultados!$A$2:$ZZ$273, 81, MATCH($B$1, resultados!$A$1:$ZZ$1, 0))</f>
        <v/>
      </c>
      <c r="B87">
        <f>INDEX(resultados!$A$2:$ZZ$273, 81, MATCH($B$2, resultados!$A$1:$ZZ$1, 0))</f>
        <v/>
      </c>
      <c r="C87">
        <f>INDEX(resultados!$A$2:$ZZ$273, 81, MATCH($B$3, resultados!$A$1:$ZZ$1, 0))</f>
        <v/>
      </c>
    </row>
    <row r="88">
      <c r="A88">
        <f>INDEX(resultados!$A$2:$ZZ$273, 82, MATCH($B$1, resultados!$A$1:$ZZ$1, 0))</f>
        <v/>
      </c>
      <c r="B88">
        <f>INDEX(resultados!$A$2:$ZZ$273, 82, MATCH($B$2, resultados!$A$1:$ZZ$1, 0))</f>
        <v/>
      </c>
      <c r="C88">
        <f>INDEX(resultados!$A$2:$ZZ$273, 82, MATCH($B$3, resultados!$A$1:$ZZ$1, 0))</f>
        <v/>
      </c>
    </row>
    <row r="89">
      <c r="A89">
        <f>INDEX(resultados!$A$2:$ZZ$273, 83, MATCH($B$1, resultados!$A$1:$ZZ$1, 0))</f>
        <v/>
      </c>
      <c r="B89">
        <f>INDEX(resultados!$A$2:$ZZ$273, 83, MATCH($B$2, resultados!$A$1:$ZZ$1, 0))</f>
        <v/>
      </c>
      <c r="C89">
        <f>INDEX(resultados!$A$2:$ZZ$273, 83, MATCH($B$3, resultados!$A$1:$ZZ$1, 0))</f>
        <v/>
      </c>
    </row>
    <row r="90">
      <c r="A90">
        <f>INDEX(resultados!$A$2:$ZZ$273, 84, MATCH($B$1, resultados!$A$1:$ZZ$1, 0))</f>
        <v/>
      </c>
      <c r="B90">
        <f>INDEX(resultados!$A$2:$ZZ$273, 84, MATCH($B$2, resultados!$A$1:$ZZ$1, 0))</f>
        <v/>
      </c>
      <c r="C90">
        <f>INDEX(resultados!$A$2:$ZZ$273, 84, MATCH($B$3, resultados!$A$1:$ZZ$1, 0))</f>
        <v/>
      </c>
    </row>
    <row r="91">
      <c r="A91">
        <f>INDEX(resultados!$A$2:$ZZ$273, 85, MATCH($B$1, resultados!$A$1:$ZZ$1, 0))</f>
        <v/>
      </c>
      <c r="B91">
        <f>INDEX(resultados!$A$2:$ZZ$273, 85, MATCH($B$2, resultados!$A$1:$ZZ$1, 0))</f>
        <v/>
      </c>
      <c r="C91">
        <f>INDEX(resultados!$A$2:$ZZ$273, 85, MATCH($B$3, resultados!$A$1:$ZZ$1, 0))</f>
        <v/>
      </c>
    </row>
    <row r="92">
      <c r="A92">
        <f>INDEX(resultados!$A$2:$ZZ$273, 86, MATCH($B$1, resultados!$A$1:$ZZ$1, 0))</f>
        <v/>
      </c>
      <c r="B92">
        <f>INDEX(resultados!$A$2:$ZZ$273, 86, MATCH($B$2, resultados!$A$1:$ZZ$1, 0))</f>
        <v/>
      </c>
      <c r="C92">
        <f>INDEX(resultados!$A$2:$ZZ$273, 86, MATCH($B$3, resultados!$A$1:$ZZ$1, 0))</f>
        <v/>
      </c>
    </row>
    <row r="93">
      <c r="A93">
        <f>INDEX(resultados!$A$2:$ZZ$273, 87, MATCH($B$1, resultados!$A$1:$ZZ$1, 0))</f>
        <v/>
      </c>
      <c r="B93">
        <f>INDEX(resultados!$A$2:$ZZ$273, 87, MATCH($B$2, resultados!$A$1:$ZZ$1, 0))</f>
        <v/>
      </c>
      <c r="C93">
        <f>INDEX(resultados!$A$2:$ZZ$273, 87, MATCH($B$3, resultados!$A$1:$ZZ$1, 0))</f>
        <v/>
      </c>
    </row>
    <row r="94">
      <c r="A94">
        <f>INDEX(resultados!$A$2:$ZZ$273, 88, MATCH($B$1, resultados!$A$1:$ZZ$1, 0))</f>
        <v/>
      </c>
      <c r="B94">
        <f>INDEX(resultados!$A$2:$ZZ$273, 88, MATCH($B$2, resultados!$A$1:$ZZ$1, 0))</f>
        <v/>
      </c>
      <c r="C94">
        <f>INDEX(resultados!$A$2:$ZZ$273, 88, MATCH($B$3, resultados!$A$1:$ZZ$1, 0))</f>
        <v/>
      </c>
    </row>
    <row r="95">
      <c r="A95">
        <f>INDEX(resultados!$A$2:$ZZ$273, 89, MATCH($B$1, resultados!$A$1:$ZZ$1, 0))</f>
        <v/>
      </c>
      <c r="B95">
        <f>INDEX(resultados!$A$2:$ZZ$273, 89, MATCH($B$2, resultados!$A$1:$ZZ$1, 0))</f>
        <v/>
      </c>
      <c r="C95">
        <f>INDEX(resultados!$A$2:$ZZ$273, 89, MATCH($B$3, resultados!$A$1:$ZZ$1, 0))</f>
        <v/>
      </c>
    </row>
    <row r="96">
      <c r="A96">
        <f>INDEX(resultados!$A$2:$ZZ$273, 90, MATCH($B$1, resultados!$A$1:$ZZ$1, 0))</f>
        <v/>
      </c>
      <c r="B96">
        <f>INDEX(resultados!$A$2:$ZZ$273, 90, MATCH($B$2, resultados!$A$1:$ZZ$1, 0))</f>
        <v/>
      </c>
      <c r="C96">
        <f>INDEX(resultados!$A$2:$ZZ$273, 90, MATCH($B$3, resultados!$A$1:$ZZ$1, 0))</f>
        <v/>
      </c>
    </row>
    <row r="97">
      <c r="A97">
        <f>INDEX(resultados!$A$2:$ZZ$273, 91, MATCH($B$1, resultados!$A$1:$ZZ$1, 0))</f>
        <v/>
      </c>
      <c r="B97">
        <f>INDEX(resultados!$A$2:$ZZ$273, 91, MATCH($B$2, resultados!$A$1:$ZZ$1, 0))</f>
        <v/>
      </c>
      <c r="C97">
        <f>INDEX(resultados!$A$2:$ZZ$273, 91, MATCH($B$3, resultados!$A$1:$ZZ$1, 0))</f>
        <v/>
      </c>
    </row>
    <row r="98">
      <c r="A98">
        <f>INDEX(resultados!$A$2:$ZZ$273, 92, MATCH($B$1, resultados!$A$1:$ZZ$1, 0))</f>
        <v/>
      </c>
      <c r="B98">
        <f>INDEX(resultados!$A$2:$ZZ$273, 92, MATCH($B$2, resultados!$A$1:$ZZ$1, 0))</f>
        <v/>
      </c>
      <c r="C98">
        <f>INDEX(resultados!$A$2:$ZZ$273, 92, MATCH($B$3, resultados!$A$1:$ZZ$1, 0))</f>
        <v/>
      </c>
    </row>
    <row r="99">
      <c r="A99">
        <f>INDEX(resultados!$A$2:$ZZ$273, 93, MATCH($B$1, resultados!$A$1:$ZZ$1, 0))</f>
        <v/>
      </c>
      <c r="B99">
        <f>INDEX(resultados!$A$2:$ZZ$273, 93, MATCH($B$2, resultados!$A$1:$ZZ$1, 0))</f>
        <v/>
      </c>
      <c r="C99">
        <f>INDEX(resultados!$A$2:$ZZ$273, 93, MATCH($B$3, resultados!$A$1:$ZZ$1, 0))</f>
        <v/>
      </c>
    </row>
    <row r="100">
      <c r="A100">
        <f>INDEX(resultados!$A$2:$ZZ$273, 94, MATCH($B$1, resultados!$A$1:$ZZ$1, 0))</f>
        <v/>
      </c>
      <c r="B100">
        <f>INDEX(resultados!$A$2:$ZZ$273, 94, MATCH($B$2, resultados!$A$1:$ZZ$1, 0))</f>
        <v/>
      </c>
      <c r="C100">
        <f>INDEX(resultados!$A$2:$ZZ$273, 94, MATCH($B$3, resultados!$A$1:$ZZ$1, 0))</f>
        <v/>
      </c>
    </row>
    <row r="101">
      <c r="A101">
        <f>INDEX(resultados!$A$2:$ZZ$273, 95, MATCH($B$1, resultados!$A$1:$ZZ$1, 0))</f>
        <v/>
      </c>
      <c r="B101">
        <f>INDEX(resultados!$A$2:$ZZ$273, 95, MATCH($B$2, resultados!$A$1:$ZZ$1, 0))</f>
        <v/>
      </c>
      <c r="C101">
        <f>INDEX(resultados!$A$2:$ZZ$273, 95, MATCH($B$3, resultados!$A$1:$ZZ$1, 0))</f>
        <v/>
      </c>
    </row>
    <row r="102">
      <c r="A102">
        <f>INDEX(resultados!$A$2:$ZZ$273, 96, MATCH($B$1, resultados!$A$1:$ZZ$1, 0))</f>
        <v/>
      </c>
      <c r="B102">
        <f>INDEX(resultados!$A$2:$ZZ$273, 96, MATCH($B$2, resultados!$A$1:$ZZ$1, 0))</f>
        <v/>
      </c>
      <c r="C102">
        <f>INDEX(resultados!$A$2:$ZZ$273, 96, MATCH($B$3, resultados!$A$1:$ZZ$1, 0))</f>
        <v/>
      </c>
    </row>
    <row r="103">
      <c r="A103">
        <f>INDEX(resultados!$A$2:$ZZ$273, 97, MATCH($B$1, resultados!$A$1:$ZZ$1, 0))</f>
        <v/>
      </c>
      <c r="B103">
        <f>INDEX(resultados!$A$2:$ZZ$273, 97, MATCH($B$2, resultados!$A$1:$ZZ$1, 0))</f>
        <v/>
      </c>
      <c r="C103">
        <f>INDEX(resultados!$A$2:$ZZ$273, 97, MATCH($B$3, resultados!$A$1:$ZZ$1, 0))</f>
        <v/>
      </c>
    </row>
    <row r="104">
      <c r="A104">
        <f>INDEX(resultados!$A$2:$ZZ$273, 98, MATCH($B$1, resultados!$A$1:$ZZ$1, 0))</f>
        <v/>
      </c>
      <c r="B104">
        <f>INDEX(resultados!$A$2:$ZZ$273, 98, MATCH($B$2, resultados!$A$1:$ZZ$1, 0))</f>
        <v/>
      </c>
      <c r="C104">
        <f>INDEX(resultados!$A$2:$ZZ$273, 98, MATCH($B$3, resultados!$A$1:$ZZ$1, 0))</f>
        <v/>
      </c>
    </row>
    <row r="105">
      <c r="A105">
        <f>INDEX(resultados!$A$2:$ZZ$273, 99, MATCH($B$1, resultados!$A$1:$ZZ$1, 0))</f>
        <v/>
      </c>
      <c r="B105">
        <f>INDEX(resultados!$A$2:$ZZ$273, 99, MATCH($B$2, resultados!$A$1:$ZZ$1, 0))</f>
        <v/>
      </c>
      <c r="C105">
        <f>INDEX(resultados!$A$2:$ZZ$273, 99, MATCH($B$3, resultados!$A$1:$ZZ$1, 0))</f>
        <v/>
      </c>
    </row>
    <row r="106">
      <c r="A106">
        <f>INDEX(resultados!$A$2:$ZZ$273, 100, MATCH($B$1, resultados!$A$1:$ZZ$1, 0))</f>
        <v/>
      </c>
      <c r="B106">
        <f>INDEX(resultados!$A$2:$ZZ$273, 100, MATCH($B$2, resultados!$A$1:$ZZ$1, 0))</f>
        <v/>
      </c>
      <c r="C106">
        <f>INDEX(resultados!$A$2:$ZZ$273, 100, MATCH($B$3, resultados!$A$1:$ZZ$1, 0))</f>
        <v/>
      </c>
    </row>
    <row r="107">
      <c r="A107">
        <f>INDEX(resultados!$A$2:$ZZ$273, 101, MATCH($B$1, resultados!$A$1:$ZZ$1, 0))</f>
        <v/>
      </c>
      <c r="B107">
        <f>INDEX(resultados!$A$2:$ZZ$273, 101, MATCH($B$2, resultados!$A$1:$ZZ$1, 0))</f>
        <v/>
      </c>
      <c r="C107">
        <f>INDEX(resultados!$A$2:$ZZ$273, 101, MATCH($B$3, resultados!$A$1:$ZZ$1, 0))</f>
        <v/>
      </c>
    </row>
    <row r="108">
      <c r="A108">
        <f>INDEX(resultados!$A$2:$ZZ$273, 102, MATCH($B$1, resultados!$A$1:$ZZ$1, 0))</f>
        <v/>
      </c>
      <c r="B108">
        <f>INDEX(resultados!$A$2:$ZZ$273, 102, MATCH($B$2, resultados!$A$1:$ZZ$1, 0))</f>
        <v/>
      </c>
      <c r="C108">
        <f>INDEX(resultados!$A$2:$ZZ$273, 102, MATCH($B$3, resultados!$A$1:$ZZ$1, 0))</f>
        <v/>
      </c>
    </row>
    <row r="109">
      <c r="A109">
        <f>INDEX(resultados!$A$2:$ZZ$273, 103, MATCH($B$1, resultados!$A$1:$ZZ$1, 0))</f>
        <v/>
      </c>
      <c r="B109">
        <f>INDEX(resultados!$A$2:$ZZ$273, 103, MATCH($B$2, resultados!$A$1:$ZZ$1, 0))</f>
        <v/>
      </c>
      <c r="C109">
        <f>INDEX(resultados!$A$2:$ZZ$273, 103, MATCH($B$3, resultados!$A$1:$ZZ$1, 0))</f>
        <v/>
      </c>
    </row>
    <row r="110">
      <c r="A110">
        <f>INDEX(resultados!$A$2:$ZZ$273, 104, MATCH($B$1, resultados!$A$1:$ZZ$1, 0))</f>
        <v/>
      </c>
      <c r="B110">
        <f>INDEX(resultados!$A$2:$ZZ$273, 104, MATCH($B$2, resultados!$A$1:$ZZ$1, 0))</f>
        <v/>
      </c>
      <c r="C110">
        <f>INDEX(resultados!$A$2:$ZZ$273, 104, MATCH($B$3, resultados!$A$1:$ZZ$1, 0))</f>
        <v/>
      </c>
    </row>
    <row r="111">
      <c r="A111">
        <f>INDEX(resultados!$A$2:$ZZ$273, 105, MATCH($B$1, resultados!$A$1:$ZZ$1, 0))</f>
        <v/>
      </c>
      <c r="B111">
        <f>INDEX(resultados!$A$2:$ZZ$273, 105, MATCH($B$2, resultados!$A$1:$ZZ$1, 0))</f>
        <v/>
      </c>
      <c r="C111">
        <f>INDEX(resultados!$A$2:$ZZ$273, 105, MATCH($B$3, resultados!$A$1:$ZZ$1, 0))</f>
        <v/>
      </c>
    </row>
    <row r="112">
      <c r="A112">
        <f>INDEX(resultados!$A$2:$ZZ$273, 106, MATCH($B$1, resultados!$A$1:$ZZ$1, 0))</f>
        <v/>
      </c>
      <c r="B112">
        <f>INDEX(resultados!$A$2:$ZZ$273, 106, MATCH($B$2, resultados!$A$1:$ZZ$1, 0))</f>
        <v/>
      </c>
      <c r="C112">
        <f>INDEX(resultados!$A$2:$ZZ$273, 106, MATCH($B$3, resultados!$A$1:$ZZ$1, 0))</f>
        <v/>
      </c>
    </row>
    <row r="113">
      <c r="A113">
        <f>INDEX(resultados!$A$2:$ZZ$273, 107, MATCH($B$1, resultados!$A$1:$ZZ$1, 0))</f>
        <v/>
      </c>
      <c r="B113">
        <f>INDEX(resultados!$A$2:$ZZ$273, 107, MATCH($B$2, resultados!$A$1:$ZZ$1, 0))</f>
        <v/>
      </c>
      <c r="C113">
        <f>INDEX(resultados!$A$2:$ZZ$273, 107, MATCH($B$3, resultados!$A$1:$ZZ$1, 0))</f>
        <v/>
      </c>
    </row>
    <row r="114">
      <c r="A114">
        <f>INDEX(resultados!$A$2:$ZZ$273, 108, MATCH($B$1, resultados!$A$1:$ZZ$1, 0))</f>
        <v/>
      </c>
      <c r="B114">
        <f>INDEX(resultados!$A$2:$ZZ$273, 108, MATCH($B$2, resultados!$A$1:$ZZ$1, 0))</f>
        <v/>
      </c>
      <c r="C114">
        <f>INDEX(resultados!$A$2:$ZZ$273, 108, MATCH($B$3, resultados!$A$1:$ZZ$1, 0))</f>
        <v/>
      </c>
    </row>
    <row r="115">
      <c r="A115">
        <f>INDEX(resultados!$A$2:$ZZ$273, 109, MATCH($B$1, resultados!$A$1:$ZZ$1, 0))</f>
        <v/>
      </c>
      <c r="B115">
        <f>INDEX(resultados!$A$2:$ZZ$273, 109, MATCH($B$2, resultados!$A$1:$ZZ$1, 0))</f>
        <v/>
      </c>
      <c r="C115">
        <f>INDEX(resultados!$A$2:$ZZ$273, 109, MATCH($B$3, resultados!$A$1:$ZZ$1, 0))</f>
        <v/>
      </c>
    </row>
    <row r="116">
      <c r="A116">
        <f>INDEX(resultados!$A$2:$ZZ$273, 110, MATCH($B$1, resultados!$A$1:$ZZ$1, 0))</f>
        <v/>
      </c>
      <c r="B116">
        <f>INDEX(resultados!$A$2:$ZZ$273, 110, MATCH($B$2, resultados!$A$1:$ZZ$1, 0))</f>
        <v/>
      </c>
      <c r="C116">
        <f>INDEX(resultados!$A$2:$ZZ$273, 110, MATCH($B$3, resultados!$A$1:$ZZ$1, 0))</f>
        <v/>
      </c>
    </row>
    <row r="117">
      <c r="A117">
        <f>INDEX(resultados!$A$2:$ZZ$273, 111, MATCH($B$1, resultados!$A$1:$ZZ$1, 0))</f>
        <v/>
      </c>
      <c r="B117">
        <f>INDEX(resultados!$A$2:$ZZ$273, 111, MATCH($B$2, resultados!$A$1:$ZZ$1, 0))</f>
        <v/>
      </c>
      <c r="C117">
        <f>INDEX(resultados!$A$2:$ZZ$273, 111, MATCH($B$3, resultados!$A$1:$ZZ$1, 0))</f>
        <v/>
      </c>
    </row>
    <row r="118">
      <c r="A118">
        <f>INDEX(resultados!$A$2:$ZZ$273, 112, MATCH($B$1, resultados!$A$1:$ZZ$1, 0))</f>
        <v/>
      </c>
      <c r="B118">
        <f>INDEX(resultados!$A$2:$ZZ$273, 112, MATCH($B$2, resultados!$A$1:$ZZ$1, 0))</f>
        <v/>
      </c>
      <c r="C118">
        <f>INDEX(resultados!$A$2:$ZZ$273, 112, MATCH($B$3, resultados!$A$1:$ZZ$1, 0))</f>
        <v/>
      </c>
    </row>
    <row r="119">
      <c r="A119">
        <f>INDEX(resultados!$A$2:$ZZ$273, 113, MATCH($B$1, resultados!$A$1:$ZZ$1, 0))</f>
        <v/>
      </c>
      <c r="B119">
        <f>INDEX(resultados!$A$2:$ZZ$273, 113, MATCH($B$2, resultados!$A$1:$ZZ$1, 0))</f>
        <v/>
      </c>
      <c r="C119">
        <f>INDEX(resultados!$A$2:$ZZ$273, 113, MATCH($B$3, resultados!$A$1:$ZZ$1, 0))</f>
        <v/>
      </c>
    </row>
    <row r="120">
      <c r="A120">
        <f>INDEX(resultados!$A$2:$ZZ$273, 114, MATCH($B$1, resultados!$A$1:$ZZ$1, 0))</f>
        <v/>
      </c>
      <c r="B120">
        <f>INDEX(resultados!$A$2:$ZZ$273, 114, MATCH($B$2, resultados!$A$1:$ZZ$1, 0))</f>
        <v/>
      </c>
      <c r="C120">
        <f>INDEX(resultados!$A$2:$ZZ$273, 114, MATCH($B$3, resultados!$A$1:$ZZ$1, 0))</f>
        <v/>
      </c>
    </row>
    <row r="121">
      <c r="A121">
        <f>INDEX(resultados!$A$2:$ZZ$273, 115, MATCH($B$1, resultados!$A$1:$ZZ$1, 0))</f>
        <v/>
      </c>
      <c r="B121">
        <f>INDEX(resultados!$A$2:$ZZ$273, 115, MATCH($B$2, resultados!$A$1:$ZZ$1, 0))</f>
        <v/>
      </c>
      <c r="C121">
        <f>INDEX(resultados!$A$2:$ZZ$273, 115, MATCH($B$3, resultados!$A$1:$ZZ$1, 0))</f>
        <v/>
      </c>
    </row>
    <row r="122">
      <c r="A122">
        <f>INDEX(resultados!$A$2:$ZZ$273, 116, MATCH($B$1, resultados!$A$1:$ZZ$1, 0))</f>
        <v/>
      </c>
      <c r="B122">
        <f>INDEX(resultados!$A$2:$ZZ$273, 116, MATCH($B$2, resultados!$A$1:$ZZ$1, 0))</f>
        <v/>
      </c>
      <c r="C122">
        <f>INDEX(resultados!$A$2:$ZZ$273, 116, MATCH($B$3, resultados!$A$1:$ZZ$1, 0))</f>
        <v/>
      </c>
    </row>
    <row r="123">
      <c r="A123">
        <f>INDEX(resultados!$A$2:$ZZ$273, 117, MATCH($B$1, resultados!$A$1:$ZZ$1, 0))</f>
        <v/>
      </c>
      <c r="B123">
        <f>INDEX(resultados!$A$2:$ZZ$273, 117, MATCH($B$2, resultados!$A$1:$ZZ$1, 0))</f>
        <v/>
      </c>
      <c r="C123">
        <f>INDEX(resultados!$A$2:$ZZ$273, 117, MATCH($B$3, resultados!$A$1:$ZZ$1, 0))</f>
        <v/>
      </c>
    </row>
    <row r="124">
      <c r="A124">
        <f>INDEX(resultados!$A$2:$ZZ$273, 118, MATCH($B$1, resultados!$A$1:$ZZ$1, 0))</f>
        <v/>
      </c>
      <c r="B124">
        <f>INDEX(resultados!$A$2:$ZZ$273, 118, MATCH($B$2, resultados!$A$1:$ZZ$1, 0))</f>
        <v/>
      </c>
      <c r="C124">
        <f>INDEX(resultados!$A$2:$ZZ$273, 118, MATCH($B$3, resultados!$A$1:$ZZ$1, 0))</f>
        <v/>
      </c>
    </row>
    <row r="125">
      <c r="A125">
        <f>INDEX(resultados!$A$2:$ZZ$273, 119, MATCH($B$1, resultados!$A$1:$ZZ$1, 0))</f>
        <v/>
      </c>
      <c r="B125">
        <f>INDEX(resultados!$A$2:$ZZ$273, 119, MATCH($B$2, resultados!$A$1:$ZZ$1, 0))</f>
        <v/>
      </c>
      <c r="C125">
        <f>INDEX(resultados!$A$2:$ZZ$273, 119, MATCH($B$3, resultados!$A$1:$ZZ$1, 0))</f>
        <v/>
      </c>
    </row>
    <row r="126">
      <c r="A126">
        <f>INDEX(resultados!$A$2:$ZZ$273, 120, MATCH($B$1, resultados!$A$1:$ZZ$1, 0))</f>
        <v/>
      </c>
      <c r="B126">
        <f>INDEX(resultados!$A$2:$ZZ$273, 120, MATCH($B$2, resultados!$A$1:$ZZ$1, 0))</f>
        <v/>
      </c>
      <c r="C126">
        <f>INDEX(resultados!$A$2:$ZZ$273, 120, MATCH($B$3, resultados!$A$1:$ZZ$1, 0))</f>
        <v/>
      </c>
    </row>
    <row r="127">
      <c r="A127">
        <f>INDEX(resultados!$A$2:$ZZ$273, 121, MATCH($B$1, resultados!$A$1:$ZZ$1, 0))</f>
        <v/>
      </c>
      <c r="B127">
        <f>INDEX(resultados!$A$2:$ZZ$273, 121, MATCH($B$2, resultados!$A$1:$ZZ$1, 0))</f>
        <v/>
      </c>
      <c r="C127">
        <f>INDEX(resultados!$A$2:$ZZ$273, 121, MATCH($B$3, resultados!$A$1:$ZZ$1, 0))</f>
        <v/>
      </c>
    </row>
    <row r="128">
      <c r="A128">
        <f>INDEX(resultados!$A$2:$ZZ$273, 122, MATCH($B$1, resultados!$A$1:$ZZ$1, 0))</f>
        <v/>
      </c>
      <c r="B128">
        <f>INDEX(resultados!$A$2:$ZZ$273, 122, MATCH($B$2, resultados!$A$1:$ZZ$1, 0))</f>
        <v/>
      </c>
      <c r="C128">
        <f>INDEX(resultados!$A$2:$ZZ$273, 122, MATCH($B$3, resultados!$A$1:$ZZ$1, 0))</f>
        <v/>
      </c>
    </row>
    <row r="129">
      <c r="A129">
        <f>INDEX(resultados!$A$2:$ZZ$273, 123, MATCH($B$1, resultados!$A$1:$ZZ$1, 0))</f>
        <v/>
      </c>
      <c r="B129">
        <f>INDEX(resultados!$A$2:$ZZ$273, 123, MATCH($B$2, resultados!$A$1:$ZZ$1, 0))</f>
        <v/>
      </c>
      <c r="C129">
        <f>INDEX(resultados!$A$2:$ZZ$273, 123, MATCH($B$3, resultados!$A$1:$ZZ$1, 0))</f>
        <v/>
      </c>
    </row>
    <row r="130">
      <c r="A130">
        <f>INDEX(resultados!$A$2:$ZZ$273, 124, MATCH($B$1, resultados!$A$1:$ZZ$1, 0))</f>
        <v/>
      </c>
      <c r="B130">
        <f>INDEX(resultados!$A$2:$ZZ$273, 124, MATCH($B$2, resultados!$A$1:$ZZ$1, 0))</f>
        <v/>
      </c>
      <c r="C130">
        <f>INDEX(resultados!$A$2:$ZZ$273, 124, MATCH($B$3, resultados!$A$1:$ZZ$1, 0))</f>
        <v/>
      </c>
    </row>
    <row r="131">
      <c r="A131">
        <f>INDEX(resultados!$A$2:$ZZ$273, 125, MATCH($B$1, resultados!$A$1:$ZZ$1, 0))</f>
        <v/>
      </c>
      <c r="B131">
        <f>INDEX(resultados!$A$2:$ZZ$273, 125, MATCH($B$2, resultados!$A$1:$ZZ$1, 0))</f>
        <v/>
      </c>
      <c r="C131">
        <f>INDEX(resultados!$A$2:$ZZ$273, 125, MATCH($B$3, resultados!$A$1:$ZZ$1, 0))</f>
        <v/>
      </c>
    </row>
    <row r="132">
      <c r="A132">
        <f>INDEX(resultados!$A$2:$ZZ$273, 126, MATCH($B$1, resultados!$A$1:$ZZ$1, 0))</f>
        <v/>
      </c>
      <c r="B132">
        <f>INDEX(resultados!$A$2:$ZZ$273, 126, MATCH($B$2, resultados!$A$1:$ZZ$1, 0))</f>
        <v/>
      </c>
      <c r="C132">
        <f>INDEX(resultados!$A$2:$ZZ$273, 126, MATCH($B$3, resultados!$A$1:$ZZ$1, 0))</f>
        <v/>
      </c>
    </row>
    <row r="133">
      <c r="A133">
        <f>INDEX(resultados!$A$2:$ZZ$273, 127, MATCH($B$1, resultados!$A$1:$ZZ$1, 0))</f>
        <v/>
      </c>
      <c r="B133">
        <f>INDEX(resultados!$A$2:$ZZ$273, 127, MATCH($B$2, resultados!$A$1:$ZZ$1, 0))</f>
        <v/>
      </c>
      <c r="C133">
        <f>INDEX(resultados!$A$2:$ZZ$273, 127, MATCH($B$3, resultados!$A$1:$ZZ$1, 0))</f>
        <v/>
      </c>
    </row>
    <row r="134">
      <c r="A134">
        <f>INDEX(resultados!$A$2:$ZZ$273, 128, MATCH($B$1, resultados!$A$1:$ZZ$1, 0))</f>
        <v/>
      </c>
      <c r="B134">
        <f>INDEX(resultados!$A$2:$ZZ$273, 128, MATCH($B$2, resultados!$A$1:$ZZ$1, 0))</f>
        <v/>
      </c>
      <c r="C134">
        <f>INDEX(resultados!$A$2:$ZZ$273, 128, MATCH($B$3, resultados!$A$1:$ZZ$1, 0))</f>
        <v/>
      </c>
    </row>
    <row r="135">
      <c r="A135">
        <f>INDEX(resultados!$A$2:$ZZ$273, 129, MATCH($B$1, resultados!$A$1:$ZZ$1, 0))</f>
        <v/>
      </c>
      <c r="B135">
        <f>INDEX(resultados!$A$2:$ZZ$273, 129, MATCH($B$2, resultados!$A$1:$ZZ$1, 0))</f>
        <v/>
      </c>
      <c r="C135">
        <f>INDEX(resultados!$A$2:$ZZ$273, 129, MATCH($B$3, resultados!$A$1:$ZZ$1, 0))</f>
        <v/>
      </c>
    </row>
    <row r="136">
      <c r="A136">
        <f>INDEX(resultados!$A$2:$ZZ$273, 130, MATCH($B$1, resultados!$A$1:$ZZ$1, 0))</f>
        <v/>
      </c>
      <c r="B136">
        <f>INDEX(resultados!$A$2:$ZZ$273, 130, MATCH($B$2, resultados!$A$1:$ZZ$1, 0))</f>
        <v/>
      </c>
      <c r="C136">
        <f>INDEX(resultados!$A$2:$ZZ$273, 130, MATCH($B$3, resultados!$A$1:$ZZ$1, 0))</f>
        <v/>
      </c>
    </row>
    <row r="137">
      <c r="A137">
        <f>INDEX(resultados!$A$2:$ZZ$273, 131, MATCH($B$1, resultados!$A$1:$ZZ$1, 0))</f>
        <v/>
      </c>
      <c r="B137">
        <f>INDEX(resultados!$A$2:$ZZ$273, 131, MATCH($B$2, resultados!$A$1:$ZZ$1, 0))</f>
        <v/>
      </c>
      <c r="C137">
        <f>INDEX(resultados!$A$2:$ZZ$273, 131, MATCH($B$3, resultados!$A$1:$ZZ$1, 0))</f>
        <v/>
      </c>
    </row>
    <row r="138">
      <c r="A138">
        <f>INDEX(resultados!$A$2:$ZZ$273, 132, MATCH($B$1, resultados!$A$1:$ZZ$1, 0))</f>
        <v/>
      </c>
      <c r="B138">
        <f>INDEX(resultados!$A$2:$ZZ$273, 132, MATCH($B$2, resultados!$A$1:$ZZ$1, 0))</f>
        <v/>
      </c>
      <c r="C138">
        <f>INDEX(resultados!$A$2:$ZZ$273, 132, MATCH($B$3, resultados!$A$1:$ZZ$1, 0))</f>
        <v/>
      </c>
    </row>
    <row r="139">
      <c r="A139">
        <f>INDEX(resultados!$A$2:$ZZ$273, 133, MATCH($B$1, resultados!$A$1:$ZZ$1, 0))</f>
        <v/>
      </c>
      <c r="B139">
        <f>INDEX(resultados!$A$2:$ZZ$273, 133, MATCH($B$2, resultados!$A$1:$ZZ$1, 0))</f>
        <v/>
      </c>
      <c r="C139">
        <f>INDEX(resultados!$A$2:$ZZ$273, 133, MATCH($B$3, resultados!$A$1:$ZZ$1, 0))</f>
        <v/>
      </c>
    </row>
    <row r="140">
      <c r="A140">
        <f>INDEX(resultados!$A$2:$ZZ$273, 134, MATCH($B$1, resultados!$A$1:$ZZ$1, 0))</f>
        <v/>
      </c>
      <c r="B140">
        <f>INDEX(resultados!$A$2:$ZZ$273, 134, MATCH($B$2, resultados!$A$1:$ZZ$1, 0))</f>
        <v/>
      </c>
      <c r="C140">
        <f>INDEX(resultados!$A$2:$ZZ$273, 134, MATCH($B$3, resultados!$A$1:$ZZ$1, 0))</f>
        <v/>
      </c>
    </row>
    <row r="141">
      <c r="A141">
        <f>INDEX(resultados!$A$2:$ZZ$273, 135, MATCH($B$1, resultados!$A$1:$ZZ$1, 0))</f>
        <v/>
      </c>
      <c r="B141">
        <f>INDEX(resultados!$A$2:$ZZ$273, 135, MATCH($B$2, resultados!$A$1:$ZZ$1, 0))</f>
        <v/>
      </c>
      <c r="C141">
        <f>INDEX(resultados!$A$2:$ZZ$273, 135, MATCH($B$3, resultados!$A$1:$ZZ$1, 0))</f>
        <v/>
      </c>
    </row>
    <row r="142">
      <c r="A142">
        <f>INDEX(resultados!$A$2:$ZZ$273, 136, MATCH($B$1, resultados!$A$1:$ZZ$1, 0))</f>
        <v/>
      </c>
      <c r="B142">
        <f>INDEX(resultados!$A$2:$ZZ$273, 136, MATCH($B$2, resultados!$A$1:$ZZ$1, 0))</f>
        <v/>
      </c>
      <c r="C142">
        <f>INDEX(resultados!$A$2:$ZZ$273, 136, MATCH($B$3, resultados!$A$1:$ZZ$1, 0))</f>
        <v/>
      </c>
    </row>
    <row r="143">
      <c r="A143">
        <f>INDEX(resultados!$A$2:$ZZ$273, 137, MATCH($B$1, resultados!$A$1:$ZZ$1, 0))</f>
        <v/>
      </c>
      <c r="B143">
        <f>INDEX(resultados!$A$2:$ZZ$273, 137, MATCH($B$2, resultados!$A$1:$ZZ$1, 0))</f>
        <v/>
      </c>
      <c r="C143">
        <f>INDEX(resultados!$A$2:$ZZ$273, 137, MATCH($B$3, resultados!$A$1:$ZZ$1, 0))</f>
        <v/>
      </c>
    </row>
    <row r="144">
      <c r="A144">
        <f>INDEX(resultados!$A$2:$ZZ$273, 138, MATCH($B$1, resultados!$A$1:$ZZ$1, 0))</f>
        <v/>
      </c>
      <c r="B144">
        <f>INDEX(resultados!$A$2:$ZZ$273, 138, MATCH($B$2, resultados!$A$1:$ZZ$1, 0))</f>
        <v/>
      </c>
      <c r="C144">
        <f>INDEX(resultados!$A$2:$ZZ$273, 138, MATCH($B$3, resultados!$A$1:$ZZ$1, 0))</f>
        <v/>
      </c>
    </row>
    <row r="145">
      <c r="A145">
        <f>INDEX(resultados!$A$2:$ZZ$273, 139, MATCH($B$1, resultados!$A$1:$ZZ$1, 0))</f>
        <v/>
      </c>
      <c r="B145">
        <f>INDEX(resultados!$A$2:$ZZ$273, 139, MATCH($B$2, resultados!$A$1:$ZZ$1, 0))</f>
        <v/>
      </c>
      <c r="C145">
        <f>INDEX(resultados!$A$2:$ZZ$273, 139, MATCH($B$3, resultados!$A$1:$ZZ$1, 0))</f>
        <v/>
      </c>
    </row>
    <row r="146">
      <c r="A146">
        <f>INDEX(resultados!$A$2:$ZZ$273, 140, MATCH($B$1, resultados!$A$1:$ZZ$1, 0))</f>
        <v/>
      </c>
      <c r="B146">
        <f>INDEX(resultados!$A$2:$ZZ$273, 140, MATCH($B$2, resultados!$A$1:$ZZ$1, 0))</f>
        <v/>
      </c>
      <c r="C146">
        <f>INDEX(resultados!$A$2:$ZZ$273, 140, MATCH($B$3, resultados!$A$1:$ZZ$1, 0))</f>
        <v/>
      </c>
    </row>
    <row r="147">
      <c r="A147">
        <f>INDEX(resultados!$A$2:$ZZ$273, 141, MATCH($B$1, resultados!$A$1:$ZZ$1, 0))</f>
        <v/>
      </c>
      <c r="B147">
        <f>INDEX(resultados!$A$2:$ZZ$273, 141, MATCH($B$2, resultados!$A$1:$ZZ$1, 0))</f>
        <v/>
      </c>
      <c r="C147">
        <f>INDEX(resultados!$A$2:$ZZ$273, 141, MATCH($B$3, resultados!$A$1:$ZZ$1, 0))</f>
        <v/>
      </c>
    </row>
    <row r="148">
      <c r="A148">
        <f>INDEX(resultados!$A$2:$ZZ$273, 142, MATCH($B$1, resultados!$A$1:$ZZ$1, 0))</f>
        <v/>
      </c>
      <c r="B148">
        <f>INDEX(resultados!$A$2:$ZZ$273, 142, MATCH($B$2, resultados!$A$1:$ZZ$1, 0))</f>
        <v/>
      </c>
      <c r="C148">
        <f>INDEX(resultados!$A$2:$ZZ$273, 142, MATCH($B$3, resultados!$A$1:$ZZ$1, 0))</f>
        <v/>
      </c>
    </row>
    <row r="149">
      <c r="A149">
        <f>INDEX(resultados!$A$2:$ZZ$273, 143, MATCH($B$1, resultados!$A$1:$ZZ$1, 0))</f>
        <v/>
      </c>
      <c r="B149">
        <f>INDEX(resultados!$A$2:$ZZ$273, 143, MATCH($B$2, resultados!$A$1:$ZZ$1, 0))</f>
        <v/>
      </c>
      <c r="C149">
        <f>INDEX(resultados!$A$2:$ZZ$273, 143, MATCH($B$3, resultados!$A$1:$ZZ$1, 0))</f>
        <v/>
      </c>
    </row>
    <row r="150">
      <c r="A150">
        <f>INDEX(resultados!$A$2:$ZZ$273, 144, MATCH($B$1, resultados!$A$1:$ZZ$1, 0))</f>
        <v/>
      </c>
      <c r="B150">
        <f>INDEX(resultados!$A$2:$ZZ$273, 144, MATCH($B$2, resultados!$A$1:$ZZ$1, 0))</f>
        <v/>
      </c>
      <c r="C150">
        <f>INDEX(resultados!$A$2:$ZZ$273, 144, MATCH($B$3, resultados!$A$1:$ZZ$1, 0))</f>
        <v/>
      </c>
    </row>
    <row r="151">
      <c r="A151">
        <f>INDEX(resultados!$A$2:$ZZ$273, 145, MATCH($B$1, resultados!$A$1:$ZZ$1, 0))</f>
        <v/>
      </c>
      <c r="B151">
        <f>INDEX(resultados!$A$2:$ZZ$273, 145, MATCH($B$2, resultados!$A$1:$ZZ$1, 0))</f>
        <v/>
      </c>
      <c r="C151">
        <f>INDEX(resultados!$A$2:$ZZ$273, 145, MATCH($B$3, resultados!$A$1:$ZZ$1, 0))</f>
        <v/>
      </c>
    </row>
    <row r="152">
      <c r="A152">
        <f>INDEX(resultados!$A$2:$ZZ$273, 146, MATCH($B$1, resultados!$A$1:$ZZ$1, 0))</f>
        <v/>
      </c>
      <c r="B152">
        <f>INDEX(resultados!$A$2:$ZZ$273, 146, MATCH($B$2, resultados!$A$1:$ZZ$1, 0))</f>
        <v/>
      </c>
      <c r="C152">
        <f>INDEX(resultados!$A$2:$ZZ$273, 146, MATCH($B$3, resultados!$A$1:$ZZ$1, 0))</f>
        <v/>
      </c>
    </row>
    <row r="153">
      <c r="A153">
        <f>INDEX(resultados!$A$2:$ZZ$273, 147, MATCH($B$1, resultados!$A$1:$ZZ$1, 0))</f>
        <v/>
      </c>
      <c r="B153">
        <f>INDEX(resultados!$A$2:$ZZ$273, 147, MATCH($B$2, resultados!$A$1:$ZZ$1, 0))</f>
        <v/>
      </c>
      <c r="C153">
        <f>INDEX(resultados!$A$2:$ZZ$273, 147, MATCH($B$3, resultados!$A$1:$ZZ$1, 0))</f>
        <v/>
      </c>
    </row>
    <row r="154">
      <c r="A154">
        <f>INDEX(resultados!$A$2:$ZZ$273, 148, MATCH($B$1, resultados!$A$1:$ZZ$1, 0))</f>
        <v/>
      </c>
      <c r="B154">
        <f>INDEX(resultados!$A$2:$ZZ$273, 148, MATCH($B$2, resultados!$A$1:$ZZ$1, 0))</f>
        <v/>
      </c>
      <c r="C154">
        <f>INDEX(resultados!$A$2:$ZZ$273, 148, MATCH($B$3, resultados!$A$1:$ZZ$1, 0))</f>
        <v/>
      </c>
    </row>
    <row r="155">
      <c r="A155">
        <f>INDEX(resultados!$A$2:$ZZ$273, 149, MATCH($B$1, resultados!$A$1:$ZZ$1, 0))</f>
        <v/>
      </c>
      <c r="B155">
        <f>INDEX(resultados!$A$2:$ZZ$273, 149, MATCH($B$2, resultados!$A$1:$ZZ$1, 0))</f>
        <v/>
      </c>
      <c r="C155">
        <f>INDEX(resultados!$A$2:$ZZ$273, 149, MATCH($B$3, resultados!$A$1:$ZZ$1, 0))</f>
        <v/>
      </c>
    </row>
    <row r="156">
      <c r="A156">
        <f>INDEX(resultados!$A$2:$ZZ$273, 150, MATCH($B$1, resultados!$A$1:$ZZ$1, 0))</f>
        <v/>
      </c>
      <c r="B156">
        <f>INDEX(resultados!$A$2:$ZZ$273, 150, MATCH($B$2, resultados!$A$1:$ZZ$1, 0))</f>
        <v/>
      </c>
      <c r="C156">
        <f>INDEX(resultados!$A$2:$ZZ$273, 150, MATCH($B$3, resultados!$A$1:$ZZ$1, 0))</f>
        <v/>
      </c>
    </row>
    <row r="157">
      <c r="A157">
        <f>INDEX(resultados!$A$2:$ZZ$273, 151, MATCH($B$1, resultados!$A$1:$ZZ$1, 0))</f>
        <v/>
      </c>
      <c r="B157">
        <f>INDEX(resultados!$A$2:$ZZ$273, 151, MATCH($B$2, resultados!$A$1:$ZZ$1, 0))</f>
        <v/>
      </c>
      <c r="C157">
        <f>INDEX(resultados!$A$2:$ZZ$273, 151, MATCH($B$3, resultados!$A$1:$ZZ$1, 0))</f>
        <v/>
      </c>
    </row>
    <row r="158">
      <c r="A158">
        <f>INDEX(resultados!$A$2:$ZZ$273, 152, MATCH($B$1, resultados!$A$1:$ZZ$1, 0))</f>
        <v/>
      </c>
      <c r="B158">
        <f>INDEX(resultados!$A$2:$ZZ$273, 152, MATCH($B$2, resultados!$A$1:$ZZ$1, 0))</f>
        <v/>
      </c>
      <c r="C158">
        <f>INDEX(resultados!$A$2:$ZZ$273, 152, MATCH($B$3, resultados!$A$1:$ZZ$1, 0))</f>
        <v/>
      </c>
    </row>
    <row r="159">
      <c r="A159">
        <f>INDEX(resultados!$A$2:$ZZ$273, 153, MATCH($B$1, resultados!$A$1:$ZZ$1, 0))</f>
        <v/>
      </c>
      <c r="B159">
        <f>INDEX(resultados!$A$2:$ZZ$273, 153, MATCH($B$2, resultados!$A$1:$ZZ$1, 0))</f>
        <v/>
      </c>
      <c r="C159">
        <f>INDEX(resultados!$A$2:$ZZ$273, 153, MATCH($B$3, resultados!$A$1:$ZZ$1, 0))</f>
        <v/>
      </c>
    </row>
    <row r="160">
      <c r="A160">
        <f>INDEX(resultados!$A$2:$ZZ$273, 154, MATCH($B$1, resultados!$A$1:$ZZ$1, 0))</f>
        <v/>
      </c>
      <c r="B160">
        <f>INDEX(resultados!$A$2:$ZZ$273, 154, MATCH($B$2, resultados!$A$1:$ZZ$1, 0))</f>
        <v/>
      </c>
      <c r="C160">
        <f>INDEX(resultados!$A$2:$ZZ$273, 154, MATCH($B$3, resultados!$A$1:$ZZ$1, 0))</f>
        <v/>
      </c>
    </row>
    <row r="161">
      <c r="A161">
        <f>INDEX(resultados!$A$2:$ZZ$273, 155, MATCH($B$1, resultados!$A$1:$ZZ$1, 0))</f>
        <v/>
      </c>
      <c r="B161">
        <f>INDEX(resultados!$A$2:$ZZ$273, 155, MATCH($B$2, resultados!$A$1:$ZZ$1, 0))</f>
        <v/>
      </c>
      <c r="C161">
        <f>INDEX(resultados!$A$2:$ZZ$273, 155, MATCH($B$3, resultados!$A$1:$ZZ$1, 0))</f>
        <v/>
      </c>
    </row>
    <row r="162">
      <c r="A162">
        <f>INDEX(resultados!$A$2:$ZZ$273, 156, MATCH($B$1, resultados!$A$1:$ZZ$1, 0))</f>
        <v/>
      </c>
      <c r="B162">
        <f>INDEX(resultados!$A$2:$ZZ$273, 156, MATCH($B$2, resultados!$A$1:$ZZ$1, 0))</f>
        <v/>
      </c>
      <c r="C162">
        <f>INDEX(resultados!$A$2:$ZZ$273, 156, MATCH($B$3, resultados!$A$1:$ZZ$1, 0))</f>
        <v/>
      </c>
    </row>
    <row r="163">
      <c r="A163">
        <f>INDEX(resultados!$A$2:$ZZ$273, 157, MATCH($B$1, resultados!$A$1:$ZZ$1, 0))</f>
        <v/>
      </c>
      <c r="B163">
        <f>INDEX(resultados!$A$2:$ZZ$273, 157, MATCH($B$2, resultados!$A$1:$ZZ$1, 0))</f>
        <v/>
      </c>
      <c r="C163">
        <f>INDEX(resultados!$A$2:$ZZ$273, 157, MATCH($B$3, resultados!$A$1:$ZZ$1, 0))</f>
        <v/>
      </c>
    </row>
    <row r="164">
      <c r="A164">
        <f>INDEX(resultados!$A$2:$ZZ$273, 158, MATCH($B$1, resultados!$A$1:$ZZ$1, 0))</f>
        <v/>
      </c>
      <c r="B164">
        <f>INDEX(resultados!$A$2:$ZZ$273, 158, MATCH($B$2, resultados!$A$1:$ZZ$1, 0))</f>
        <v/>
      </c>
      <c r="C164">
        <f>INDEX(resultados!$A$2:$ZZ$273, 158, MATCH($B$3, resultados!$A$1:$ZZ$1, 0))</f>
        <v/>
      </c>
    </row>
    <row r="165">
      <c r="A165">
        <f>INDEX(resultados!$A$2:$ZZ$273, 159, MATCH($B$1, resultados!$A$1:$ZZ$1, 0))</f>
        <v/>
      </c>
      <c r="B165">
        <f>INDEX(resultados!$A$2:$ZZ$273, 159, MATCH($B$2, resultados!$A$1:$ZZ$1, 0))</f>
        <v/>
      </c>
      <c r="C165">
        <f>INDEX(resultados!$A$2:$ZZ$273, 159, MATCH($B$3, resultados!$A$1:$ZZ$1, 0))</f>
        <v/>
      </c>
    </row>
    <row r="166">
      <c r="A166">
        <f>INDEX(resultados!$A$2:$ZZ$273, 160, MATCH($B$1, resultados!$A$1:$ZZ$1, 0))</f>
        <v/>
      </c>
      <c r="B166">
        <f>INDEX(resultados!$A$2:$ZZ$273, 160, MATCH($B$2, resultados!$A$1:$ZZ$1, 0))</f>
        <v/>
      </c>
      <c r="C166">
        <f>INDEX(resultados!$A$2:$ZZ$273, 160, MATCH($B$3, resultados!$A$1:$ZZ$1, 0))</f>
        <v/>
      </c>
    </row>
    <row r="167">
      <c r="A167">
        <f>INDEX(resultados!$A$2:$ZZ$273, 161, MATCH($B$1, resultados!$A$1:$ZZ$1, 0))</f>
        <v/>
      </c>
      <c r="B167">
        <f>INDEX(resultados!$A$2:$ZZ$273, 161, MATCH($B$2, resultados!$A$1:$ZZ$1, 0))</f>
        <v/>
      </c>
      <c r="C167">
        <f>INDEX(resultados!$A$2:$ZZ$273, 161, MATCH($B$3, resultados!$A$1:$ZZ$1, 0))</f>
        <v/>
      </c>
    </row>
    <row r="168">
      <c r="A168">
        <f>INDEX(resultados!$A$2:$ZZ$273, 162, MATCH($B$1, resultados!$A$1:$ZZ$1, 0))</f>
        <v/>
      </c>
      <c r="B168">
        <f>INDEX(resultados!$A$2:$ZZ$273, 162, MATCH($B$2, resultados!$A$1:$ZZ$1, 0))</f>
        <v/>
      </c>
      <c r="C168">
        <f>INDEX(resultados!$A$2:$ZZ$273, 162, MATCH($B$3, resultados!$A$1:$ZZ$1, 0))</f>
        <v/>
      </c>
    </row>
    <row r="169">
      <c r="A169">
        <f>INDEX(resultados!$A$2:$ZZ$273, 163, MATCH($B$1, resultados!$A$1:$ZZ$1, 0))</f>
        <v/>
      </c>
      <c r="B169">
        <f>INDEX(resultados!$A$2:$ZZ$273, 163, MATCH($B$2, resultados!$A$1:$ZZ$1, 0))</f>
        <v/>
      </c>
      <c r="C169">
        <f>INDEX(resultados!$A$2:$ZZ$273, 163, MATCH($B$3, resultados!$A$1:$ZZ$1, 0))</f>
        <v/>
      </c>
    </row>
    <row r="170">
      <c r="A170">
        <f>INDEX(resultados!$A$2:$ZZ$273, 164, MATCH($B$1, resultados!$A$1:$ZZ$1, 0))</f>
        <v/>
      </c>
      <c r="B170">
        <f>INDEX(resultados!$A$2:$ZZ$273, 164, MATCH($B$2, resultados!$A$1:$ZZ$1, 0))</f>
        <v/>
      </c>
      <c r="C170">
        <f>INDEX(resultados!$A$2:$ZZ$273, 164, MATCH($B$3, resultados!$A$1:$ZZ$1, 0))</f>
        <v/>
      </c>
    </row>
    <row r="171">
      <c r="A171">
        <f>INDEX(resultados!$A$2:$ZZ$273, 165, MATCH($B$1, resultados!$A$1:$ZZ$1, 0))</f>
        <v/>
      </c>
      <c r="B171">
        <f>INDEX(resultados!$A$2:$ZZ$273, 165, MATCH($B$2, resultados!$A$1:$ZZ$1, 0))</f>
        <v/>
      </c>
      <c r="C171">
        <f>INDEX(resultados!$A$2:$ZZ$273, 165, MATCH($B$3, resultados!$A$1:$ZZ$1, 0))</f>
        <v/>
      </c>
    </row>
    <row r="172">
      <c r="A172">
        <f>INDEX(resultados!$A$2:$ZZ$273, 166, MATCH($B$1, resultados!$A$1:$ZZ$1, 0))</f>
        <v/>
      </c>
      <c r="B172">
        <f>INDEX(resultados!$A$2:$ZZ$273, 166, MATCH($B$2, resultados!$A$1:$ZZ$1, 0))</f>
        <v/>
      </c>
      <c r="C172">
        <f>INDEX(resultados!$A$2:$ZZ$273, 166, MATCH($B$3, resultados!$A$1:$ZZ$1, 0))</f>
        <v/>
      </c>
    </row>
    <row r="173">
      <c r="A173">
        <f>INDEX(resultados!$A$2:$ZZ$273, 167, MATCH($B$1, resultados!$A$1:$ZZ$1, 0))</f>
        <v/>
      </c>
      <c r="B173">
        <f>INDEX(resultados!$A$2:$ZZ$273, 167, MATCH($B$2, resultados!$A$1:$ZZ$1, 0))</f>
        <v/>
      </c>
      <c r="C173">
        <f>INDEX(resultados!$A$2:$ZZ$273, 167, MATCH($B$3, resultados!$A$1:$ZZ$1, 0))</f>
        <v/>
      </c>
    </row>
    <row r="174">
      <c r="A174">
        <f>INDEX(resultados!$A$2:$ZZ$273, 168, MATCH($B$1, resultados!$A$1:$ZZ$1, 0))</f>
        <v/>
      </c>
      <c r="B174">
        <f>INDEX(resultados!$A$2:$ZZ$273, 168, MATCH($B$2, resultados!$A$1:$ZZ$1, 0))</f>
        <v/>
      </c>
      <c r="C174">
        <f>INDEX(resultados!$A$2:$ZZ$273, 168, MATCH($B$3, resultados!$A$1:$ZZ$1, 0))</f>
        <v/>
      </c>
    </row>
    <row r="175">
      <c r="A175">
        <f>INDEX(resultados!$A$2:$ZZ$273, 169, MATCH($B$1, resultados!$A$1:$ZZ$1, 0))</f>
        <v/>
      </c>
      <c r="B175">
        <f>INDEX(resultados!$A$2:$ZZ$273, 169, MATCH($B$2, resultados!$A$1:$ZZ$1, 0))</f>
        <v/>
      </c>
      <c r="C175">
        <f>INDEX(resultados!$A$2:$ZZ$273, 169, MATCH($B$3, resultados!$A$1:$ZZ$1, 0))</f>
        <v/>
      </c>
    </row>
    <row r="176">
      <c r="A176">
        <f>INDEX(resultados!$A$2:$ZZ$273, 170, MATCH($B$1, resultados!$A$1:$ZZ$1, 0))</f>
        <v/>
      </c>
      <c r="B176">
        <f>INDEX(resultados!$A$2:$ZZ$273, 170, MATCH($B$2, resultados!$A$1:$ZZ$1, 0))</f>
        <v/>
      </c>
      <c r="C176">
        <f>INDEX(resultados!$A$2:$ZZ$273, 170, MATCH($B$3, resultados!$A$1:$ZZ$1, 0))</f>
        <v/>
      </c>
    </row>
    <row r="177">
      <c r="A177">
        <f>INDEX(resultados!$A$2:$ZZ$273, 171, MATCH($B$1, resultados!$A$1:$ZZ$1, 0))</f>
        <v/>
      </c>
      <c r="B177">
        <f>INDEX(resultados!$A$2:$ZZ$273, 171, MATCH($B$2, resultados!$A$1:$ZZ$1, 0))</f>
        <v/>
      </c>
      <c r="C177">
        <f>INDEX(resultados!$A$2:$ZZ$273, 171, MATCH($B$3, resultados!$A$1:$ZZ$1, 0))</f>
        <v/>
      </c>
    </row>
    <row r="178">
      <c r="A178">
        <f>INDEX(resultados!$A$2:$ZZ$273, 172, MATCH($B$1, resultados!$A$1:$ZZ$1, 0))</f>
        <v/>
      </c>
      <c r="B178">
        <f>INDEX(resultados!$A$2:$ZZ$273, 172, MATCH($B$2, resultados!$A$1:$ZZ$1, 0))</f>
        <v/>
      </c>
      <c r="C178">
        <f>INDEX(resultados!$A$2:$ZZ$273, 172, MATCH($B$3, resultados!$A$1:$ZZ$1, 0))</f>
        <v/>
      </c>
    </row>
    <row r="179">
      <c r="A179">
        <f>INDEX(resultados!$A$2:$ZZ$273, 173, MATCH($B$1, resultados!$A$1:$ZZ$1, 0))</f>
        <v/>
      </c>
      <c r="B179">
        <f>INDEX(resultados!$A$2:$ZZ$273, 173, MATCH($B$2, resultados!$A$1:$ZZ$1, 0))</f>
        <v/>
      </c>
      <c r="C179">
        <f>INDEX(resultados!$A$2:$ZZ$273, 173, MATCH($B$3, resultados!$A$1:$ZZ$1, 0))</f>
        <v/>
      </c>
    </row>
    <row r="180">
      <c r="A180">
        <f>INDEX(resultados!$A$2:$ZZ$273, 174, MATCH($B$1, resultados!$A$1:$ZZ$1, 0))</f>
        <v/>
      </c>
      <c r="B180">
        <f>INDEX(resultados!$A$2:$ZZ$273, 174, MATCH($B$2, resultados!$A$1:$ZZ$1, 0))</f>
        <v/>
      </c>
      <c r="C180">
        <f>INDEX(resultados!$A$2:$ZZ$273, 174, MATCH($B$3, resultados!$A$1:$ZZ$1, 0))</f>
        <v/>
      </c>
    </row>
    <row r="181">
      <c r="A181">
        <f>INDEX(resultados!$A$2:$ZZ$273, 175, MATCH($B$1, resultados!$A$1:$ZZ$1, 0))</f>
        <v/>
      </c>
      <c r="B181">
        <f>INDEX(resultados!$A$2:$ZZ$273, 175, MATCH($B$2, resultados!$A$1:$ZZ$1, 0))</f>
        <v/>
      </c>
      <c r="C181">
        <f>INDEX(resultados!$A$2:$ZZ$273, 175, MATCH($B$3, resultados!$A$1:$ZZ$1, 0))</f>
        <v/>
      </c>
    </row>
    <row r="182">
      <c r="A182">
        <f>INDEX(resultados!$A$2:$ZZ$273, 176, MATCH($B$1, resultados!$A$1:$ZZ$1, 0))</f>
        <v/>
      </c>
      <c r="B182">
        <f>INDEX(resultados!$A$2:$ZZ$273, 176, MATCH($B$2, resultados!$A$1:$ZZ$1, 0))</f>
        <v/>
      </c>
      <c r="C182">
        <f>INDEX(resultados!$A$2:$ZZ$273, 176, MATCH($B$3, resultados!$A$1:$ZZ$1, 0))</f>
        <v/>
      </c>
    </row>
    <row r="183">
      <c r="A183">
        <f>INDEX(resultados!$A$2:$ZZ$273, 177, MATCH($B$1, resultados!$A$1:$ZZ$1, 0))</f>
        <v/>
      </c>
      <c r="B183">
        <f>INDEX(resultados!$A$2:$ZZ$273, 177, MATCH($B$2, resultados!$A$1:$ZZ$1, 0))</f>
        <v/>
      </c>
      <c r="C183">
        <f>INDEX(resultados!$A$2:$ZZ$273, 177, MATCH($B$3, resultados!$A$1:$ZZ$1, 0))</f>
        <v/>
      </c>
    </row>
    <row r="184">
      <c r="A184">
        <f>INDEX(resultados!$A$2:$ZZ$273, 178, MATCH($B$1, resultados!$A$1:$ZZ$1, 0))</f>
        <v/>
      </c>
      <c r="B184">
        <f>INDEX(resultados!$A$2:$ZZ$273, 178, MATCH($B$2, resultados!$A$1:$ZZ$1, 0))</f>
        <v/>
      </c>
      <c r="C184">
        <f>INDEX(resultados!$A$2:$ZZ$273, 178, MATCH($B$3, resultados!$A$1:$ZZ$1, 0))</f>
        <v/>
      </c>
    </row>
    <row r="185">
      <c r="A185">
        <f>INDEX(resultados!$A$2:$ZZ$273, 179, MATCH($B$1, resultados!$A$1:$ZZ$1, 0))</f>
        <v/>
      </c>
      <c r="B185">
        <f>INDEX(resultados!$A$2:$ZZ$273, 179, MATCH($B$2, resultados!$A$1:$ZZ$1, 0))</f>
        <v/>
      </c>
      <c r="C185">
        <f>INDEX(resultados!$A$2:$ZZ$273, 179, MATCH($B$3, resultados!$A$1:$ZZ$1, 0))</f>
        <v/>
      </c>
    </row>
    <row r="186">
      <c r="A186">
        <f>INDEX(resultados!$A$2:$ZZ$273, 180, MATCH($B$1, resultados!$A$1:$ZZ$1, 0))</f>
        <v/>
      </c>
      <c r="B186">
        <f>INDEX(resultados!$A$2:$ZZ$273, 180, MATCH($B$2, resultados!$A$1:$ZZ$1, 0))</f>
        <v/>
      </c>
      <c r="C186">
        <f>INDEX(resultados!$A$2:$ZZ$273, 180, MATCH($B$3, resultados!$A$1:$ZZ$1, 0))</f>
        <v/>
      </c>
    </row>
    <row r="187">
      <c r="A187">
        <f>INDEX(resultados!$A$2:$ZZ$273, 181, MATCH($B$1, resultados!$A$1:$ZZ$1, 0))</f>
        <v/>
      </c>
      <c r="B187">
        <f>INDEX(resultados!$A$2:$ZZ$273, 181, MATCH($B$2, resultados!$A$1:$ZZ$1, 0))</f>
        <v/>
      </c>
      <c r="C187">
        <f>INDEX(resultados!$A$2:$ZZ$273, 181, MATCH($B$3, resultados!$A$1:$ZZ$1, 0))</f>
        <v/>
      </c>
    </row>
    <row r="188">
      <c r="A188">
        <f>INDEX(resultados!$A$2:$ZZ$273, 182, MATCH($B$1, resultados!$A$1:$ZZ$1, 0))</f>
        <v/>
      </c>
      <c r="B188">
        <f>INDEX(resultados!$A$2:$ZZ$273, 182, MATCH($B$2, resultados!$A$1:$ZZ$1, 0))</f>
        <v/>
      </c>
      <c r="C188">
        <f>INDEX(resultados!$A$2:$ZZ$273, 182, MATCH($B$3, resultados!$A$1:$ZZ$1, 0))</f>
        <v/>
      </c>
    </row>
    <row r="189">
      <c r="A189">
        <f>INDEX(resultados!$A$2:$ZZ$273, 183, MATCH($B$1, resultados!$A$1:$ZZ$1, 0))</f>
        <v/>
      </c>
      <c r="B189">
        <f>INDEX(resultados!$A$2:$ZZ$273, 183, MATCH($B$2, resultados!$A$1:$ZZ$1, 0))</f>
        <v/>
      </c>
      <c r="C189">
        <f>INDEX(resultados!$A$2:$ZZ$273, 183, MATCH($B$3, resultados!$A$1:$ZZ$1, 0))</f>
        <v/>
      </c>
    </row>
    <row r="190">
      <c r="A190">
        <f>INDEX(resultados!$A$2:$ZZ$273, 184, MATCH($B$1, resultados!$A$1:$ZZ$1, 0))</f>
        <v/>
      </c>
      <c r="B190">
        <f>INDEX(resultados!$A$2:$ZZ$273, 184, MATCH($B$2, resultados!$A$1:$ZZ$1, 0))</f>
        <v/>
      </c>
      <c r="C190">
        <f>INDEX(resultados!$A$2:$ZZ$273, 184, MATCH($B$3, resultados!$A$1:$ZZ$1, 0))</f>
        <v/>
      </c>
    </row>
    <row r="191">
      <c r="A191">
        <f>INDEX(resultados!$A$2:$ZZ$273, 185, MATCH($B$1, resultados!$A$1:$ZZ$1, 0))</f>
        <v/>
      </c>
      <c r="B191">
        <f>INDEX(resultados!$A$2:$ZZ$273, 185, MATCH($B$2, resultados!$A$1:$ZZ$1, 0))</f>
        <v/>
      </c>
      <c r="C191">
        <f>INDEX(resultados!$A$2:$ZZ$273, 185, MATCH($B$3, resultados!$A$1:$ZZ$1, 0))</f>
        <v/>
      </c>
    </row>
    <row r="192">
      <c r="A192">
        <f>INDEX(resultados!$A$2:$ZZ$273, 186, MATCH($B$1, resultados!$A$1:$ZZ$1, 0))</f>
        <v/>
      </c>
      <c r="B192">
        <f>INDEX(resultados!$A$2:$ZZ$273, 186, MATCH($B$2, resultados!$A$1:$ZZ$1, 0))</f>
        <v/>
      </c>
      <c r="C192">
        <f>INDEX(resultados!$A$2:$ZZ$273, 186, MATCH($B$3, resultados!$A$1:$ZZ$1, 0))</f>
        <v/>
      </c>
    </row>
    <row r="193">
      <c r="A193">
        <f>INDEX(resultados!$A$2:$ZZ$273, 187, MATCH($B$1, resultados!$A$1:$ZZ$1, 0))</f>
        <v/>
      </c>
      <c r="B193">
        <f>INDEX(resultados!$A$2:$ZZ$273, 187, MATCH($B$2, resultados!$A$1:$ZZ$1, 0))</f>
        <v/>
      </c>
      <c r="C193">
        <f>INDEX(resultados!$A$2:$ZZ$273, 187, MATCH($B$3, resultados!$A$1:$ZZ$1, 0))</f>
        <v/>
      </c>
    </row>
    <row r="194">
      <c r="A194">
        <f>INDEX(resultados!$A$2:$ZZ$273, 188, MATCH($B$1, resultados!$A$1:$ZZ$1, 0))</f>
        <v/>
      </c>
      <c r="B194">
        <f>INDEX(resultados!$A$2:$ZZ$273, 188, MATCH($B$2, resultados!$A$1:$ZZ$1, 0))</f>
        <v/>
      </c>
      <c r="C194">
        <f>INDEX(resultados!$A$2:$ZZ$273, 188, MATCH($B$3, resultados!$A$1:$ZZ$1, 0))</f>
        <v/>
      </c>
    </row>
    <row r="195">
      <c r="A195">
        <f>INDEX(resultados!$A$2:$ZZ$273, 189, MATCH($B$1, resultados!$A$1:$ZZ$1, 0))</f>
        <v/>
      </c>
      <c r="B195">
        <f>INDEX(resultados!$A$2:$ZZ$273, 189, MATCH($B$2, resultados!$A$1:$ZZ$1, 0))</f>
        <v/>
      </c>
      <c r="C195">
        <f>INDEX(resultados!$A$2:$ZZ$273, 189, MATCH($B$3, resultados!$A$1:$ZZ$1, 0))</f>
        <v/>
      </c>
    </row>
    <row r="196">
      <c r="A196">
        <f>INDEX(resultados!$A$2:$ZZ$273, 190, MATCH($B$1, resultados!$A$1:$ZZ$1, 0))</f>
        <v/>
      </c>
      <c r="B196">
        <f>INDEX(resultados!$A$2:$ZZ$273, 190, MATCH($B$2, resultados!$A$1:$ZZ$1, 0))</f>
        <v/>
      </c>
      <c r="C196">
        <f>INDEX(resultados!$A$2:$ZZ$273, 190, MATCH($B$3, resultados!$A$1:$ZZ$1, 0))</f>
        <v/>
      </c>
    </row>
    <row r="197">
      <c r="A197">
        <f>INDEX(resultados!$A$2:$ZZ$273, 191, MATCH($B$1, resultados!$A$1:$ZZ$1, 0))</f>
        <v/>
      </c>
      <c r="B197">
        <f>INDEX(resultados!$A$2:$ZZ$273, 191, MATCH($B$2, resultados!$A$1:$ZZ$1, 0))</f>
        <v/>
      </c>
      <c r="C197">
        <f>INDEX(resultados!$A$2:$ZZ$273, 191, MATCH($B$3, resultados!$A$1:$ZZ$1, 0))</f>
        <v/>
      </c>
    </row>
    <row r="198">
      <c r="A198">
        <f>INDEX(resultados!$A$2:$ZZ$273, 192, MATCH($B$1, resultados!$A$1:$ZZ$1, 0))</f>
        <v/>
      </c>
      <c r="B198">
        <f>INDEX(resultados!$A$2:$ZZ$273, 192, MATCH($B$2, resultados!$A$1:$ZZ$1, 0))</f>
        <v/>
      </c>
      <c r="C198">
        <f>INDEX(resultados!$A$2:$ZZ$273, 192, MATCH($B$3, resultados!$A$1:$ZZ$1, 0))</f>
        <v/>
      </c>
    </row>
    <row r="199">
      <c r="A199">
        <f>INDEX(resultados!$A$2:$ZZ$273, 193, MATCH($B$1, resultados!$A$1:$ZZ$1, 0))</f>
        <v/>
      </c>
      <c r="B199">
        <f>INDEX(resultados!$A$2:$ZZ$273, 193, MATCH($B$2, resultados!$A$1:$ZZ$1, 0))</f>
        <v/>
      </c>
      <c r="C199">
        <f>INDEX(resultados!$A$2:$ZZ$273, 193, MATCH($B$3, resultados!$A$1:$ZZ$1, 0))</f>
        <v/>
      </c>
    </row>
    <row r="200">
      <c r="A200">
        <f>INDEX(resultados!$A$2:$ZZ$273, 194, MATCH($B$1, resultados!$A$1:$ZZ$1, 0))</f>
        <v/>
      </c>
      <c r="B200">
        <f>INDEX(resultados!$A$2:$ZZ$273, 194, MATCH($B$2, resultados!$A$1:$ZZ$1, 0))</f>
        <v/>
      </c>
      <c r="C200">
        <f>INDEX(resultados!$A$2:$ZZ$273, 194, MATCH($B$3, resultados!$A$1:$ZZ$1, 0))</f>
        <v/>
      </c>
    </row>
    <row r="201">
      <c r="A201">
        <f>INDEX(resultados!$A$2:$ZZ$273, 195, MATCH($B$1, resultados!$A$1:$ZZ$1, 0))</f>
        <v/>
      </c>
      <c r="B201">
        <f>INDEX(resultados!$A$2:$ZZ$273, 195, MATCH($B$2, resultados!$A$1:$ZZ$1, 0))</f>
        <v/>
      </c>
      <c r="C201">
        <f>INDEX(resultados!$A$2:$ZZ$273, 195, MATCH($B$3, resultados!$A$1:$ZZ$1, 0))</f>
        <v/>
      </c>
    </row>
    <row r="202">
      <c r="A202">
        <f>INDEX(resultados!$A$2:$ZZ$273, 196, MATCH($B$1, resultados!$A$1:$ZZ$1, 0))</f>
        <v/>
      </c>
      <c r="B202">
        <f>INDEX(resultados!$A$2:$ZZ$273, 196, MATCH($B$2, resultados!$A$1:$ZZ$1, 0))</f>
        <v/>
      </c>
      <c r="C202">
        <f>INDEX(resultados!$A$2:$ZZ$273, 196, MATCH($B$3, resultados!$A$1:$ZZ$1, 0))</f>
        <v/>
      </c>
    </row>
    <row r="203">
      <c r="A203">
        <f>INDEX(resultados!$A$2:$ZZ$273, 197, MATCH($B$1, resultados!$A$1:$ZZ$1, 0))</f>
        <v/>
      </c>
      <c r="B203">
        <f>INDEX(resultados!$A$2:$ZZ$273, 197, MATCH($B$2, resultados!$A$1:$ZZ$1, 0))</f>
        <v/>
      </c>
      <c r="C203">
        <f>INDEX(resultados!$A$2:$ZZ$273, 197, MATCH($B$3, resultados!$A$1:$ZZ$1, 0))</f>
        <v/>
      </c>
    </row>
    <row r="204">
      <c r="A204">
        <f>INDEX(resultados!$A$2:$ZZ$273, 198, MATCH($B$1, resultados!$A$1:$ZZ$1, 0))</f>
        <v/>
      </c>
      <c r="B204">
        <f>INDEX(resultados!$A$2:$ZZ$273, 198, MATCH($B$2, resultados!$A$1:$ZZ$1, 0))</f>
        <v/>
      </c>
      <c r="C204">
        <f>INDEX(resultados!$A$2:$ZZ$273, 198, MATCH($B$3, resultados!$A$1:$ZZ$1, 0))</f>
        <v/>
      </c>
    </row>
    <row r="205">
      <c r="A205">
        <f>INDEX(resultados!$A$2:$ZZ$273, 199, MATCH($B$1, resultados!$A$1:$ZZ$1, 0))</f>
        <v/>
      </c>
      <c r="B205">
        <f>INDEX(resultados!$A$2:$ZZ$273, 199, MATCH($B$2, resultados!$A$1:$ZZ$1, 0))</f>
        <v/>
      </c>
      <c r="C205">
        <f>INDEX(resultados!$A$2:$ZZ$273, 199, MATCH($B$3, resultados!$A$1:$ZZ$1, 0))</f>
        <v/>
      </c>
    </row>
    <row r="206">
      <c r="A206">
        <f>INDEX(resultados!$A$2:$ZZ$273, 200, MATCH($B$1, resultados!$A$1:$ZZ$1, 0))</f>
        <v/>
      </c>
      <c r="B206">
        <f>INDEX(resultados!$A$2:$ZZ$273, 200, MATCH($B$2, resultados!$A$1:$ZZ$1, 0))</f>
        <v/>
      </c>
      <c r="C206">
        <f>INDEX(resultados!$A$2:$ZZ$273, 200, MATCH($B$3, resultados!$A$1:$ZZ$1, 0))</f>
        <v/>
      </c>
    </row>
    <row r="207">
      <c r="A207">
        <f>INDEX(resultados!$A$2:$ZZ$273, 201, MATCH($B$1, resultados!$A$1:$ZZ$1, 0))</f>
        <v/>
      </c>
      <c r="B207">
        <f>INDEX(resultados!$A$2:$ZZ$273, 201, MATCH($B$2, resultados!$A$1:$ZZ$1, 0))</f>
        <v/>
      </c>
      <c r="C207">
        <f>INDEX(resultados!$A$2:$ZZ$273, 201, MATCH($B$3, resultados!$A$1:$ZZ$1, 0))</f>
        <v/>
      </c>
    </row>
    <row r="208">
      <c r="A208">
        <f>INDEX(resultados!$A$2:$ZZ$273, 202, MATCH($B$1, resultados!$A$1:$ZZ$1, 0))</f>
        <v/>
      </c>
      <c r="B208">
        <f>INDEX(resultados!$A$2:$ZZ$273, 202, MATCH($B$2, resultados!$A$1:$ZZ$1, 0))</f>
        <v/>
      </c>
      <c r="C208">
        <f>INDEX(resultados!$A$2:$ZZ$273, 202, MATCH($B$3, resultados!$A$1:$ZZ$1, 0))</f>
        <v/>
      </c>
    </row>
    <row r="209">
      <c r="A209">
        <f>INDEX(resultados!$A$2:$ZZ$273, 203, MATCH($B$1, resultados!$A$1:$ZZ$1, 0))</f>
        <v/>
      </c>
      <c r="B209">
        <f>INDEX(resultados!$A$2:$ZZ$273, 203, MATCH($B$2, resultados!$A$1:$ZZ$1, 0))</f>
        <v/>
      </c>
      <c r="C209">
        <f>INDEX(resultados!$A$2:$ZZ$273, 203, MATCH($B$3, resultados!$A$1:$ZZ$1, 0))</f>
        <v/>
      </c>
    </row>
    <row r="210">
      <c r="A210">
        <f>INDEX(resultados!$A$2:$ZZ$273, 204, MATCH($B$1, resultados!$A$1:$ZZ$1, 0))</f>
        <v/>
      </c>
      <c r="B210">
        <f>INDEX(resultados!$A$2:$ZZ$273, 204, MATCH($B$2, resultados!$A$1:$ZZ$1, 0))</f>
        <v/>
      </c>
      <c r="C210">
        <f>INDEX(resultados!$A$2:$ZZ$273, 204, MATCH($B$3, resultados!$A$1:$ZZ$1, 0))</f>
        <v/>
      </c>
    </row>
    <row r="211">
      <c r="A211">
        <f>INDEX(resultados!$A$2:$ZZ$273, 205, MATCH($B$1, resultados!$A$1:$ZZ$1, 0))</f>
        <v/>
      </c>
      <c r="B211">
        <f>INDEX(resultados!$A$2:$ZZ$273, 205, MATCH($B$2, resultados!$A$1:$ZZ$1, 0))</f>
        <v/>
      </c>
      <c r="C211">
        <f>INDEX(resultados!$A$2:$ZZ$273, 205, MATCH($B$3, resultados!$A$1:$ZZ$1, 0))</f>
        <v/>
      </c>
    </row>
    <row r="212">
      <c r="A212">
        <f>INDEX(resultados!$A$2:$ZZ$273, 206, MATCH($B$1, resultados!$A$1:$ZZ$1, 0))</f>
        <v/>
      </c>
      <c r="B212">
        <f>INDEX(resultados!$A$2:$ZZ$273, 206, MATCH($B$2, resultados!$A$1:$ZZ$1, 0))</f>
        <v/>
      </c>
      <c r="C212">
        <f>INDEX(resultados!$A$2:$ZZ$273, 206, MATCH($B$3, resultados!$A$1:$ZZ$1, 0))</f>
        <v/>
      </c>
    </row>
    <row r="213">
      <c r="A213">
        <f>INDEX(resultados!$A$2:$ZZ$273, 207, MATCH($B$1, resultados!$A$1:$ZZ$1, 0))</f>
        <v/>
      </c>
      <c r="B213">
        <f>INDEX(resultados!$A$2:$ZZ$273, 207, MATCH($B$2, resultados!$A$1:$ZZ$1, 0))</f>
        <v/>
      </c>
      <c r="C213">
        <f>INDEX(resultados!$A$2:$ZZ$273, 207, MATCH($B$3, resultados!$A$1:$ZZ$1, 0))</f>
        <v/>
      </c>
    </row>
    <row r="214">
      <c r="A214">
        <f>INDEX(resultados!$A$2:$ZZ$273, 208, MATCH($B$1, resultados!$A$1:$ZZ$1, 0))</f>
        <v/>
      </c>
      <c r="B214">
        <f>INDEX(resultados!$A$2:$ZZ$273, 208, MATCH($B$2, resultados!$A$1:$ZZ$1, 0))</f>
        <v/>
      </c>
      <c r="C214">
        <f>INDEX(resultados!$A$2:$ZZ$273, 208, MATCH($B$3, resultados!$A$1:$ZZ$1, 0))</f>
        <v/>
      </c>
    </row>
    <row r="215">
      <c r="A215">
        <f>INDEX(resultados!$A$2:$ZZ$273, 209, MATCH($B$1, resultados!$A$1:$ZZ$1, 0))</f>
        <v/>
      </c>
      <c r="B215">
        <f>INDEX(resultados!$A$2:$ZZ$273, 209, MATCH($B$2, resultados!$A$1:$ZZ$1, 0))</f>
        <v/>
      </c>
      <c r="C215">
        <f>INDEX(resultados!$A$2:$ZZ$273, 209, MATCH($B$3, resultados!$A$1:$ZZ$1, 0))</f>
        <v/>
      </c>
    </row>
    <row r="216">
      <c r="A216">
        <f>INDEX(resultados!$A$2:$ZZ$273, 210, MATCH($B$1, resultados!$A$1:$ZZ$1, 0))</f>
        <v/>
      </c>
      <c r="B216">
        <f>INDEX(resultados!$A$2:$ZZ$273, 210, MATCH($B$2, resultados!$A$1:$ZZ$1, 0))</f>
        <v/>
      </c>
      <c r="C216">
        <f>INDEX(resultados!$A$2:$ZZ$273, 210, MATCH($B$3, resultados!$A$1:$ZZ$1, 0))</f>
        <v/>
      </c>
    </row>
    <row r="217">
      <c r="A217">
        <f>INDEX(resultados!$A$2:$ZZ$273, 211, MATCH($B$1, resultados!$A$1:$ZZ$1, 0))</f>
        <v/>
      </c>
      <c r="B217">
        <f>INDEX(resultados!$A$2:$ZZ$273, 211, MATCH($B$2, resultados!$A$1:$ZZ$1, 0))</f>
        <v/>
      </c>
      <c r="C217">
        <f>INDEX(resultados!$A$2:$ZZ$273, 211, MATCH($B$3, resultados!$A$1:$ZZ$1, 0))</f>
        <v/>
      </c>
    </row>
    <row r="218">
      <c r="A218">
        <f>INDEX(resultados!$A$2:$ZZ$273, 212, MATCH($B$1, resultados!$A$1:$ZZ$1, 0))</f>
        <v/>
      </c>
      <c r="B218">
        <f>INDEX(resultados!$A$2:$ZZ$273, 212, MATCH($B$2, resultados!$A$1:$ZZ$1, 0))</f>
        <v/>
      </c>
      <c r="C218">
        <f>INDEX(resultados!$A$2:$ZZ$273, 212, MATCH($B$3, resultados!$A$1:$ZZ$1, 0))</f>
        <v/>
      </c>
    </row>
    <row r="219">
      <c r="A219">
        <f>INDEX(resultados!$A$2:$ZZ$273, 213, MATCH($B$1, resultados!$A$1:$ZZ$1, 0))</f>
        <v/>
      </c>
      <c r="B219">
        <f>INDEX(resultados!$A$2:$ZZ$273, 213, MATCH($B$2, resultados!$A$1:$ZZ$1, 0))</f>
        <v/>
      </c>
      <c r="C219">
        <f>INDEX(resultados!$A$2:$ZZ$273, 213, MATCH($B$3, resultados!$A$1:$ZZ$1, 0))</f>
        <v/>
      </c>
    </row>
    <row r="220">
      <c r="A220">
        <f>INDEX(resultados!$A$2:$ZZ$273, 214, MATCH($B$1, resultados!$A$1:$ZZ$1, 0))</f>
        <v/>
      </c>
      <c r="B220">
        <f>INDEX(resultados!$A$2:$ZZ$273, 214, MATCH($B$2, resultados!$A$1:$ZZ$1, 0))</f>
        <v/>
      </c>
      <c r="C220">
        <f>INDEX(resultados!$A$2:$ZZ$273, 214, MATCH($B$3, resultados!$A$1:$ZZ$1, 0))</f>
        <v/>
      </c>
    </row>
    <row r="221">
      <c r="A221">
        <f>INDEX(resultados!$A$2:$ZZ$273, 215, MATCH($B$1, resultados!$A$1:$ZZ$1, 0))</f>
        <v/>
      </c>
      <c r="B221">
        <f>INDEX(resultados!$A$2:$ZZ$273, 215, MATCH($B$2, resultados!$A$1:$ZZ$1, 0))</f>
        <v/>
      </c>
      <c r="C221">
        <f>INDEX(resultados!$A$2:$ZZ$273, 215, MATCH($B$3, resultados!$A$1:$ZZ$1, 0))</f>
        <v/>
      </c>
    </row>
    <row r="222">
      <c r="A222">
        <f>INDEX(resultados!$A$2:$ZZ$273, 216, MATCH($B$1, resultados!$A$1:$ZZ$1, 0))</f>
        <v/>
      </c>
      <c r="B222">
        <f>INDEX(resultados!$A$2:$ZZ$273, 216, MATCH($B$2, resultados!$A$1:$ZZ$1, 0))</f>
        <v/>
      </c>
      <c r="C222">
        <f>INDEX(resultados!$A$2:$ZZ$273, 216, MATCH($B$3, resultados!$A$1:$ZZ$1, 0))</f>
        <v/>
      </c>
    </row>
    <row r="223">
      <c r="A223">
        <f>INDEX(resultados!$A$2:$ZZ$273, 217, MATCH($B$1, resultados!$A$1:$ZZ$1, 0))</f>
        <v/>
      </c>
      <c r="B223">
        <f>INDEX(resultados!$A$2:$ZZ$273, 217, MATCH($B$2, resultados!$A$1:$ZZ$1, 0))</f>
        <v/>
      </c>
      <c r="C223">
        <f>INDEX(resultados!$A$2:$ZZ$273, 217, MATCH($B$3, resultados!$A$1:$ZZ$1, 0))</f>
        <v/>
      </c>
    </row>
    <row r="224">
      <c r="A224">
        <f>INDEX(resultados!$A$2:$ZZ$273, 218, MATCH($B$1, resultados!$A$1:$ZZ$1, 0))</f>
        <v/>
      </c>
      <c r="B224">
        <f>INDEX(resultados!$A$2:$ZZ$273, 218, MATCH($B$2, resultados!$A$1:$ZZ$1, 0))</f>
        <v/>
      </c>
      <c r="C224">
        <f>INDEX(resultados!$A$2:$ZZ$273, 218, MATCH($B$3, resultados!$A$1:$ZZ$1, 0))</f>
        <v/>
      </c>
    </row>
    <row r="225">
      <c r="A225">
        <f>INDEX(resultados!$A$2:$ZZ$273, 219, MATCH($B$1, resultados!$A$1:$ZZ$1, 0))</f>
        <v/>
      </c>
      <c r="B225">
        <f>INDEX(resultados!$A$2:$ZZ$273, 219, MATCH($B$2, resultados!$A$1:$ZZ$1, 0))</f>
        <v/>
      </c>
      <c r="C225">
        <f>INDEX(resultados!$A$2:$ZZ$273, 219, MATCH($B$3, resultados!$A$1:$ZZ$1, 0))</f>
        <v/>
      </c>
    </row>
    <row r="226">
      <c r="A226">
        <f>INDEX(resultados!$A$2:$ZZ$273, 220, MATCH($B$1, resultados!$A$1:$ZZ$1, 0))</f>
        <v/>
      </c>
      <c r="B226">
        <f>INDEX(resultados!$A$2:$ZZ$273, 220, MATCH($B$2, resultados!$A$1:$ZZ$1, 0))</f>
        <v/>
      </c>
      <c r="C226">
        <f>INDEX(resultados!$A$2:$ZZ$273, 220, MATCH($B$3, resultados!$A$1:$ZZ$1, 0))</f>
        <v/>
      </c>
    </row>
    <row r="227">
      <c r="A227">
        <f>INDEX(resultados!$A$2:$ZZ$273, 221, MATCH($B$1, resultados!$A$1:$ZZ$1, 0))</f>
        <v/>
      </c>
      <c r="B227">
        <f>INDEX(resultados!$A$2:$ZZ$273, 221, MATCH($B$2, resultados!$A$1:$ZZ$1, 0))</f>
        <v/>
      </c>
      <c r="C227">
        <f>INDEX(resultados!$A$2:$ZZ$273, 221, MATCH($B$3, resultados!$A$1:$ZZ$1, 0))</f>
        <v/>
      </c>
    </row>
    <row r="228">
      <c r="A228">
        <f>INDEX(resultados!$A$2:$ZZ$273, 222, MATCH($B$1, resultados!$A$1:$ZZ$1, 0))</f>
        <v/>
      </c>
      <c r="B228">
        <f>INDEX(resultados!$A$2:$ZZ$273, 222, MATCH($B$2, resultados!$A$1:$ZZ$1, 0))</f>
        <v/>
      </c>
      <c r="C228">
        <f>INDEX(resultados!$A$2:$ZZ$273, 222, MATCH($B$3, resultados!$A$1:$ZZ$1, 0))</f>
        <v/>
      </c>
    </row>
    <row r="229">
      <c r="A229">
        <f>INDEX(resultados!$A$2:$ZZ$273, 223, MATCH($B$1, resultados!$A$1:$ZZ$1, 0))</f>
        <v/>
      </c>
      <c r="B229">
        <f>INDEX(resultados!$A$2:$ZZ$273, 223, MATCH($B$2, resultados!$A$1:$ZZ$1, 0))</f>
        <v/>
      </c>
      <c r="C229">
        <f>INDEX(resultados!$A$2:$ZZ$273, 223, MATCH($B$3, resultados!$A$1:$ZZ$1, 0))</f>
        <v/>
      </c>
    </row>
    <row r="230">
      <c r="A230">
        <f>INDEX(resultados!$A$2:$ZZ$273, 224, MATCH($B$1, resultados!$A$1:$ZZ$1, 0))</f>
        <v/>
      </c>
      <c r="B230">
        <f>INDEX(resultados!$A$2:$ZZ$273, 224, MATCH($B$2, resultados!$A$1:$ZZ$1, 0))</f>
        <v/>
      </c>
      <c r="C230">
        <f>INDEX(resultados!$A$2:$ZZ$273, 224, MATCH($B$3, resultados!$A$1:$ZZ$1, 0))</f>
        <v/>
      </c>
    </row>
    <row r="231">
      <c r="A231">
        <f>INDEX(resultados!$A$2:$ZZ$273, 225, MATCH($B$1, resultados!$A$1:$ZZ$1, 0))</f>
        <v/>
      </c>
      <c r="B231">
        <f>INDEX(resultados!$A$2:$ZZ$273, 225, MATCH($B$2, resultados!$A$1:$ZZ$1, 0))</f>
        <v/>
      </c>
      <c r="C231">
        <f>INDEX(resultados!$A$2:$ZZ$273, 225, MATCH($B$3, resultados!$A$1:$ZZ$1, 0))</f>
        <v/>
      </c>
    </row>
    <row r="232">
      <c r="A232">
        <f>INDEX(resultados!$A$2:$ZZ$273, 226, MATCH($B$1, resultados!$A$1:$ZZ$1, 0))</f>
        <v/>
      </c>
      <c r="B232">
        <f>INDEX(resultados!$A$2:$ZZ$273, 226, MATCH($B$2, resultados!$A$1:$ZZ$1, 0))</f>
        <v/>
      </c>
      <c r="C232">
        <f>INDEX(resultados!$A$2:$ZZ$273, 226, MATCH($B$3, resultados!$A$1:$ZZ$1, 0))</f>
        <v/>
      </c>
    </row>
    <row r="233">
      <c r="A233">
        <f>INDEX(resultados!$A$2:$ZZ$273, 227, MATCH($B$1, resultados!$A$1:$ZZ$1, 0))</f>
        <v/>
      </c>
      <c r="B233">
        <f>INDEX(resultados!$A$2:$ZZ$273, 227, MATCH($B$2, resultados!$A$1:$ZZ$1, 0))</f>
        <v/>
      </c>
      <c r="C233">
        <f>INDEX(resultados!$A$2:$ZZ$273, 227, MATCH($B$3, resultados!$A$1:$ZZ$1, 0))</f>
        <v/>
      </c>
    </row>
    <row r="234">
      <c r="A234">
        <f>INDEX(resultados!$A$2:$ZZ$273, 228, MATCH($B$1, resultados!$A$1:$ZZ$1, 0))</f>
        <v/>
      </c>
      <c r="B234">
        <f>INDEX(resultados!$A$2:$ZZ$273, 228, MATCH($B$2, resultados!$A$1:$ZZ$1, 0))</f>
        <v/>
      </c>
      <c r="C234">
        <f>INDEX(resultados!$A$2:$ZZ$273, 228, MATCH($B$3, resultados!$A$1:$ZZ$1, 0))</f>
        <v/>
      </c>
    </row>
    <row r="235">
      <c r="A235">
        <f>INDEX(resultados!$A$2:$ZZ$273, 229, MATCH($B$1, resultados!$A$1:$ZZ$1, 0))</f>
        <v/>
      </c>
      <c r="B235">
        <f>INDEX(resultados!$A$2:$ZZ$273, 229, MATCH($B$2, resultados!$A$1:$ZZ$1, 0))</f>
        <v/>
      </c>
      <c r="C235">
        <f>INDEX(resultados!$A$2:$ZZ$273, 229, MATCH($B$3, resultados!$A$1:$ZZ$1, 0))</f>
        <v/>
      </c>
    </row>
    <row r="236">
      <c r="A236">
        <f>INDEX(resultados!$A$2:$ZZ$273, 230, MATCH($B$1, resultados!$A$1:$ZZ$1, 0))</f>
        <v/>
      </c>
      <c r="B236">
        <f>INDEX(resultados!$A$2:$ZZ$273, 230, MATCH($B$2, resultados!$A$1:$ZZ$1, 0))</f>
        <v/>
      </c>
      <c r="C236">
        <f>INDEX(resultados!$A$2:$ZZ$273, 230, MATCH($B$3, resultados!$A$1:$ZZ$1, 0))</f>
        <v/>
      </c>
    </row>
    <row r="237">
      <c r="A237">
        <f>INDEX(resultados!$A$2:$ZZ$273, 231, MATCH($B$1, resultados!$A$1:$ZZ$1, 0))</f>
        <v/>
      </c>
      <c r="B237">
        <f>INDEX(resultados!$A$2:$ZZ$273, 231, MATCH($B$2, resultados!$A$1:$ZZ$1, 0))</f>
        <v/>
      </c>
      <c r="C237">
        <f>INDEX(resultados!$A$2:$ZZ$273, 231, MATCH($B$3, resultados!$A$1:$ZZ$1, 0))</f>
        <v/>
      </c>
    </row>
    <row r="238">
      <c r="A238">
        <f>INDEX(resultados!$A$2:$ZZ$273, 232, MATCH($B$1, resultados!$A$1:$ZZ$1, 0))</f>
        <v/>
      </c>
      <c r="B238">
        <f>INDEX(resultados!$A$2:$ZZ$273, 232, MATCH($B$2, resultados!$A$1:$ZZ$1, 0))</f>
        <v/>
      </c>
      <c r="C238">
        <f>INDEX(resultados!$A$2:$ZZ$273, 232, MATCH($B$3, resultados!$A$1:$ZZ$1, 0))</f>
        <v/>
      </c>
    </row>
    <row r="239">
      <c r="A239">
        <f>INDEX(resultados!$A$2:$ZZ$273, 233, MATCH($B$1, resultados!$A$1:$ZZ$1, 0))</f>
        <v/>
      </c>
      <c r="B239">
        <f>INDEX(resultados!$A$2:$ZZ$273, 233, MATCH($B$2, resultados!$A$1:$ZZ$1, 0))</f>
        <v/>
      </c>
      <c r="C239">
        <f>INDEX(resultados!$A$2:$ZZ$273, 233, MATCH($B$3, resultados!$A$1:$ZZ$1, 0))</f>
        <v/>
      </c>
    </row>
    <row r="240">
      <c r="A240">
        <f>INDEX(resultados!$A$2:$ZZ$273, 234, MATCH($B$1, resultados!$A$1:$ZZ$1, 0))</f>
        <v/>
      </c>
      <c r="B240">
        <f>INDEX(resultados!$A$2:$ZZ$273, 234, MATCH($B$2, resultados!$A$1:$ZZ$1, 0))</f>
        <v/>
      </c>
      <c r="C240">
        <f>INDEX(resultados!$A$2:$ZZ$273, 234, MATCH($B$3, resultados!$A$1:$ZZ$1, 0))</f>
        <v/>
      </c>
    </row>
    <row r="241">
      <c r="A241">
        <f>INDEX(resultados!$A$2:$ZZ$273, 235, MATCH($B$1, resultados!$A$1:$ZZ$1, 0))</f>
        <v/>
      </c>
      <c r="B241">
        <f>INDEX(resultados!$A$2:$ZZ$273, 235, MATCH($B$2, resultados!$A$1:$ZZ$1, 0))</f>
        <v/>
      </c>
      <c r="C241">
        <f>INDEX(resultados!$A$2:$ZZ$273, 235, MATCH($B$3, resultados!$A$1:$ZZ$1, 0))</f>
        <v/>
      </c>
    </row>
    <row r="242">
      <c r="A242">
        <f>INDEX(resultados!$A$2:$ZZ$273, 236, MATCH($B$1, resultados!$A$1:$ZZ$1, 0))</f>
        <v/>
      </c>
      <c r="B242">
        <f>INDEX(resultados!$A$2:$ZZ$273, 236, MATCH($B$2, resultados!$A$1:$ZZ$1, 0))</f>
        <v/>
      </c>
      <c r="C242">
        <f>INDEX(resultados!$A$2:$ZZ$273, 236, MATCH($B$3, resultados!$A$1:$ZZ$1, 0))</f>
        <v/>
      </c>
    </row>
    <row r="243">
      <c r="A243">
        <f>INDEX(resultados!$A$2:$ZZ$273, 237, MATCH($B$1, resultados!$A$1:$ZZ$1, 0))</f>
        <v/>
      </c>
      <c r="B243">
        <f>INDEX(resultados!$A$2:$ZZ$273, 237, MATCH($B$2, resultados!$A$1:$ZZ$1, 0))</f>
        <v/>
      </c>
      <c r="C243">
        <f>INDEX(resultados!$A$2:$ZZ$273, 237, MATCH($B$3, resultados!$A$1:$ZZ$1, 0))</f>
        <v/>
      </c>
    </row>
    <row r="244">
      <c r="A244">
        <f>INDEX(resultados!$A$2:$ZZ$273, 238, MATCH($B$1, resultados!$A$1:$ZZ$1, 0))</f>
        <v/>
      </c>
      <c r="B244">
        <f>INDEX(resultados!$A$2:$ZZ$273, 238, MATCH($B$2, resultados!$A$1:$ZZ$1, 0))</f>
        <v/>
      </c>
      <c r="C244">
        <f>INDEX(resultados!$A$2:$ZZ$273, 238, MATCH($B$3, resultados!$A$1:$ZZ$1, 0))</f>
        <v/>
      </c>
    </row>
    <row r="245">
      <c r="A245">
        <f>INDEX(resultados!$A$2:$ZZ$273, 239, MATCH($B$1, resultados!$A$1:$ZZ$1, 0))</f>
        <v/>
      </c>
      <c r="B245">
        <f>INDEX(resultados!$A$2:$ZZ$273, 239, MATCH($B$2, resultados!$A$1:$ZZ$1, 0))</f>
        <v/>
      </c>
      <c r="C245">
        <f>INDEX(resultados!$A$2:$ZZ$273, 239, MATCH($B$3, resultados!$A$1:$ZZ$1, 0))</f>
        <v/>
      </c>
    </row>
    <row r="246">
      <c r="A246">
        <f>INDEX(resultados!$A$2:$ZZ$273, 240, MATCH($B$1, resultados!$A$1:$ZZ$1, 0))</f>
        <v/>
      </c>
      <c r="B246">
        <f>INDEX(resultados!$A$2:$ZZ$273, 240, MATCH($B$2, resultados!$A$1:$ZZ$1, 0))</f>
        <v/>
      </c>
      <c r="C246">
        <f>INDEX(resultados!$A$2:$ZZ$273, 240, MATCH($B$3, resultados!$A$1:$ZZ$1, 0))</f>
        <v/>
      </c>
    </row>
    <row r="247">
      <c r="A247">
        <f>INDEX(resultados!$A$2:$ZZ$273, 241, MATCH($B$1, resultados!$A$1:$ZZ$1, 0))</f>
        <v/>
      </c>
      <c r="B247">
        <f>INDEX(resultados!$A$2:$ZZ$273, 241, MATCH($B$2, resultados!$A$1:$ZZ$1, 0))</f>
        <v/>
      </c>
      <c r="C247">
        <f>INDEX(resultados!$A$2:$ZZ$273, 241, MATCH($B$3, resultados!$A$1:$ZZ$1, 0))</f>
        <v/>
      </c>
    </row>
    <row r="248">
      <c r="A248">
        <f>INDEX(resultados!$A$2:$ZZ$273, 242, MATCH($B$1, resultados!$A$1:$ZZ$1, 0))</f>
        <v/>
      </c>
      <c r="B248">
        <f>INDEX(resultados!$A$2:$ZZ$273, 242, MATCH($B$2, resultados!$A$1:$ZZ$1, 0))</f>
        <v/>
      </c>
      <c r="C248">
        <f>INDEX(resultados!$A$2:$ZZ$273, 242, MATCH($B$3, resultados!$A$1:$ZZ$1, 0))</f>
        <v/>
      </c>
    </row>
    <row r="249">
      <c r="A249">
        <f>INDEX(resultados!$A$2:$ZZ$273, 243, MATCH($B$1, resultados!$A$1:$ZZ$1, 0))</f>
        <v/>
      </c>
      <c r="B249">
        <f>INDEX(resultados!$A$2:$ZZ$273, 243, MATCH($B$2, resultados!$A$1:$ZZ$1, 0))</f>
        <v/>
      </c>
      <c r="C249">
        <f>INDEX(resultados!$A$2:$ZZ$273, 243, MATCH($B$3, resultados!$A$1:$ZZ$1, 0))</f>
        <v/>
      </c>
    </row>
    <row r="250">
      <c r="A250">
        <f>INDEX(resultados!$A$2:$ZZ$273, 244, MATCH($B$1, resultados!$A$1:$ZZ$1, 0))</f>
        <v/>
      </c>
      <c r="B250">
        <f>INDEX(resultados!$A$2:$ZZ$273, 244, MATCH($B$2, resultados!$A$1:$ZZ$1, 0))</f>
        <v/>
      </c>
      <c r="C250">
        <f>INDEX(resultados!$A$2:$ZZ$273, 244, MATCH($B$3, resultados!$A$1:$ZZ$1, 0))</f>
        <v/>
      </c>
    </row>
    <row r="251">
      <c r="A251">
        <f>INDEX(resultados!$A$2:$ZZ$273, 245, MATCH($B$1, resultados!$A$1:$ZZ$1, 0))</f>
        <v/>
      </c>
      <c r="B251">
        <f>INDEX(resultados!$A$2:$ZZ$273, 245, MATCH($B$2, resultados!$A$1:$ZZ$1, 0))</f>
        <v/>
      </c>
      <c r="C251">
        <f>INDEX(resultados!$A$2:$ZZ$273, 245, MATCH($B$3, resultados!$A$1:$ZZ$1, 0))</f>
        <v/>
      </c>
    </row>
    <row r="252">
      <c r="A252">
        <f>INDEX(resultados!$A$2:$ZZ$273, 246, MATCH($B$1, resultados!$A$1:$ZZ$1, 0))</f>
        <v/>
      </c>
      <c r="B252">
        <f>INDEX(resultados!$A$2:$ZZ$273, 246, MATCH($B$2, resultados!$A$1:$ZZ$1, 0))</f>
        <v/>
      </c>
      <c r="C252">
        <f>INDEX(resultados!$A$2:$ZZ$273, 246, MATCH($B$3, resultados!$A$1:$ZZ$1, 0))</f>
        <v/>
      </c>
    </row>
    <row r="253">
      <c r="A253">
        <f>INDEX(resultados!$A$2:$ZZ$273, 247, MATCH($B$1, resultados!$A$1:$ZZ$1, 0))</f>
        <v/>
      </c>
      <c r="B253">
        <f>INDEX(resultados!$A$2:$ZZ$273, 247, MATCH($B$2, resultados!$A$1:$ZZ$1, 0))</f>
        <v/>
      </c>
      <c r="C253">
        <f>INDEX(resultados!$A$2:$ZZ$273, 247, MATCH($B$3, resultados!$A$1:$ZZ$1, 0))</f>
        <v/>
      </c>
    </row>
    <row r="254">
      <c r="A254">
        <f>INDEX(resultados!$A$2:$ZZ$273, 248, MATCH($B$1, resultados!$A$1:$ZZ$1, 0))</f>
        <v/>
      </c>
      <c r="B254">
        <f>INDEX(resultados!$A$2:$ZZ$273, 248, MATCH($B$2, resultados!$A$1:$ZZ$1, 0))</f>
        <v/>
      </c>
      <c r="C254">
        <f>INDEX(resultados!$A$2:$ZZ$273, 248, MATCH($B$3, resultados!$A$1:$ZZ$1, 0))</f>
        <v/>
      </c>
    </row>
    <row r="255">
      <c r="A255">
        <f>INDEX(resultados!$A$2:$ZZ$273, 249, MATCH($B$1, resultados!$A$1:$ZZ$1, 0))</f>
        <v/>
      </c>
      <c r="B255">
        <f>INDEX(resultados!$A$2:$ZZ$273, 249, MATCH($B$2, resultados!$A$1:$ZZ$1, 0))</f>
        <v/>
      </c>
      <c r="C255">
        <f>INDEX(resultados!$A$2:$ZZ$273, 249, MATCH($B$3, resultados!$A$1:$ZZ$1, 0))</f>
        <v/>
      </c>
    </row>
    <row r="256">
      <c r="A256">
        <f>INDEX(resultados!$A$2:$ZZ$273, 250, MATCH($B$1, resultados!$A$1:$ZZ$1, 0))</f>
        <v/>
      </c>
      <c r="B256">
        <f>INDEX(resultados!$A$2:$ZZ$273, 250, MATCH($B$2, resultados!$A$1:$ZZ$1, 0))</f>
        <v/>
      </c>
      <c r="C256">
        <f>INDEX(resultados!$A$2:$ZZ$273, 250, MATCH($B$3, resultados!$A$1:$ZZ$1, 0))</f>
        <v/>
      </c>
    </row>
    <row r="257">
      <c r="A257">
        <f>INDEX(resultados!$A$2:$ZZ$273, 251, MATCH($B$1, resultados!$A$1:$ZZ$1, 0))</f>
        <v/>
      </c>
      <c r="B257">
        <f>INDEX(resultados!$A$2:$ZZ$273, 251, MATCH($B$2, resultados!$A$1:$ZZ$1, 0))</f>
        <v/>
      </c>
      <c r="C257">
        <f>INDEX(resultados!$A$2:$ZZ$273, 251, MATCH($B$3, resultados!$A$1:$ZZ$1, 0))</f>
        <v/>
      </c>
    </row>
    <row r="258">
      <c r="A258">
        <f>INDEX(resultados!$A$2:$ZZ$273, 252, MATCH($B$1, resultados!$A$1:$ZZ$1, 0))</f>
        <v/>
      </c>
      <c r="B258">
        <f>INDEX(resultados!$A$2:$ZZ$273, 252, MATCH($B$2, resultados!$A$1:$ZZ$1, 0))</f>
        <v/>
      </c>
      <c r="C258">
        <f>INDEX(resultados!$A$2:$ZZ$273, 252, MATCH($B$3, resultados!$A$1:$ZZ$1, 0))</f>
        <v/>
      </c>
    </row>
    <row r="259">
      <c r="A259">
        <f>INDEX(resultados!$A$2:$ZZ$273, 253, MATCH($B$1, resultados!$A$1:$ZZ$1, 0))</f>
        <v/>
      </c>
      <c r="B259">
        <f>INDEX(resultados!$A$2:$ZZ$273, 253, MATCH($B$2, resultados!$A$1:$ZZ$1, 0))</f>
        <v/>
      </c>
      <c r="C259">
        <f>INDEX(resultados!$A$2:$ZZ$273, 253, MATCH($B$3, resultados!$A$1:$ZZ$1, 0))</f>
        <v/>
      </c>
    </row>
    <row r="260">
      <c r="A260">
        <f>INDEX(resultados!$A$2:$ZZ$273, 254, MATCH($B$1, resultados!$A$1:$ZZ$1, 0))</f>
        <v/>
      </c>
      <c r="B260">
        <f>INDEX(resultados!$A$2:$ZZ$273, 254, MATCH($B$2, resultados!$A$1:$ZZ$1, 0))</f>
        <v/>
      </c>
      <c r="C260">
        <f>INDEX(resultados!$A$2:$ZZ$273, 254, MATCH($B$3, resultados!$A$1:$ZZ$1, 0))</f>
        <v/>
      </c>
    </row>
    <row r="261">
      <c r="A261">
        <f>INDEX(resultados!$A$2:$ZZ$273, 255, MATCH($B$1, resultados!$A$1:$ZZ$1, 0))</f>
        <v/>
      </c>
      <c r="B261">
        <f>INDEX(resultados!$A$2:$ZZ$273, 255, MATCH($B$2, resultados!$A$1:$ZZ$1, 0))</f>
        <v/>
      </c>
      <c r="C261">
        <f>INDEX(resultados!$A$2:$ZZ$273, 255, MATCH($B$3, resultados!$A$1:$ZZ$1, 0))</f>
        <v/>
      </c>
    </row>
    <row r="262">
      <c r="A262">
        <f>INDEX(resultados!$A$2:$ZZ$273, 256, MATCH($B$1, resultados!$A$1:$ZZ$1, 0))</f>
        <v/>
      </c>
      <c r="B262">
        <f>INDEX(resultados!$A$2:$ZZ$273, 256, MATCH($B$2, resultados!$A$1:$ZZ$1, 0))</f>
        <v/>
      </c>
      <c r="C262">
        <f>INDEX(resultados!$A$2:$ZZ$273, 256, MATCH($B$3, resultados!$A$1:$ZZ$1, 0))</f>
        <v/>
      </c>
    </row>
    <row r="263">
      <c r="A263">
        <f>INDEX(resultados!$A$2:$ZZ$273, 257, MATCH($B$1, resultados!$A$1:$ZZ$1, 0))</f>
        <v/>
      </c>
      <c r="B263">
        <f>INDEX(resultados!$A$2:$ZZ$273, 257, MATCH($B$2, resultados!$A$1:$ZZ$1, 0))</f>
        <v/>
      </c>
      <c r="C263">
        <f>INDEX(resultados!$A$2:$ZZ$273, 257, MATCH($B$3, resultados!$A$1:$ZZ$1, 0))</f>
        <v/>
      </c>
    </row>
    <row r="264">
      <c r="A264">
        <f>INDEX(resultados!$A$2:$ZZ$273, 258, MATCH($B$1, resultados!$A$1:$ZZ$1, 0))</f>
        <v/>
      </c>
      <c r="B264">
        <f>INDEX(resultados!$A$2:$ZZ$273, 258, MATCH($B$2, resultados!$A$1:$ZZ$1, 0))</f>
        <v/>
      </c>
      <c r="C264">
        <f>INDEX(resultados!$A$2:$ZZ$273, 258, MATCH($B$3, resultados!$A$1:$ZZ$1, 0))</f>
        <v/>
      </c>
    </row>
    <row r="265">
      <c r="A265">
        <f>INDEX(resultados!$A$2:$ZZ$273, 259, MATCH($B$1, resultados!$A$1:$ZZ$1, 0))</f>
        <v/>
      </c>
      <c r="B265">
        <f>INDEX(resultados!$A$2:$ZZ$273, 259, MATCH($B$2, resultados!$A$1:$ZZ$1, 0))</f>
        <v/>
      </c>
      <c r="C265">
        <f>INDEX(resultados!$A$2:$ZZ$273, 259, MATCH($B$3, resultados!$A$1:$ZZ$1, 0))</f>
        <v/>
      </c>
    </row>
    <row r="266">
      <c r="A266">
        <f>INDEX(resultados!$A$2:$ZZ$273, 260, MATCH($B$1, resultados!$A$1:$ZZ$1, 0))</f>
        <v/>
      </c>
      <c r="B266">
        <f>INDEX(resultados!$A$2:$ZZ$273, 260, MATCH($B$2, resultados!$A$1:$ZZ$1, 0))</f>
        <v/>
      </c>
      <c r="C266">
        <f>INDEX(resultados!$A$2:$ZZ$273, 260, MATCH($B$3, resultados!$A$1:$ZZ$1, 0))</f>
        <v/>
      </c>
    </row>
    <row r="267">
      <c r="A267">
        <f>INDEX(resultados!$A$2:$ZZ$273, 261, MATCH($B$1, resultados!$A$1:$ZZ$1, 0))</f>
        <v/>
      </c>
      <c r="B267">
        <f>INDEX(resultados!$A$2:$ZZ$273, 261, MATCH($B$2, resultados!$A$1:$ZZ$1, 0))</f>
        <v/>
      </c>
      <c r="C267">
        <f>INDEX(resultados!$A$2:$ZZ$273, 261, MATCH($B$3, resultados!$A$1:$ZZ$1, 0))</f>
        <v/>
      </c>
    </row>
    <row r="268">
      <c r="A268">
        <f>INDEX(resultados!$A$2:$ZZ$273, 262, MATCH($B$1, resultados!$A$1:$ZZ$1, 0))</f>
        <v/>
      </c>
      <c r="B268">
        <f>INDEX(resultados!$A$2:$ZZ$273, 262, MATCH($B$2, resultados!$A$1:$ZZ$1, 0))</f>
        <v/>
      </c>
      <c r="C268">
        <f>INDEX(resultados!$A$2:$ZZ$273, 262, MATCH($B$3, resultados!$A$1:$ZZ$1, 0))</f>
        <v/>
      </c>
    </row>
    <row r="269">
      <c r="A269">
        <f>INDEX(resultados!$A$2:$ZZ$273, 263, MATCH($B$1, resultados!$A$1:$ZZ$1, 0))</f>
        <v/>
      </c>
      <c r="B269">
        <f>INDEX(resultados!$A$2:$ZZ$273, 263, MATCH($B$2, resultados!$A$1:$ZZ$1, 0))</f>
        <v/>
      </c>
      <c r="C269">
        <f>INDEX(resultados!$A$2:$ZZ$273, 263, MATCH($B$3, resultados!$A$1:$ZZ$1, 0))</f>
        <v/>
      </c>
    </row>
    <row r="270">
      <c r="A270">
        <f>INDEX(resultados!$A$2:$ZZ$273, 264, MATCH($B$1, resultados!$A$1:$ZZ$1, 0))</f>
        <v/>
      </c>
      <c r="B270">
        <f>INDEX(resultados!$A$2:$ZZ$273, 264, MATCH($B$2, resultados!$A$1:$ZZ$1, 0))</f>
        <v/>
      </c>
      <c r="C270">
        <f>INDEX(resultados!$A$2:$ZZ$273, 264, MATCH($B$3, resultados!$A$1:$ZZ$1, 0))</f>
        <v/>
      </c>
    </row>
    <row r="271">
      <c r="A271">
        <f>INDEX(resultados!$A$2:$ZZ$273, 265, MATCH($B$1, resultados!$A$1:$ZZ$1, 0))</f>
        <v/>
      </c>
      <c r="B271">
        <f>INDEX(resultados!$A$2:$ZZ$273, 265, MATCH($B$2, resultados!$A$1:$ZZ$1, 0))</f>
        <v/>
      </c>
      <c r="C271">
        <f>INDEX(resultados!$A$2:$ZZ$273, 265, MATCH($B$3, resultados!$A$1:$ZZ$1, 0))</f>
        <v/>
      </c>
    </row>
    <row r="272">
      <c r="A272">
        <f>INDEX(resultados!$A$2:$ZZ$273, 266, MATCH($B$1, resultados!$A$1:$ZZ$1, 0))</f>
        <v/>
      </c>
      <c r="B272">
        <f>INDEX(resultados!$A$2:$ZZ$273, 266, MATCH($B$2, resultados!$A$1:$ZZ$1, 0))</f>
        <v/>
      </c>
      <c r="C272">
        <f>INDEX(resultados!$A$2:$ZZ$273, 266, MATCH($B$3, resultados!$A$1:$ZZ$1, 0))</f>
        <v/>
      </c>
    </row>
    <row r="273">
      <c r="A273">
        <f>INDEX(resultados!$A$2:$ZZ$273, 267, MATCH($B$1, resultados!$A$1:$ZZ$1, 0))</f>
        <v/>
      </c>
      <c r="B273">
        <f>INDEX(resultados!$A$2:$ZZ$273, 267, MATCH($B$2, resultados!$A$1:$ZZ$1, 0))</f>
        <v/>
      </c>
      <c r="C273">
        <f>INDEX(resultados!$A$2:$ZZ$273, 267, MATCH($B$3, resultados!$A$1:$ZZ$1, 0))</f>
        <v/>
      </c>
    </row>
    <row r="274">
      <c r="A274">
        <f>INDEX(resultados!$A$2:$ZZ$273, 268, MATCH($B$1, resultados!$A$1:$ZZ$1, 0))</f>
        <v/>
      </c>
      <c r="B274">
        <f>INDEX(resultados!$A$2:$ZZ$273, 268, MATCH($B$2, resultados!$A$1:$ZZ$1, 0))</f>
        <v/>
      </c>
      <c r="C274">
        <f>INDEX(resultados!$A$2:$ZZ$273, 268, MATCH($B$3, resultados!$A$1:$ZZ$1, 0))</f>
        <v/>
      </c>
    </row>
    <row r="275">
      <c r="A275">
        <f>INDEX(resultados!$A$2:$ZZ$273, 269, MATCH($B$1, resultados!$A$1:$ZZ$1, 0))</f>
        <v/>
      </c>
      <c r="B275">
        <f>INDEX(resultados!$A$2:$ZZ$273, 269, MATCH($B$2, resultados!$A$1:$ZZ$1, 0))</f>
        <v/>
      </c>
      <c r="C275">
        <f>INDEX(resultados!$A$2:$ZZ$273, 269, MATCH($B$3, resultados!$A$1:$ZZ$1, 0))</f>
        <v/>
      </c>
    </row>
    <row r="276">
      <c r="A276">
        <f>INDEX(resultados!$A$2:$ZZ$273, 270, MATCH($B$1, resultados!$A$1:$ZZ$1, 0))</f>
        <v/>
      </c>
      <c r="B276">
        <f>INDEX(resultados!$A$2:$ZZ$273, 270, MATCH($B$2, resultados!$A$1:$ZZ$1, 0))</f>
        <v/>
      </c>
      <c r="C276">
        <f>INDEX(resultados!$A$2:$ZZ$273, 270, MATCH($B$3, resultados!$A$1:$ZZ$1, 0))</f>
        <v/>
      </c>
    </row>
    <row r="277">
      <c r="A277">
        <f>INDEX(resultados!$A$2:$ZZ$273, 271, MATCH($B$1, resultados!$A$1:$ZZ$1, 0))</f>
        <v/>
      </c>
      <c r="B277">
        <f>INDEX(resultados!$A$2:$ZZ$273, 271, MATCH($B$2, resultados!$A$1:$ZZ$1, 0))</f>
        <v/>
      </c>
      <c r="C277">
        <f>INDEX(resultados!$A$2:$ZZ$273, 271, MATCH($B$3, resultados!$A$1:$ZZ$1, 0))</f>
        <v/>
      </c>
    </row>
    <row r="278">
      <c r="A278">
        <f>INDEX(resultados!$A$2:$ZZ$273, 272, MATCH($B$1, resultados!$A$1:$ZZ$1, 0))</f>
        <v/>
      </c>
      <c r="B278">
        <f>INDEX(resultados!$A$2:$ZZ$273, 272, MATCH($B$2, resultados!$A$1:$ZZ$1, 0))</f>
        <v/>
      </c>
      <c r="C278">
        <f>INDEX(resultados!$A$2:$ZZ$273, 272,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9.582599999999999</v>
      </c>
      <c r="E2" t="n">
        <v>10.44</v>
      </c>
      <c r="F2" t="n">
        <v>7.94</v>
      </c>
      <c r="G2" t="n">
        <v>11.34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190.33</v>
      </c>
      <c r="R2" t="n">
        <v>51.85</v>
      </c>
      <c r="S2" t="n">
        <v>24.3</v>
      </c>
      <c r="T2" t="n">
        <v>12789.18</v>
      </c>
      <c r="U2" t="n">
        <v>0.47</v>
      </c>
      <c r="V2" t="n">
        <v>0.79</v>
      </c>
      <c r="W2" t="n">
        <v>3.01</v>
      </c>
      <c r="X2" t="n">
        <v>0.83</v>
      </c>
      <c r="Y2" t="n">
        <v>2</v>
      </c>
      <c r="Z2" t="n">
        <v>10</v>
      </c>
      <c r="AA2" t="n">
        <v>285.6165717130066</v>
      </c>
      <c r="AB2" t="n">
        <v>390.7931939315811</v>
      </c>
      <c r="AC2" t="n">
        <v>353.4964399844426</v>
      </c>
      <c r="AD2" t="n">
        <v>285616.5717130066</v>
      </c>
      <c r="AE2" t="n">
        <v>390793.1939315811</v>
      </c>
      <c r="AF2" t="n">
        <v>3.632170627529107e-05</v>
      </c>
      <c r="AG2" t="n">
        <v>28</v>
      </c>
      <c r="AH2" t="n">
        <v>353496.4399844427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10.3758</v>
      </c>
      <c r="E3" t="n">
        <v>9.640000000000001</v>
      </c>
      <c r="F3" t="n">
        <v>7.48</v>
      </c>
      <c r="G3" t="n">
        <v>22.45</v>
      </c>
      <c r="H3" t="n">
        <v>0.48</v>
      </c>
      <c r="I3" t="n">
        <v>20</v>
      </c>
      <c r="J3" t="n">
        <v>72.7</v>
      </c>
      <c r="K3" t="n">
        <v>32.27</v>
      </c>
      <c r="L3" t="n">
        <v>2</v>
      </c>
      <c r="M3" t="n">
        <v>18</v>
      </c>
      <c r="N3" t="n">
        <v>8.43</v>
      </c>
      <c r="O3" t="n">
        <v>9200.25</v>
      </c>
      <c r="P3" t="n">
        <v>52.03</v>
      </c>
      <c r="Q3" t="n">
        <v>190.13</v>
      </c>
      <c r="R3" t="n">
        <v>37.93</v>
      </c>
      <c r="S3" t="n">
        <v>24.3</v>
      </c>
      <c r="T3" t="n">
        <v>5934.96</v>
      </c>
      <c r="U3" t="n">
        <v>0.64</v>
      </c>
      <c r="V3" t="n">
        <v>0.84</v>
      </c>
      <c r="W3" t="n">
        <v>2.97</v>
      </c>
      <c r="X3" t="n">
        <v>0.37</v>
      </c>
      <c r="Y3" t="n">
        <v>2</v>
      </c>
      <c r="Z3" t="n">
        <v>10</v>
      </c>
      <c r="AA3" t="n">
        <v>262.1996380395366</v>
      </c>
      <c r="AB3" t="n">
        <v>358.753112197337</v>
      </c>
      <c r="AC3" t="n">
        <v>324.5142186823777</v>
      </c>
      <c r="AD3" t="n">
        <v>262199.6380395366</v>
      </c>
      <c r="AE3" t="n">
        <v>358753.112197337</v>
      </c>
      <c r="AF3" t="n">
        <v>3.932823659248691e-05</v>
      </c>
      <c r="AG3" t="n">
        <v>26</v>
      </c>
      <c r="AH3" t="n">
        <v>324514.2186823777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7.36</v>
      </c>
      <c r="G4" t="n">
        <v>33.95</v>
      </c>
      <c r="H4" t="n">
        <v>0.71</v>
      </c>
      <c r="I4" t="n">
        <v>13</v>
      </c>
      <c r="J4" t="n">
        <v>73.88</v>
      </c>
      <c r="K4" t="n">
        <v>32.27</v>
      </c>
      <c r="L4" t="n">
        <v>3</v>
      </c>
      <c r="M4" t="n">
        <v>11</v>
      </c>
      <c r="N4" t="n">
        <v>8.609999999999999</v>
      </c>
      <c r="O4" t="n">
        <v>9346.23</v>
      </c>
      <c r="P4" t="n">
        <v>49.31</v>
      </c>
      <c r="Q4" t="n">
        <v>190.03</v>
      </c>
      <c r="R4" t="n">
        <v>34.03</v>
      </c>
      <c r="S4" t="n">
        <v>24.3</v>
      </c>
      <c r="T4" t="n">
        <v>4022.29</v>
      </c>
      <c r="U4" t="n">
        <v>0.71</v>
      </c>
      <c r="V4" t="n">
        <v>0.85</v>
      </c>
      <c r="W4" t="n">
        <v>2.96</v>
      </c>
      <c r="X4" t="n">
        <v>0.25</v>
      </c>
      <c r="Y4" t="n">
        <v>2</v>
      </c>
      <c r="Z4" t="n">
        <v>10</v>
      </c>
      <c r="AA4" t="n">
        <v>251.1296359991506</v>
      </c>
      <c r="AB4" t="n">
        <v>343.6066470314963</v>
      </c>
      <c r="AC4" t="n">
        <v>310.8133108938707</v>
      </c>
      <c r="AD4" t="n">
        <v>251129.6359991506</v>
      </c>
      <c r="AE4" t="n">
        <v>343606.6470314963</v>
      </c>
      <c r="AF4" t="n">
        <v>4.031714703090899e-05</v>
      </c>
      <c r="AG4" t="n">
        <v>25</v>
      </c>
      <c r="AH4" t="n">
        <v>310813.3108938707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10.7688</v>
      </c>
      <c r="E5" t="n">
        <v>9.289999999999999</v>
      </c>
      <c r="F5" t="n">
        <v>7.29</v>
      </c>
      <c r="G5" t="n">
        <v>43.72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46.66</v>
      </c>
      <c r="Q5" t="n">
        <v>190.05</v>
      </c>
      <c r="R5" t="n">
        <v>31.75</v>
      </c>
      <c r="S5" t="n">
        <v>24.3</v>
      </c>
      <c r="T5" t="n">
        <v>2899.64</v>
      </c>
      <c r="U5" t="n">
        <v>0.77</v>
      </c>
      <c r="V5" t="n">
        <v>0.86</v>
      </c>
      <c r="W5" t="n">
        <v>2.95</v>
      </c>
      <c r="X5" t="n">
        <v>0.18</v>
      </c>
      <c r="Y5" t="n">
        <v>2</v>
      </c>
      <c r="Z5" t="n">
        <v>10</v>
      </c>
      <c r="AA5" t="n">
        <v>249.3904647777439</v>
      </c>
      <c r="AB5" t="n">
        <v>341.2270362395497</v>
      </c>
      <c r="AC5" t="n">
        <v>308.660806816102</v>
      </c>
      <c r="AD5" t="n">
        <v>249390.4647777439</v>
      </c>
      <c r="AE5" t="n">
        <v>341227.0362395497</v>
      </c>
      <c r="AF5" t="n">
        <v>4.081785637899468e-05</v>
      </c>
      <c r="AG5" t="n">
        <v>25</v>
      </c>
      <c r="AH5" t="n">
        <v>308660.806816102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10.847</v>
      </c>
      <c r="E6" t="n">
        <v>9.220000000000001</v>
      </c>
      <c r="F6" t="n">
        <v>7.25</v>
      </c>
      <c r="G6" t="n">
        <v>54.38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44.75</v>
      </c>
      <c r="Q6" t="n">
        <v>190.07</v>
      </c>
      <c r="R6" t="n">
        <v>30.41</v>
      </c>
      <c r="S6" t="n">
        <v>24.3</v>
      </c>
      <c r="T6" t="n">
        <v>2239.15</v>
      </c>
      <c r="U6" t="n">
        <v>0.8</v>
      </c>
      <c r="V6" t="n">
        <v>0.86</v>
      </c>
      <c r="W6" t="n">
        <v>2.96</v>
      </c>
      <c r="X6" t="n">
        <v>0.14</v>
      </c>
      <c r="Y6" t="n">
        <v>2</v>
      </c>
      <c r="Z6" t="n">
        <v>10</v>
      </c>
      <c r="AA6" t="n">
        <v>248.2104663856117</v>
      </c>
      <c r="AB6" t="n">
        <v>339.6125103815803</v>
      </c>
      <c r="AC6" t="n">
        <v>307.2003690400154</v>
      </c>
      <c r="AD6" t="n">
        <v>248210.4663856117</v>
      </c>
      <c r="AE6" t="n">
        <v>339612.5103815803</v>
      </c>
      <c r="AF6" t="n">
        <v>4.111426418384177e-05</v>
      </c>
      <c r="AG6" t="n">
        <v>25</v>
      </c>
      <c r="AH6" t="n">
        <v>307200.3690400154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10.8535</v>
      </c>
      <c r="E7" t="n">
        <v>9.210000000000001</v>
      </c>
      <c r="F7" t="n">
        <v>7.25</v>
      </c>
      <c r="G7" t="n">
        <v>54.34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44.96</v>
      </c>
      <c r="Q7" t="n">
        <v>190.05</v>
      </c>
      <c r="R7" t="n">
        <v>30.23</v>
      </c>
      <c r="S7" t="n">
        <v>24.3</v>
      </c>
      <c r="T7" t="n">
        <v>2148.96</v>
      </c>
      <c r="U7" t="n">
        <v>0.8</v>
      </c>
      <c r="V7" t="n">
        <v>0.86</v>
      </c>
      <c r="W7" t="n">
        <v>2.96</v>
      </c>
      <c r="X7" t="n">
        <v>0.14</v>
      </c>
      <c r="Y7" t="n">
        <v>2</v>
      </c>
      <c r="Z7" t="n">
        <v>10</v>
      </c>
      <c r="AA7" t="n">
        <v>239.4658156273524</v>
      </c>
      <c r="AB7" t="n">
        <v>327.6476934273719</v>
      </c>
      <c r="AC7" t="n">
        <v>296.3774574231869</v>
      </c>
      <c r="AD7" t="n">
        <v>239465.8156273525</v>
      </c>
      <c r="AE7" t="n">
        <v>327647.6934273719</v>
      </c>
      <c r="AF7" t="n">
        <v>4.113890166122677e-05</v>
      </c>
      <c r="AG7" t="n">
        <v>24</v>
      </c>
      <c r="AH7" t="n">
        <v>296377.4574231869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10.4466</v>
      </c>
      <c r="E2" t="n">
        <v>9.57</v>
      </c>
      <c r="F2" t="n">
        <v>7.6</v>
      </c>
      <c r="G2" t="n">
        <v>18.23</v>
      </c>
      <c r="H2" t="n">
        <v>0.43</v>
      </c>
      <c r="I2" t="n">
        <v>25</v>
      </c>
      <c r="J2" t="n">
        <v>39.78</v>
      </c>
      <c r="K2" t="n">
        <v>19.54</v>
      </c>
      <c r="L2" t="n">
        <v>1</v>
      </c>
      <c r="M2" t="n">
        <v>23</v>
      </c>
      <c r="N2" t="n">
        <v>4.24</v>
      </c>
      <c r="O2" t="n">
        <v>5140</v>
      </c>
      <c r="P2" t="n">
        <v>33.44</v>
      </c>
      <c r="Q2" t="n">
        <v>190.11</v>
      </c>
      <c r="R2" t="n">
        <v>41.34</v>
      </c>
      <c r="S2" t="n">
        <v>24.3</v>
      </c>
      <c r="T2" t="n">
        <v>7615.66</v>
      </c>
      <c r="U2" t="n">
        <v>0.59</v>
      </c>
      <c r="V2" t="n">
        <v>0.82</v>
      </c>
      <c r="W2" t="n">
        <v>2.98</v>
      </c>
      <c r="X2" t="n">
        <v>0.49</v>
      </c>
      <c r="Y2" t="n">
        <v>2</v>
      </c>
      <c r="Z2" t="n">
        <v>10</v>
      </c>
      <c r="AA2" t="n">
        <v>241.2481477130422</v>
      </c>
      <c r="AB2" t="n">
        <v>330.0863588179536</v>
      </c>
      <c r="AC2" t="n">
        <v>298.5833800115805</v>
      </c>
      <c r="AD2" t="n">
        <v>241248.1477130422</v>
      </c>
      <c r="AE2" t="n">
        <v>330086.3588179536</v>
      </c>
      <c r="AF2" t="n">
        <v>5.237129924415463e-05</v>
      </c>
      <c r="AG2" t="n">
        <v>25</v>
      </c>
      <c r="AH2" t="n">
        <v>298583.3800115805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10.8398</v>
      </c>
      <c r="E3" t="n">
        <v>9.23</v>
      </c>
      <c r="F3" t="n">
        <v>7.37</v>
      </c>
      <c r="G3" t="n">
        <v>31.59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30.04</v>
      </c>
      <c r="Q3" t="n">
        <v>190.05</v>
      </c>
      <c r="R3" t="n">
        <v>33.81</v>
      </c>
      <c r="S3" t="n">
        <v>24.3</v>
      </c>
      <c r="T3" t="n">
        <v>3906.23</v>
      </c>
      <c r="U3" t="n">
        <v>0.72</v>
      </c>
      <c r="V3" t="n">
        <v>0.85</v>
      </c>
      <c r="W3" t="n">
        <v>2.98</v>
      </c>
      <c r="X3" t="n">
        <v>0.26</v>
      </c>
      <c r="Y3" t="n">
        <v>2</v>
      </c>
      <c r="Z3" t="n">
        <v>10</v>
      </c>
      <c r="AA3" t="n">
        <v>238.6919151915754</v>
      </c>
      <c r="AB3" t="n">
        <v>326.5888087090647</v>
      </c>
      <c r="AC3" t="n">
        <v>295.4196311762404</v>
      </c>
      <c r="AD3" t="n">
        <v>238691.9151915754</v>
      </c>
      <c r="AE3" t="n">
        <v>326588.8087090647</v>
      </c>
      <c r="AF3" t="n">
        <v>5.434250469500003e-05</v>
      </c>
      <c r="AG3" t="n">
        <v>25</v>
      </c>
      <c r="AH3" t="n">
        <v>295419.6311762405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7.7725</v>
      </c>
      <c r="E2" t="n">
        <v>12.87</v>
      </c>
      <c r="F2" t="n">
        <v>8.56</v>
      </c>
      <c r="G2" t="n">
        <v>7.13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98.81</v>
      </c>
      <c r="Q2" t="n">
        <v>190.73</v>
      </c>
      <c r="R2" t="n">
        <v>71.11</v>
      </c>
      <c r="S2" t="n">
        <v>24.3</v>
      </c>
      <c r="T2" t="n">
        <v>22265.84</v>
      </c>
      <c r="U2" t="n">
        <v>0.34</v>
      </c>
      <c r="V2" t="n">
        <v>0.73</v>
      </c>
      <c r="W2" t="n">
        <v>3.05</v>
      </c>
      <c r="X2" t="n">
        <v>1.44</v>
      </c>
      <c r="Y2" t="n">
        <v>2</v>
      </c>
      <c r="Z2" t="n">
        <v>10</v>
      </c>
      <c r="AA2" t="n">
        <v>382.5375736733807</v>
      </c>
      <c r="AB2" t="n">
        <v>523.4047846665967</v>
      </c>
      <c r="AC2" t="n">
        <v>473.4517666212449</v>
      </c>
      <c r="AD2" t="n">
        <v>382537.5736733807</v>
      </c>
      <c r="AE2" t="n">
        <v>523404.7846665967</v>
      </c>
      <c r="AF2" t="n">
        <v>2.093156870534093e-05</v>
      </c>
      <c r="AG2" t="n">
        <v>34</v>
      </c>
      <c r="AH2" t="n">
        <v>473451.766621245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9.1389</v>
      </c>
      <c r="E3" t="n">
        <v>10.94</v>
      </c>
      <c r="F3" t="n">
        <v>7.76</v>
      </c>
      <c r="G3" t="n">
        <v>14.11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88.95999999999999</v>
      </c>
      <c r="Q3" t="n">
        <v>190.27</v>
      </c>
      <c r="R3" t="n">
        <v>46.21</v>
      </c>
      <c r="S3" t="n">
        <v>24.3</v>
      </c>
      <c r="T3" t="n">
        <v>10011.48</v>
      </c>
      <c r="U3" t="n">
        <v>0.53</v>
      </c>
      <c r="V3" t="n">
        <v>0.8100000000000001</v>
      </c>
      <c r="W3" t="n">
        <v>3</v>
      </c>
      <c r="X3" t="n">
        <v>0.65</v>
      </c>
      <c r="Y3" t="n">
        <v>2</v>
      </c>
      <c r="Z3" t="n">
        <v>10</v>
      </c>
      <c r="AA3" t="n">
        <v>319.6074345360337</v>
      </c>
      <c r="AB3" t="n">
        <v>437.3009920170799</v>
      </c>
      <c r="AC3" t="n">
        <v>395.5655990947661</v>
      </c>
      <c r="AD3" t="n">
        <v>319607.4345360337</v>
      </c>
      <c r="AE3" t="n">
        <v>437300.9920170798</v>
      </c>
      <c r="AF3" t="n">
        <v>2.461132367207979e-05</v>
      </c>
      <c r="AG3" t="n">
        <v>29</v>
      </c>
      <c r="AH3" t="n">
        <v>395565.5990947661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9.616400000000001</v>
      </c>
      <c r="E4" t="n">
        <v>10.4</v>
      </c>
      <c r="F4" t="n">
        <v>7.54</v>
      </c>
      <c r="G4" t="n">
        <v>20.55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85.61</v>
      </c>
      <c r="Q4" t="n">
        <v>190.11</v>
      </c>
      <c r="R4" t="n">
        <v>39.39</v>
      </c>
      <c r="S4" t="n">
        <v>24.3</v>
      </c>
      <c r="T4" t="n">
        <v>6657.43</v>
      </c>
      <c r="U4" t="n">
        <v>0.62</v>
      </c>
      <c r="V4" t="n">
        <v>0.83</v>
      </c>
      <c r="W4" t="n">
        <v>2.98</v>
      </c>
      <c r="X4" t="n">
        <v>0.43</v>
      </c>
      <c r="Y4" t="n">
        <v>2</v>
      </c>
      <c r="Z4" t="n">
        <v>10</v>
      </c>
      <c r="AA4" t="n">
        <v>305.612965761213</v>
      </c>
      <c r="AB4" t="n">
        <v>418.1531424469814</v>
      </c>
      <c r="AC4" t="n">
        <v>378.2451934134621</v>
      </c>
      <c r="AD4" t="n">
        <v>305612.965761213</v>
      </c>
      <c r="AE4" t="n">
        <v>418153.1424469814</v>
      </c>
      <c r="AF4" t="n">
        <v>2.589724506890196e-05</v>
      </c>
      <c r="AG4" t="n">
        <v>28</v>
      </c>
      <c r="AH4" t="n">
        <v>378245.1934134621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9.8947</v>
      </c>
      <c r="E5" t="n">
        <v>10.11</v>
      </c>
      <c r="F5" t="n">
        <v>7.42</v>
      </c>
      <c r="G5" t="n">
        <v>27.81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83.45999999999999</v>
      </c>
      <c r="Q5" t="n">
        <v>190.04</v>
      </c>
      <c r="R5" t="n">
        <v>35.63</v>
      </c>
      <c r="S5" t="n">
        <v>24.3</v>
      </c>
      <c r="T5" t="n">
        <v>4809.65</v>
      </c>
      <c r="U5" t="n">
        <v>0.68</v>
      </c>
      <c r="V5" t="n">
        <v>0.84</v>
      </c>
      <c r="W5" t="n">
        <v>2.97</v>
      </c>
      <c r="X5" t="n">
        <v>0.31</v>
      </c>
      <c r="Y5" t="n">
        <v>2</v>
      </c>
      <c r="Z5" t="n">
        <v>10</v>
      </c>
      <c r="AA5" t="n">
        <v>293.8619081262819</v>
      </c>
      <c r="AB5" t="n">
        <v>402.074826970794</v>
      </c>
      <c r="AC5" t="n">
        <v>363.7013698002647</v>
      </c>
      <c r="AD5" t="n">
        <v>293861.9081262819</v>
      </c>
      <c r="AE5" t="n">
        <v>402074.8269707941</v>
      </c>
      <c r="AF5" t="n">
        <v>2.664671506834827e-05</v>
      </c>
      <c r="AG5" t="n">
        <v>27</v>
      </c>
      <c r="AH5" t="n">
        <v>363701.3698002647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10.0399</v>
      </c>
      <c r="E6" t="n">
        <v>9.960000000000001</v>
      </c>
      <c r="F6" t="n">
        <v>7.36</v>
      </c>
      <c r="G6" t="n">
        <v>33.95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82.13</v>
      </c>
      <c r="Q6" t="n">
        <v>190.09</v>
      </c>
      <c r="R6" t="n">
        <v>33.99</v>
      </c>
      <c r="S6" t="n">
        <v>24.3</v>
      </c>
      <c r="T6" t="n">
        <v>4000.29</v>
      </c>
      <c r="U6" t="n">
        <v>0.71</v>
      </c>
      <c r="V6" t="n">
        <v>0.85</v>
      </c>
      <c r="W6" t="n">
        <v>2.96</v>
      </c>
      <c r="X6" t="n">
        <v>0.25</v>
      </c>
      <c r="Y6" t="n">
        <v>2</v>
      </c>
      <c r="Z6" t="n">
        <v>10</v>
      </c>
      <c r="AA6" t="n">
        <v>283.4187890493496</v>
      </c>
      <c r="AB6" t="n">
        <v>387.7860907318375</v>
      </c>
      <c r="AC6" t="n">
        <v>350.7763304935868</v>
      </c>
      <c r="AD6" t="n">
        <v>283418.7890493497</v>
      </c>
      <c r="AE6" t="n">
        <v>387786.0907318376</v>
      </c>
      <c r="AF6" t="n">
        <v>2.703774289414633e-05</v>
      </c>
      <c r="AG6" t="n">
        <v>26</v>
      </c>
      <c r="AH6" t="n">
        <v>350776.3304935868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10.1514</v>
      </c>
      <c r="E7" t="n">
        <v>9.85</v>
      </c>
      <c r="F7" t="n">
        <v>7.3</v>
      </c>
      <c r="G7" t="n">
        <v>39.84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80.53</v>
      </c>
      <c r="Q7" t="n">
        <v>190.03</v>
      </c>
      <c r="R7" t="n">
        <v>32.32</v>
      </c>
      <c r="S7" t="n">
        <v>24.3</v>
      </c>
      <c r="T7" t="n">
        <v>3175.58</v>
      </c>
      <c r="U7" t="n">
        <v>0.75</v>
      </c>
      <c r="V7" t="n">
        <v>0.86</v>
      </c>
      <c r="W7" t="n">
        <v>2.96</v>
      </c>
      <c r="X7" t="n">
        <v>0.2</v>
      </c>
      <c r="Y7" t="n">
        <v>2</v>
      </c>
      <c r="Z7" t="n">
        <v>10</v>
      </c>
      <c r="AA7" t="n">
        <v>281.9533911472392</v>
      </c>
      <c r="AB7" t="n">
        <v>385.7810686733773</v>
      </c>
      <c r="AC7" t="n">
        <v>348.9626649263199</v>
      </c>
      <c r="AD7" t="n">
        <v>281953.3911472393</v>
      </c>
      <c r="AE7" t="n">
        <v>385781.0686733773</v>
      </c>
      <c r="AF7" t="n">
        <v>2.733801563916345e-05</v>
      </c>
      <c r="AG7" t="n">
        <v>26</v>
      </c>
      <c r="AH7" t="n">
        <v>348962.6649263199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10.2009</v>
      </c>
      <c r="E8" t="n">
        <v>9.800000000000001</v>
      </c>
      <c r="F8" t="n">
        <v>7.29</v>
      </c>
      <c r="G8" t="n">
        <v>43.72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79.45999999999999</v>
      </c>
      <c r="Q8" t="n">
        <v>190.06</v>
      </c>
      <c r="R8" t="n">
        <v>31.77</v>
      </c>
      <c r="S8" t="n">
        <v>24.3</v>
      </c>
      <c r="T8" t="n">
        <v>2905.19</v>
      </c>
      <c r="U8" t="n">
        <v>0.76</v>
      </c>
      <c r="V8" t="n">
        <v>0.86</v>
      </c>
      <c r="W8" t="n">
        <v>2.95</v>
      </c>
      <c r="X8" t="n">
        <v>0.18</v>
      </c>
      <c r="Y8" t="n">
        <v>2</v>
      </c>
      <c r="Z8" t="n">
        <v>10</v>
      </c>
      <c r="AA8" t="n">
        <v>281.1350821631216</v>
      </c>
      <c r="AB8" t="n">
        <v>384.6614222200631</v>
      </c>
      <c r="AC8" t="n">
        <v>347.9498759590763</v>
      </c>
      <c r="AD8" t="n">
        <v>281135.0821631216</v>
      </c>
      <c r="AE8" t="n">
        <v>384661.4222200631</v>
      </c>
      <c r="AF8" t="n">
        <v>2.747132057977643e-05</v>
      </c>
      <c r="AG8" t="n">
        <v>26</v>
      </c>
      <c r="AH8" t="n">
        <v>347949.8759590763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10.301</v>
      </c>
      <c r="E9" t="n">
        <v>9.710000000000001</v>
      </c>
      <c r="F9" t="n">
        <v>7.25</v>
      </c>
      <c r="G9" t="n">
        <v>54.36</v>
      </c>
      <c r="H9" t="n">
        <v>0.9399999999999999</v>
      </c>
      <c r="I9" t="n">
        <v>8</v>
      </c>
      <c r="J9" t="n">
        <v>151.46</v>
      </c>
      <c r="K9" t="n">
        <v>47.83</v>
      </c>
      <c r="L9" t="n">
        <v>8</v>
      </c>
      <c r="M9" t="n">
        <v>6</v>
      </c>
      <c r="N9" t="n">
        <v>25.63</v>
      </c>
      <c r="O9" t="n">
        <v>18913.66</v>
      </c>
      <c r="P9" t="n">
        <v>78.20999999999999</v>
      </c>
      <c r="Q9" t="n">
        <v>190.03</v>
      </c>
      <c r="R9" t="n">
        <v>30.52</v>
      </c>
      <c r="S9" t="n">
        <v>24.3</v>
      </c>
      <c r="T9" t="n">
        <v>2293.89</v>
      </c>
      <c r="U9" t="n">
        <v>0.8</v>
      </c>
      <c r="V9" t="n">
        <v>0.86</v>
      </c>
      <c r="W9" t="n">
        <v>2.95</v>
      </c>
      <c r="X9" t="n">
        <v>0.14</v>
      </c>
      <c r="Y9" t="n">
        <v>2</v>
      </c>
      <c r="Z9" t="n">
        <v>10</v>
      </c>
      <c r="AA9" t="n">
        <v>279.9707319967746</v>
      </c>
      <c r="AB9" t="n">
        <v>383.0683069549631</v>
      </c>
      <c r="AC9" t="n">
        <v>346.5088053789262</v>
      </c>
      <c r="AD9" t="n">
        <v>279970.7319967746</v>
      </c>
      <c r="AE9" t="n">
        <v>383068.3069549631</v>
      </c>
      <c r="AF9" t="n">
        <v>2.7740892793016e-05</v>
      </c>
      <c r="AG9" t="n">
        <v>26</v>
      </c>
      <c r="AH9" t="n">
        <v>346508.8053789262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10.3078</v>
      </c>
      <c r="E10" t="n">
        <v>9.699999999999999</v>
      </c>
      <c r="F10" t="n">
        <v>7.24</v>
      </c>
      <c r="G10" t="n">
        <v>54.31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77.41</v>
      </c>
      <c r="Q10" t="n">
        <v>190.02</v>
      </c>
      <c r="R10" t="n">
        <v>30.32</v>
      </c>
      <c r="S10" t="n">
        <v>24.3</v>
      </c>
      <c r="T10" t="n">
        <v>2192.77</v>
      </c>
      <c r="U10" t="n">
        <v>0.8</v>
      </c>
      <c r="V10" t="n">
        <v>0.86</v>
      </c>
      <c r="W10" t="n">
        <v>2.95</v>
      </c>
      <c r="X10" t="n">
        <v>0.13</v>
      </c>
      <c r="Y10" t="n">
        <v>2</v>
      </c>
      <c r="Z10" t="n">
        <v>10</v>
      </c>
      <c r="AA10" t="n">
        <v>279.5089227777005</v>
      </c>
      <c r="AB10" t="n">
        <v>382.436439207841</v>
      </c>
      <c r="AC10" t="n">
        <v>345.9372422027574</v>
      </c>
      <c r="AD10" t="n">
        <v>279508.9227777005</v>
      </c>
      <c r="AE10" t="n">
        <v>382436.439207841</v>
      </c>
      <c r="AF10" t="n">
        <v>2.775920539091839e-05</v>
      </c>
      <c r="AG10" t="n">
        <v>26</v>
      </c>
      <c r="AH10" t="n">
        <v>345937.2422027574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10.3523</v>
      </c>
      <c r="E11" t="n">
        <v>9.66</v>
      </c>
      <c r="F11" t="n">
        <v>7.23</v>
      </c>
      <c r="G11" t="n">
        <v>61.96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76.81</v>
      </c>
      <c r="Q11" t="n">
        <v>190</v>
      </c>
      <c r="R11" t="n">
        <v>29.99</v>
      </c>
      <c r="S11" t="n">
        <v>24.3</v>
      </c>
      <c r="T11" t="n">
        <v>2034.17</v>
      </c>
      <c r="U11" t="n">
        <v>0.8100000000000001</v>
      </c>
      <c r="V11" t="n">
        <v>0.87</v>
      </c>
      <c r="W11" t="n">
        <v>2.95</v>
      </c>
      <c r="X11" t="n">
        <v>0.12</v>
      </c>
      <c r="Y11" t="n">
        <v>2</v>
      </c>
      <c r="Z11" t="n">
        <v>10</v>
      </c>
      <c r="AA11" t="n">
        <v>278.9839604810459</v>
      </c>
      <c r="AB11" t="n">
        <v>381.7181626338563</v>
      </c>
      <c r="AC11" t="n">
        <v>345.2875169368863</v>
      </c>
      <c r="AD11" t="n">
        <v>278983.9604810459</v>
      </c>
      <c r="AE11" t="n">
        <v>381718.1626338563</v>
      </c>
      <c r="AF11" t="n">
        <v>2.787904518601491e-05</v>
      </c>
      <c r="AG11" t="n">
        <v>26</v>
      </c>
      <c r="AH11" t="n">
        <v>345287.5169368863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10.4179</v>
      </c>
      <c r="E12" t="n">
        <v>9.6</v>
      </c>
      <c r="F12" t="n">
        <v>7.2</v>
      </c>
      <c r="G12" t="n">
        <v>71.97</v>
      </c>
      <c r="H12" t="n">
        <v>1.25</v>
      </c>
      <c r="I12" t="n">
        <v>6</v>
      </c>
      <c r="J12" t="n">
        <v>155.66</v>
      </c>
      <c r="K12" t="n">
        <v>47.83</v>
      </c>
      <c r="L12" t="n">
        <v>11</v>
      </c>
      <c r="M12" t="n">
        <v>4</v>
      </c>
      <c r="N12" t="n">
        <v>26.83</v>
      </c>
      <c r="O12" t="n">
        <v>19431.82</v>
      </c>
      <c r="P12" t="n">
        <v>75.08</v>
      </c>
      <c r="Q12" t="n">
        <v>189.97</v>
      </c>
      <c r="R12" t="n">
        <v>29.02</v>
      </c>
      <c r="S12" t="n">
        <v>24.3</v>
      </c>
      <c r="T12" t="n">
        <v>1552.1</v>
      </c>
      <c r="U12" t="n">
        <v>0.84</v>
      </c>
      <c r="V12" t="n">
        <v>0.87</v>
      </c>
      <c r="W12" t="n">
        <v>2.95</v>
      </c>
      <c r="X12" t="n">
        <v>0.09</v>
      </c>
      <c r="Y12" t="n">
        <v>2</v>
      </c>
      <c r="Z12" t="n">
        <v>10</v>
      </c>
      <c r="AA12" t="n">
        <v>268.8487923222476</v>
      </c>
      <c r="AB12" t="n">
        <v>367.8507784269263</v>
      </c>
      <c r="AC12" t="n">
        <v>332.7436164156698</v>
      </c>
      <c r="AD12" t="n">
        <v>268848.7923222476</v>
      </c>
      <c r="AE12" t="n">
        <v>367850.7784269263</v>
      </c>
      <c r="AF12" t="n">
        <v>2.80557078951909e-05</v>
      </c>
      <c r="AG12" t="n">
        <v>25</v>
      </c>
      <c r="AH12" t="n">
        <v>332743.6164156698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10.4115</v>
      </c>
      <c r="E13" t="n">
        <v>9.6</v>
      </c>
      <c r="F13" t="n">
        <v>7.2</v>
      </c>
      <c r="G13" t="n">
        <v>72.03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74.89</v>
      </c>
      <c r="Q13" t="n">
        <v>190</v>
      </c>
      <c r="R13" t="n">
        <v>29.29</v>
      </c>
      <c r="S13" t="n">
        <v>24.3</v>
      </c>
      <c r="T13" t="n">
        <v>1687.39</v>
      </c>
      <c r="U13" t="n">
        <v>0.83</v>
      </c>
      <c r="V13" t="n">
        <v>0.87</v>
      </c>
      <c r="W13" t="n">
        <v>2.95</v>
      </c>
      <c r="X13" t="n">
        <v>0.1</v>
      </c>
      <c r="Y13" t="n">
        <v>2</v>
      </c>
      <c r="Z13" t="n">
        <v>10</v>
      </c>
      <c r="AA13" t="n">
        <v>268.7772018988659</v>
      </c>
      <c r="AB13" t="n">
        <v>367.7528252513088</v>
      </c>
      <c r="AC13" t="n">
        <v>332.6550117536551</v>
      </c>
      <c r="AD13" t="n">
        <v>268777.2018988659</v>
      </c>
      <c r="AE13" t="n">
        <v>367752.8252513088</v>
      </c>
      <c r="AF13" t="n">
        <v>2.803847250892983e-05</v>
      </c>
      <c r="AG13" t="n">
        <v>25</v>
      </c>
      <c r="AH13" t="n">
        <v>332655.011753655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10.4016</v>
      </c>
      <c r="E14" t="n">
        <v>9.609999999999999</v>
      </c>
      <c r="F14" t="n">
        <v>7.21</v>
      </c>
      <c r="G14" t="n">
        <v>72.12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73.3</v>
      </c>
      <c r="Q14" t="n">
        <v>189.99</v>
      </c>
      <c r="R14" t="n">
        <v>29.47</v>
      </c>
      <c r="S14" t="n">
        <v>24.3</v>
      </c>
      <c r="T14" t="n">
        <v>1779.77</v>
      </c>
      <c r="U14" t="n">
        <v>0.82</v>
      </c>
      <c r="V14" t="n">
        <v>0.87</v>
      </c>
      <c r="W14" t="n">
        <v>2.95</v>
      </c>
      <c r="X14" t="n">
        <v>0.1</v>
      </c>
      <c r="Y14" t="n">
        <v>2</v>
      </c>
      <c r="Z14" t="n">
        <v>10</v>
      </c>
      <c r="AA14" t="n">
        <v>276.9117181148974</v>
      </c>
      <c r="AB14" t="n">
        <v>378.8828292076108</v>
      </c>
      <c r="AC14" t="n">
        <v>342.7227837534263</v>
      </c>
      <c r="AD14" t="n">
        <v>276911.7181148974</v>
      </c>
      <c r="AE14" t="n">
        <v>378882.8292076108</v>
      </c>
      <c r="AF14" t="n">
        <v>2.801181152080723e-05</v>
      </c>
      <c r="AG14" t="n">
        <v>26</v>
      </c>
      <c r="AH14" t="n">
        <v>342722.7837534263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10.463</v>
      </c>
      <c r="E15" t="n">
        <v>9.56</v>
      </c>
      <c r="F15" t="n">
        <v>7.18</v>
      </c>
      <c r="G15" t="n">
        <v>86.22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72.94</v>
      </c>
      <c r="Q15" t="n">
        <v>190.03</v>
      </c>
      <c r="R15" t="n">
        <v>28.63</v>
      </c>
      <c r="S15" t="n">
        <v>24.3</v>
      </c>
      <c r="T15" t="n">
        <v>1362.12</v>
      </c>
      <c r="U15" t="n">
        <v>0.85</v>
      </c>
      <c r="V15" t="n">
        <v>0.87</v>
      </c>
      <c r="W15" t="n">
        <v>2.95</v>
      </c>
      <c r="X15" t="n">
        <v>0.08</v>
      </c>
      <c r="Y15" t="n">
        <v>2</v>
      </c>
      <c r="Z15" t="n">
        <v>10</v>
      </c>
      <c r="AA15" t="n">
        <v>267.5251168144827</v>
      </c>
      <c r="AB15" t="n">
        <v>366.0396672007602</v>
      </c>
      <c r="AC15" t="n">
        <v>331.1053551030184</v>
      </c>
      <c r="AD15" t="n">
        <v>267525.1168144827</v>
      </c>
      <c r="AE15" t="n">
        <v>366039.6672007602</v>
      </c>
      <c r="AF15" t="n">
        <v>2.817716350774939e-05</v>
      </c>
      <c r="AG15" t="n">
        <v>25</v>
      </c>
      <c r="AH15" t="n">
        <v>331105.3551030184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10.4666</v>
      </c>
      <c r="E16" t="n">
        <v>9.550000000000001</v>
      </c>
      <c r="F16" t="n">
        <v>7.18</v>
      </c>
      <c r="G16" t="n">
        <v>86.18000000000001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72.12</v>
      </c>
      <c r="Q16" t="n">
        <v>189.99</v>
      </c>
      <c r="R16" t="n">
        <v>28.48</v>
      </c>
      <c r="S16" t="n">
        <v>24.3</v>
      </c>
      <c r="T16" t="n">
        <v>1289.39</v>
      </c>
      <c r="U16" t="n">
        <v>0.85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267.0837143497293</v>
      </c>
      <c r="AB16" t="n">
        <v>365.4357208751823</v>
      </c>
      <c r="AC16" t="n">
        <v>330.5590485671097</v>
      </c>
      <c r="AD16" t="n">
        <v>267083.7143497294</v>
      </c>
      <c r="AE16" t="n">
        <v>365435.7208751823</v>
      </c>
      <c r="AF16" t="n">
        <v>2.818685841252124e-05</v>
      </c>
      <c r="AG16" t="n">
        <v>25</v>
      </c>
      <c r="AH16" t="n">
        <v>330559.0485671097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10.4612</v>
      </c>
      <c r="E17" t="n">
        <v>9.56</v>
      </c>
      <c r="F17" t="n">
        <v>7.19</v>
      </c>
      <c r="G17" t="n">
        <v>86.23999999999999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70.48999999999999</v>
      </c>
      <c r="Q17" t="n">
        <v>189.98</v>
      </c>
      <c r="R17" t="n">
        <v>28.69</v>
      </c>
      <c r="S17" t="n">
        <v>24.3</v>
      </c>
      <c r="T17" t="n">
        <v>1391.63</v>
      </c>
      <c r="U17" t="n">
        <v>0.85</v>
      </c>
      <c r="V17" t="n">
        <v>0.87</v>
      </c>
      <c r="W17" t="n">
        <v>2.95</v>
      </c>
      <c r="X17" t="n">
        <v>0.08</v>
      </c>
      <c r="Y17" t="n">
        <v>2</v>
      </c>
      <c r="Z17" t="n">
        <v>10</v>
      </c>
      <c r="AA17" t="n">
        <v>266.2662754758161</v>
      </c>
      <c r="AB17" t="n">
        <v>364.3172649450364</v>
      </c>
      <c r="AC17" t="n">
        <v>329.5473365011741</v>
      </c>
      <c r="AD17" t="n">
        <v>266266.2754758161</v>
      </c>
      <c r="AE17" t="n">
        <v>364317.2649450364</v>
      </c>
      <c r="AF17" t="n">
        <v>2.817231605536346e-05</v>
      </c>
      <c r="AG17" t="n">
        <v>25</v>
      </c>
      <c r="AH17" t="n">
        <v>329547.3365011741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10.5217</v>
      </c>
      <c r="E18" t="n">
        <v>9.5</v>
      </c>
      <c r="F18" t="n">
        <v>7.16</v>
      </c>
      <c r="G18" t="n">
        <v>107.4</v>
      </c>
      <c r="H18" t="n">
        <v>1.83</v>
      </c>
      <c r="I18" t="n">
        <v>4</v>
      </c>
      <c r="J18" t="n">
        <v>164.19</v>
      </c>
      <c r="K18" t="n">
        <v>47.83</v>
      </c>
      <c r="L18" t="n">
        <v>17</v>
      </c>
      <c r="M18" t="n">
        <v>1</v>
      </c>
      <c r="N18" t="n">
        <v>29.36</v>
      </c>
      <c r="O18" t="n">
        <v>20483.57</v>
      </c>
      <c r="P18" t="n">
        <v>69.44</v>
      </c>
      <c r="Q18" t="n">
        <v>189.97</v>
      </c>
      <c r="R18" t="n">
        <v>27.84</v>
      </c>
      <c r="S18" t="n">
        <v>24.3</v>
      </c>
      <c r="T18" t="n">
        <v>970.6</v>
      </c>
      <c r="U18" t="n">
        <v>0.87</v>
      </c>
      <c r="V18" t="n">
        <v>0.87</v>
      </c>
      <c r="W18" t="n">
        <v>2.95</v>
      </c>
      <c r="X18" t="n">
        <v>0.05</v>
      </c>
      <c r="Y18" t="n">
        <v>2</v>
      </c>
      <c r="Z18" t="n">
        <v>10</v>
      </c>
      <c r="AA18" t="n">
        <v>265.4545128569279</v>
      </c>
      <c r="AB18" t="n">
        <v>363.2065755174342</v>
      </c>
      <c r="AC18" t="n">
        <v>328.5426497136799</v>
      </c>
      <c r="AD18" t="n">
        <v>265454.5128569279</v>
      </c>
      <c r="AE18" t="n">
        <v>363206.5755174342</v>
      </c>
      <c r="AF18" t="n">
        <v>2.833524431611265e-05</v>
      </c>
      <c r="AG18" t="n">
        <v>25</v>
      </c>
      <c r="AH18" t="n">
        <v>328542.6497136799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10.5137</v>
      </c>
      <c r="E19" t="n">
        <v>9.51</v>
      </c>
      <c r="F19" t="n">
        <v>7.17</v>
      </c>
      <c r="G19" t="n">
        <v>107.51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69.89</v>
      </c>
      <c r="Q19" t="n">
        <v>189.97</v>
      </c>
      <c r="R19" t="n">
        <v>28</v>
      </c>
      <c r="S19" t="n">
        <v>24.3</v>
      </c>
      <c r="T19" t="n">
        <v>1054.55</v>
      </c>
      <c r="U19" t="n">
        <v>0.87</v>
      </c>
      <c r="V19" t="n">
        <v>0.87</v>
      </c>
      <c r="W19" t="n">
        <v>2.95</v>
      </c>
      <c r="X19" t="n">
        <v>0.06</v>
      </c>
      <c r="Y19" t="n">
        <v>2</v>
      </c>
      <c r="Z19" t="n">
        <v>10</v>
      </c>
      <c r="AA19" t="n">
        <v>265.7272528660029</v>
      </c>
      <c r="AB19" t="n">
        <v>363.5797504302906</v>
      </c>
      <c r="AC19" t="n">
        <v>328.8802093366076</v>
      </c>
      <c r="AD19" t="n">
        <v>265727.2528660029</v>
      </c>
      <c r="AE19" t="n">
        <v>363579.7504302906</v>
      </c>
      <c r="AF19" t="n">
        <v>2.831370008328632e-05</v>
      </c>
      <c r="AG19" t="n">
        <v>25</v>
      </c>
      <c r="AH19" t="n">
        <v>328880.2093366076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6.9628</v>
      </c>
      <c r="E2" t="n">
        <v>14.36</v>
      </c>
      <c r="F2" t="n">
        <v>8.880000000000001</v>
      </c>
      <c r="G2" t="n">
        <v>6.2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118.29</v>
      </c>
      <c r="Q2" t="n">
        <v>190.62</v>
      </c>
      <c r="R2" t="n">
        <v>81.12</v>
      </c>
      <c r="S2" t="n">
        <v>24.3</v>
      </c>
      <c r="T2" t="n">
        <v>27202.1</v>
      </c>
      <c r="U2" t="n">
        <v>0.3</v>
      </c>
      <c r="V2" t="n">
        <v>0.71</v>
      </c>
      <c r="W2" t="n">
        <v>3.08</v>
      </c>
      <c r="X2" t="n">
        <v>1.77</v>
      </c>
      <c r="Y2" t="n">
        <v>2</v>
      </c>
      <c r="Z2" t="n">
        <v>10</v>
      </c>
      <c r="AA2" t="n">
        <v>445.2439654069104</v>
      </c>
      <c r="AB2" t="n">
        <v>609.2024362471718</v>
      </c>
      <c r="AC2" t="n">
        <v>551.0610107527303</v>
      </c>
      <c r="AD2" t="n">
        <v>445243.9654069104</v>
      </c>
      <c r="AE2" t="n">
        <v>609202.4362471718</v>
      </c>
      <c r="AF2" t="n">
        <v>1.694322540335054e-05</v>
      </c>
      <c r="AG2" t="n">
        <v>38</v>
      </c>
      <c r="AH2" t="n">
        <v>551061.0107527303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8.5557</v>
      </c>
      <c r="E3" t="n">
        <v>11.69</v>
      </c>
      <c r="F3" t="n">
        <v>7.88</v>
      </c>
      <c r="G3" t="n">
        <v>12.12</v>
      </c>
      <c r="H3" t="n">
        <v>0.2</v>
      </c>
      <c r="I3" t="n">
        <v>39</v>
      </c>
      <c r="J3" t="n">
        <v>178.21</v>
      </c>
      <c r="K3" t="n">
        <v>52.44</v>
      </c>
      <c r="L3" t="n">
        <v>2</v>
      </c>
      <c r="M3" t="n">
        <v>37</v>
      </c>
      <c r="N3" t="n">
        <v>33.77</v>
      </c>
      <c r="O3" t="n">
        <v>22213.89</v>
      </c>
      <c r="P3" t="n">
        <v>104.49</v>
      </c>
      <c r="Q3" t="n">
        <v>190.27</v>
      </c>
      <c r="R3" t="n">
        <v>50.12</v>
      </c>
      <c r="S3" t="n">
        <v>24.3</v>
      </c>
      <c r="T3" t="n">
        <v>11938.15</v>
      </c>
      <c r="U3" t="n">
        <v>0.48</v>
      </c>
      <c r="V3" t="n">
        <v>0.79</v>
      </c>
      <c r="W3" t="n">
        <v>3</v>
      </c>
      <c r="X3" t="n">
        <v>0.77</v>
      </c>
      <c r="Y3" t="n">
        <v>2</v>
      </c>
      <c r="Z3" t="n">
        <v>10</v>
      </c>
      <c r="AA3" t="n">
        <v>353.3024683095347</v>
      </c>
      <c r="AB3" t="n">
        <v>483.4040237459609</v>
      </c>
      <c r="AC3" t="n">
        <v>437.2686221814541</v>
      </c>
      <c r="AD3" t="n">
        <v>353302.4683095347</v>
      </c>
      <c r="AE3" t="n">
        <v>483404.0237459609</v>
      </c>
      <c r="AF3" t="n">
        <v>2.081937634047312e-05</v>
      </c>
      <c r="AG3" t="n">
        <v>31</v>
      </c>
      <c r="AH3" t="n">
        <v>437268.6221814541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9.1738</v>
      </c>
      <c r="E4" t="n">
        <v>10.9</v>
      </c>
      <c r="F4" t="n">
        <v>7.59</v>
      </c>
      <c r="G4" t="n">
        <v>18.22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100.1</v>
      </c>
      <c r="Q4" t="n">
        <v>190.04</v>
      </c>
      <c r="R4" t="n">
        <v>41.31</v>
      </c>
      <c r="S4" t="n">
        <v>24.3</v>
      </c>
      <c r="T4" t="n">
        <v>7600.06</v>
      </c>
      <c r="U4" t="n">
        <v>0.59</v>
      </c>
      <c r="V4" t="n">
        <v>0.82</v>
      </c>
      <c r="W4" t="n">
        <v>2.98</v>
      </c>
      <c r="X4" t="n">
        <v>0.48</v>
      </c>
      <c r="Y4" t="n">
        <v>2</v>
      </c>
      <c r="Z4" t="n">
        <v>10</v>
      </c>
      <c r="AA4" t="n">
        <v>327.4483624930583</v>
      </c>
      <c r="AB4" t="n">
        <v>448.0292955652089</v>
      </c>
      <c r="AC4" t="n">
        <v>405.2700084095302</v>
      </c>
      <c r="AD4" t="n">
        <v>327448.3624930583</v>
      </c>
      <c r="AE4" t="n">
        <v>448029.2955652089</v>
      </c>
      <c r="AF4" t="n">
        <v>2.23234562539865e-05</v>
      </c>
      <c r="AG4" t="n">
        <v>29</v>
      </c>
      <c r="AH4" t="n">
        <v>405270.0084095303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9.459</v>
      </c>
      <c r="E5" t="n">
        <v>10.57</v>
      </c>
      <c r="F5" t="n">
        <v>7.48</v>
      </c>
      <c r="G5" t="n">
        <v>23.61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98.09999999999999</v>
      </c>
      <c r="Q5" t="n">
        <v>190.13</v>
      </c>
      <c r="R5" t="n">
        <v>37.65</v>
      </c>
      <c r="S5" t="n">
        <v>24.3</v>
      </c>
      <c r="T5" t="n">
        <v>5802.42</v>
      </c>
      <c r="U5" t="n">
        <v>0.65</v>
      </c>
      <c r="V5" t="n">
        <v>0.84</v>
      </c>
      <c r="W5" t="n">
        <v>2.97</v>
      </c>
      <c r="X5" t="n">
        <v>0.37</v>
      </c>
      <c r="Y5" t="n">
        <v>2</v>
      </c>
      <c r="Z5" t="n">
        <v>10</v>
      </c>
      <c r="AA5" t="n">
        <v>315.2179038187381</v>
      </c>
      <c r="AB5" t="n">
        <v>431.2950424372483</v>
      </c>
      <c r="AC5" t="n">
        <v>390.1328489134303</v>
      </c>
      <c r="AD5" t="n">
        <v>315217.9038187381</v>
      </c>
      <c r="AE5" t="n">
        <v>431295.0424372483</v>
      </c>
      <c r="AF5" t="n">
        <v>2.301745979926075e-05</v>
      </c>
      <c r="AG5" t="n">
        <v>28</v>
      </c>
      <c r="AH5" t="n">
        <v>390132.8489134304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9.666499999999999</v>
      </c>
      <c r="E6" t="n">
        <v>10.34</v>
      </c>
      <c r="F6" t="n">
        <v>7.39</v>
      </c>
      <c r="G6" t="n">
        <v>29.56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96.42</v>
      </c>
      <c r="Q6" t="n">
        <v>190.05</v>
      </c>
      <c r="R6" t="n">
        <v>35.09</v>
      </c>
      <c r="S6" t="n">
        <v>24.3</v>
      </c>
      <c r="T6" t="n">
        <v>4543.99</v>
      </c>
      <c r="U6" t="n">
        <v>0.6899999999999999</v>
      </c>
      <c r="V6" t="n">
        <v>0.85</v>
      </c>
      <c r="W6" t="n">
        <v>2.96</v>
      </c>
      <c r="X6" t="n">
        <v>0.28</v>
      </c>
      <c r="Y6" t="n">
        <v>2</v>
      </c>
      <c r="Z6" t="n">
        <v>10</v>
      </c>
      <c r="AA6" t="n">
        <v>303.8679742353688</v>
      </c>
      <c r="AB6" t="n">
        <v>415.7655680577284</v>
      </c>
      <c r="AC6" t="n">
        <v>376.0854857729378</v>
      </c>
      <c r="AD6" t="n">
        <v>303867.9742353688</v>
      </c>
      <c r="AE6" t="n">
        <v>415765.5680577285</v>
      </c>
      <c r="AF6" t="n">
        <v>2.352238874612053e-05</v>
      </c>
      <c r="AG6" t="n">
        <v>27</v>
      </c>
      <c r="AH6" t="n">
        <v>376085.4857729378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9.786300000000001</v>
      </c>
      <c r="E7" t="n">
        <v>10.22</v>
      </c>
      <c r="F7" t="n">
        <v>7.34</v>
      </c>
      <c r="G7" t="n">
        <v>33.86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11</v>
      </c>
      <c r="N7" t="n">
        <v>35.75</v>
      </c>
      <c r="O7" t="n">
        <v>22951.43</v>
      </c>
      <c r="P7" t="n">
        <v>95.16</v>
      </c>
      <c r="Q7" t="n">
        <v>190</v>
      </c>
      <c r="R7" t="n">
        <v>33.38</v>
      </c>
      <c r="S7" t="n">
        <v>24.3</v>
      </c>
      <c r="T7" t="n">
        <v>3695.65</v>
      </c>
      <c r="U7" t="n">
        <v>0.73</v>
      </c>
      <c r="V7" t="n">
        <v>0.85</v>
      </c>
      <c r="W7" t="n">
        <v>2.96</v>
      </c>
      <c r="X7" t="n">
        <v>0.23</v>
      </c>
      <c r="Y7" t="n">
        <v>2</v>
      </c>
      <c r="Z7" t="n">
        <v>10</v>
      </c>
      <c r="AA7" t="n">
        <v>302.3666915556996</v>
      </c>
      <c r="AB7" t="n">
        <v>413.7114468634876</v>
      </c>
      <c r="AC7" t="n">
        <v>374.2274070224981</v>
      </c>
      <c r="AD7" t="n">
        <v>302366.6915556996</v>
      </c>
      <c r="AE7" t="n">
        <v>413711.4468634876</v>
      </c>
      <c r="AF7" t="n">
        <v>2.381390916941595e-05</v>
      </c>
      <c r="AG7" t="n">
        <v>27</v>
      </c>
      <c r="AH7" t="n">
        <v>374227.4070224981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9.882</v>
      </c>
      <c r="E8" t="n">
        <v>10.12</v>
      </c>
      <c r="F8" t="n">
        <v>7.31</v>
      </c>
      <c r="G8" t="n">
        <v>39.86</v>
      </c>
      <c r="H8" t="n">
        <v>0.67</v>
      </c>
      <c r="I8" t="n">
        <v>11</v>
      </c>
      <c r="J8" t="n">
        <v>185.7</v>
      </c>
      <c r="K8" t="n">
        <v>52.44</v>
      </c>
      <c r="L8" t="n">
        <v>7</v>
      </c>
      <c r="M8" t="n">
        <v>9</v>
      </c>
      <c r="N8" t="n">
        <v>36.26</v>
      </c>
      <c r="O8" t="n">
        <v>23137.49</v>
      </c>
      <c r="P8" t="n">
        <v>94.09</v>
      </c>
      <c r="Q8" t="n">
        <v>190.04</v>
      </c>
      <c r="R8" t="n">
        <v>32.32</v>
      </c>
      <c r="S8" t="n">
        <v>24.3</v>
      </c>
      <c r="T8" t="n">
        <v>3176.51</v>
      </c>
      <c r="U8" t="n">
        <v>0.75</v>
      </c>
      <c r="V8" t="n">
        <v>0.86</v>
      </c>
      <c r="W8" t="n">
        <v>2.96</v>
      </c>
      <c r="X8" t="n">
        <v>0.2</v>
      </c>
      <c r="Y8" t="n">
        <v>2</v>
      </c>
      <c r="Z8" t="n">
        <v>10</v>
      </c>
      <c r="AA8" t="n">
        <v>301.1680845851702</v>
      </c>
      <c r="AB8" t="n">
        <v>412.0714599276016</v>
      </c>
      <c r="AC8" t="n">
        <v>372.7439381380369</v>
      </c>
      <c r="AD8" t="n">
        <v>301168.0845851701</v>
      </c>
      <c r="AE8" t="n">
        <v>412071.4599276016</v>
      </c>
      <c r="AF8" t="n">
        <v>2.404678483310019e-05</v>
      </c>
      <c r="AG8" t="n">
        <v>27</v>
      </c>
      <c r="AH8" t="n">
        <v>372743.9381380369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9.9415</v>
      </c>
      <c r="E9" t="n">
        <v>10.06</v>
      </c>
      <c r="F9" t="n">
        <v>7.28</v>
      </c>
      <c r="G9" t="n">
        <v>43.7</v>
      </c>
      <c r="H9" t="n">
        <v>0.76</v>
      </c>
      <c r="I9" t="n">
        <v>10</v>
      </c>
      <c r="J9" t="n">
        <v>187.22</v>
      </c>
      <c r="K9" t="n">
        <v>52.44</v>
      </c>
      <c r="L9" t="n">
        <v>8</v>
      </c>
      <c r="M9" t="n">
        <v>8</v>
      </c>
      <c r="N9" t="n">
        <v>36.78</v>
      </c>
      <c r="O9" t="n">
        <v>23324.24</v>
      </c>
      <c r="P9" t="n">
        <v>93.33</v>
      </c>
      <c r="Q9" t="n">
        <v>189.96</v>
      </c>
      <c r="R9" t="n">
        <v>31.66</v>
      </c>
      <c r="S9" t="n">
        <v>24.3</v>
      </c>
      <c r="T9" t="n">
        <v>2853.04</v>
      </c>
      <c r="U9" t="n">
        <v>0.77</v>
      </c>
      <c r="V9" t="n">
        <v>0.86</v>
      </c>
      <c r="W9" t="n">
        <v>2.95</v>
      </c>
      <c r="X9" t="n">
        <v>0.17</v>
      </c>
      <c r="Y9" t="n">
        <v>2</v>
      </c>
      <c r="Z9" t="n">
        <v>10</v>
      </c>
      <c r="AA9" t="n">
        <v>300.3719001330318</v>
      </c>
      <c r="AB9" t="n">
        <v>410.9820852350069</v>
      </c>
      <c r="AC9" t="n">
        <v>371.7585318371565</v>
      </c>
      <c r="AD9" t="n">
        <v>300371.9001330318</v>
      </c>
      <c r="AE9" t="n">
        <v>410982.0852350069</v>
      </c>
      <c r="AF9" t="n">
        <v>2.419157168774191e-05</v>
      </c>
      <c r="AG9" t="n">
        <v>27</v>
      </c>
      <c r="AH9" t="n">
        <v>371758.5318371565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9.988300000000001</v>
      </c>
      <c r="E10" t="n">
        <v>10.01</v>
      </c>
      <c r="F10" t="n">
        <v>7.27</v>
      </c>
      <c r="G10" t="n">
        <v>48.47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92.56</v>
      </c>
      <c r="Q10" t="n">
        <v>189.99</v>
      </c>
      <c r="R10" t="n">
        <v>31.29</v>
      </c>
      <c r="S10" t="n">
        <v>24.3</v>
      </c>
      <c r="T10" t="n">
        <v>2671.35</v>
      </c>
      <c r="U10" t="n">
        <v>0.78</v>
      </c>
      <c r="V10" t="n">
        <v>0.86</v>
      </c>
      <c r="W10" t="n">
        <v>2.95</v>
      </c>
      <c r="X10" t="n">
        <v>0.16</v>
      </c>
      <c r="Y10" t="n">
        <v>2</v>
      </c>
      <c r="Z10" t="n">
        <v>10</v>
      </c>
      <c r="AA10" t="n">
        <v>299.671300059421</v>
      </c>
      <c r="AB10" t="n">
        <v>410.0234933059987</v>
      </c>
      <c r="AC10" t="n">
        <v>370.8914265764607</v>
      </c>
      <c r="AD10" t="n">
        <v>299671.3000594209</v>
      </c>
      <c r="AE10" t="n">
        <v>410023.4933059987</v>
      </c>
      <c r="AF10" t="n">
        <v>2.43054544574433e-05</v>
      </c>
      <c r="AG10" t="n">
        <v>27</v>
      </c>
      <c r="AH10" t="n">
        <v>370891.4265764607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10.0503</v>
      </c>
      <c r="E11" t="n">
        <v>9.949999999999999</v>
      </c>
      <c r="F11" t="n">
        <v>7.25</v>
      </c>
      <c r="G11" t="n">
        <v>54.34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91.83</v>
      </c>
      <c r="Q11" t="n">
        <v>190.01</v>
      </c>
      <c r="R11" t="n">
        <v>30.41</v>
      </c>
      <c r="S11" t="n">
        <v>24.3</v>
      </c>
      <c r="T11" t="n">
        <v>2237.96</v>
      </c>
      <c r="U11" t="n">
        <v>0.8</v>
      </c>
      <c r="V11" t="n">
        <v>0.86</v>
      </c>
      <c r="W11" t="n">
        <v>2.95</v>
      </c>
      <c r="X11" t="n">
        <v>0.14</v>
      </c>
      <c r="Y11" t="n">
        <v>2</v>
      </c>
      <c r="Z11" t="n">
        <v>10</v>
      </c>
      <c r="AA11" t="n">
        <v>289.9586476020772</v>
      </c>
      <c r="AB11" t="n">
        <v>396.7342137218761</v>
      </c>
      <c r="AC11" t="n">
        <v>358.8704571842255</v>
      </c>
      <c r="AD11" t="n">
        <v>289958.6476020772</v>
      </c>
      <c r="AE11" t="n">
        <v>396734.2137218761</v>
      </c>
      <c r="AF11" t="n">
        <v>2.445632479337249e-05</v>
      </c>
      <c r="AG11" t="n">
        <v>26</v>
      </c>
      <c r="AH11" t="n">
        <v>358870.4571842256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10.1072</v>
      </c>
      <c r="E12" t="n">
        <v>9.890000000000001</v>
      </c>
      <c r="F12" t="n">
        <v>7.22</v>
      </c>
      <c r="G12" t="n">
        <v>61.92</v>
      </c>
      <c r="H12" t="n">
        <v>1.02</v>
      </c>
      <c r="I12" t="n">
        <v>7</v>
      </c>
      <c r="J12" t="n">
        <v>191.79</v>
      </c>
      <c r="K12" t="n">
        <v>52.44</v>
      </c>
      <c r="L12" t="n">
        <v>11</v>
      </c>
      <c r="M12" t="n">
        <v>5</v>
      </c>
      <c r="N12" t="n">
        <v>38.35</v>
      </c>
      <c r="O12" t="n">
        <v>23888.73</v>
      </c>
      <c r="P12" t="n">
        <v>90.89</v>
      </c>
      <c r="Q12" t="n">
        <v>190</v>
      </c>
      <c r="R12" t="n">
        <v>29.81</v>
      </c>
      <c r="S12" t="n">
        <v>24.3</v>
      </c>
      <c r="T12" t="n">
        <v>1940.7</v>
      </c>
      <c r="U12" t="n">
        <v>0.82</v>
      </c>
      <c r="V12" t="n">
        <v>0.87</v>
      </c>
      <c r="W12" t="n">
        <v>2.95</v>
      </c>
      <c r="X12" t="n">
        <v>0.12</v>
      </c>
      <c r="Y12" t="n">
        <v>2</v>
      </c>
      <c r="Z12" t="n">
        <v>10</v>
      </c>
      <c r="AA12" t="n">
        <v>289.1064653521018</v>
      </c>
      <c r="AB12" t="n">
        <v>395.5682203718323</v>
      </c>
      <c r="AC12" t="n">
        <v>357.8157446030281</v>
      </c>
      <c r="AD12" t="n">
        <v>289106.4653521018</v>
      </c>
      <c r="AE12" t="n">
        <v>395568.2203718323</v>
      </c>
      <c r="AF12" t="n">
        <v>2.459478482747524e-05</v>
      </c>
      <c r="AG12" t="n">
        <v>26</v>
      </c>
      <c r="AH12" t="n">
        <v>357815.7446030281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10.1053</v>
      </c>
      <c r="E13" t="n">
        <v>9.9</v>
      </c>
      <c r="F13" t="n">
        <v>7.23</v>
      </c>
      <c r="G13" t="n">
        <v>61.94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90.45</v>
      </c>
      <c r="Q13" t="n">
        <v>189.96</v>
      </c>
      <c r="R13" t="n">
        <v>29.92</v>
      </c>
      <c r="S13" t="n">
        <v>24.3</v>
      </c>
      <c r="T13" t="n">
        <v>1995.12</v>
      </c>
      <c r="U13" t="n">
        <v>0.8100000000000001</v>
      </c>
      <c r="V13" t="n">
        <v>0.87</v>
      </c>
      <c r="W13" t="n">
        <v>2.95</v>
      </c>
      <c r="X13" t="n">
        <v>0.12</v>
      </c>
      <c r="Y13" t="n">
        <v>2</v>
      </c>
      <c r="Z13" t="n">
        <v>10</v>
      </c>
      <c r="AA13" t="n">
        <v>288.8892901942517</v>
      </c>
      <c r="AB13" t="n">
        <v>395.2710717397699</v>
      </c>
      <c r="AC13" t="n">
        <v>357.5469554193589</v>
      </c>
      <c r="AD13" t="n">
        <v>288889.2901942516</v>
      </c>
      <c r="AE13" t="n">
        <v>395271.0717397699</v>
      </c>
      <c r="AF13" t="n">
        <v>2.459016138169676e-05</v>
      </c>
      <c r="AG13" t="n">
        <v>26</v>
      </c>
      <c r="AH13" t="n">
        <v>357546.9554193589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10.1678</v>
      </c>
      <c r="E14" t="n">
        <v>9.84</v>
      </c>
      <c r="F14" t="n">
        <v>7.2</v>
      </c>
      <c r="G14" t="n">
        <v>72.01000000000001</v>
      </c>
      <c r="H14" t="n">
        <v>1.18</v>
      </c>
      <c r="I14" t="n">
        <v>6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89.15000000000001</v>
      </c>
      <c r="Q14" t="n">
        <v>189.98</v>
      </c>
      <c r="R14" t="n">
        <v>29.1</v>
      </c>
      <c r="S14" t="n">
        <v>24.3</v>
      </c>
      <c r="T14" t="n">
        <v>1593.05</v>
      </c>
      <c r="U14" t="n">
        <v>0.83</v>
      </c>
      <c r="V14" t="n">
        <v>0.87</v>
      </c>
      <c r="W14" t="n">
        <v>2.95</v>
      </c>
      <c r="X14" t="n">
        <v>0.09</v>
      </c>
      <c r="Y14" t="n">
        <v>2</v>
      </c>
      <c r="Z14" t="n">
        <v>10</v>
      </c>
      <c r="AA14" t="n">
        <v>287.8249589556403</v>
      </c>
      <c r="AB14" t="n">
        <v>393.8148067841215</v>
      </c>
      <c r="AC14" t="n">
        <v>356.2296743471969</v>
      </c>
      <c r="AD14" t="n">
        <v>287824.9589556403</v>
      </c>
      <c r="AE14" t="n">
        <v>393814.8067841215</v>
      </c>
      <c r="AF14" t="n">
        <v>2.474224841388344e-05</v>
      </c>
      <c r="AG14" t="n">
        <v>26</v>
      </c>
      <c r="AH14" t="n">
        <v>356229.6743471969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10.1683</v>
      </c>
      <c r="E15" t="n">
        <v>9.83</v>
      </c>
      <c r="F15" t="n">
        <v>7.2</v>
      </c>
      <c r="G15" t="n">
        <v>72.01000000000001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89.22</v>
      </c>
      <c r="Q15" t="n">
        <v>190</v>
      </c>
      <c r="R15" t="n">
        <v>29.1</v>
      </c>
      <c r="S15" t="n">
        <v>24.3</v>
      </c>
      <c r="T15" t="n">
        <v>1590.43</v>
      </c>
      <c r="U15" t="n">
        <v>0.84</v>
      </c>
      <c r="V15" t="n">
        <v>0.87</v>
      </c>
      <c r="W15" t="n">
        <v>2.95</v>
      </c>
      <c r="X15" t="n">
        <v>0.09</v>
      </c>
      <c r="Y15" t="n">
        <v>2</v>
      </c>
      <c r="Z15" t="n">
        <v>10</v>
      </c>
      <c r="AA15" t="n">
        <v>287.8597483052438</v>
      </c>
      <c r="AB15" t="n">
        <v>393.8624071070469</v>
      </c>
      <c r="AC15" t="n">
        <v>356.2727317621098</v>
      </c>
      <c r="AD15" t="n">
        <v>287859.7483052438</v>
      </c>
      <c r="AE15" t="n">
        <v>393862.4071070469</v>
      </c>
      <c r="AF15" t="n">
        <v>2.474346511014094e-05</v>
      </c>
      <c r="AG15" t="n">
        <v>26</v>
      </c>
      <c r="AH15" t="n">
        <v>356272.7317621098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10.166</v>
      </c>
      <c r="E16" t="n">
        <v>9.84</v>
      </c>
      <c r="F16" t="n">
        <v>7.2</v>
      </c>
      <c r="G16" t="n">
        <v>72.03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88.37</v>
      </c>
      <c r="Q16" t="n">
        <v>189.98</v>
      </c>
      <c r="R16" t="n">
        <v>29.22</v>
      </c>
      <c r="S16" t="n">
        <v>24.3</v>
      </c>
      <c r="T16" t="n">
        <v>1653.73</v>
      </c>
      <c r="U16" t="n">
        <v>0.83</v>
      </c>
      <c r="V16" t="n">
        <v>0.87</v>
      </c>
      <c r="W16" t="n">
        <v>2.95</v>
      </c>
      <c r="X16" t="n">
        <v>0.1</v>
      </c>
      <c r="Y16" t="n">
        <v>2</v>
      </c>
      <c r="Z16" t="n">
        <v>10</v>
      </c>
      <c r="AA16" t="n">
        <v>287.4170454321088</v>
      </c>
      <c r="AB16" t="n">
        <v>393.2566815053511</v>
      </c>
      <c r="AC16" t="n">
        <v>355.7248157616987</v>
      </c>
      <c r="AD16" t="n">
        <v>287417.0454321088</v>
      </c>
      <c r="AE16" t="n">
        <v>393256.6815053512</v>
      </c>
      <c r="AF16" t="n">
        <v>2.473786830735646e-05</v>
      </c>
      <c r="AG16" t="n">
        <v>26</v>
      </c>
      <c r="AH16" t="n">
        <v>355724.8157616986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10.2081</v>
      </c>
      <c r="E17" t="n">
        <v>9.800000000000001</v>
      </c>
      <c r="F17" t="n">
        <v>7.2</v>
      </c>
      <c r="G17" t="n">
        <v>86.37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87.63</v>
      </c>
      <c r="Q17" t="n">
        <v>189.96</v>
      </c>
      <c r="R17" t="n">
        <v>28.99</v>
      </c>
      <c r="S17" t="n">
        <v>24.3</v>
      </c>
      <c r="T17" t="n">
        <v>1543.59</v>
      </c>
      <c r="U17" t="n">
        <v>0.84</v>
      </c>
      <c r="V17" t="n">
        <v>0.87</v>
      </c>
      <c r="W17" t="n">
        <v>2.95</v>
      </c>
      <c r="X17" t="n">
        <v>0.09</v>
      </c>
      <c r="Y17" t="n">
        <v>2</v>
      </c>
      <c r="Z17" t="n">
        <v>10</v>
      </c>
      <c r="AA17" t="n">
        <v>286.7999714805482</v>
      </c>
      <c r="AB17" t="n">
        <v>392.4123737014446</v>
      </c>
      <c r="AC17" t="n">
        <v>354.9610875096035</v>
      </c>
      <c r="AD17" t="n">
        <v>286799.9714805482</v>
      </c>
      <c r="AE17" t="n">
        <v>392412.3737014446</v>
      </c>
      <c r="AF17" t="n">
        <v>2.484031413223741e-05</v>
      </c>
      <c r="AG17" t="n">
        <v>26</v>
      </c>
      <c r="AH17" t="n">
        <v>354961.0875096035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10.222</v>
      </c>
      <c r="E18" t="n">
        <v>9.779999999999999</v>
      </c>
      <c r="F18" t="n">
        <v>7.18</v>
      </c>
      <c r="G18" t="n">
        <v>86.20999999999999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87.39</v>
      </c>
      <c r="Q18" t="n">
        <v>189.96</v>
      </c>
      <c r="R18" t="n">
        <v>28.64</v>
      </c>
      <c r="S18" t="n">
        <v>24.3</v>
      </c>
      <c r="T18" t="n">
        <v>1368.11</v>
      </c>
      <c r="U18" t="n">
        <v>0.85</v>
      </c>
      <c r="V18" t="n">
        <v>0.87</v>
      </c>
      <c r="W18" t="n">
        <v>2.95</v>
      </c>
      <c r="X18" t="n">
        <v>0.08</v>
      </c>
      <c r="Y18" t="n">
        <v>2</v>
      </c>
      <c r="Z18" t="n">
        <v>10</v>
      </c>
      <c r="AA18" t="n">
        <v>286.5812427451718</v>
      </c>
      <c r="AB18" t="n">
        <v>392.1130993960717</v>
      </c>
      <c r="AC18" t="n">
        <v>354.6903755239013</v>
      </c>
      <c r="AD18" t="n">
        <v>286581.2427451718</v>
      </c>
      <c r="AE18" t="n">
        <v>392113.0993960717</v>
      </c>
      <c r="AF18" t="n">
        <v>2.487413828819573e-05</v>
      </c>
      <c r="AG18" t="n">
        <v>26</v>
      </c>
      <c r="AH18" t="n">
        <v>354690.3755239013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10.2218</v>
      </c>
      <c r="E19" t="n">
        <v>9.779999999999999</v>
      </c>
      <c r="F19" t="n">
        <v>7.18</v>
      </c>
      <c r="G19" t="n">
        <v>86.22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86.87</v>
      </c>
      <c r="Q19" t="n">
        <v>189.96</v>
      </c>
      <c r="R19" t="n">
        <v>28.65</v>
      </c>
      <c r="S19" t="n">
        <v>24.3</v>
      </c>
      <c r="T19" t="n">
        <v>1372.07</v>
      </c>
      <c r="U19" t="n">
        <v>0.85</v>
      </c>
      <c r="V19" t="n">
        <v>0.87</v>
      </c>
      <c r="W19" t="n">
        <v>2.95</v>
      </c>
      <c r="X19" t="n">
        <v>0.08</v>
      </c>
      <c r="Y19" t="n">
        <v>2</v>
      </c>
      <c r="Z19" t="n">
        <v>10</v>
      </c>
      <c r="AA19" t="n">
        <v>286.305440853566</v>
      </c>
      <c r="AB19" t="n">
        <v>391.735735080456</v>
      </c>
      <c r="AC19" t="n">
        <v>354.3490263289339</v>
      </c>
      <c r="AD19" t="n">
        <v>286305.440853566</v>
      </c>
      <c r="AE19" t="n">
        <v>391735.735080456</v>
      </c>
      <c r="AF19" t="n">
        <v>2.487365160969273e-05</v>
      </c>
      <c r="AG19" t="n">
        <v>26</v>
      </c>
      <c r="AH19" t="n">
        <v>354349.0263289338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10.2279</v>
      </c>
      <c r="E20" t="n">
        <v>9.779999999999999</v>
      </c>
      <c r="F20" t="n">
        <v>7.18</v>
      </c>
      <c r="G20" t="n">
        <v>86.15000000000001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85.55</v>
      </c>
      <c r="Q20" t="n">
        <v>189.96</v>
      </c>
      <c r="R20" t="n">
        <v>28.4</v>
      </c>
      <c r="S20" t="n">
        <v>24.3</v>
      </c>
      <c r="T20" t="n">
        <v>1249.42</v>
      </c>
      <c r="U20" t="n">
        <v>0.86</v>
      </c>
      <c r="V20" t="n">
        <v>0.87</v>
      </c>
      <c r="W20" t="n">
        <v>2.95</v>
      </c>
      <c r="X20" t="n">
        <v>0.07000000000000001</v>
      </c>
      <c r="Y20" t="n">
        <v>2</v>
      </c>
      <c r="Z20" t="n">
        <v>10</v>
      </c>
      <c r="AA20" t="n">
        <v>285.5715837927283</v>
      </c>
      <c r="AB20" t="n">
        <v>390.7316394743294</v>
      </c>
      <c r="AC20" t="n">
        <v>353.4407601981989</v>
      </c>
      <c r="AD20" t="n">
        <v>285571.5837927284</v>
      </c>
      <c r="AE20" t="n">
        <v>390731.6394743294</v>
      </c>
      <c r="AF20" t="n">
        <v>2.488849530403415e-05</v>
      </c>
      <c r="AG20" t="n">
        <v>26</v>
      </c>
      <c r="AH20" t="n">
        <v>353440.7601981988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10.2212</v>
      </c>
      <c r="E21" t="n">
        <v>9.779999999999999</v>
      </c>
      <c r="F21" t="n">
        <v>7.19</v>
      </c>
      <c r="G21" t="n">
        <v>86.22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84.45</v>
      </c>
      <c r="Q21" t="n">
        <v>189.98</v>
      </c>
      <c r="R21" t="n">
        <v>28.6</v>
      </c>
      <c r="S21" t="n">
        <v>24.3</v>
      </c>
      <c r="T21" t="n">
        <v>1348.57</v>
      </c>
      <c r="U21" t="n">
        <v>0.85</v>
      </c>
      <c r="V21" t="n">
        <v>0.87</v>
      </c>
      <c r="W21" t="n">
        <v>2.95</v>
      </c>
      <c r="X21" t="n">
        <v>0.08</v>
      </c>
      <c r="Y21" t="n">
        <v>2</v>
      </c>
      <c r="Z21" t="n">
        <v>10</v>
      </c>
      <c r="AA21" t="n">
        <v>285.0292956940827</v>
      </c>
      <c r="AB21" t="n">
        <v>389.9896569737001</v>
      </c>
      <c r="AC21" t="n">
        <v>352.7695914660506</v>
      </c>
      <c r="AD21" t="n">
        <v>285029.2956940827</v>
      </c>
      <c r="AE21" t="n">
        <v>389989.6569737</v>
      </c>
      <c r="AF21" t="n">
        <v>2.487219157418374e-05</v>
      </c>
      <c r="AG21" t="n">
        <v>26</v>
      </c>
      <c r="AH21" t="n">
        <v>352769.5914660506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10.284</v>
      </c>
      <c r="E22" t="n">
        <v>9.720000000000001</v>
      </c>
      <c r="F22" t="n">
        <v>7.16</v>
      </c>
      <c r="G22" t="n">
        <v>107.42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2</v>
      </c>
      <c r="N22" t="n">
        <v>44</v>
      </c>
      <c r="O22" t="n">
        <v>25818.99</v>
      </c>
      <c r="P22" t="n">
        <v>84.5</v>
      </c>
      <c r="Q22" t="n">
        <v>189.96</v>
      </c>
      <c r="R22" t="n">
        <v>27.89</v>
      </c>
      <c r="S22" t="n">
        <v>24.3</v>
      </c>
      <c r="T22" t="n">
        <v>998.5700000000001</v>
      </c>
      <c r="U22" t="n">
        <v>0.87</v>
      </c>
      <c r="V22" t="n">
        <v>0.87</v>
      </c>
      <c r="W22" t="n">
        <v>2.94</v>
      </c>
      <c r="X22" t="n">
        <v>0.05</v>
      </c>
      <c r="Y22" t="n">
        <v>2</v>
      </c>
      <c r="Z22" t="n">
        <v>10</v>
      </c>
      <c r="AA22" t="n">
        <v>284.7133205986931</v>
      </c>
      <c r="AB22" t="n">
        <v>389.5573259083505</v>
      </c>
      <c r="AC22" t="n">
        <v>352.3785214707975</v>
      </c>
      <c r="AD22" t="n">
        <v>284713.3205986931</v>
      </c>
      <c r="AE22" t="n">
        <v>389557.3259083505</v>
      </c>
      <c r="AF22" t="n">
        <v>2.502500862412492e-05</v>
      </c>
      <c r="AG22" t="n">
        <v>26</v>
      </c>
      <c r="AH22" t="n">
        <v>352378.5214707975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10.2834</v>
      </c>
      <c r="E23" t="n">
        <v>9.720000000000001</v>
      </c>
      <c r="F23" t="n">
        <v>7.16</v>
      </c>
      <c r="G23" t="n">
        <v>107.42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84.23999999999999</v>
      </c>
      <c r="Q23" t="n">
        <v>189.97</v>
      </c>
      <c r="R23" t="n">
        <v>27.88</v>
      </c>
      <c r="S23" t="n">
        <v>24.3</v>
      </c>
      <c r="T23" t="n">
        <v>991.5</v>
      </c>
      <c r="U23" t="n">
        <v>0.87</v>
      </c>
      <c r="V23" t="n">
        <v>0.87</v>
      </c>
      <c r="W23" t="n">
        <v>2.95</v>
      </c>
      <c r="X23" t="n">
        <v>0.05</v>
      </c>
      <c r="Y23" t="n">
        <v>2</v>
      </c>
      <c r="Z23" t="n">
        <v>10</v>
      </c>
      <c r="AA23" t="n">
        <v>284.5787201802432</v>
      </c>
      <c r="AB23" t="n">
        <v>389.373159677676</v>
      </c>
      <c r="AC23" t="n">
        <v>352.2119318066997</v>
      </c>
      <c r="AD23" t="n">
        <v>284578.7201802432</v>
      </c>
      <c r="AE23" t="n">
        <v>389373.159677676</v>
      </c>
      <c r="AF23" t="n">
        <v>2.502354858861592e-05</v>
      </c>
      <c r="AG23" t="n">
        <v>26</v>
      </c>
      <c r="AH23" t="n">
        <v>352211.9318066997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10.2857</v>
      </c>
      <c r="E24" t="n">
        <v>9.720000000000001</v>
      </c>
      <c r="F24" t="n">
        <v>7.16</v>
      </c>
      <c r="G24" t="n">
        <v>107.39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83.84999999999999</v>
      </c>
      <c r="Q24" t="n">
        <v>189.96</v>
      </c>
      <c r="R24" t="n">
        <v>27.84</v>
      </c>
      <c r="S24" t="n">
        <v>24.3</v>
      </c>
      <c r="T24" t="n">
        <v>974.3</v>
      </c>
      <c r="U24" t="n">
        <v>0.87</v>
      </c>
      <c r="V24" t="n">
        <v>0.87</v>
      </c>
      <c r="W24" t="n">
        <v>2.94</v>
      </c>
      <c r="X24" t="n">
        <v>0.05</v>
      </c>
      <c r="Y24" t="n">
        <v>2</v>
      </c>
      <c r="Z24" t="n">
        <v>10</v>
      </c>
      <c r="AA24" t="n">
        <v>284.3609455173568</v>
      </c>
      <c r="AB24" t="n">
        <v>389.0751907763748</v>
      </c>
      <c r="AC24" t="n">
        <v>351.9424006391367</v>
      </c>
      <c r="AD24" t="n">
        <v>284360.9455173568</v>
      </c>
      <c r="AE24" t="n">
        <v>389075.1907763748</v>
      </c>
      <c r="AF24" t="n">
        <v>2.502914539140039e-05</v>
      </c>
      <c r="AG24" t="n">
        <v>26</v>
      </c>
      <c r="AH24" t="n">
        <v>351942.4006391367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10.2851</v>
      </c>
      <c r="E25" t="n">
        <v>9.720000000000001</v>
      </c>
      <c r="F25" t="n">
        <v>7.16</v>
      </c>
      <c r="G25" t="n">
        <v>107.4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83.14</v>
      </c>
      <c r="Q25" t="n">
        <v>189.96</v>
      </c>
      <c r="R25" t="n">
        <v>27.91</v>
      </c>
      <c r="S25" t="n">
        <v>24.3</v>
      </c>
      <c r="T25" t="n">
        <v>1007.37</v>
      </c>
      <c r="U25" t="n">
        <v>0.87</v>
      </c>
      <c r="V25" t="n">
        <v>0.87</v>
      </c>
      <c r="W25" t="n">
        <v>2.94</v>
      </c>
      <c r="X25" t="n">
        <v>0.05</v>
      </c>
      <c r="Y25" t="n">
        <v>2</v>
      </c>
      <c r="Z25" t="n">
        <v>10</v>
      </c>
      <c r="AA25" t="n">
        <v>283.9882468830929</v>
      </c>
      <c r="AB25" t="n">
        <v>388.5652480626716</v>
      </c>
      <c r="AC25" t="n">
        <v>351.4811261423202</v>
      </c>
      <c r="AD25" t="n">
        <v>283988.2468830929</v>
      </c>
      <c r="AE25" t="n">
        <v>388565.2480626716</v>
      </c>
      <c r="AF25" t="n">
        <v>2.50276853558914e-05</v>
      </c>
      <c r="AG25" t="n">
        <v>26</v>
      </c>
      <c r="AH25" t="n">
        <v>351481.1261423202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10.2945</v>
      </c>
      <c r="E26" t="n">
        <v>9.710000000000001</v>
      </c>
      <c r="F26" t="n">
        <v>7.15</v>
      </c>
      <c r="G26" t="n">
        <v>107.27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82.06</v>
      </c>
      <c r="Q26" t="n">
        <v>190</v>
      </c>
      <c r="R26" t="n">
        <v>27.51</v>
      </c>
      <c r="S26" t="n">
        <v>24.3</v>
      </c>
      <c r="T26" t="n">
        <v>805.3200000000001</v>
      </c>
      <c r="U26" t="n">
        <v>0.88</v>
      </c>
      <c r="V26" t="n">
        <v>0.88</v>
      </c>
      <c r="W26" t="n">
        <v>2.95</v>
      </c>
      <c r="X26" t="n">
        <v>0.04</v>
      </c>
      <c r="Y26" t="n">
        <v>2</v>
      </c>
      <c r="Z26" t="n">
        <v>10</v>
      </c>
      <c r="AA26" t="n">
        <v>283.3620401430654</v>
      </c>
      <c r="AB26" t="n">
        <v>387.7084443746743</v>
      </c>
      <c r="AC26" t="n">
        <v>350.7060945957739</v>
      </c>
      <c r="AD26" t="n">
        <v>283362.0401430654</v>
      </c>
      <c r="AE26" t="n">
        <v>387708.4443746743</v>
      </c>
      <c r="AF26" t="n">
        <v>2.505055924553227e-05</v>
      </c>
      <c r="AG26" t="n">
        <v>26</v>
      </c>
      <c r="AH26" t="n">
        <v>350706.094595774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10.2889</v>
      </c>
      <c r="E27" t="n">
        <v>9.720000000000001</v>
      </c>
      <c r="F27" t="n">
        <v>7.16</v>
      </c>
      <c r="G27" t="n">
        <v>107.35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80.88</v>
      </c>
      <c r="Q27" t="n">
        <v>190.01</v>
      </c>
      <c r="R27" t="n">
        <v>27.71</v>
      </c>
      <c r="S27" t="n">
        <v>24.3</v>
      </c>
      <c r="T27" t="n">
        <v>907.66</v>
      </c>
      <c r="U27" t="n">
        <v>0.88</v>
      </c>
      <c r="V27" t="n">
        <v>0.87</v>
      </c>
      <c r="W27" t="n">
        <v>2.94</v>
      </c>
      <c r="X27" t="n">
        <v>0.05</v>
      </c>
      <c r="Y27" t="n">
        <v>2</v>
      </c>
      <c r="Z27" t="n">
        <v>10</v>
      </c>
      <c r="AA27" t="n">
        <v>282.7742317909149</v>
      </c>
      <c r="AB27" t="n">
        <v>386.9041790549878</v>
      </c>
      <c r="AC27" t="n">
        <v>349.9785872294048</v>
      </c>
      <c r="AD27" t="n">
        <v>282774.231790915</v>
      </c>
      <c r="AE27" t="n">
        <v>386904.1790549878</v>
      </c>
      <c r="AF27" t="n">
        <v>2.503693224744835e-05</v>
      </c>
      <c r="AG27" t="n">
        <v>26</v>
      </c>
      <c r="AH27" t="n">
        <v>349978.5872294048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10.2904</v>
      </c>
      <c r="E28" t="n">
        <v>9.720000000000001</v>
      </c>
      <c r="F28" t="n">
        <v>7.16</v>
      </c>
      <c r="G28" t="n">
        <v>107.33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1</v>
      </c>
      <c r="N28" t="n">
        <v>47.71</v>
      </c>
      <c r="O28" t="n">
        <v>27015.77</v>
      </c>
      <c r="P28" t="n">
        <v>80.2</v>
      </c>
      <c r="Q28" t="n">
        <v>189.97</v>
      </c>
      <c r="R28" t="n">
        <v>27.58</v>
      </c>
      <c r="S28" t="n">
        <v>24.3</v>
      </c>
      <c r="T28" t="n">
        <v>840.87</v>
      </c>
      <c r="U28" t="n">
        <v>0.88</v>
      </c>
      <c r="V28" t="n">
        <v>0.87</v>
      </c>
      <c r="W28" t="n">
        <v>2.95</v>
      </c>
      <c r="X28" t="n">
        <v>0.05</v>
      </c>
      <c r="Y28" t="n">
        <v>2</v>
      </c>
      <c r="Z28" t="n">
        <v>10</v>
      </c>
      <c r="AA28" t="n">
        <v>282.4074315301745</v>
      </c>
      <c r="AB28" t="n">
        <v>386.4023067561573</v>
      </c>
      <c r="AC28" t="n">
        <v>349.5246129183924</v>
      </c>
      <c r="AD28" t="n">
        <v>282407.4315301745</v>
      </c>
      <c r="AE28" t="n">
        <v>386402.3067561573</v>
      </c>
      <c r="AF28" t="n">
        <v>2.504058233622083e-05</v>
      </c>
      <c r="AG28" t="n">
        <v>26</v>
      </c>
      <c r="AH28" t="n">
        <v>349524.6129183925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10.2907</v>
      </c>
      <c r="E29" t="n">
        <v>9.720000000000001</v>
      </c>
      <c r="F29" t="n">
        <v>7.15</v>
      </c>
      <c r="G29" t="n">
        <v>107.32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80.73</v>
      </c>
      <c r="Q29" t="n">
        <v>189.97</v>
      </c>
      <c r="R29" t="n">
        <v>27.57</v>
      </c>
      <c r="S29" t="n">
        <v>24.3</v>
      </c>
      <c r="T29" t="n">
        <v>837.52</v>
      </c>
      <c r="U29" t="n">
        <v>0.88</v>
      </c>
      <c r="V29" t="n">
        <v>0.87</v>
      </c>
      <c r="W29" t="n">
        <v>2.95</v>
      </c>
      <c r="X29" t="n">
        <v>0.05</v>
      </c>
      <c r="Y29" t="n">
        <v>2</v>
      </c>
      <c r="Z29" t="n">
        <v>10</v>
      </c>
      <c r="AA29" t="n">
        <v>282.677137176398</v>
      </c>
      <c r="AB29" t="n">
        <v>386.7713299198937</v>
      </c>
      <c r="AC29" t="n">
        <v>349.8584170293091</v>
      </c>
      <c r="AD29" t="n">
        <v>282677.1371763981</v>
      </c>
      <c r="AE29" t="n">
        <v>386771.3299198937</v>
      </c>
      <c r="AF29" t="n">
        <v>2.504131235397533e-05</v>
      </c>
      <c r="AG29" t="n">
        <v>26</v>
      </c>
      <c r="AH29" t="n">
        <v>349858.4170293091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10.6173</v>
      </c>
      <c r="E2" t="n">
        <v>9.42</v>
      </c>
      <c r="F2" t="n">
        <v>7.54</v>
      </c>
      <c r="G2" t="n">
        <v>21.54</v>
      </c>
      <c r="H2" t="n">
        <v>0.64</v>
      </c>
      <c r="I2" t="n">
        <v>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21.87</v>
      </c>
      <c r="Q2" t="n">
        <v>190.31</v>
      </c>
      <c r="R2" t="n">
        <v>38.61</v>
      </c>
      <c r="S2" t="n">
        <v>24.3</v>
      </c>
      <c r="T2" t="n">
        <v>6273.96</v>
      </c>
      <c r="U2" t="n">
        <v>0.63</v>
      </c>
      <c r="V2" t="n">
        <v>0.83</v>
      </c>
      <c r="W2" t="n">
        <v>3</v>
      </c>
      <c r="X2" t="n">
        <v>0.43</v>
      </c>
      <c r="Y2" t="n">
        <v>2</v>
      </c>
      <c r="Z2" t="n">
        <v>10</v>
      </c>
      <c r="AA2" t="n">
        <v>233.9003408134641</v>
      </c>
      <c r="AB2" t="n">
        <v>320.0327652555937</v>
      </c>
      <c r="AC2" t="n">
        <v>289.4892873085018</v>
      </c>
      <c r="AD2" t="n">
        <v>233900.3408134641</v>
      </c>
      <c r="AE2" t="n">
        <v>320032.7652555937</v>
      </c>
      <c r="AF2" t="n">
        <v>6.268558526432375e-05</v>
      </c>
      <c r="AG2" t="n">
        <v>25</v>
      </c>
      <c r="AH2" t="n">
        <v>289489.2873085018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8.8292</v>
      </c>
      <c r="E2" t="n">
        <v>11.33</v>
      </c>
      <c r="F2" t="n">
        <v>8.210000000000001</v>
      </c>
      <c r="G2" t="n">
        <v>8.949999999999999</v>
      </c>
      <c r="H2" t="n">
        <v>0.18</v>
      </c>
      <c r="I2" t="n">
        <v>55</v>
      </c>
      <c r="J2" t="n">
        <v>98.70999999999999</v>
      </c>
      <c r="K2" t="n">
        <v>39.72</v>
      </c>
      <c r="L2" t="n">
        <v>1</v>
      </c>
      <c r="M2" t="n">
        <v>53</v>
      </c>
      <c r="N2" t="n">
        <v>12.99</v>
      </c>
      <c r="O2" t="n">
        <v>12407.75</v>
      </c>
      <c r="P2" t="n">
        <v>74.31</v>
      </c>
      <c r="Q2" t="n">
        <v>190.3</v>
      </c>
      <c r="R2" t="n">
        <v>60.38</v>
      </c>
      <c r="S2" t="n">
        <v>24.3</v>
      </c>
      <c r="T2" t="n">
        <v>16985.83</v>
      </c>
      <c r="U2" t="n">
        <v>0.4</v>
      </c>
      <c r="V2" t="n">
        <v>0.76</v>
      </c>
      <c r="W2" t="n">
        <v>3.03</v>
      </c>
      <c r="X2" t="n">
        <v>1.09</v>
      </c>
      <c r="Y2" t="n">
        <v>2</v>
      </c>
      <c r="Z2" t="n">
        <v>10</v>
      </c>
      <c r="AA2" t="n">
        <v>319.3722749880653</v>
      </c>
      <c r="AB2" t="n">
        <v>436.9792363490426</v>
      </c>
      <c r="AC2" t="n">
        <v>395.2745513360994</v>
      </c>
      <c r="AD2" t="n">
        <v>319372.2749880653</v>
      </c>
      <c r="AE2" t="n">
        <v>436979.2363490426</v>
      </c>
      <c r="AF2" t="n">
        <v>2.84163977282083e-05</v>
      </c>
      <c r="AG2" t="n">
        <v>30</v>
      </c>
      <c r="AH2" t="n">
        <v>395274.5513360994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9.871700000000001</v>
      </c>
      <c r="E3" t="n">
        <v>10.13</v>
      </c>
      <c r="F3" t="n">
        <v>7.61</v>
      </c>
      <c r="G3" t="n">
        <v>17.56</v>
      </c>
      <c r="H3" t="n">
        <v>0.35</v>
      </c>
      <c r="I3" t="n">
        <v>26</v>
      </c>
      <c r="J3" t="n">
        <v>99.95</v>
      </c>
      <c r="K3" t="n">
        <v>39.72</v>
      </c>
      <c r="L3" t="n">
        <v>2</v>
      </c>
      <c r="M3" t="n">
        <v>24</v>
      </c>
      <c r="N3" t="n">
        <v>13.24</v>
      </c>
      <c r="O3" t="n">
        <v>12561.45</v>
      </c>
      <c r="P3" t="n">
        <v>67.68000000000001</v>
      </c>
      <c r="Q3" t="n">
        <v>190.1</v>
      </c>
      <c r="R3" t="n">
        <v>41.84</v>
      </c>
      <c r="S3" t="n">
        <v>24.3</v>
      </c>
      <c r="T3" t="n">
        <v>7863.73</v>
      </c>
      <c r="U3" t="n">
        <v>0.58</v>
      </c>
      <c r="V3" t="n">
        <v>0.82</v>
      </c>
      <c r="W3" t="n">
        <v>2.98</v>
      </c>
      <c r="X3" t="n">
        <v>0.5</v>
      </c>
      <c r="Y3" t="n">
        <v>2</v>
      </c>
      <c r="Z3" t="n">
        <v>10</v>
      </c>
      <c r="AA3" t="n">
        <v>283.1409501077613</v>
      </c>
      <c r="AB3" t="n">
        <v>387.4059392345673</v>
      </c>
      <c r="AC3" t="n">
        <v>350.4324601216701</v>
      </c>
      <c r="AD3" t="n">
        <v>283140.9501077614</v>
      </c>
      <c r="AE3" t="n">
        <v>387405.9392345673</v>
      </c>
      <c r="AF3" t="n">
        <v>3.177163881818895e-05</v>
      </c>
      <c r="AG3" t="n">
        <v>27</v>
      </c>
      <c r="AH3" t="n">
        <v>350432.4601216702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10.2203</v>
      </c>
      <c r="E4" t="n">
        <v>9.779999999999999</v>
      </c>
      <c r="F4" t="n">
        <v>7.45</v>
      </c>
      <c r="G4" t="n">
        <v>26.28</v>
      </c>
      <c r="H4" t="n">
        <v>0.52</v>
      </c>
      <c r="I4" t="n">
        <v>17</v>
      </c>
      <c r="J4" t="n">
        <v>101.2</v>
      </c>
      <c r="K4" t="n">
        <v>39.72</v>
      </c>
      <c r="L4" t="n">
        <v>3</v>
      </c>
      <c r="M4" t="n">
        <v>15</v>
      </c>
      <c r="N4" t="n">
        <v>13.49</v>
      </c>
      <c r="O4" t="n">
        <v>12715.54</v>
      </c>
      <c r="P4" t="n">
        <v>64.98</v>
      </c>
      <c r="Q4" t="n">
        <v>190.08</v>
      </c>
      <c r="R4" t="n">
        <v>36.82</v>
      </c>
      <c r="S4" t="n">
        <v>24.3</v>
      </c>
      <c r="T4" t="n">
        <v>5396.17</v>
      </c>
      <c r="U4" t="n">
        <v>0.66</v>
      </c>
      <c r="V4" t="n">
        <v>0.84</v>
      </c>
      <c r="W4" t="n">
        <v>2.97</v>
      </c>
      <c r="X4" t="n">
        <v>0.34</v>
      </c>
      <c r="Y4" t="n">
        <v>2</v>
      </c>
      <c r="Z4" t="n">
        <v>10</v>
      </c>
      <c r="AA4" t="n">
        <v>271.2627590569876</v>
      </c>
      <c r="AB4" t="n">
        <v>371.1536742100937</v>
      </c>
      <c r="AC4" t="n">
        <v>335.731288460935</v>
      </c>
      <c r="AD4" t="n">
        <v>271262.7590569876</v>
      </c>
      <c r="AE4" t="n">
        <v>371153.6742100937</v>
      </c>
      <c r="AF4" t="n">
        <v>3.289359281719831e-05</v>
      </c>
      <c r="AG4" t="n">
        <v>26</v>
      </c>
      <c r="AH4" t="n">
        <v>335731.2884609351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10.4109</v>
      </c>
      <c r="E5" t="n">
        <v>9.609999999999999</v>
      </c>
      <c r="F5" t="n">
        <v>7.35</v>
      </c>
      <c r="G5" t="n">
        <v>33.92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62.89</v>
      </c>
      <c r="Q5" t="n">
        <v>190.04</v>
      </c>
      <c r="R5" t="n">
        <v>33.74</v>
      </c>
      <c r="S5" t="n">
        <v>24.3</v>
      </c>
      <c r="T5" t="n">
        <v>3875.5</v>
      </c>
      <c r="U5" t="n">
        <v>0.72</v>
      </c>
      <c r="V5" t="n">
        <v>0.85</v>
      </c>
      <c r="W5" t="n">
        <v>2.96</v>
      </c>
      <c r="X5" t="n">
        <v>0.24</v>
      </c>
      <c r="Y5" t="n">
        <v>2</v>
      </c>
      <c r="Z5" t="n">
        <v>10</v>
      </c>
      <c r="AA5" t="n">
        <v>269.373570354901</v>
      </c>
      <c r="AB5" t="n">
        <v>368.5688028827755</v>
      </c>
      <c r="AC5" t="n">
        <v>333.3931136252064</v>
      </c>
      <c r="AD5" t="n">
        <v>269373.570354901</v>
      </c>
      <c r="AE5" t="n">
        <v>368568.8028827754</v>
      </c>
      <c r="AF5" t="n">
        <v>3.350703066060388e-05</v>
      </c>
      <c r="AG5" t="n">
        <v>26</v>
      </c>
      <c r="AH5" t="n">
        <v>333393.1136252064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10.5578</v>
      </c>
      <c r="E6" t="n">
        <v>9.470000000000001</v>
      </c>
      <c r="F6" t="n">
        <v>7.28</v>
      </c>
      <c r="G6" t="n">
        <v>43.67</v>
      </c>
      <c r="H6" t="n">
        <v>0.85</v>
      </c>
      <c r="I6" t="n">
        <v>10</v>
      </c>
      <c r="J6" t="n">
        <v>103.71</v>
      </c>
      <c r="K6" t="n">
        <v>39.72</v>
      </c>
      <c r="L6" t="n">
        <v>5</v>
      </c>
      <c r="M6" t="n">
        <v>8</v>
      </c>
      <c r="N6" t="n">
        <v>14</v>
      </c>
      <c r="O6" t="n">
        <v>13024.91</v>
      </c>
      <c r="P6" t="n">
        <v>61.02</v>
      </c>
      <c r="Q6" t="n">
        <v>190</v>
      </c>
      <c r="R6" t="n">
        <v>31.52</v>
      </c>
      <c r="S6" t="n">
        <v>24.3</v>
      </c>
      <c r="T6" t="n">
        <v>2780.4</v>
      </c>
      <c r="U6" t="n">
        <v>0.77</v>
      </c>
      <c r="V6" t="n">
        <v>0.86</v>
      </c>
      <c r="W6" t="n">
        <v>2.95</v>
      </c>
      <c r="X6" t="n">
        <v>0.17</v>
      </c>
      <c r="Y6" t="n">
        <v>2</v>
      </c>
      <c r="Z6" t="n">
        <v>10</v>
      </c>
      <c r="AA6" t="n">
        <v>258.965717055806</v>
      </c>
      <c r="AB6" t="n">
        <v>354.3283188368721</v>
      </c>
      <c r="AC6" t="n">
        <v>320.5117213899991</v>
      </c>
      <c r="AD6" t="n">
        <v>258965.717055806</v>
      </c>
      <c r="AE6" t="n">
        <v>354328.3188368721</v>
      </c>
      <c r="AF6" t="n">
        <v>3.397982194704816e-05</v>
      </c>
      <c r="AG6" t="n">
        <v>25</v>
      </c>
      <c r="AH6" t="n">
        <v>320511.7213899991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10.5951</v>
      </c>
      <c r="E7" t="n">
        <v>9.44</v>
      </c>
      <c r="F7" t="n">
        <v>7.27</v>
      </c>
      <c r="G7" t="n">
        <v>48.44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59.34</v>
      </c>
      <c r="Q7" t="n">
        <v>190.01</v>
      </c>
      <c r="R7" t="n">
        <v>31.04</v>
      </c>
      <c r="S7" t="n">
        <v>24.3</v>
      </c>
      <c r="T7" t="n">
        <v>2546.84</v>
      </c>
      <c r="U7" t="n">
        <v>0.78</v>
      </c>
      <c r="V7" t="n">
        <v>0.86</v>
      </c>
      <c r="W7" t="n">
        <v>2.95</v>
      </c>
      <c r="X7" t="n">
        <v>0.16</v>
      </c>
      <c r="Y7" t="n">
        <v>2</v>
      </c>
      <c r="Z7" t="n">
        <v>10</v>
      </c>
      <c r="AA7" t="n">
        <v>257.9681074918423</v>
      </c>
      <c r="AB7" t="n">
        <v>352.9633454198623</v>
      </c>
      <c r="AC7" t="n">
        <v>319.2770191202627</v>
      </c>
      <c r="AD7" t="n">
        <v>257968.1074918422</v>
      </c>
      <c r="AE7" t="n">
        <v>352963.3454198622</v>
      </c>
      <c r="AF7" t="n">
        <v>3.409987038125082e-05</v>
      </c>
      <c r="AG7" t="n">
        <v>25</v>
      </c>
      <c r="AH7" t="n">
        <v>319277.0191202626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10.6866</v>
      </c>
      <c r="E8" t="n">
        <v>9.359999999999999</v>
      </c>
      <c r="F8" t="n">
        <v>7.23</v>
      </c>
      <c r="G8" t="n">
        <v>61.93</v>
      </c>
      <c r="H8" t="n">
        <v>1.16</v>
      </c>
      <c r="I8" t="n">
        <v>7</v>
      </c>
      <c r="J8" t="n">
        <v>106.23</v>
      </c>
      <c r="K8" t="n">
        <v>39.72</v>
      </c>
      <c r="L8" t="n">
        <v>7</v>
      </c>
      <c r="M8" t="n">
        <v>5</v>
      </c>
      <c r="N8" t="n">
        <v>14.52</v>
      </c>
      <c r="O8" t="n">
        <v>13335.87</v>
      </c>
      <c r="P8" t="n">
        <v>57.81</v>
      </c>
      <c r="Q8" t="n">
        <v>189.97</v>
      </c>
      <c r="R8" t="n">
        <v>29.91</v>
      </c>
      <c r="S8" t="n">
        <v>24.3</v>
      </c>
      <c r="T8" t="n">
        <v>1990.19</v>
      </c>
      <c r="U8" t="n">
        <v>0.8100000000000001</v>
      </c>
      <c r="V8" t="n">
        <v>0.87</v>
      </c>
      <c r="W8" t="n">
        <v>2.95</v>
      </c>
      <c r="X8" t="n">
        <v>0.12</v>
      </c>
      <c r="Y8" t="n">
        <v>2</v>
      </c>
      <c r="Z8" t="n">
        <v>10</v>
      </c>
      <c r="AA8" t="n">
        <v>256.8595973103677</v>
      </c>
      <c r="AB8" t="n">
        <v>351.4466328855518</v>
      </c>
      <c r="AC8" t="n">
        <v>317.9050595015069</v>
      </c>
      <c r="AD8" t="n">
        <v>256859.5973103677</v>
      </c>
      <c r="AE8" t="n">
        <v>351446.6328855518</v>
      </c>
      <c r="AF8" t="n">
        <v>3.439435916756567e-05</v>
      </c>
      <c r="AG8" t="n">
        <v>25</v>
      </c>
      <c r="AH8" t="n">
        <v>317905.0595015069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10.7315</v>
      </c>
      <c r="E9" t="n">
        <v>9.32</v>
      </c>
      <c r="F9" t="n">
        <v>7.21</v>
      </c>
      <c r="G9" t="n">
        <v>72.06999999999999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4</v>
      </c>
      <c r="N9" t="n">
        <v>14.78</v>
      </c>
      <c r="O9" t="n">
        <v>13491.96</v>
      </c>
      <c r="P9" t="n">
        <v>55.63</v>
      </c>
      <c r="Q9" t="n">
        <v>189.96</v>
      </c>
      <c r="R9" t="n">
        <v>29.31</v>
      </c>
      <c r="S9" t="n">
        <v>24.3</v>
      </c>
      <c r="T9" t="n">
        <v>1696.66</v>
      </c>
      <c r="U9" t="n">
        <v>0.83</v>
      </c>
      <c r="V9" t="n">
        <v>0.87</v>
      </c>
      <c r="W9" t="n">
        <v>2.95</v>
      </c>
      <c r="X9" t="n">
        <v>0.1</v>
      </c>
      <c r="Y9" t="n">
        <v>2</v>
      </c>
      <c r="Z9" t="n">
        <v>10</v>
      </c>
      <c r="AA9" t="n">
        <v>255.5975514069575</v>
      </c>
      <c r="AB9" t="n">
        <v>349.7198460029711</v>
      </c>
      <c r="AC9" t="n">
        <v>316.3430747354385</v>
      </c>
      <c r="AD9" t="n">
        <v>255597.5514069575</v>
      </c>
      <c r="AE9" t="n">
        <v>349719.8460029711</v>
      </c>
      <c r="AF9" t="n">
        <v>3.453886787254422e-05</v>
      </c>
      <c r="AG9" t="n">
        <v>25</v>
      </c>
      <c r="AH9" t="n">
        <v>316343.0747354385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10.7379</v>
      </c>
      <c r="E10" t="n">
        <v>9.31</v>
      </c>
      <c r="F10" t="n">
        <v>7.2</v>
      </c>
      <c r="G10" t="n">
        <v>72.01000000000001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55.18</v>
      </c>
      <c r="Q10" t="n">
        <v>189.99</v>
      </c>
      <c r="R10" t="n">
        <v>29.08</v>
      </c>
      <c r="S10" t="n">
        <v>24.3</v>
      </c>
      <c r="T10" t="n">
        <v>1582.35</v>
      </c>
      <c r="U10" t="n">
        <v>0.84</v>
      </c>
      <c r="V10" t="n">
        <v>0.87</v>
      </c>
      <c r="W10" t="n">
        <v>2.95</v>
      </c>
      <c r="X10" t="n">
        <v>0.09</v>
      </c>
      <c r="Y10" t="n">
        <v>2</v>
      </c>
      <c r="Z10" t="n">
        <v>10</v>
      </c>
      <c r="AA10" t="n">
        <v>255.3432042972593</v>
      </c>
      <c r="AB10" t="n">
        <v>349.3718370664796</v>
      </c>
      <c r="AC10" t="n">
        <v>316.0282792834121</v>
      </c>
      <c r="AD10" t="n">
        <v>255343.2042972593</v>
      </c>
      <c r="AE10" t="n">
        <v>349371.8370664796</v>
      </c>
      <c r="AF10" t="n">
        <v>3.455946599530285e-05</v>
      </c>
      <c r="AG10" t="n">
        <v>25</v>
      </c>
      <c r="AH10" t="n">
        <v>316028.2792834121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10.7363</v>
      </c>
      <c r="E11" t="n">
        <v>9.31</v>
      </c>
      <c r="F11" t="n">
        <v>7.2</v>
      </c>
      <c r="G11" t="n">
        <v>72.03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54.93</v>
      </c>
      <c r="Q11" t="n">
        <v>190</v>
      </c>
      <c r="R11" t="n">
        <v>29.03</v>
      </c>
      <c r="S11" t="n">
        <v>24.3</v>
      </c>
      <c r="T11" t="n">
        <v>1558.66</v>
      </c>
      <c r="U11" t="n">
        <v>0.84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255.2213640647217</v>
      </c>
      <c r="AB11" t="n">
        <v>349.2051298851101</v>
      </c>
      <c r="AC11" t="n">
        <v>315.8774824014574</v>
      </c>
      <c r="AD11" t="n">
        <v>255221.3640647217</v>
      </c>
      <c r="AE11" t="n">
        <v>349205.1298851101</v>
      </c>
      <c r="AF11" t="n">
        <v>3.455431646461319e-05</v>
      </c>
      <c r="AG11" t="n">
        <v>25</v>
      </c>
      <c r="AH11" t="n">
        <v>315877.4824014574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8.1396</v>
      </c>
      <c r="E2" t="n">
        <v>12.29</v>
      </c>
      <c r="F2" t="n">
        <v>8.470000000000001</v>
      </c>
      <c r="G2" t="n">
        <v>7.7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89.81</v>
      </c>
      <c r="Q2" t="n">
        <v>190.51</v>
      </c>
      <c r="R2" t="n">
        <v>68.20999999999999</v>
      </c>
      <c r="S2" t="n">
        <v>24.3</v>
      </c>
      <c r="T2" t="n">
        <v>20847.23</v>
      </c>
      <c r="U2" t="n">
        <v>0.36</v>
      </c>
      <c r="V2" t="n">
        <v>0.74</v>
      </c>
      <c r="W2" t="n">
        <v>3.05</v>
      </c>
      <c r="X2" t="n">
        <v>1.35</v>
      </c>
      <c r="Y2" t="n">
        <v>2</v>
      </c>
      <c r="Z2" t="n">
        <v>10</v>
      </c>
      <c r="AA2" t="n">
        <v>362.8766469459556</v>
      </c>
      <c r="AB2" t="n">
        <v>496.503837339263</v>
      </c>
      <c r="AC2" t="n">
        <v>449.1182079511153</v>
      </c>
      <c r="AD2" t="n">
        <v>362876.6469459556</v>
      </c>
      <c r="AE2" t="n">
        <v>496503.837339263</v>
      </c>
      <c r="AF2" t="n">
        <v>2.332654643002909e-05</v>
      </c>
      <c r="AG2" t="n">
        <v>33</v>
      </c>
      <c r="AH2" t="n">
        <v>449118.2079511153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9.430300000000001</v>
      </c>
      <c r="E3" t="n">
        <v>10.6</v>
      </c>
      <c r="F3" t="n">
        <v>7.71</v>
      </c>
      <c r="G3" t="n">
        <v>15.41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80.86</v>
      </c>
      <c r="Q3" t="n">
        <v>190.23</v>
      </c>
      <c r="R3" t="n">
        <v>44.83</v>
      </c>
      <c r="S3" t="n">
        <v>24.3</v>
      </c>
      <c r="T3" t="n">
        <v>9338.67</v>
      </c>
      <c r="U3" t="n">
        <v>0.54</v>
      </c>
      <c r="V3" t="n">
        <v>0.8100000000000001</v>
      </c>
      <c r="W3" t="n">
        <v>2.99</v>
      </c>
      <c r="X3" t="n">
        <v>0.59</v>
      </c>
      <c r="Y3" t="n">
        <v>2</v>
      </c>
      <c r="Z3" t="n">
        <v>10</v>
      </c>
      <c r="AA3" t="n">
        <v>303.2197802994183</v>
      </c>
      <c r="AB3" t="n">
        <v>414.8786805182629</v>
      </c>
      <c r="AC3" t="n">
        <v>375.2832415354843</v>
      </c>
      <c r="AD3" t="n">
        <v>303219.7802994184</v>
      </c>
      <c r="AE3" t="n">
        <v>414878.6805182629</v>
      </c>
      <c r="AF3" t="n">
        <v>2.70254472945972e-05</v>
      </c>
      <c r="AG3" t="n">
        <v>28</v>
      </c>
      <c r="AH3" t="n">
        <v>375283.2415354843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9.880100000000001</v>
      </c>
      <c r="E4" t="n">
        <v>10.12</v>
      </c>
      <c r="F4" t="n">
        <v>7.48</v>
      </c>
      <c r="G4" t="n">
        <v>22.43</v>
      </c>
      <c r="H4" t="n">
        <v>0.42</v>
      </c>
      <c r="I4" t="n">
        <v>20</v>
      </c>
      <c r="J4" t="n">
        <v>127.27</v>
      </c>
      <c r="K4" t="n">
        <v>45</v>
      </c>
      <c r="L4" t="n">
        <v>3</v>
      </c>
      <c r="M4" t="n">
        <v>18</v>
      </c>
      <c r="N4" t="n">
        <v>19.27</v>
      </c>
      <c r="O4" t="n">
        <v>15930.42</v>
      </c>
      <c r="P4" t="n">
        <v>77.59999999999999</v>
      </c>
      <c r="Q4" t="n">
        <v>190.05</v>
      </c>
      <c r="R4" t="n">
        <v>37.63</v>
      </c>
      <c r="S4" t="n">
        <v>24.3</v>
      </c>
      <c r="T4" t="n">
        <v>5787.61</v>
      </c>
      <c r="U4" t="n">
        <v>0.65</v>
      </c>
      <c r="V4" t="n">
        <v>0.84</v>
      </c>
      <c r="W4" t="n">
        <v>2.97</v>
      </c>
      <c r="X4" t="n">
        <v>0.37</v>
      </c>
      <c r="Y4" t="n">
        <v>2</v>
      </c>
      <c r="Z4" t="n">
        <v>10</v>
      </c>
      <c r="AA4" t="n">
        <v>289.918061745982</v>
      </c>
      <c r="AB4" t="n">
        <v>396.678682363045</v>
      </c>
      <c r="AC4" t="n">
        <v>358.8202256603427</v>
      </c>
      <c r="AD4" t="n">
        <v>289918.061745982</v>
      </c>
      <c r="AE4" t="n">
        <v>396678.6823630451</v>
      </c>
      <c r="AF4" t="n">
        <v>2.83144885969004e-05</v>
      </c>
      <c r="AG4" t="n">
        <v>27</v>
      </c>
      <c r="AH4" t="n">
        <v>358820.2256603427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10.1004</v>
      </c>
      <c r="E5" t="n">
        <v>9.9</v>
      </c>
      <c r="F5" t="n">
        <v>7.38</v>
      </c>
      <c r="G5" t="n">
        <v>29.54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13</v>
      </c>
      <c r="N5" t="n">
        <v>19.59</v>
      </c>
      <c r="O5" t="n">
        <v>16093.6</v>
      </c>
      <c r="P5" t="n">
        <v>75.7</v>
      </c>
      <c r="Q5" t="n">
        <v>190.02</v>
      </c>
      <c r="R5" t="n">
        <v>34.82</v>
      </c>
      <c r="S5" t="n">
        <v>24.3</v>
      </c>
      <c r="T5" t="n">
        <v>4407.57</v>
      </c>
      <c r="U5" t="n">
        <v>0.7</v>
      </c>
      <c r="V5" t="n">
        <v>0.85</v>
      </c>
      <c r="W5" t="n">
        <v>2.96</v>
      </c>
      <c r="X5" t="n">
        <v>0.28</v>
      </c>
      <c r="Y5" t="n">
        <v>2</v>
      </c>
      <c r="Z5" t="n">
        <v>10</v>
      </c>
      <c r="AA5" t="n">
        <v>278.852666770373</v>
      </c>
      <c r="AB5" t="n">
        <v>381.5385207866439</v>
      </c>
      <c r="AC5" t="n">
        <v>345.1250198554429</v>
      </c>
      <c r="AD5" t="n">
        <v>278852.666770373</v>
      </c>
      <c r="AE5" t="n">
        <v>381538.5207866438</v>
      </c>
      <c r="AF5" t="n">
        <v>2.894582652241706e-05</v>
      </c>
      <c r="AG5" t="n">
        <v>26</v>
      </c>
      <c r="AH5" t="n">
        <v>345125.0198554429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10.2404</v>
      </c>
      <c r="E6" t="n">
        <v>9.77</v>
      </c>
      <c r="F6" t="n">
        <v>7.33</v>
      </c>
      <c r="G6" t="n">
        <v>36.63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10</v>
      </c>
      <c r="N6" t="n">
        <v>19.92</v>
      </c>
      <c r="O6" t="n">
        <v>16257.24</v>
      </c>
      <c r="P6" t="n">
        <v>74.16</v>
      </c>
      <c r="Q6" t="n">
        <v>190.02</v>
      </c>
      <c r="R6" t="n">
        <v>33</v>
      </c>
      <c r="S6" t="n">
        <v>24.3</v>
      </c>
      <c r="T6" t="n">
        <v>3509.84</v>
      </c>
      <c r="U6" t="n">
        <v>0.74</v>
      </c>
      <c r="V6" t="n">
        <v>0.85</v>
      </c>
      <c r="W6" t="n">
        <v>2.96</v>
      </c>
      <c r="X6" t="n">
        <v>0.22</v>
      </c>
      <c r="Y6" t="n">
        <v>2</v>
      </c>
      <c r="Z6" t="n">
        <v>10</v>
      </c>
      <c r="AA6" t="n">
        <v>277.3578627230184</v>
      </c>
      <c r="AB6" t="n">
        <v>379.4932639429529</v>
      </c>
      <c r="AC6" t="n">
        <v>343.2749594543779</v>
      </c>
      <c r="AD6" t="n">
        <v>277357.8627230184</v>
      </c>
      <c r="AE6" t="n">
        <v>379493.2639429529</v>
      </c>
      <c r="AF6" t="n">
        <v>2.934703991130644e-05</v>
      </c>
      <c r="AG6" t="n">
        <v>26</v>
      </c>
      <c r="AH6" t="n">
        <v>343274.9594543779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10.3451</v>
      </c>
      <c r="E7" t="n">
        <v>9.67</v>
      </c>
      <c r="F7" t="n">
        <v>7.28</v>
      </c>
      <c r="G7" t="n">
        <v>43.67</v>
      </c>
      <c r="H7" t="n">
        <v>0.8100000000000001</v>
      </c>
      <c r="I7" t="n">
        <v>10</v>
      </c>
      <c r="J7" t="n">
        <v>131.25</v>
      </c>
      <c r="K7" t="n">
        <v>45</v>
      </c>
      <c r="L7" t="n">
        <v>6</v>
      </c>
      <c r="M7" t="n">
        <v>8</v>
      </c>
      <c r="N7" t="n">
        <v>20.25</v>
      </c>
      <c r="O7" t="n">
        <v>16421.36</v>
      </c>
      <c r="P7" t="n">
        <v>72.73</v>
      </c>
      <c r="Q7" t="n">
        <v>190.02</v>
      </c>
      <c r="R7" t="n">
        <v>31.5</v>
      </c>
      <c r="S7" t="n">
        <v>24.3</v>
      </c>
      <c r="T7" t="n">
        <v>2771.23</v>
      </c>
      <c r="U7" t="n">
        <v>0.77</v>
      </c>
      <c r="V7" t="n">
        <v>0.86</v>
      </c>
      <c r="W7" t="n">
        <v>2.95</v>
      </c>
      <c r="X7" t="n">
        <v>0.17</v>
      </c>
      <c r="Y7" t="n">
        <v>2</v>
      </c>
      <c r="Z7" t="n">
        <v>10</v>
      </c>
      <c r="AA7" t="n">
        <v>276.1102715461015</v>
      </c>
      <c r="AB7" t="n">
        <v>377.786254654857</v>
      </c>
      <c r="AC7" t="n">
        <v>341.7308647369352</v>
      </c>
      <c r="AD7" t="n">
        <v>276110.2715461015</v>
      </c>
      <c r="AE7" t="n">
        <v>377786.254654857</v>
      </c>
      <c r="AF7" t="n">
        <v>2.964709020999729e-05</v>
      </c>
      <c r="AG7" t="n">
        <v>26</v>
      </c>
      <c r="AH7" t="n">
        <v>341730.8647369352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10.3863</v>
      </c>
      <c r="E8" t="n">
        <v>9.630000000000001</v>
      </c>
      <c r="F8" t="n">
        <v>7.27</v>
      </c>
      <c r="G8" t="n">
        <v>48.44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71.48</v>
      </c>
      <c r="Q8" t="n">
        <v>190.03</v>
      </c>
      <c r="R8" t="n">
        <v>31.21</v>
      </c>
      <c r="S8" t="n">
        <v>24.3</v>
      </c>
      <c r="T8" t="n">
        <v>2630.92</v>
      </c>
      <c r="U8" t="n">
        <v>0.78</v>
      </c>
      <c r="V8" t="n">
        <v>0.86</v>
      </c>
      <c r="W8" t="n">
        <v>2.95</v>
      </c>
      <c r="X8" t="n">
        <v>0.16</v>
      </c>
      <c r="Y8" t="n">
        <v>2</v>
      </c>
      <c r="Z8" t="n">
        <v>10</v>
      </c>
      <c r="AA8" t="n">
        <v>275.2735685243603</v>
      </c>
      <c r="AB8" t="n">
        <v>376.6414406677786</v>
      </c>
      <c r="AC8" t="n">
        <v>340.695310190027</v>
      </c>
      <c r="AD8" t="n">
        <v>275273.5685243602</v>
      </c>
      <c r="AE8" t="n">
        <v>376641.4406677785</v>
      </c>
      <c r="AF8" t="n">
        <v>2.97651615787276e-05</v>
      </c>
      <c r="AG8" t="n">
        <v>26</v>
      </c>
      <c r="AH8" t="n">
        <v>340695.310190027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10.4293</v>
      </c>
      <c r="E9" t="n">
        <v>9.59</v>
      </c>
      <c r="F9" t="n">
        <v>7.25</v>
      </c>
      <c r="G9" t="n">
        <v>54.39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70.53</v>
      </c>
      <c r="Q9" t="n">
        <v>190.03</v>
      </c>
      <c r="R9" t="n">
        <v>30.58</v>
      </c>
      <c r="S9" t="n">
        <v>24.3</v>
      </c>
      <c r="T9" t="n">
        <v>2320.68</v>
      </c>
      <c r="U9" t="n">
        <v>0.79</v>
      </c>
      <c r="V9" t="n">
        <v>0.86</v>
      </c>
      <c r="W9" t="n">
        <v>2.96</v>
      </c>
      <c r="X9" t="n">
        <v>0.14</v>
      </c>
      <c r="Y9" t="n">
        <v>2</v>
      </c>
      <c r="Z9" t="n">
        <v>10</v>
      </c>
      <c r="AA9" t="n">
        <v>265.6866405508649</v>
      </c>
      <c r="AB9" t="n">
        <v>363.5241828690299</v>
      </c>
      <c r="AC9" t="n">
        <v>328.8299450654039</v>
      </c>
      <c r="AD9" t="n">
        <v>265686.6405508649</v>
      </c>
      <c r="AE9" t="n">
        <v>363524.1828690299</v>
      </c>
      <c r="AF9" t="n">
        <v>2.988839140531505e-05</v>
      </c>
      <c r="AG9" t="n">
        <v>25</v>
      </c>
      <c r="AH9" t="n">
        <v>328829.9450654039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10.4807</v>
      </c>
      <c r="E10" t="n">
        <v>9.539999999999999</v>
      </c>
      <c r="F10" t="n">
        <v>7.23</v>
      </c>
      <c r="G10" t="n">
        <v>61.97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69.5</v>
      </c>
      <c r="Q10" t="n">
        <v>189.98</v>
      </c>
      <c r="R10" t="n">
        <v>30.16</v>
      </c>
      <c r="S10" t="n">
        <v>24.3</v>
      </c>
      <c r="T10" t="n">
        <v>2119</v>
      </c>
      <c r="U10" t="n">
        <v>0.8100000000000001</v>
      </c>
      <c r="V10" t="n">
        <v>0.87</v>
      </c>
      <c r="W10" t="n">
        <v>2.95</v>
      </c>
      <c r="X10" t="n">
        <v>0.12</v>
      </c>
      <c r="Y10" t="n">
        <v>2</v>
      </c>
      <c r="Z10" t="n">
        <v>10</v>
      </c>
      <c r="AA10" t="n">
        <v>264.9288567999935</v>
      </c>
      <c r="AB10" t="n">
        <v>362.4873497100281</v>
      </c>
      <c r="AC10" t="n">
        <v>327.8920658078928</v>
      </c>
      <c r="AD10" t="n">
        <v>264928.8567999935</v>
      </c>
      <c r="AE10" t="n">
        <v>362487.3497100282</v>
      </c>
      <c r="AF10" t="n">
        <v>3.003569403523588e-05</v>
      </c>
      <c r="AG10" t="n">
        <v>25</v>
      </c>
      <c r="AH10" t="n">
        <v>327892.0658078928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10.5399</v>
      </c>
      <c r="E11" t="n">
        <v>9.49</v>
      </c>
      <c r="F11" t="n">
        <v>7.2</v>
      </c>
      <c r="G11" t="n">
        <v>72.02</v>
      </c>
      <c r="H11" t="n">
        <v>1.29</v>
      </c>
      <c r="I11" t="n">
        <v>6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67.67</v>
      </c>
      <c r="Q11" t="n">
        <v>189.96</v>
      </c>
      <c r="R11" t="n">
        <v>29.19</v>
      </c>
      <c r="S11" t="n">
        <v>24.3</v>
      </c>
      <c r="T11" t="n">
        <v>1636.5</v>
      </c>
      <c r="U11" t="n">
        <v>0.83</v>
      </c>
      <c r="V11" t="n">
        <v>0.87</v>
      </c>
      <c r="W11" t="n">
        <v>2.95</v>
      </c>
      <c r="X11" t="n">
        <v>0.09</v>
      </c>
      <c r="Y11" t="n">
        <v>2</v>
      </c>
      <c r="Z11" t="n">
        <v>10</v>
      </c>
      <c r="AA11" t="n">
        <v>263.7276043704334</v>
      </c>
      <c r="AB11" t="n">
        <v>360.8437431403871</v>
      </c>
      <c r="AC11" t="n">
        <v>326.405322742442</v>
      </c>
      <c r="AD11" t="n">
        <v>263727.6043704334</v>
      </c>
      <c r="AE11" t="n">
        <v>360843.7431403871</v>
      </c>
      <c r="AF11" t="n">
        <v>3.020534998253767e-05</v>
      </c>
      <c r="AG11" t="n">
        <v>25</v>
      </c>
      <c r="AH11" t="n">
        <v>326405.322742442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10.5334</v>
      </c>
      <c r="E12" t="n">
        <v>9.49</v>
      </c>
      <c r="F12" t="n">
        <v>7.21</v>
      </c>
      <c r="G12" t="n">
        <v>72.08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67.18000000000001</v>
      </c>
      <c r="Q12" t="n">
        <v>189.97</v>
      </c>
      <c r="R12" t="n">
        <v>29.29</v>
      </c>
      <c r="S12" t="n">
        <v>24.3</v>
      </c>
      <c r="T12" t="n">
        <v>1688.88</v>
      </c>
      <c r="U12" t="n">
        <v>0.83</v>
      </c>
      <c r="V12" t="n">
        <v>0.87</v>
      </c>
      <c r="W12" t="n">
        <v>2.95</v>
      </c>
      <c r="X12" t="n">
        <v>0.1</v>
      </c>
      <c r="Y12" t="n">
        <v>2</v>
      </c>
      <c r="Z12" t="n">
        <v>10</v>
      </c>
      <c r="AA12" t="n">
        <v>263.5069646892054</v>
      </c>
      <c r="AB12" t="n">
        <v>360.5418541945952</v>
      </c>
      <c r="AC12" t="n">
        <v>326.1322456539327</v>
      </c>
      <c r="AD12" t="n">
        <v>263506.9646892054</v>
      </c>
      <c r="AE12" t="n">
        <v>360541.8541945952</v>
      </c>
      <c r="AF12" t="n">
        <v>3.018672221805352e-05</v>
      </c>
      <c r="AG12" t="n">
        <v>25</v>
      </c>
      <c r="AH12" t="n">
        <v>326132.2456539327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10.5755</v>
      </c>
      <c r="E13" t="n">
        <v>9.460000000000001</v>
      </c>
      <c r="F13" t="n">
        <v>7.2</v>
      </c>
      <c r="G13" t="n">
        <v>86.34999999999999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65.59</v>
      </c>
      <c r="Q13" t="n">
        <v>189.96</v>
      </c>
      <c r="R13" t="n">
        <v>29.03</v>
      </c>
      <c r="S13" t="n">
        <v>24.3</v>
      </c>
      <c r="T13" t="n">
        <v>1562.92</v>
      </c>
      <c r="U13" t="n">
        <v>0.84</v>
      </c>
      <c r="V13" t="n">
        <v>0.87</v>
      </c>
      <c r="W13" t="n">
        <v>2.95</v>
      </c>
      <c r="X13" t="n">
        <v>0.09</v>
      </c>
      <c r="Y13" t="n">
        <v>2</v>
      </c>
      <c r="Z13" t="n">
        <v>10</v>
      </c>
      <c r="AA13" t="n">
        <v>262.5212872016388</v>
      </c>
      <c r="AB13" t="n">
        <v>359.1932067710848</v>
      </c>
      <c r="AC13" t="n">
        <v>324.9123112476836</v>
      </c>
      <c r="AD13" t="n">
        <v>262521.2872016388</v>
      </c>
      <c r="AE13" t="n">
        <v>359193.2067710848</v>
      </c>
      <c r="AF13" t="n">
        <v>3.03073728157124e-05</v>
      </c>
      <c r="AG13" t="n">
        <v>25</v>
      </c>
      <c r="AH13" t="n">
        <v>324912.3112476836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10.5845</v>
      </c>
      <c r="E14" t="n">
        <v>9.449999999999999</v>
      </c>
      <c r="F14" t="n">
        <v>7.19</v>
      </c>
      <c r="G14" t="n">
        <v>86.25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65</v>
      </c>
      <c r="Q14" t="n">
        <v>189.96</v>
      </c>
      <c r="R14" t="n">
        <v>28.71</v>
      </c>
      <c r="S14" t="n">
        <v>24.3</v>
      </c>
      <c r="T14" t="n">
        <v>1401.06</v>
      </c>
      <c r="U14" t="n">
        <v>0.85</v>
      </c>
      <c r="V14" t="n">
        <v>0.87</v>
      </c>
      <c r="W14" t="n">
        <v>2.95</v>
      </c>
      <c r="X14" t="n">
        <v>0.08</v>
      </c>
      <c r="Y14" t="n">
        <v>2</v>
      </c>
      <c r="Z14" t="n">
        <v>10</v>
      </c>
      <c r="AA14" t="n">
        <v>262.1770701962492</v>
      </c>
      <c r="AB14" t="n">
        <v>358.7222338785283</v>
      </c>
      <c r="AC14" t="n">
        <v>324.4862873469781</v>
      </c>
      <c r="AD14" t="n">
        <v>262177.0701962492</v>
      </c>
      <c r="AE14" t="n">
        <v>358722.2338785283</v>
      </c>
      <c r="AF14" t="n">
        <v>3.033316510499815e-05</v>
      </c>
      <c r="AG14" t="n">
        <v>25</v>
      </c>
      <c r="AH14" t="n">
        <v>324486.2873469781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10.5942</v>
      </c>
      <c r="E15" t="n">
        <v>9.44</v>
      </c>
      <c r="F15" t="n">
        <v>7.18</v>
      </c>
      <c r="G15" t="n">
        <v>86.15000000000001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63.75</v>
      </c>
      <c r="Q15" t="n">
        <v>189.96</v>
      </c>
      <c r="R15" t="n">
        <v>28.38</v>
      </c>
      <c r="S15" t="n">
        <v>24.3</v>
      </c>
      <c r="T15" t="n">
        <v>1238.97</v>
      </c>
      <c r="U15" t="n">
        <v>0.86</v>
      </c>
      <c r="V15" t="n">
        <v>0.87</v>
      </c>
      <c r="W15" t="n">
        <v>2.95</v>
      </c>
      <c r="X15" t="n">
        <v>0.07000000000000001</v>
      </c>
      <c r="Y15" t="n">
        <v>2</v>
      </c>
      <c r="Z15" t="n">
        <v>10</v>
      </c>
      <c r="AA15" t="n">
        <v>261.4918696030296</v>
      </c>
      <c r="AB15" t="n">
        <v>357.7847121979684</v>
      </c>
      <c r="AC15" t="n">
        <v>323.6382414197909</v>
      </c>
      <c r="AD15" t="n">
        <v>261491.8696030296</v>
      </c>
      <c r="AE15" t="n">
        <v>357784.7121979684</v>
      </c>
      <c r="AF15" t="n">
        <v>3.036096346122834e-05</v>
      </c>
      <c r="AG15" t="n">
        <v>25</v>
      </c>
      <c r="AH15" t="n">
        <v>323638.2414197909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10.5942</v>
      </c>
      <c r="E16" t="n">
        <v>9.44</v>
      </c>
      <c r="F16" t="n">
        <v>7.18</v>
      </c>
      <c r="G16" t="n">
        <v>86.15000000000001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63.63</v>
      </c>
      <c r="Q16" t="n">
        <v>189.97</v>
      </c>
      <c r="R16" t="n">
        <v>28.29</v>
      </c>
      <c r="S16" t="n">
        <v>24.3</v>
      </c>
      <c r="T16" t="n">
        <v>1194.42</v>
      </c>
      <c r="U16" t="n">
        <v>0.86</v>
      </c>
      <c r="V16" t="n">
        <v>0.87</v>
      </c>
      <c r="W16" t="n">
        <v>2.95</v>
      </c>
      <c r="X16" t="n">
        <v>0.07000000000000001</v>
      </c>
      <c r="Y16" t="n">
        <v>2</v>
      </c>
      <c r="Z16" t="n">
        <v>10</v>
      </c>
      <c r="AA16" t="n">
        <v>261.4302287969249</v>
      </c>
      <c r="AB16" t="n">
        <v>357.7003725276555</v>
      </c>
      <c r="AC16" t="n">
        <v>323.5619510092412</v>
      </c>
      <c r="AD16" t="n">
        <v>261430.2287969249</v>
      </c>
      <c r="AE16" t="n">
        <v>357700.3725276555</v>
      </c>
      <c r="AF16" t="n">
        <v>3.036096346122834e-05</v>
      </c>
      <c r="AG16" t="n">
        <v>25</v>
      </c>
      <c r="AH16" t="n">
        <v>323561.9510092412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2024-09-25T23:04:15Z</dcterms:created>
  <dcterms:modified xmlns:dcterms="http://purl.org/dc/terms/" xmlns:xsi="http://www.w3.org/2001/XMLSchema-instance" xsi:type="dcterms:W3CDTF">2024-09-25T23:04:15Z</dcterms:modified>
</cp:coreProperties>
</file>