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xVal>
          <yVal>
            <numRef>
              <f>gráficos!$B$7:$B$241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  <c r="AA2" t="n">
        <v>873.528737807072</v>
      </c>
      <c r="AB2" t="n">
        <v>1195.200556435718</v>
      </c>
      <c r="AC2" t="n">
        <v>1081.132292804009</v>
      </c>
      <c r="AD2" t="n">
        <v>873528.737807072</v>
      </c>
      <c r="AE2" t="n">
        <v>1195200.556435718</v>
      </c>
      <c r="AF2" t="n">
        <v>1.570739237490253e-05</v>
      </c>
      <c r="AG2" t="n">
        <v>39</v>
      </c>
      <c r="AH2" t="n">
        <v>1081132.292804009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  <c r="AA3" t="n">
        <v>465.5456944240892</v>
      </c>
      <c r="AB3" t="n">
        <v>636.9801575375485</v>
      </c>
      <c r="AC3" t="n">
        <v>576.18766530943</v>
      </c>
      <c r="AD3" t="n">
        <v>465545.6944240892</v>
      </c>
      <c r="AE3" t="n">
        <v>636980.1575375485</v>
      </c>
      <c r="AF3" t="n">
        <v>2.471129730438104e-05</v>
      </c>
      <c r="AG3" t="n">
        <v>25</v>
      </c>
      <c r="AH3" t="n">
        <v>576187.66530943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  <c r="AA4" t="n">
        <v>393.0474800434147</v>
      </c>
      <c r="AB4" t="n">
        <v>537.7849022264227</v>
      </c>
      <c r="AC4" t="n">
        <v>486.459465943783</v>
      </c>
      <c r="AD4" t="n">
        <v>393047.4800434147</v>
      </c>
      <c r="AE4" t="n">
        <v>537784.9022264227</v>
      </c>
      <c r="AF4" t="n">
        <v>2.805184678142855e-05</v>
      </c>
      <c r="AG4" t="n">
        <v>22</v>
      </c>
      <c r="AH4" t="n">
        <v>486459.4659437829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  <c r="AA5" t="n">
        <v>364.6571293634861</v>
      </c>
      <c r="AB5" t="n">
        <v>498.9399719322687</v>
      </c>
      <c r="AC5" t="n">
        <v>451.321841277701</v>
      </c>
      <c r="AD5" t="n">
        <v>364657.1293634861</v>
      </c>
      <c r="AE5" t="n">
        <v>498939.9719322687</v>
      </c>
      <c r="AF5" t="n">
        <v>2.985785174863436e-05</v>
      </c>
      <c r="AG5" t="n">
        <v>21</v>
      </c>
      <c r="AH5" t="n">
        <v>451321.841277701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  <c r="AA6" t="n">
        <v>345.1644597711998</v>
      </c>
      <c r="AB6" t="n">
        <v>472.2692414402129</v>
      </c>
      <c r="AC6" t="n">
        <v>427.1965278712016</v>
      </c>
      <c r="AD6" t="n">
        <v>345164.4597711998</v>
      </c>
      <c r="AE6" t="n">
        <v>472269.2414402129</v>
      </c>
      <c r="AF6" t="n">
        <v>3.093529789384236e-05</v>
      </c>
      <c r="AG6" t="n">
        <v>20</v>
      </c>
      <c r="AH6" t="n">
        <v>427196.5278712016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  <c r="AA7" t="n">
        <v>337.8419569847102</v>
      </c>
      <c r="AB7" t="n">
        <v>462.2502700817144</v>
      </c>
      <c r="AC7" t="n">
        <v>418.1337530774436</v>
      </c>
      <c r="AD7" t="n">
        <v>337841.9569847102</v>
      </c>
      <c r="AE7" t="n">
        <v>462250.2700817144</v>
      </c>
      <c r="AF7" t="n">
        <v>3.17366193126594e-05</v>
      </c>
      <c r="AG7" t="n">
        <v>20</v>
      </c>
      <c r="AH7" t="n">
        <v>418133.7530774436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  <c r="AA8" t="n">
        <v>324.0405800945704</v>
      </c>
      <c r="AB8" t="n">
        <v>443.366617346849</v>
      </c>
      <c r="AC8" t="n">
        <v>401.0523296562206</v>
      </c>
      <c r="AD8" t="n">
        <v>324040.5800945704</v>
      </c>
      <c r="AE8" t="n">
        <v>443366.6173468489</v>
      </c>
      <c r="AF8" t="n">
        <v>3.225062175942097e-05</v>
      </c>
      <c r="AG8" t="n">
        <v>19</v>
      </c>
      <c r="AH8" t="n">
        <v>401052.3296562206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  <c r="AA9" t="n">
        <v>319.7936952813048</v>
      </c>
      <c r="AB9" t="n">
        <v>437.5558421860042</v>
      </c>
      <c r="AC9" t="n">
        <v>395.7961267212527</v>
      </c>
      <c r="AD9" t="n">
        <v>319793.6952813048</v>
      </c>
      <c r="AE9" t="n">
        <v>437555.8421860042</v>
      </c>
      <c r="AF9" t="n">
        <v>3.270492156263854e-05</v>
      </c>
      <c r="AG9" t="n">
        <v>19</v>
      </c>
      <c r="AH9" t="n">
        <v>395796.1267212527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  <c r="AA10" t="n">
        <v>316.8209218792891</v>
      </c>
      <c r="AB10" t="n">
        <v>433.4883624678598</v>
      </c>
      <c r="AC10" t="n">
        <v>392.1168415586644</v>
      </c>
      <c r="AD10" t="n">
        <v>316820.9218792891</v>
      </c>
      <c r="AE10" t="n">
        <v>433488.3624678598</v>
      </c>
      <c r="AF10" t="n">
        <v>3.302489041788213e-05</v>
      </c>
      <c r="AG10" t="n">
        <v>19</v>
      </c>
      <c r="AH10" t="n">
        <v>392116.8415586644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  <c r="AA11" t="n">
        <v>314.2346923110571</v>
      </c>
      <c r="AB11" t="n">
        <v>429.9497690762087</v>
      </c>
      <c r="AC11" t="n">
        <v>388.9159665538655</v>
      </c>
      <c r="AD11" t="n">
        <v>314234.6923110571</v>
      </c>
      <c r="AE11" t="n">
        <v>429949.7690762087</v>
      </c>
      <c r="AF11" t="n">
        <v>3.329541802144085e-05</v>
      </c>
      <c r="AG11" t="n">
        <v>19</v>
      </c>
      <c r="AH11" t="n">
        <v>388915.9665538655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  <c r="AA12" t="n">
        <v>311.9131598550186</v>
      </c>
      <c r="AB12" t="n">
        <v>426.7733459510732</v>
      </c>
      <c r="AC12" t="n">
        <v>386.0426967936551</v>
      </c>
      <c r="AD12" t="n">
        <v>311913.1598550186</v>
      </c>
      <c r="AE12" t="n">
        <v>426773.3459510732</v>
      </c>
      <c r="AF12" t="n">
        <v>3.350810868906633e-05</v>
      </c>
      <c r="AG12" t="n">
        <v>19</v>
      </c>
      <c r="AH12" t="n">
        <v>386042.696793655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  <c r="AA13" t="n">
        <v>309.9870098315456</v>
      </c>
      <c r="AB13" t="n">
        <v>424.1379025132158</v>
      </c>
      <c r="AC13" t="n">
        <v>383.6587763786385</v>
      </c>
      <c r="AD13" t="n">
        <v>309987.0098315456</v>
      </c>
      <c r="AE13" t="n">
        <v>424137.9025132158</v>
      </c>
      <c r="AF13" t="n">
        <v>3.368255235067143e-05</v>
      </c>
      <c r="AG13" t="n">
        <v>19</v>
      </c>
      <c r="AH13" t="n">
        <v>383658.7763786386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  <c r="AA14" t="n">
        <v>298.9086384037683</v>
      </c>
      <c r="AB14" t="n">
        <v>408.9799859824773</v>
      </c>
      <c r="AC14" t="n">
        <v>369.9475101273243</v>
      </c>
      <c r="AD14" t="n">
        <v>298908.6384037683</v>
      </c>
      <c r="AE14" t="n">
        <v>408979.9859824773</v>
      </c>
      <c r="AF14" t="n">
        <v>3.387285452696791e-05</v>
      </c>
      <c r="AG14" t="n">
        <v>18</v>
      </c>
      <c r="AH14" t="n">
        <v>369947.5101273243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  <c r="AA15" t="n">
        <v>297.7046748186688</v>
      </c>
      <c r="AB15" t="n">
        <v>407.3326698902193</v>
      </c>
      <c r="AC15" t="n">
        <v>368.4574115708888</v>
      </c>
      <c r="AD15" t="n">
        <v>297704.6748186687</v>
      </c>
      <c r="AE15" t="n">
        <v>407332.6698902193</v>
      </c>
      <c r="AF15" t="n">
        <v>3.394654997759253e-05</v>
      </c>
      <c r="AG15" t="n">
        <v>18</v>
      </c>
      <c r="AH15" t="n">
        <v>368457.4115708888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  <c r="AA16" t="n">
        <v>295.0112406928239</v>
      </c>
      <c r="AB16" t="n">
        <v>403.6473944933111</v>
      </c>
      <c r="AC16" t="n">
        <v>365.123853685545</v>
      </c>
      <c r="AD16" t="n">
        <v>295011.2406928239</v>
      </c>
      <c r="AE16" t="n">
        <v>403647.3944933111</v>
      </c>
      <c r="AF16" t="n">
        <v>3.417136774468789e-05</v>
      </c>
      <c r="AG16" t="n">
        <v>18</v>
      </c>
      <c r="AH16" t="n">
        <v>365123.853685545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  <c r="AA17" t="n">
        <v>293.7505054784651</v>
      </c>
      <c r="AB17" t="n">
        <v>401.9224009533132</v>
      </c>
      <c r="AC17" t="n">
        <v>363.5634911079608</v>
      </c>
      <c r="AD17" t="n">
        <v>293750.5054784651</v>
      </c>
      <c r="AE17" t="n">
        <v>401922.4009533132</v>
      </c>
      <c r="AF17" t="n">
        <v>3.4256257440977e-05</v>
      </c>
      <c r="AG17" t="n">
        <v>18</v>
      </c>
      <c r="AH17" t="n">
        <v>363563.4911079608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  <c r="AA18" t="n">
        <v>292.1818306219545</v>
      </c>
      <c r="AB18" t="n">
        <v>399.776070809585</v>
      </c>
      <c r="AC18" t="n">
        <v>361.6220037007567</v>
      </c>
      <c r="AD18" t="n">
        <v>292181.8306219545</v>
      </c>
      <c r="AE18" t="n">
        <v>399776.0708095849</v>
      </c>
      <c r="AF18" t="n">
        <v>3.435793850576287e-05</v>
      </c>
      <c r="AG18" t="n">
        <v>18</v>
      </c>
      <c r="AH18" t="n">
        <v>361622.0037007568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  <c r="AA19" t="n">
        <v>291.3237432668947</v>
      </c>
      <c r="AB19" t="n">
        <v>398.6019978342497</v>
      </c>
      <c r="AC19" t="n">
        <v>360.5599826023658</v>
      </c>
      <c r="AD19" t="n">
        <v>291323.7432668947</v>
      </c>
      <c r="AE19" t="n">
        <v>398601.9978342497</v>
      </c>
      <c r="AF19" t="n">
        <v>3.436726704381661e-05</v>
      </c>
      <c r="AG19" t="n">
        <v>18</v>
      </c>
      <c r="AH19" t="n">
        <v>360559.9826023658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  <c r="AA20" t="n">
        <v>290.7851837526827</v>
      </c>
      <c r="AB20" t="n">
        <v>397.8651169473359</v>
      </c>
      <c r="AC20" t="n">
        <v>359.8934285930802</v>
      </c>
      <c r="AD20" t="n">
        <v>290785.1837526826</v>
      </c>
      <c r="AE20" t="n">
        <v>397865.1169473359</v>
      </c>
      <c r="AF20" t="n">
        <v>3.443536537160898e-05</v>
      </c>
      <c r="AG20" t="n">
        <v>18</v>
      </c>
      <c r="AH20" t="n">
        <v>359893.4285930802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  <c r="AA21" t="n">
        <v>288.8470946186398</v>
      </c>
      <c r="AB21" t="n">
        <v>395.2133378916804</v>
      </c>
      <c r="AC21" t="n">
        <v>357.4947316087012</v>
      </c>
      <c r="AD21" t="n">
        <v>288847.0946186398</v>
      </c>
      <c r="AE21" t="n">
        <v>395213.3378916804</v>
      </c>
      <c r="AF21" t="n">
        <v>3.454637497444859e-05</v>
      </c>
      <c r="AG21" t="n">
        <v>18</v>
      </c>
      <c r="AH21" t="n">
        <v>357494.7316087012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  <c r="AA22" t="n">
        <v>287.9678935926558</v>
      </c>
      <c r="AB22" t="n">
        <v>394.0103762603173</v>
      </c>
      <c r="AC22" t="n">
        <v>356.4065789470681</v>
      </c>
      <c r="AD22" t="n">
        <v>287967.8935926558</v>
      </c>
      <c r="AE22" t="n">
        <v>394010.3762603173</v>
      </c>
      <c r="AF22" t="n">
        <v>3.453238216736797e-05</v>
      </c>
      <c r="AG22" t="n">
        <v>18</v>
      </c>
      <c r="AH22" t="n">
        <v>356406.5789470681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286.7969834342782</v>
      </c>
      <c r="AB23" t="n">
        <v>392.4082853247146</v>
      </c>
      <c r="AC23" t="n">
        <v>354.9573893218106</v>
      </c>
      <c r="AD23" t="n">
        <v>286796.9834342782</v>
      </c>
      <c r="AE23" t="n">
        <v>392408.2853247146</v>
      </c>
      <c r="AF23" t="n">
        <v>3.463966035498608e-05</v>
      </c>
      <c r="AG23" t="n">
        <v>18</v>
      </c>
      <c r="AH23" t="n">
        <v>354957.3893218106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  <c r="AA24" t="n">
        <v>285.6095052525912</v>
      </c>
      <c r="AB24" t="n">
        <v>390.7835252886905</v>
      </c>
      <c r="AC24" t="n">
        <v>353.4876941032596</v>
      </c>
      <c r="AD24" t="n">
        <v>285609.5052525912</v>
      </c>
      <c r="AE24" t="n">
        <v>390783.5252886905</v>
      </c>
      <c r="AF24" t="n">
        <v>3.462846610932158e-05</v>
      </c>
      <c r="AG24" t="n">
        <v>18</v>
      </c>
      <c r="AH24" t="n">
        <v>353487.6941032596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  <c r="AA25" t="n">
        <v>283.9998214520748</v>
      </c>
      <c r="AB25" t="n">
        <v>388.5810848985866</v>
      </c>
      <c r="AC25" t="n">
        <v>351.4954515328427</v>
      </c>
      <c r="AD25" t="n">
        <v>283999.8214520748</v>
      </c>
      <c r="AE25" t="n">
        <v>388581.0848985866</v>
      </c>
      <c r="AF25" t="n">
        <v>3.474320712738269e-05</v>
      </c>
      <c r="AG25" t="n">
        <v>18</v>
      </c>
      <c r="AH25" t="n">
        <v>351495.4515328427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  <c r="AA26" t="n">
        <v>283.3808056114168</v>
      </c>
      <c r="AB26" t="n">
        <v>387.7341201163467</v>
      </c>
      <c r="AC26" t="n">
        <v>350.7293198806973</v>
      </c>
      <c r="AD26" t="n">
        <v>283380.8056114168</v>
      </c>
      <c r="AE26" t="n">
        <v>387734.1201163467</v>
      </c>
      <c r="AF26" t="n">
        <v>3.472548290508057e-05</v>
      </c>
      <c r="AG26" t="n">
        <v>18</v>
      </c>
      <c r="AH26" t="n">
        <v>350729.3198806973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  <c r="AA27" t="n">
        <v>282.0527911849071</v>
      </c>
      <c r="AB27" t="n">
        <v>385.9170721901345</v>
      </c>
      <c r="AC27" t="n">
        <v>349.08568845832</v>
      </c>
      <c r="AD27" t="n">
        <v>282052.7911849071</v>
      </c>
      <c r="AE27" t="n">
        <v>385917.0721901346</v>
      </c>
      <c r="AF27" t="n">
        <v>3.481876828561806e-05</v>
      </c>
      <c r="AG27" t="n">
        <v>18</v>
      </c>
      <c r="AH27" t="n">
        <v>349085.68845832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  <c r="AA28" t="n">
        <v>282.5708006858261</v>
      </c>
      <c r="AB28" t="n">
        <v>386.6258356422583</v>
      </c>
      <c r="AC28" t="n">
        <v>349.7268085213288</v>
      </c>
      <c r="AD28" t="n">
        <v>282570.8006858261</v>
      </c>
      <c r="AE28" t="n">
        <v>386625.8356422583</v>
      </c>
      <c r="AF28" t="n">
        <v>3.481317116278581e-05</v>
      </c>
      <c r="AG28" t="n">
        <v>18</v>
      </c>
      <c r="AH28" t="n">
        <v>349726.8085213288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1.9961</v>
      </c>
      <c r="E2" t="n">
        <v>50.1</v>
      </c>
      <c r="F2" t="n">
        <v>36.95</v>
      </c>
      <c r="G2" t="n">
        <v>6.6</v>
      </c>
      <c r="H2" t="n">
        <v>0.11</v>
      </c>
      <c r="I2" t="n">
        <v>336</v>
      </c>
      <c r="J2" t="n">
        <v>159.12</v>
      </c>
      <c r="K2" t="n">
        <v>50.28</v>
      </c>
      <c r="L2" t="n">
        <v>1</v>
      </c>
      <c r="M2" t="n">
        <v>334</v>
      </c>
      <c r="N2" t="n">
        <v>27.84</v>
      </c>
      <c r="O2" t="n">
        <v>19859.16</v>
      </c>
      <c r="P2" t="n">
        <v>460.5</v>
      </c>
      <c r="Q2" t="n">
        <v>775.1900000000001</v>
      </c>
      <c r="R2" t="n">
        <v>545.47</v>
      </c>
      <c r="S2" t="n">
        <v>92.92</v>
      </c>
      <c r="T2" t="n">
        <v>220936.55</v>
      </c>
      <c r="U2" t="n">
        <v>0.17</v>
      </c>
      <c r="V2" t="n">
        <v>0.5600000000000001</v>
      </c>
      <c r="W2" t="n">
        <v>12.83</v>
      </c>
      <c r="X2" t="n">
        <v>13.28</v>
      </c>
      <c r="Y2" t="n">
        <v>4</v>
      </c>
      <c r="Z2" t="n">
        <v>10</v>
      </c>
      <c r="AA2" t="n">
        <v>650.9763861857843</v>
      </c>
      <c r="AB2" t="n">
        <v>890.6946106306606</v>
      </c>
      <c r="AC2" t="n">
        <v>805.687967089807</v>
      </c>
      <c r="AD2" t="n">
        <v>650976.3861857844</v>
      </c>
      <c r="AE2" t="n">
        <v>890694.6106306606</v>
      </c>
      <c r="AF2" t="n">
        <v>2.037461360868797e-05</v>
      </c>
      <c r="AG2" t="n">
        <v>33</v>
      </c>
      <c r="AH2" t="n">
        <v>805687.967089807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2.8572</v>
      </c>
      <c r="E3" t="n">
        <v>35</v>
      </c>
      <c r="F3" t="n">
        <v>28.52</v>
      </c>
      <c r="G3" t="n">
        <v>13.26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353.85</v>
      </c>
      <c r="Q3" t="n">
        <v>772.14</v>
      </c>
      <c r="R3" t="n">
        <v>264.17</v>
      </c>
      <c r="S3" t="n">
        <v>92.92</v>
      </c>
      <c r="T3" t="n">
        <v>81321.49000000001</v>
      </c>
      <c r="U3" t="n">
        <v>0.35</v>
      </c>
      <c r="V3" t="n">
        <v>0.72</v>
      </c>
      <c r="W3" t="n">
        <v>12.49</v>
      </c>
      <c r="X3" t="n">
        <v>4.89</v>
      </c>
      <c r="Y3" t="n">
        <v>4</v>
      </c>
      <c r="Z3" t="n">
        <v>10</v>
      </c>
      <c r="AA3" t="n">
        <v>397.1604608256998</v>
      </c>
      <c r="AB3" t="n">
        <v>543.4124639846508</v>
      </c>
      <c r="AC3" t="n">
        <v>491.5499411061383</v>
      </c>
      <c r="AD3" t="n">
        <v>397160.4608256998</v>
      </c>
      <c r="AE3" t="n">
        <v>543412.4639846508</v>
      </c>
      <c r="AF3" t="n">
        <v>2.916404288499739e-05</v>
      </c>
      <c r="AG3" t="n">
        <v>23</v>
      </c>
      <c r="AH3" t="n">
        <v>491549.9411061383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26.62</v>
      </c>
      <c r="G4" t="n">
        <v>19.96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327.67</v>
      </c>
      <c r="Q4" t="n">
        <v>771.27</v>
      </c>
      <c r="R4" t="n">
        <v>200.94</v>
      </c>
      <c r="S4" t="n">
        <v>92.92</v>
      </c>
      <c r="T4" t="n">
        <v>49955</v>
      </c>
      <c r="U4" t="n">
        <v>0.46</v>
      </c>
      <c r="V4" t="n">
        <v>0.77</v>
      </c>
      <c r="W4" t="n">
        <v>12.4</v>
      </c>
      <c r="X4" t="n">
        <v>2.99</v>
      </c>
      <c r="Y4" t="n">
        <v>4</v>
      </c>
      <c r="Z4" t="n">
        <v>10</v>
      </c>
      <c r="AA4" t="n">
        <v>347.7425521833745</v>
      </c>
      <c r="AB4" t="n">
        <v>475.7967012159605</v>
      </c>
      <c r="AC4" t="n">
        <v>430.3873318367727</v>
      </c>
      <c r="AD4" t="n">
        <v>347742.5521833745</v>
      </c>
      <c r="AE4" t="n">
        <v>475796.7012159606</v>
      </c>
      <c r="AF4" t="n">
        <v>3.238543863415922e-05</v>
      </c>
      <c r="AG4" t="n">
        <v>21</v>
      </c>
      <c r="AH4" t="n">
        <v>430387.3318367727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3.3374</v>
      </c>
      <c r="E5" t="n">
        <v>29.96</v>
      </c>
      <c r="F5" t="n">
        <v>25.77</v>
      </c>
      <c r="G5" t="n">
        <v>26.66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314.41</v>
      </c>
      <c r="Q5" t="n">
        <v>771.3099999999999</v>
      </c>
      <c r="R5" t="n">
        <v>172.88</v>
      </c>
      <c r="S5" t="n">
        <v>92.92</v>
      </c>
      <c r="T5" t="n">
        <v>36032.82</v>
      </c>
      <c r="U5" t="n">
        <v>0.54</v>
      </c>
      <c r="V5" t="n">
        <v>0.79</v>
      </c>
      <c r="W5" t="n">
        <v>12.36</v>
      </c>
      <c r="X5" t="n">
        <v>2.15</v>
      </c>
      <c r="Y5" t="n">
        <v>4</v>
      </c>
      <c r="Z5" t="n">
        <v>10</v>
      </c>
      <c r="AA5" t="n">
        <v>324.9771019622582</v>
      </c>
      <c r="AB5" t="n">
        <v>444.6480078826481</v>
      </c>
      <c r="AC5" t="n">
        <v>402.2114260777261</v>
      </c>
      <c r="AD5" t="n">
        <v>324977.1019622582</v>
      </c>
      <c r="AE5" t="n">
        <v>444648.0078826481</v>
      </c>
      <c r="AF5" t="n">
        <v>3.406554554262575e-05</v>
      </c>
      <c r="AG5" t="n">
        <v>20</v>
      </c>
      <c r="AH5" t="n">
        <v>402211.4260777261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3.4442</v>
      </c>
      <c r="E6" t="n">
        <v>29.03</v>
      </c>
      <c r="F6" t="n">
        <v>25.26</v>
      </c>
      <c r="G6" t="n">
        <v>33.68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305.22</v>
      </c>
      <c r="Q6" t="n">
        <v>770.79</v>
      </c>
      <c r="R6" t="n">
        <v>155.77</v>
      </c>
      <c r="S6" t="n">
        <v>92.92</v>
      </c>
      <c r="T6" t="n">
        <v>27543.24</v>
      </c>
      <c r="U6" t="n">
        <v>0.6</v>
      </c>
      <c r="V6" t="n">
        <v>0.8100000000000001</v>
      </c>
      <c r="W6" t="n">
        <v>12.35</v>
      </c>
      <c r="X6" t="n">
        <v>1.64</v>
      </c>
      <c r="Y6" t="n">
        <v>4</v>
      </c>
      <c r="Z6" t="n">
        <v>10</v>
      </c>
      <c r="AA6" t="n">
        <v>307.572500966432</v>
      </c>
      <c r="AB6" t="n">
        <v>420.834264963354</v>
      </c>
      <c r="AC6" t="n">
        <v>380.6704333598512</v>
      </c>
      <c r="AD6" t="n">
        <v>307572.500966432</v>
      </c>
      <c r="AE6" t="n">
        <v>420834.264963354</v>
      </c>
      <c r="AF6" t="n">
        <v>3.515567566306454e-05</v>
      </c>
      <c r="AG6" t="n">
        <v>19</v>
      </c>
      <c r="AH6" t="n">
        <v>380670.4333598512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3.5116</v>
      </c>
      <c r="E7" t="n">
        <v>28.48</v>
      </c>
      <c r="F7" t="n">
        <v>24.96</v>
      </c>
      <c r="G7" t="n">
        <v>40.48</v>
      </c>
      <c r="H7" t="n">
        <v>0.64</v>
      </c>
      <c r="I7" t="n">
        <v>37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298.67</v>
      </c>
      <c r="Q7" t="n">
        <v>770.77</v>
      </c>
      <c r="R7" t="n">
        <v>145.89</v>
      </c>
      <c r="S7" t="n">
        <v>92.92</v>
      </c>
      <c r="T7" t="n">
        <v>22644.77</v>
      </c>
      <c r="U7" t="n">
        <v>0.64</v>
      </c>
      <c r="V7" t="n">
        <v>0.82</v>
      </c>
      <c r="W7" t="n">
        <v>12.34</v>
      </c>
      <c r="X7" t="n">
        <v>1.35</v>
      </c>
      <c r="Y7" t="n">
        <v>4</v>
      </c>
      <c r="Z7" t="n">
        <v>10</v>
      </c>
      <c r="AA7" t="n">
        <v>302.2134060285555</v>
      </c>
      <c r="AB7" t="n">
        <v>413.5017148427689</v>
      </c>
      <c r="AC7" t="n">
        <v>374.037691531476</v>
      </c>
      <c r="AD7" t="n">
        <v>302213.4060285555</v>
      </c>
      <c r="AE7" t="n">
        <v>413501.7148427689</v>
      </c>
      <c r="AF7" t="n">
        <v>3.584364167540138e-05</v>
      </c>
      <c r="AG7" t="n">
        <v>19</v>
      </c>
      <c r="AH7" t="n">
        <v>374037.691531476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3.5641</v>
      </c>
      <c r="E8" t="n">
        <v>28.06</v>
      </c>
      <c r="F8" t="n">
        <v>24.73</v>
      </c>
      <c r="G8" t="n">
        <v>47.87</v>
      </c>
      <c r="H8" t="n">
        <v>0.74</v>
      </c>
      <c r="I8" t="n">
        <v>31</v>
      </c>
      <c r="J8" t="n">
        <v>167.72</v>
      </c>
      <c r="K8" t="n">
        <v>50.28</v>
      </c>
      <c r="L8" t="n">
        <v>7</v>
      </c>
      <c r="M8" t="n">
        <v>29</v>
      </c>
      <c r="N8" t="n">
        <v>30.44</v>
      </c>
      <c r="O8" t="n">
        <v>20919.39</v>
      </c>
      <c r="P8" t="n">
        <v>292.8</v>
      </c>
      <c r="Q8" t="n">
        <v>770.8</v>
      </c>
      <c r="R8" t="n">
        <v>138.39</v>
      </c>
      <c r="S8" t="n">
        <v>92.92</v>
      </c>
      <c r="T8" t="n">
        <v>18921.86</v>
      </c>
      <c r="U8" t="n">
        <v>0.67</v>
      </c>
      <c r="V8" t="n">
        <v>0.83</v>
      </c>
      <c r="W8" t="n">
        <v>12.32</v>
      </c>
      <c r="X8" t="n">
        <v>1.12</v>
      </c>
      <c r="Y8" t="n">
        <v>4</v>
      </c>
      <c r="Z8" t="n">
        <v>10</v>
      </c>
      <c r="AA8" t="n">
        <v>297.8886225350155</v>
      </c>
      <c r="AB8" t="n">
        <v>407.5843552709255</v>
      </c>
      <c r="AC8" t="n">
        <v>368.685076452103</v>
      </c>
      <c r="AD8" t="n">
        <v>297888.6225350155</v>
      </c>
      <c r="AE8" t="n">
        <v>407584.3552709254</v>
      </c>
      <c r="AF8" t="n">
        <v>3.63795202458418e-05</v>
      </c>
      <c r="AG8" t="n">
        <v>19</v>
      </c>
      <c r="AH8" t="n">
        <v>368685.076452103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3.5998</v>
      </c>
      <c r="E9" t="n">
        <v>27.78</v>
      </c>
      <c r="F9" t="n">
        <v>24.58</v>
      </c>
      <c r="G9" t="n">
        <v>54.63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288.23</v>
      </c>
      <c r="Q9" t="n">
        <v>770.78</v>
      </c>
      <c r="R9" t="n">
        <v>133.36</v>
      </c>
      <c r="S9" t="n">
        <v>92.92</v>
      </c>
      <c r="T9" t="n">
        <v>16427.96</v>
      </c>
      <c r="U9" t="n">
        <v>0.7</v>
      </c>
      <c r="V9" t="n">
        <v>0.83</v>
      </c>
      <c r="W9" t="n">
        <v>12.32</v>
      </c>
      <c r="X9" t="n">
        <v>0.97</v>
      </c>
      <c r="Y9" t="n">
        <v>4</v>
      </c>
      <c r="Z9" t="n">
        <v>10</v>
      </c>
      <c r="AA9" t="n">
        <v>294.805215140988</v>
      </c>
      <c r="AB9" t="n">
        <v>403.3655012440834</v>
      </c>
      <c r="AC9" t="n">
        <v>364.8688639323838</v>
      </c>
      <c r="AD9" t="n">
        <v>294805.215140988</v>
      </c>
      <c r="AE9" t="n">
        <v>403365.5012440833</v>
      </c>
      <c r="AF9" t="n">
        <v>3.674391767374129e-05</v>
      </c>
      <c r="AG9" t="n">
        <v>19</v>
      </c>
      <c r="AH9" t="n">
        <v>364868.8639323838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3.6271</v>
      </c>
      <c r="E10" t="n">
        <v>27.57</v>
      </c>
      <c r="F10" t="n">
        <v>24.47</v>
      </c>
      <c r="G10" t="n">
        <v>61.18</v>
      </c>
      <c r="H10" t="n">
        <v>0.9399999999999999</v>
      </c>
      <c r="I10" t="n">
        <v>24</v>
      </c>
      <c r="J10" t="n">
        <v>170.62</v>
      </c>
      <c r="K10" t="n">
        <v>50.28</v>
      </c>
      <c r="L10" t="n">
        <v>9</v>
      </c>
      <c r="M10" t="n">
        <v>22</v>
      </c>
      <c r="N10" t="n">
        <v>31.34</v>
      </c>
      <c r="O10" t="n">
        <v>21277.6</v>
      </c>
      <c r="P10" t="n">
        <v>283.6</v>
      </c>
      <c r="Q10" t="n">
        <v>770.73</v>
      </c>
      <c r="R10" t="n">
        <v>129.8</v>
      </c>
      <c r="S10" t="n">
        <v>92.92</v>
      </c>
      <c r="T10" t="n">
        <v>14661.01</v>
      </c>
      <c r="U10" t="n">
        <v>0.72</v>
      </c>
      <c r="V10" t="n">
        <v>0.84</v>
      </c>
      <c r="W10" t="n">
        <v>12.31</v>
      </c>
      <c r="X10" t="n">
        <v>0.86</v>
      </c>
      <c r="Y10" t="n">
        <v>4</v>
      </c>
      <c r="Z10" t="n">
        <v>10</v>
      </c>
      <c r="AA10" t="n">
        <v>283.1344524568445</v>
      </c>
      <c r="AB10" t="n">
        <v>387.3970488619269</v>
      </c>
      <c r="AC10" t="n">
        <v>350.4244182337167</v>
      </c>
      <c r="AD10" t="n">
        <v>283134.4524568446</v>
      </c>
      <c r="AE10" t="n">
        <v>387397.0488619269</v>
      </c>
      <c r="AF10" t="n">
        <v>3.70225745303703e-05</v>
      </c>
      <c r="AG10" t="n">
        <v>18</v>
      </c>
      <c r="AH10" t="n">
        <v>350424.4182337167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3.6541</v>
      </c>
      <c r="E11" t="n">
        <v>27.37</v>
      </c>
      <c r="F11" t="n">
        <v>24.37</v>
      </c>
      <c r="G11" t="n">
        <v>69.62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19</v>
      </c>
      <c r="N11" t="n">
        <v>31.8</v>
      </c>
      <c r="O11" t="n">
        <v>21457.64</v>
      </c>
      <c r="P11" t="n">
        <v>279</v>
      </c>
      <c r="Q11" t="n">
        <v>770.61</v>
      </c>
      <c r="R11" t="n">
        <v>126.09</v>
      </c>
      <c r="S11" t="n">
        <v>92.92</v>
      </c>
      <c r="T11" t="n">
        <v>12823.8</v>
      </c>
      <c r="U11" t="n">
        <v>0.74</v>
      </c>
      <c r="V11" t="n">
        <v>0.84</v>
      </c>
      <c r="W11" t="n">
        <v>12.31</v>
      </c>
      <c r="X11" t="n">
        <v>0.75</v>
      </c>
      <c r="Y11" t="n">
        <v>4</v>
      </c>
      <c r="Z11" t="n">
        <v>10</v>
      </c>
      <c r="AA11" t="n">
        <v>280.4625787140067</v>
      </c>
      <c r="AB11" t="n">
        <v>383.7412733322257</v>
      </c>
      <c r="AC11" t="n">
        <v>347.1175447896571</v>
      </c>
      <c r="AD11" t="n">
        <v>280462.5787140067</v>
      </c>
      <c r="AE11" t="n">
        <v>383741.2733322257</v>
      </c>
      <c r="AF11" t="n">
        <v>3.729816922373966e-05</v>
      </c>
      <c r="AG11" t="n">
        <v>18</v>
      </c>
      <c r="AH11" t="n">
        <v>347117.5447896571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3.6732</v>
      </c>
      <c r="E12" t="n">
        <v>27.22</v>
      </c>
      <c r="F12" t="n">
        <v>24.29</v>
      </c>
      <c r="G12" t="n">
        <v>76.7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17</v>
      </c>
      <c r="N12" t="n">
        <v>32.27</v>
      </c>
      <c r="O12" t="n">
        <v>21638.31</v>
      </c>
      <c r="P12" t="n">
        <v>275.21</v>
      </c>
      <c r="Q12" t="n">
        <v>770.54</v>
      </c>
      <c r="R12" t="n">
        <v>123.55</v>
      </c>
      <c r="S12" t="n">
        <v>92.92</v>
      </c>
      <c r="T12" t="n">
        <v>11560.44</v>
      </c>
      <c r="U12" t="n">
        <v>0.75</v>
      </c>
      <c r="V12" t="n">
        <v>0.84</v>
      </c>
      <c r="W12" t="n">
        <v>12.3</v>
      </c>
      <c r="X12" t="n">
        <v>0.68</v>
      </c>
      <c r="Y12" t="n">
        <v>4</v>
      </c>
      <c r="Z12" t="n">
        <v>10</v>
      </c>
      <c r="AA12" t="n">
        <v>278.3920449101105</v>
      </c>
      <c r="AB12" t="n">
        <v>380.9082776362305</v>
      </c>
      <c r="AC12" t="n">
        <v>344.5549262267532</v>
      </c>
      <c r="AD12" t="n">
        <v>278392.0449101105</v>
      </c>
      <c r="AE12" t="n">
        <v>380908.2776362305</v>
      </c>
      <c r="AF12" t="n">
        <v>3.749312695127132e-05</v>
      </c>
      <c r="AG12" t="n">
        <v>18</v>
      </c>
      <c r="AH12" t="n">
        <v>344554.9262267532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3.6791</v>
      </c>
      <c r="E13" t="n">
        <v>27.18</v>
      </c>
      <c r="F13" t="n">
        <v>24.28</v>
      </c>
      <c r="G13" t="n">
        <v>80.92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16</v>
      </c>
      <c r="N13" t="n">
        <v>32.74</v>
      </c>
      <c r="O13" t="n">
        <v>21819.6</v>
      </c>
      <c r="P13" t="n">
        <v>271.9</v>
      </c>
      <c r="Q13" t="n">
        <v>770.49</v>
      </c>
      <c r="R13" t="n">
        <v>123.07</v>
      </c>
      <c r="S13" t="n">
        <v>92.92</v>
      </c>
      <c r="T13" t="n">
        <v>11325.08</v>
      </c>
      <c r="U13" t="n">
        <v>0.76</v>
      </c>
      <c r="V13" t="n">
        <v>0.84</v>
      </c>
      <c r="W13" t="n">
        <v>12.31</v>
      </c>
      <c r="X13" t="n">
        <v>0.66</v>
      </c>
      <c r="Y13" t="n">
        <v>4</v>
      </c>
      <c r="Z13" t="n">
        <v>10</v>
      </c>
      <c r="AA13" t="n">
        <v>276.9746950083942</v>
      </c>
      <c r="AB13" t="n">
        <v>378.9689969716376</v>
      </c>
      <c r="AC13" t="n">
        <v>342.8007277869916</v>
      </c>
      <c r="AD13" t="n">
        <v>276974.6950083943</v>
      </c>
      <c r="AE13" t="n">
        <v>378968.9969716377</v>
      </c>
      <c r="AF13" t="n">
        <v>3.755334949537796e-05</v>
      </c>
      <c r="AG13" t="n">
        <v>18</v>
      </c>
      <c r="AH13" t="n">
        <v>342800.7277869916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3.7025</v>
      </c>
      <c r="E14" t="n">
        <v>27.01</v>
      </c>
      <c r="F14" t="n">
        <v>24.17</v>
      </c>
      <c r="G14" t="n">
        <v>90.63</v>
      </c>
      <c r="H14" t="n">
        <v>1.31</v>
      </c>
      <c r="I14" t="n">
        <v>16</v>
      </c>
      <c r="J14" t="n">
        <v>176.49</v>
      </c>
      <c r="K14" t="n">
        <v>50.28</v>
      </c>
      <c r="L14" t="n">
        <v>13</v>
      </c>
      <c r="M14" t="n">
        <v>14</v>
      </c>
      <c r="N14" t="n">
        <v>33.21</v>
      </c>
      <c r="O14" t="n">
        <v>22001.54</v>
      </c>
      <c r="P14" t="n">
        <v>266.92</v>
      </c>
      <c r="Q14" t="n">
        <v>770.47</v>
      </c>
      <c r="R14" t="n">
        <v>119.67</v>
      </c>
      <c r="S14" t="n">
        <v>92.92</v>
      </c>
      <c r="T14" t="n">
        <v>9636.690000000001</v>
      </c>
      <c r="U14" t="n">
        <v>0.78</v>
      </c>
      <c r="V14" t="n">
        <v>0.85</v>
      </c>
      <c r="W14" t="n">
        <v>12.3</v>
      </c>
      <c r="X14" t="n">
        <v>0.5600000000000001</v>
      </c>
      <c r="Y14" t="n">
        <v>4</v>
      </c>
      <c r="Z14" t="n">
        <v>10</v>
      </c>
      <c r="AA14" t="n">
        <v>274.3491333991082</v>
      </c>
      <c r="AB14" t="n">
        <v>375.3765877462092</v>
      </c>
      <c r="AC14" t="n">
        <v>339.5511730560601</v>
      </c>
      <c r="AD14" t="n">
        <v>274349.1333991081</v>
      </c>
      <c r="AE14" t="n">
        <v>375376.5877462092</v>
      </c>
      <c r="AF14" t="n">
        <v>3.77921982296314e-05</v>
      </c>
      <c r="AG14" t="n">
        <v>18</v>
      </c>
      <c r="AH14" t="n">
        <v>339551.17305606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3.7114</v>
      </c>
      <c r="E15" t="n">
        <v>26.94</v>
      </c>
      <c r="F15" t="n">
        <v>24.14</v>
      </c>
      <c r="G15" t="n">
        <v>96.54000000000001</v>
      </c>
      <c r="H15" t="n">
        <v>1.4</v>
      </c>
      <c r="I15" t="n">
        <v>15</v>
      </c>
      <c r="J15" t="n">
        <v>177.97</v>
      </c>
      <c r="K15" t="n">
        <v>50.28</v>
      </c>
      <c r="L15" t="n">
        <v>14</v>
      </c>
      <c r="M15" t="n">
        <v>13</v>
      </c>
      <c r="N15" t="n">
        <v>33.69</v>
      </c>
      <c r="O15" t="n">
        <v>22184.13</v>
      </c>
      <c r="P15" t="n">
        <v>263.76</v>
      </c>
      <c r="Q15" t="n">
        <v>770.45</v>
      </c>
      <c r="R15" t="n">
        <v>118.69</v>
      </c>
      <c r="S15" t="n">
        <v>92.92</v>
      </c>
      <c r="T15" t="n">
        <v>9154.73</v>
      </c>
      <c r="U15" t="n">
        <v>0.78</v>
      </c>
      <c r="V15" t="n">
        <v>0.85</v>
      </c>
      <c r="W15" t="n">
        <v>12.29</v>
      </c>
      <c r="X15" t="n">
        <v>0.53</v>
      </c>
      <c r="Y15" t="n">
        <v>4</v>
      </c>
      <c r="Z15" t="n">
        <v>10</v>
      </c>
      <c r="AA15" t="n">
        <v>272.902327014201</v>
      </c>
      <c r="AB15" t="n">
        <v>373.3970034217863</v>
      </c>
      <c r="AC15" t="n">
        <v>337.7605174811961</v>
      </c>
      <c r="AD15" t="n">
        <v>272902.327014201</v>
      </c>
      <c r="AE15" t="n">
        <v>373397.0034217864</v>
      </c>
      <c r="AF15" t="n">
        <v>3.788304240633463e-05</v>
      </c>
      <c r="AG15" t="n">
        <v>18</v>
      </c>
      <c r="AH15" t="n">
        <v>337760.5174811961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3.7227</v>
      </c>
      <c r="E16" t="n">
        <v>26.86</v>
      </c>
      <c r="F16" t="n">
        <v>24.09</v>
      </c>
      <c r="G16" t="n">
        <v>103.23</v>
      </c>
      <c r="H16" t="n">
        <v>1.48</v>
      </c>
      <c r="I16" t="n">
        <v>14</v>
      </c>
      <c r="J16" t="n">
        <v>179.46</v>
      </c>
      <c r="K16" t="n">
        <v>50.28</v>
      </c>
      <c r="L16" t="n">
        <v>15</v>
      </c>
      <c r="M16" t="n">
        <v>12</v>
      </c>
      <c r="N16" t="n">
        <v>34.18</v>
      </c>
      <c r="O16" t="n">
        <v>22367.38</v>
      </c>
      <c r="P16" t="n">
        <v>259.97</v>
      </c>
      <c r="Q16" t="n">
        <v>770.48</v>
      </c>
      <c r="R16" t="n">
        <v>116.95</v>
      </c>
      <c r="S16" t="n">
        <v>92.92</v>
      </c>
      <c r="T16" t="n">
        <v>8289.76</v>
      </c>
      <c r="U16" t="n">
        <v>0.79</v>
      </c>
      <c r="V16" t="n">
        <v>0.85</v>
      </c>
      <c r="W16" t="n">
        <v>12.29</v>
      </c>
      <c r="X16" t="n">
        <v>0.48</v>
      </c>
      <c r="Y16" t="n">
        <v>4</v>
      </c>
      <c r="Z16" t="n">
        <v>10</v>
      </c>
      <c r="AA16" t="n">
        <v>271.1493427131887</v>
      </c>
      <c r="AB16" t="n">
        <v>370.9984929649321</v>
      </c>
      <c r="AC16" t="n">
        <v>335.5909174960134</v>
      </c>
      <c r="AD16" t="n">
        <v>271149.3427131887</v>
      </c>
      <c r="AE16" t="n">
        <v>370998.4929649321</v>
      </c>
      <c r="AF16" t="n">
        <v>3.799838388911514e-05</v>
      </c>
      <c r="AG16" t="n">
        <v>18</v>
      </c>
      <c r="AH16" t="n">
        <v>335590.9174960134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3.7283</v>
      </c>
      <c r="E17" t="n">
        <v>26.82</v>
      </c>
      <c r="F17" t="n">
        <v>24.08</v>
      </c>
      <c r="G17" t="n">
        <v>111.13</v>
      </c>
      <c r="H17" t="n">
        <v>1.57</v>
      </c>
      <c r="I17" t="n">
        <v>13</v>
      </c>
      <c r="J17" t="n">
        <v>180.95</v>
      </c>
      <c r="K17" t="n">
        <v>50.28</v>
      </c>
      <c r="L17" t="n">
        <v>16</v>
      </c>
      <c r="M17" t="n">
        <v>11</v>
      </c>
      <c r="N17" t="n">
        <v>34.67</v>
      </c>
      <c r="O17" t="n">
        <v>22551.28</v>
      </c>
      <c r="P17" t="n">
        <v>257</v>
      </c>
      <c r="Q17" t="n">
        <v>770.51</v>
      </c>
      <c r="R17" t="n">
        <v>116.62</v>
      </c>
      <c r="S17" t="n">
        <v>92.92</v>
      </c>
      <c r="T17" t="n">
        <v>8125.52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269.8950400632564</v>
      </c>
      <c r="AB17" t="n">
        <v>369.2823007433672</v>
      </c>
      <c r="AC17" t="n">
        <v>334.0385162513837</v>
      </c>
      <c r="AD17" t="n">
        <v>269895.0400632565</v>
      </c>
      <c r="AE17" t="n">
        <v>369282.3007433672</v>
      </c>
      <c r="AF17" t="n">
        <v>3.805554426996212e-05</v>
      </c>
      <c r="AG17" t="n">
        <v>18</v>
      </c>
      <c r="AH17" t="n">
        <v>334038.5162513837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3.74</v>
      </c>
      <c r="E18" t="n">
        <v>26.74</v>
      </c>
      <c r="F18" t="n">
        <v>24.03</v>
      </c>
      <c r="G18" t="n">
        <v>120.13</v>
      </c>
      <c r="H18" t="n">
        <v>1.65</v>
      </c>
      <c r="I18" t="n">
        <v>12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252.15</v>
      </c>
      <c r="Q18" t="n">
        <v>770.5599999999999</v>
      </c>
      <c r="R18" t="n">
        <v>114.95</v>
      </c>
      <c r="S18" t="n">
        <v>92.92</v>
      </c>
      <c r="T18" t="n">
        <v>7297.02</v>
      </c>
      <c r="U18" t="n">
        <v>0.8100000000000001</v>
      </c>
      <c r="V18" t="n">
        <v>0.85</v>
      </c>
      <c r="W18" t="n">
        <v>12.29</v>
      </c>
      <c r="X18" t="n">
        <v>0.41</v>
      </c>
      <c r="Y18" t="n">
        <v>4</v>
      </c>
      <c r="Z18" t="n">
        <v>10</v>
      </c>
      <c r="AA18" t="n">
        <v>267.7620777662792</v>
      </c>
      <c r="AB18" t="n">
        <v>366.3638876289876</v>
      </c>
      <c r="AC18" t="n">
        <v>331.398632388622</v>
      </c>
      <c r="AD18" t="n">
        <v>267762.0777662792</v>
      </c>
      <c r="AE18" t="n">
        <v>366363.8876289877</v>
      </c>
      <c r="AF18" t="n">
        <v>3.817496863708884e-05</v>
      </c>
      <c r="AG18" t="n">
        <v>18</v>
      </c>
      <c r="AH18" t="n">
        <v>331398.632388622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3.7506</v>
      </c>
      <c r="E19" t="n">
        <v>26.66</v>
      </c>
      <c r="F19" t="n">
        <v>23.98</v>
      </c>
      <c r="G19" t="n">
        <v>130.82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6</v>
      </c>
      <c r="N19" t="n">
        <v>35.67</v>
      </c>
      <c r="O19" t="n">
        <v>22921.24</v>
      </c>
      <c r="P19" t="n">
        <v>247.87</v>
      </c>
      <c r="Q19" t="n">
        <v>770.46</v>
      </c>
      <c r="R19" t="n">
        <v>113.23</v>
      </c>
      <c r="S19" t="n">
        <v>92.92</v>
      </c>
      <c r="T19" t="n">
        <v>6441.14</v>
      </c>
      <c r="U19" t="n">
        <v>0.82</v>
      </c>
      <c r="V19" t="n">
        <v>0.85</v>
      </c>
      <c r="W19" t="n">
        <v>12.3</v>
      </c>
      <c r="X19" t="n">
        <v>0.37</v>
      </c>
      <c r="Y19" t="n">
        <v>4</v>
      </c>
      <c r="Z19" t="n">
        <v>10</v>
      </c>
      <c r="AA19" t="n">
        <v>265.8796870976913</v>
      </c>
      <c r="AB19" t="n">
        <v>363.7883176710103</v>
      </c>
      <c r="AC19" t="n">
        <v>329.068871212599</v>
      </c>
      <c r="AD19" t="n">
        <v>265879.6870976912</v>
      </c>
      <c r="AE19" t="n">
        <v>363788.3176710103</v>
      </c>
      <c r="AF19" t="n">
        <v>3.828316507226347e-05</v>
      </c>
      <c r="AG19" t="n">
        <v>18</v>
      </c>
      <c r="AH19" t="n">
        <v>329068.871212599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3.7492</v>
      </c>
      <c r="E20" t="n">
        <v>26.67</v>
      </c>
      <c r="F20" t="n">
        <v>23.99</v>
      </c>
      <c r="G20" t="n">
        <v>130.87</v>
      </c>
      <c r="H20" t="n">
        <v>1.82</v>
      </c>
      <c r="I20" t="n">
        <v>11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249.09</v>
      </c>
      <c r="Q20" t="n">
        <v>770.6</v>
      </c>
      <c r="R20" t="n">
        <v>113.41</v>
      </c>
      <c r="S20" t="n">
        <v>92.92</v>
      </c>
      <c r="T20" t="n">
        <v>6533.12</v>
      </c>
      <c r="U20" t="n">
        <v>0.82</v>
      </c>
      <c r="V20" t="n">
        <v>0.85</v>
      </c>
      <c r="W20" t="n">
        <v>12.3</v>
      </c>
      <c r="X20" t="n">
        <v>0.38</v>
      </c>
      <c r="Y20" t="n">
        <v>4</v>
      </c>
      <c r="Z20" t="n">
        <v>10</v>
      </c>
      <c r="AA20" t="n">
        <v>266.3673067828828</v>
      </c>
      <c r="AB20" t="n">
        <v>364.4555004365517</v>
      </c>
      <c r="AC20" t="n">
        <v>329.6723789913939</v>
      </c>
      <c r="AD20" t="n">
        <v>266367.3067828828</v>
      </c>
      <c r="AE20" t="n">
        <v>364455.5004365517</v>
      </c>
      <c r="AF20" t="n">
        <v>3.826887497705174e-05</v>
      </c>
      <c r="AG20" t="n">
        <v>18</v>
      </c>
      <c r="AH20" t="n">
        <v>329672.378991394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3.7489</v>
      </c>
      <c r="E21" t="n">
        <v>26.67</v>
      </c>
      <c r="F21" t="n">
        <v>24</v>
      </c>
      <c r="G21" t="n">
        <v>130.89</v>
      </c>
      <c r="H21" t="n">
        <v>1.9</v>
      </c>
      <c r="I21" t="n">
        <v>11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250.89</v>
      </c>
      <c r="Q21" t="n">
        <v>770.48</v>
      </c>
      <c r="R21" t="n">
        <v>113.44</v>
      </c>
      <c r="S21" t="n">
        <v>92.92</v>
      </c>
      <c r="T21" t="n">
        <v>6547.29</v>
      </c>
      <c r="U21" t="n">
        <v>0.82</v>
      </c>
      <c r="V21" t="n">
        <v>0.85</v>
      </c>
      <c r="W21" t="n">
        <v>12.3</v>
      </c>
      <c r="X21" t="n">
        <v>0.39</v>
      </c>
      <c r="Y21" t="n">
        <v>4</v>
      </c>
      <c r="Z21" t="n">
        <v>10</v>
      </c>
      <c r="AA21" t="n">
        <v>267.0348985663787</v>
      </c>
      <c r="AB21" t="n">
        <v>365.3689289668017</v>
      </c>
      <c r="AC21" t="n">
        <v>330.4986311847219</v>
      </c>
      <c r="AD21" t="n">
        <v>267034.8985663787</v>
      </c>
      <c r="AE21" t="n">
        <v>365368.9289668017</v>
      </c>
      <c r="AF21" t="n">
        <v>3.826581281379208e-05</v>
      </c>
      <c r="AG21" t="n">
        <v>18</v>
      </c>
      <c r="AH21" t="n">
        <v>330498.6311847219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2.8411</v>
      </c>
      <c r="E2" t="n">
        <v>35.2</v>
      </c>
      <c r="F2" t="n">
        <v>30.31</v>
      </c>
      <c r="G2" t="n">
        <v>10.45</v>
      </c>
      <c r="H2" t="n">
        <v>0.22</v>
      </c>
      <c r="I2" t="n">
        <v>174</v>
      </c>
      <c r="J2" t="n">
        <v>80.84</v>
      </c>
      <c r="K2" t="n">
        <v>35.1</v>
      </c>
      <c r="L2" t="n">
        <v>1</v>
      </c>
      <c r="M2" t="n">
        <v>172</v>
      </c>
      <c r="N2" t="n">
        <v>9.74</v>
      </c>
      <c r="O2" t="n">
        <v>10204.21</v>
      </c>
      <c r="P2" t="n">
        <v>238.72</v>
      </c>
      <c r="Q2" t="n">
        <v>772.8099999999999</v>
      </c>
      <c r="R2" t="n">
        <v>323.79</v>
      </c>
      <c r="S2" t="n">
        <v>92.92</v>
      </c>
      <c r="T2" t="n">
        <v>110907.48</v>
      </c>
      <c r="U2" t="n">
        <v>0.29</v>
      </c>
      <c r="V2" t="n">
        <v>0.68</v>
      </c>
      <c r="W2" t="n">
        <v>12.56</v>
      </c>
      <c r="X2" t="n">
        <v>6.67</v>
      </c>
      <c r="Y2" t="n">
        <v>4</v>
      </c>
      <c r="Z2" t="n">
        <v>10</v>
      </c>
      <c r="AA2" t="n">
        <v>335.8058685142645</v>
      </c>
      <c r="AB2" t="n">
        <v>459.4644040105667</v>
      </c>
      <c r="AC2" t="n">
        <v>415.6137661541387</v>
      </c>
      <c r="AD2" t="n">
        <v>335805.8685142645</v>
      </c>
      <c r="AE2" t="n">
        <v>459464.4040105668</v>
      </c>
      <c r="AF2" t="n">
        <v>4.047837397904045e-05</v>
      </c>
      <c r="AG2" t="n">
        <v>23</v>
      </c>
      <c r="AH2" t="n">
        <v>415613.7661541387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3.3848</v>
      </c>
      <c r="E3" t="n">
        <v>29.54</v>
      </c>
      <c r="F3" t="n">
        <v>26.38</v>
      </c>
      <c r="G3" t="n">
        <v>21.39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72</v>
      </c>
      <c r="N3" t="n">
        <v>9.94</v>
      </c>
      <c r="O3" t="n">
        <v>10352.53</v>
      </c>
      <c r="P3" t="n">
        <v>201.43</v>
      </c>
      <c r="Q3" t="n">
        <v>771.23</v>
      </c>
      <c r="R3" t="n">
        <v>193.11</v>
      </c>
      <c r="S3" t="n">
        <v>92.92</v>
      </c>
      <c r="T3" t="n">
        <v>46069.7</v>
      </c>
      <c r="U3" t="n">
        <v>0.48</v>
      </c>
      <c r="V3" t="n">
        <v>0.78</v>
      </c>
      <c r="W3" t="n">
        <v>12.39</v>
      </c>
      <c r="X3" t="n">
        <v>2.76</v>
      </c>
      <c r="Y3" t="n">
        <v>4</v>
      </c>
      <c r="Z3" t="n">
        <v>10</v>
      </c>
      <c r="AA3" t="n">
        <v>271.294943715524</v>
      </c>
      <c r="AB3" t="n">
        <v>371.1977106797902</v>
      </c>
      <c r="AC3" t="n">
        <v>335.7711221517693</v>
      </c>
      <c r="AD3" t="n">
        <v>271294.943715524</v>
      </c>
      <c r="AE3" t="n">
        <v>371197.7106797902</v>
      </c>
      <c r="AF3" t="n">
        <v>4.822470178601813e-05</v>
      </c>
      <c r="AG3" t="n">
        <v>20</v>
      </c>
      <c r="AH3" t="n">
        <v>335771.1221517693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3.5717</v>
      </c>
      <c r="E4" t="n">
        <v>28</v>
      </c>
      <c r="F4" t="n">
        <v>25.31</v>
      </c>
      <c r="G4" t="n">
        <v>33.02</v>
      </c>
      <c r="H4" t="n">
        <v>0.63</v>
      </c>
      <c r="I4" t="n">
        <v>46</v>
      </c>
      <c r="J4" t="n">
        <v>83.25</v>
      </c>
      <c r="K4" t="n">
        <v>35.1</v>
      </c>
      <c r="L4" t="n">
        <v>3</v>
      </c>
      <c r="M4" t="n">
        <v>44</v>
      </c>
      <c r="N4" t="n">
        <v>10.15</v>
      </c>
      <c r="O4" t="n">
        <v>10501.19</v>
      </c>
      <c r="P4" t="n">
        <v>186</v>
      </c>
      <c r="Q4" t="n">
        <v>770.83</v>
      </c>
      <c r="R4" t="n">
        <v>157.62</v>
      </c>
      <c r="S4" t="n">
        <v>92.92</v>
      </c>
      <c r="T4" t="n">
        <v>28461.18</v>
      </c>
      <c r="U4" t="n">
        <v>0.59</v>
      </c>
      <c r="V4" t="n">
        <v>0.8100000000000001</v>
      </c>
      <c r="W4" t="n">
        <v>12.35</v>
      </c>
      <c r="X4" t="n">
        <v>1.7</v>
      </c>
      <c r="Y4" t="n">
        <v>4</v>
      </c>
      <c r="Z4" t="n">
        <v>10</v>
      </c>
      <c r="AA4" t="n">
        <v>251.1972107806461</v>
      </c>
      <c r="AB4" t="n">
        <v>343.6991058287275</v>
      </c>
      <c r="AC4" t="n">
        <v>310.8969455532609</v>
      </c>
      <c r="AD4" t="n">
        <v>251197.2107806461</v>
      </c>
      <c r="AE4" t="n">
        <v>343699.1058287275</v>
      </c>
      <c r="AF4" t="n">
        <v>5.088754649288613e-05</v>
      </c>
      <c r="AG4" t="n">
        <v>19</v>
      </c>
      <c r="AH4" t="n">
        <v>310896.9455532609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3.6666</v>
      </c>
      <c r="E5" t="n">
        <v>27.27</v>
      </c>
      <c r="F5" t="n">
        <v>24.81</v>
      </c>
      <c r="G5" t="n">
        <v>45.11</v>
      </c>
      <c r="H5" t="n">
        <v>0.83</v>
      </c>
      <c r="I5" t="n">
        <v>33</v>
      </c>
      <c r="J5" t="n">
        <v>84.45999999999999</v>
      </c>
      <c r="K5" t="n">
        <v>35.1</v>
      </c>
      <c r="L5" t="n">
        <v>4</v>
      </c>
      <c r="M5" t="n">
        <v>31</v>
      </c>
      <c r="N5" t="n">
        <v>10.36</v>
      </c>
      <c r="O5" t="n">
        <v>10650.22</v>
      </c>
      <c r="P5" t="n">
        <v>175.04</v>
      </c>
      <c r="Q5" t="n">
        <v>770.75</v>
      </c>
      <c r="R5" t="n">
        <v>141.17</v>
      </c>
      <c r="S5" t="n">
        <v>92.92</v>
      </c>
      <c r="T5" t="n">
        <v>20300.32</v>
      </c>
      <c r="U5" t="n">
        <v>0.66</v>
      </c>
      <c r="V5" t="n">
        <v>0.82</v>
      </c>
      <c r="W5" t="n">
        <v>12.32</v>
      </c>
      <c r="X5" t="n">
        <v>1.2</v>
      </c>
      <c r="Y5" t="n">
        <v>4</v>
      </c>
      <c r="Z5" t="n">
        <v>10</v>
      </c>
      <c r="AA5" t="n">
        <v>235.9360161541476</v>
      </c>
      <c r="AB5" t="n">
        <v>322.8180660643731</v>
      </c>
      <c r="AC5" t="n">
        <v>292.0087629172865</v>
      </c>
      <c r="AD5" t="n">
        <v>235936.0161541475</v>
      </c>
      <c r="AE5" t="n">
        <v>322818.0660643731</v>
      </c>
      <c r="AF5" t="n">
        <v>5.223962762012942e-05</v>
      </c>
      <c r="AG5" t="n">
        <v>18</v>
      </c>
      <c r="AH5" t="n">
        <v>292008.7629172865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3.7241</v>
      </c>
      <c r="E6" t="n">
        <v>26.85</v>
      </c>
      <c r="F6" t="n">
        <v>24.53</v>
      </c>
      <c r="G6" t="n">
        <v>58.87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19</v>
      </c>
      <c r="N6" t="n">
        <v>10.57</v>
      </c>
      <c r="O6" t="n">
        <v>10799.59</v>
      </c>
      <c r="P6" t="n">
        <v>165.31</v>
      </c>
      <c r="Q6" t="n">
        <v>770.76</v>
      </c>
      <c r="R6" t="n">
        <v>131.31</v>
      </c>
      <c r="S6" t="n">
        <v>92.92</v>
      </c>
      <c r="T6" t="n">
        <v>15413.53</v>
      </c>
      <c r="U6" t="n">
        <v>0.71</v>
      </c>
      <c r="V6" t="n">
        <v>0.83</v>
      </c>
      <c r="W6" t="n">
        <v>12.32</v>
      </c>
      <c r="X6" t="n">
        <v>0.92</v>
      </c>
      <c r="Y6" t="n">
        <v>4</v>
      </c>
      <c r="Z6" t="n">
        <v>10</v>
      </c>
      <c r="AA6" t="n">
        <v>231.0899289562317</v>
      </c>
      <c r="AB6" t="n">
        <v>316.1874357659096</v>
      </c>
      <c r="AC6" t="n">
        <v>286.0109506683582</v>
      </c>
      <c r="AD6" t="n">
        <v>231089.9289562317</v>
      </c>
      <c r="AE6" t="n">
        <v>316187.4357659096</v>
      </c>
      <c r="AF6" t="n">
        <v>5.305885485739487e-05</v>
      </c>
      <c r="AG6" t="n">
        <v>18</v>
      </c>
      <c r="AH6" t="n">
        <v>286010.9506683582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3.7298</v>
      </c>
      <c r="E7" t="n">
        <v>26.81</v>
      </c>
      <c r="F7" t="n">
        <v>24.51</v>
      </c>
      <c r="G7" t="n">
        <v>61.26</v>
      </c>
      <c r="H7" t="n">
        <v>1.21</v>
      </c>
      <c r="I7" t="n">
        <v>24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163.46</v>
      </c>
      <c r="Q7" t="n">
        <v>771.09</v>
      </c>
      <c r="R7" t="n">
        <v>129.73</v>
      </c>
      <c r="S7" t="n">
        <v>92.92</v>
      </c>
      <c r="T7" t="n">
        <v>14627.19</v>
      </c>
      <c r="U7" t="n">
        <v>0.72</v>
      </c>
      <c r="V7" t="n">
        <v>0.84</v>
      </c>
      <c r="W7" t="n">
        <v>12.34</v>
      </c>
      <c r="X7" t="n">
        <v>0.89</v>
      </c>
      <c r="Y7" t="n">
        <v>4</v>
      </c>
      <c r="Z7" t="n">
        <v>10</v>
      </c>
      <c r="AA7" t="n">
        <v>230.2980337332264</v>
      </c>
      <c r="AB7" t="n">
        <v>315.1039297858428</v>
      </c>
      <c r="AC7" t="n">
        <v>285.0308529783185</v>
      </c>
      <c r="AD7" t="n">
        <v>230298.0337332264</v>
      </c>
      <c r="AE7" t="n">
        <v>315103.9297858428</v>
      </c>
      <c r="AF7" t="n">
        <v>5.314006520961074e-05</v>
      </c>
      <c r="AG7" t="n">
        <v>18</v>
      </c>
      <c r="AH7" t="n">
        <v>285030.8529783185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2.5295</v>
      </c>
      <c r="E2" t="n">
        <v>39.53</v>
      </c>
      <c r="F2" t="n">
        <v>32.45</v>
      </c>
      <c r="G2" t="n">
        <v>8.58</v>
      </c>
      <c r="H2" t="n">
        <v>0.16</v>
      </c>
      <c r="I2" t="n">
        <v>227</v>
      </c>
      <c r="J2" t="n">
        <v>107.41</v>
      </c>
      <c r="K2" t="n">
        <v>41.65</v>
      </c>
      <c r="L2" t="n">
        <v>1</v>
      </c>
      <c r="M2" t="n">
        <v>225</v>
      </c>
      <c r="N2" t="n">
        <v>14.77</v>
      </c>
      <c r="O2" t="n">
        <v>13481.73</v>
      </c>
      <c r="P2" t="n">
        <v>312.12</v>
      </c>
      <c r="Q2" t="n">
        <v>773.0700000000001</v>
      </c>
      <c r="R2" t="n">
        <v>395.58</v>
      </c>
      <c r="S2" t="n">
        <v>92.92</v>
      </c>
      <c r="T2" t="n">
        <v>146537.57</v>
      </c>
      <c r="U2" t="n">
        <v>0.23</v>
      </c>
      <c r="V2" t="n">
        <v>0.63</v>
      </c>
      <c r="W2" t="n">
        <v>12.64</v>
      </c>
      <c r="X2" t="n">
        <v>8.800000000000001</v>
      </c>
      <c r="Y2" t="n">
        <v>4</v>
      </c>
      <c r="Z2" t="n">
        <v>10</v>
      </c>
      <c r="AA2" t="n">
        <v>423.4222571778923</v>
      </c>
      <c r="AB2" t="n">
        <v>579.3450123424064</v>
      </c>
      <c r="AC2" t="n">
        <v>524.053137480278</v>
      </c>
      <c r="AD2" t="n">
        <v>423422.2571778923</v>
      </c>
      <c r="AE2" t="n">
        <v>579345.0123424064</v>
      </c>
      <c r="AF2" t="n">
        <v>3.120928157362287e-05</v>
      </c>
      <c r="AG2" t="n">
        <v>26</v>
      </c>
      <c r="AH2" t="n">
        <v>524053.137480278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3.1946</v>
      </c>
      <c r="E3" t="n">
        <v>31.3</v>
      </c>
      <c r="F3" t="n">
        <v>27.18</v>
      </c>
      <c r="G3" t="n">
        <v>17.35</v>
      </c>
      <c r="H3" t="n">
        <v>0.32</v>
      </c>
      <c r="I3" t="n">
        <v>94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257.26</v>
      </c>
      <c r="Q3" t="n">
        <v>771.24</v>
      </c>
      <c r="R3" t="n">
        <v>219.77</v>
      </c>
      <c r="S3" t="n">
        <v>92.92</v>
      </c>
      <c r="T3" t="n">
        <v>59298.36</v>
      </c>
      <c r="U3" t="n">
        <v>0.42</v>
      </c>
      <c r="V3" t="n">
        <v>0.75</v>
      </c>
      <c r="W3" t="n">
        <v>12.43</v>
      </c>
      <c r="X3" t="n">
        <v>3.55</v>
      </c>
      <c r="Y3" t="n">
        <v>4</v>
      </c>
      <c r="Z3" t="n">
        <v>10</v>
      </c>
      <c r="AA3" t="n">
        <v>312.692303758151</v>
      </c>
      <c r="AB3" t="n">
        <v>427.839405012742</v>
      </c>
      <c r="AC3" t="n">
        <v>387.0070126747014</v>
      </c>
      <c r="AD3" t="n">
        <v>312692.303758151</v>
      </c>
      <c r="AE3" t="n">
        <v>427839.405012742</v>
      </c>
      <c r="AF3" t="n">
        <v>3.941536703502495e-05</v>
      </c>
      <c r="AG3" t="n">
        <v>21</v>
      </c>
      <c r="AH3" t="n">
        <v>387007.0126747014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3.4311</v>
      </c>
      <c r="E4" t="n">
        <v>29.15</v>
      </c>
      <c r="F4" t="n">
        <v>25.8</v>
      </c>
      <c r="G4" t="n">
        <v>26.24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57</v>
      </c>
      <c r="N4" t="n">
        <v>15.31</v>
      </c>
      <c r="O4" t="n">
        <v>13795.21</v>
      </c>
      <c r="P4" t="n">
        <v>239.57</v>
      </c>
      <c r="Q4" t="n">
        <v>771.3200000000001</v>
      </c>
      <c r="R4" t="n">
        <v>174.01</v>
      </c>
      <c r="S4" t="n">
        <v>92.92</v>
      </c>
      <c r="T4" t="n">
        <v>36593.42</v>
      </c>
      <c r="U4" t="n">
        <v>0.53</v>
      </c>
      <c r="V4" t="n">
        <v>0.79</v>
      </c>
      <c r="W4" t="n">
        <v>12.36</v>
      </c>
      <c r="X4" t="n">
        <v>2.18</v>
      </c>
      <c r="Y4" t="n">
        <v>4</v>
      </c>
      <c r="Z4" t="n">
        <v>10</v>
      </c>
      <c r="AA4" t="n">
        <v>278.5320565807455</v>
      </c>
      <c r="AB4" t="n">
        <v>381.0998477808723</v>
      </c>
      <c r="AC4" t="n">
        <v>344.7282131856607</v>
      </c>
      <c r="AD4" t="n">
        <v>278532.0565807455</v>
      </c>
      <c r="AE4" t="n">
        <v>381099.8477808723</v>
      </c>
      <c r="AF4" t="n">
        <v>4.233333307264575e-05</v>
      </c>
      <c r="AG4" t="n">
        <v>19</v>
      </c>
      <c r="AH4" t="n">
        <v>344728.2131856607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3.5547</v>
      </c>
      <c r="E5" t="n">
        <v>28.13</v>
      </c>
      <c r="F5" t="n">
        <v>25.16</v>
      </c>
      <c r="G5" t="n">
        <v>35.95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228.38</v>
      </c>
      <c r="Q5" t="n">
        <v>770.85</v>
      </c>
      <c r="R5" t="n">
        <v>152.51</v>
      </c>
      <c r="S5" t="n">
        <v>92.92</v>
      </c>
      <c r="T5" t="n">
        <v>25929.12</v>
      </c>
      <c r="U5" t="n">
        <v>0.61</v>
      </c>
      <c r="V5" t="n">
        <v>0.8100000000000001</v>
      </c>
      <c r="W5" t="n">
        <v>12.34</v>
      </c>
      <c r="X5" t="n">
        <v>1.55</v>
      </c>
      <c r="Y5" t="n">
        <v>4</v>
      </c>
      <c r="Z5" t="n">
        <v>10</v>
      </c>
      <c r="AA5" t="n">
        <v>270.12700665323</v>
      </c>
      <c r="AB5" t="n">
        <v>369.5996876654127</v>
      </c>
      <c r="AC5" t="n">
        <v>334.3256122110445</v>
      </c>
      <c r="AD5" t="n">
        <v>270127.0066532299</v>
      </c>
      <c r="AE5" t="n">
        <v>369599.6876654127</v>
      </c>
      <c r="AF5" t="n">
        <v>4.385832504833256e-05</v>
      </c>
      <c r="AG5" t="n">
        <v>19</v>
      </c>
      <c r="AH5" t="n">
        <v>334325.6122110445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3.6232</v>
      </c>
      <c r="E6" t="n">
        <v>27.6</v>
      </c>
      <c r="F6" t="n">
        <v>24.83</v>
      </c>
      <c r="G6" t="n">
        <v>45.15</v>
      </c>
      <c r="H6" t="n">
        <v>0.78</v>
      </c>
      <c r="I6" t="n">
        <v>33</v>
      </c>
      <c r="J6" t="n">
        <v>112.51</v>
      </c>
      <c r="K6" t="n">
        <v>41.65</v>
      </c>
      <c r="L6" t="n">
        <v>5</v>
      </c>
      <c r="M6" t="n">
        <v>31</v>
      </c>
      <c r="N6" t="n">
        <v>15.86</v>
      </c>
      <c r="O6" t="n">
        <v>14110.24</v>
      </c>
      <c r="P6" t="n">
        <v>220.36</v>
      </c>
      <c r="Q6" t="n">
        <v>770.77</v>
      </c>
      <c r="R6" t="n">
        <v>141.53</v>
      </c>
      <c r="S6" t="n">
        <v>92.92</v>
      </c>
      <c r="T6" t="n">
        <v>20480.22</v>
      </c>
      <c r="U6" t="n">
        <v>0.66</v>
      </c>
      <c r="V6" t="n">
        <v>0.82</v>
      </c>
      <c r="W6" t="n">
        <v>12.33</v>
      </c>
      <c r="X6" t="n">
        <v>1.22</v>
      </c>
      <c r="Y6" t="n">
        <v>4</v>
      </c>
      <c r="Z6" t="n">
        <v>10</v>
      </c>
      <c r="AA6" t="n">
        <v>256.1659570161229</v>
      </c>
      <c r="AB6" t="n">
        <v>350.4975636337165</v>
      </c>
      <c r="AC6" t="n">
        <v>317.0465680870395</v>
      </c>
      <c r="AD6" t="n">
        <v>256165.9570161229</v>
      </c>
      <c r="AE6" t="n">
        <v>350497.5636337165</v>
      </c>
      <c r="AF6" t="n">
        <v>4.470348645880624e-05</v>
      </c>
      <c r="AG6" t="n">
        <v>18</v>
      </c>
      <c r="AH6" t="n">
        <v>317046.5680870395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3.6758</v>
      </c>
      <c r="E7" t="n">
        <v>27.2</v>
      </c>
      <c r="F7" t="n">
        <v>24.57</v>
      </c>
      <c r="G7" t="n">
        <v>54.6</v>
      </c>
      <c r="H7" t="n">
        <v>0.93</v>
      </c>
      <c r="I7" t="n">
        <v>27</v>
      </c>
      <c r="J7" t="n">
        <v>113.79</v>
      </c>
      <c r="K7" t="n">
        <v>41.65</v>
      </c>
      <c r="L7" t="n">
        <v>6</v>
      </c>
      <c r="M7" t="n">
        <v>25</v>
      </c>
      <c r="N7" t="n">
        <v>16.14</v>
      </c>
      <c r="O7" t="n">
        <v>14268.39</v>
      </c>
      <c r="P7" t="n">
        <v>212.54</v>
      </c>
      <c r="Q7" t="n">
        <v>770.63</v>
      </c>
      <c r="R7" t="n">
        <v>133.1</v>
      </c>
      <c r="S7" t="n">
        <v>92.92</v>
      </c>
      <c r="T7" t="n">
        <v>16299.22</v>
      </c>
      <c r="U7" t="n">
        <v>0.7</v>
      </c>
      <c r="V7" t="n">
        <v>0.83</v>
      </c>
      <c r="W7" t="n">
        <v>12.31</v>
      </c>
      <c r="X7" t="n">
        <v>0.96</v>
      </c>
      <c r="Y7" t="n">
        <v>4</v>
      </c>
      <c r="Z7" t="n">
        <v>10</v>
      </c>
      <c r="AA7" t="n">
        <v>251.7743244260877</v>
      </c>
      <c r="AB7" t="n">
        <v>344.4887381788774</v>
      </c>
      <c r="AC7" t="n">
        <v>311.6112165001687</v>
      </c>
      <c r="AD7" t="n">
        <v>251774.3244260877</v>
      </c>
      <c r="AE7" t="n">
        <v>344488.7381788774</v>
      </c>
      <c r="AF7" t="n">
        <v>4.535247171706778e-05</v>
      </c>
      <c r="AG7" t="n">
        <v>18</v>
      </c>
      <c r="AH7" t="n">
        <v>311611.2165001687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3.7152</v>
      </c>
      <c r="E8" t="n">
        <v>26.92</v>
      </c>
      <c r="F8" t="n">
        <v>24.39</v>
      </c>
      <c r="G8" t="n">
        <v>66.52</v>
      </c>
      <c r="H8" t="n">
        <v>1.07</v>
      </c>
      <c r="I8" t="n">
        <v>22</v>
      </c>
      <c r="J8" t="n">
        <v>115.08</v>
      </c>
      <c r="K8" t="n">
        <v>41.65</v>
      </c>
      <c r="L8" t="n">
        <v>7</v>
      </c>
      <c r="M8" t="n">
        <v>20</v>
      </c>
      <c r="N8" t="n">
        <v>16.43</v>
      </c>
      <c r="O8" t="n">
        <v>14426.96</v>
      </c>
      <c r="P8" t="n">
        <v>205.11</v>
      </c>
      <c r="Q8" t="n">
        <v>770.71</v>
      </c>
      <c r="R8" t="n">
        <v>127.09</v>
      </c>
      <c r="S8" t="n">
        <v>92.92</v>
      </c>
      <c r="T8" t="n">
        <v>13317.46</v>
      </c>
      <c r="U8" t="n">
        <v>0.73</v>
      </c>
      <c r="V8" t="n">
        <v>0.84</v>
      </c>
      <c r="W8" t="n">
        <v>12.3</v>
      </c>
      <c r="X8" t="n">
        <v>0.78</v>
      </c>
      <c r="Y8" t="n">
        <v>4</v>
      </c>
      <c r="Z8" t="n">
        <v>10</v>
      </c>
      <c r="AA8" t="n">
        <v>247.9977848816016</v>
      </c>
      <c r="AB8" t="n">
        <v>339.3215101649481</v>
      </c>
      <c r="AC8" t="n">
        <v>306.9371414756371</v>
      </c>
      <c r="AD8" t="n">
        <v>247997.7848816016</v>
      </c>
      <c r="AE8" t="n">
        <v>339321.5101649481</v>
      </c>
      <c r="AF8" t="n">
        <v>4.58385937546249e-05</v>
      </c>
      <c r="AG8" t="n">
        <v>18</v>
      </c>
      <c r="AH8" t="n">
        <v>306937.1414756371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3.7379</v>
      </c>
      <c r="E9" t="n">
        <v>26.75</v>
      </c>
      <c r="F9" t="n">
        <v>24.29</v>
      </c>
      <c r="G9" t="n">
        <v>76.72</v>
      </c>
      <c r="H9" t="n">
        <v>1.21</v>
      </c>
      <c r="I9" t="n">
        <v>19</v>
      </c>
      <c r="J9" t="n">
        <v>116.37</v>
      </c>
      <c r="K9" t="n">
        <v>41.65</v>
      </c>
      <c r="L9" t="n">
        <v>8</v>
      </c>
      <c r="M9" t="n">
        <v>17</v>
      </c>
      <c r="N9" t="n">
        <v>16.72</v>
      </c>
      <c r="O9" t="n">
        <v>14585.96</v>
      </c>
      <c r="P9" t="n">
        <v>198.93</v>
      </c>
      <c r="Q9" t="n">
        <v>770.54</v>
      </c>
      <c r="R9" t="n">
        <v>123.65</v>
      </c>
      <c r="S9" t="n">
        <v>92.92</v>
      </c>
      <c r="T9" t="n">
        <v>11612.86</v>
      </c>
      <c r="U9" t="n">
        <v>0.75</v>
      </c>
      <c r="V9" t="n">
        <v>0.84</v>
      </c>
      <c r="W9" t="n">
        <v>12.31</v>
      </c>
      <c r="X9" t="n">
        <v>0.68</v>
      </c>
      <c r="Y9" t="n">
        <v>4</v>
      </c>
      <c r="Z9" t="n">
        <v>10</v>
      </c>
      <c r="AA9" t="n">
        <v>245.1686710270709</v>
      </c>
      <c r="AB9" t="n">
        <v>335.4505917774866</v>
      </c>
      <c r="AC9" t="n">
        <v>303.4356581062056</v>
      </c>
      <c r="AD9" t="n">
        <v>245168.6710270709</v>
      </c>
      <c r="AE9" t="n">
        <v>335450.5917774866</v>
      </c>
      <c r="AF9" t="n">
        <v>4.611866914174536e-05</v>
      </c>
      <c r="AG9" t="n">
        <v>18</v>
      </c>
      <c r="AH9" t="n">
        <v>303435.6581062056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3.7531</v>
      </c>
      <c r="E10" t="n">
        <v>26.64</v>
      </c>
      <c r="F10" t="n">
        <v>24.23</v>
      </c>
      <c r="G10" t="n">
        <v>85.52</v>
      </c>
      <c r="H10" t="n">
        <v>1.35</v>
      </c>
      <c r="I10" t="n">
        <v>17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193.81</v>
      </c>
      <c r="Q10" t="n">
        <v>770.79</v>
      </c>
      <c r="R10" t="n">
        <v>121.18</v>
      </c>
      <c r="S10" t="n">
        <v>92.92</v>
      </c>
      <c r="T10" t="n">
        <v>10385.98</v>
      </c>
      <c r="U10" t="n">
        <v>0.77</v>
      </c>
      <c r="V10" t="n">
        <v>0.84</v>
      </c>
      <c r="W10" t="n">
        <v>12.31</v>
      </c>
      <c r="X10" t="n">
        <v>0.62</v>
      </c>
      <c r="Y10" t="n">
        <v>4</v>
      </c>
      <c r="Z10" t="n">
        <v>10</v>
      </c>
      <c r="AA10" t="n">
        <v>242.9409397060379</v>
      </c>
      <c r="AB10" t="n">
        <v>332.4025115034812</v>
      </c>
      <c r="AC10" t="n">
        <v>300.6784823355428</v>
      </c>
      <c r="AD10" t="n">
        <v>242940.9397060379</v>
      </c>
      <c r="AE10" t="n">
        <v>332402.5115034811</v>
      </c>
      <c r="AF10" t="n">
        <v>4.630620860801107e-05</v>
      </c>
      <c r="AG10" t="n">
        <v>18</v>
      </c>
      <c r="AH10" t="n">
        <v>300678.4823355427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3.7527</v>
      </c>
      <c r="E11" t="n">
        <v>26.65</v>
      </c>
      <c r="F11" t="n">
        <v>24.23</v>
      </c>
      <c r="G11" t="n">
        <v>85.53</v>
      </c>
      <c r="H11" t="n">
        <v>1.48</v>
      </c>
      <c r="I11" t="n">
        <v>17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195.18</v>
      </c>
      <c r="Q11" t="n">
        <v>770.53</v>
      </c>
      <c r="R11" t="n">
        <v>120.99</v>
      </c>
      <c r="S11" t="n">
        <v>92.92</v>
      </c>
      <c r="T11" t="n">
        <v>10294.81</v>
      </c>
      <c r="U11" t="n">
        <v>0.77</v>
      </c>
      <c r="V11" t="n">
        <v>0.84</v>
      </c>
      <c r="W11" t="n">
        <v>12.32</v>
      </c>
      <c r="X11" t="n">
        <v>0.62</v>
      </c>
      <c r="Y11" t="n">
        <v>4</v>
      </c>
      <c r="Z11" t="n">
        <v>10</v>
      </c>
      <c r="AA11" t="n">
        <v>243.4463798500427</v>
      </c>
      <c r="AB11" t="n">
        <v>333.0940770069536</v>
      </c>
      <c r="AC11" t="n">
        <v>301.3040457979824</v>
      </c>
      <c r="AD11" t="n">
        <v>243446.3798500428</v>
      </c>
      <c r="AE11" t="n">
        <v>333094.0770069537</v>
      </c>
      <c r="AF11" t="n">
        <v>4.630127335889881e-05</v>
      </c>
      <c r="AG11" t="n">
        <v>18</v>
      </c>
      <c r="AH11" t="n">
        <v>301304.0457979824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3.0865</v>
      </c>
      <c r="E2" t="n">
        <v>32.4</v>
      </c>
      <c r="F2" t="n">
        <v>28.74</v>
      </c>
      <c r="G2" t="n">
        <v>12.87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184.55</v>
      </c>
      <c r="Q2" t="n">
        <v>772.21</v>
      </c>
      <c r="R2" t="n">
        <v>271.27</v>
      </c>
      <c r="S2" t="n">
        <v>92.92</v>
      </c>
      <c r="T2" t="n">
        <v>84847.87</v>
      </c>
      <c r="U2" t="n">
        <v>0.34</v>
      </c>
      <c r="V2" t="n">
        <v>0.71</v>
      </c>
      <c r="W2" t="n">
        <v>12.51</v>
      </c>
      <c r="X2" t="n">
        <v>5.11</v>
      </c>
      <c r="Y2" t="n">
        <v>4</v>
      </c>
      <c r="Z2" t="n">
        <v>10</v>
      </c>
      <c r="AA2" t="n">
        <v>289.3202939095912</v>
      </c>
      <c r="AB2" t="n">
        <v>395.8607900376394</v>
      </c>
      <c r="AC2" t="n">
        <v>358.0803918305546</v>
      </c>
      <c r="AD2" t="n">
        <v>289320.2939095912</v>
      </c>
      <c r="AE2" t="n">
        <v>395860.7900376394</v>
      </c>
      <c r="AF2" t="n">
        <v>5.036755499333821e-05</v>
      </c>
      <c r="AG2" t="n">
        <v>22</v>
      </c>
      <c r="AH2" t="n">
        <v>358080.3918305546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3.5328</v>
      </c>
      <c r="E3" t="n">
        <v>28.31</v>
      </c>
      <c r="F3" t="n">
        <v>25.72</v>
      </c>
      <c r="G3" t="n">
        <v>27.07</v>
      </c>
      <c r="H3" t="n">
        <v>0.55</v>
      </c>
      <c r="I3" t="n">
        <v>57</v>
      </c>
      <c r="J3" t="n">
        <v>62.92</v>
      </c>
      <c r="K3" t="n">
        <v>28.92</v>
      </c>
      <c r="L3" t="n">
        <v>2</v>
      </c>
      <c r="M3" t="n">
        <v>55</v>
      </c>
      <c r="N3" t="n">
        <v>7</v>
      </c>
      <c r="O3" t="n">
        <v>7994.37</v>
      </c>
      <c r="P3" t="n">
        <v>155.91</v>
      </c>
      <c r="Q3" t="n">
        <v>771.01</v>
      </c>
      <c r="R3" t="n">
        <v>171.11</v>
      </c>
      <c r="S3" t="n">
        <v>92.92</v>
      </c>
      <c r="T3" t="n">
        <v>35151.24</v>
      </c>
      <c r="U3" t="n">
        <v>0.54</v>
      </c>
      <c r="V3" t="n">
        <v>0.8</v>
      </c>
      <c r="W3" t="n">
        <v>12.36</v>
      </c>
      <c r="X3" t="n">
        <v>2.1</v>
      </c>
      <c r="Y3" t="n">
        <v>4</v>
      </c>
      <c r="Z3" t="n">
        <v>10</v>
      </c>
      <c r="AA3" t="n">
        <v>238.7046811446699</v>
      </c>
      <c r="AB3" t="n">
        <v>326.6062756492827</v>
      </c>
      <c r="AC3" t="n">
        <v>295.435431096199</v>
      </c>
      <c r="AD3" t="n">
        <v>238704.6811446699</v>
      </c>
      <c r="AE3" t="n">
        <v>326606.2756492827</v>
      </c>
      <c r="AF3" t="n">
        <v>5.765057452793301e-05</v>
      </c>
      <c r="AG3" t="n">
        <v>19</v>
      </c>
      <c r="AH3" t="n">
        <v>295435.431096199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3.6776</v>
      </c>
      <c r="E4" t="n">
        <v>27.19</v>
      </c>
      <c r="F4" t="n">
        <v>24.91</v>
      </c>
      <c r="G4" t="n">
        <v>42.7</v>
      </c>
      <c r="H4" t="n">
        <v>0.8100000000000001</v>
      </c>
      <c r="I4" t="n">
        <v>35</v>
      </c>
      <c r="J4" t="n">
        <v>64.08</v>
      </c>
      <c r="K4" t="n">
        <v>28.92</v>
      </c>
      <c r="L4" t="n">
        <v>3</v>
      </c>
      <c r="M4" t="n">
        <v>28</v>
      </c>
      <c r="N4" t="n">
        <v>7.16</v>
      </c>
      <c r="O4" t="n">
        <v>8137.65</v>
      </c>
      <c r="P4" t="n">
        <v>140.28</v>
      </c>
      <c r="Q4" t="n">
        <v>770.97</v>
      </c>
      <c r="R4" t="n">
        <v>144.06</v>
      </c>
      <c r="S4" t="n">
        <v>92.92</v>
      </c>
      <c r="T4" t="n">
        <v>21735.01</v>
      </c>
      <c r="U4" t="n">
        <v>0.65</v>
      </c>
      <c r="V4" t="n">
        <v>0.82</v>
      </c>
      <c r="W4" t="n">
        <v>12.34</v>
      </c>
      <c r="X4" t="n">
        <v>1.29</v>
      </c>
      <c r="Y4" t="n">
        <v>4</v>
      </c>
      <c r="Z4" t="n">
        <v>10</v>
      </c>
      <c r="AA4" t="n">
        <v>221.0273392533531</v>
      </c>
      <c r="AB4" t="n">
        <v>302.4193566043112</v>
      </c>
      <c r="AC4" t="n">
        <v>273.5568776583179</v>
      </c>
      <c r="AD4" t="n">
        <v>221027.3392533531</v>
      </c>
      <c r="AE4" t="n">
        <v>302419.3566043113</v>
      </c>
      <c r="AF4" t="n">
        <v>6.001351700745201e-05</v>
      </c>
      <c r="AG4" t="n">
        <v>18</v>
      </c>
      <c r="AH4" t="n">
        <v>273556.877658318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3.6972</v>
      </c>
      <c r="E5" t="n">
        <v>27.05</v>
      </c>
      <c r="F5" t="n">
        <v>24.81</v>
      </c>
      <c r="G5" t="n">
        <v>46.51</v>
      </c>
      <c r="H5" t="n">
        <v>1.07</v>
      </c>
      <c r="I5" t="n">
        <v>32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139.37</v>
      </c>
      <c r="Q5" t="n">
        <v>771.0700000000001</v>
      </c>
      <c r="R5" t="n">
        <v>139.21</v>
      </c>
      <c r="S5" t="n">
        <v>92.92</v>
      </c>
      <c r="T5" t="n">
        <v>19326.5</v>
      </c>
      <c r="U5" t="n">
        <v>0.67</v>
      </c>
      <c r="V5" t="n">
        <v>0.83</v>
      </c>
      <c r="W5" t="n">
        <v>12.37</v>
      </c>
      <c r="X5" t="n">
        <v>1.19</v>
      </c>
      <c r="Y5" t="n">
        <v>4</v>
      </c>
      <c r="Z5" t="n">
        <v>10</v>
      </c>
      <c r="AA5" t="n">
        <v>220.3290372023013</v>
      </c>
      <c r="AB5" t="n">
        <v>301.4639089311505</v>
      </c>
      <c r="AC5" t="n">
        <v>272.692616570104</v>
      </c>
      <c r="AD5" t="n">
        <v>220329.0372023013</v>
      </c>
      <c r="AE5" t="n">
        <v>301463.9089311505</v>
      </c>
      <c r="AF5" t="n">
        <v>6.033336281269076e-05</v>
      </c>
      <c r="AG5" t="n">
        <v>18</v>
      </c>
      <c r="AH5" t="n">
        <v>272692.616570104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1.915</v>
      </c>
      <c r="E2" t="n">
        <v>52.22</v>
      </c>
      <c r="F2" t="n">
        <v>37.78</v>
      </c>
      <c r="G2" t="n">
        <v>6.37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487.31</v>
      </c>
      <c r="Q2" t="n">
        <v>775.59</v>
      </c>
      <c r="R2" t="n">
        <v>573.42</v>
      </c>
      <c r="S2" t="n">
        <v>92.92</v>
      </c>
      <c r="T2" t="n">
        <v>234812.72</v>
      </c>
      <c r="U2" t="n">
        <v>0.16</v>
      </c>
      <c r="V2" t="n">
        <v>0.54</v>
      </c>
      <c r="W2" t="n">
        <v>12.86</v>
      </c>
      <c r="X2" t="n">
        <v>14.1</v>
      </c>
      <c r="Y2" t="n">
        <v>4</v>
      </c>
      <c r="Z2" t="n">
        <v>10</v>
      </c>
      <c r="AA2" t="n">
        <v>696.321910302689</v>
      </c>
      <c r="AB2" t="n">
        <v>952.738357230745</v>
      </c>
      <c r="AC2" t="n">
        <v>861.8103455933247</v>
      </c>
      <c r="AD2" t="n">
        <v>696321.9103026891</v>
      </c>
      <c r="AE2" t="n">
        <v>952738.357230745</v>
      </c>
      <c r="AF2" t="n">
        <v>1.907457064838433e-05</v>
      </c>
      <c r="AG2" t="n">
        <v>34</v>
      </c>
      <c r="AH2" t="n">
        <v>861810.3455933246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2.8073</v>
      </c>
      <c r="E3" t="n">
        <v>35.62</v>
      </c>
      <c r="F3" t="n">
        <v>28.71</v>
      </c>
      <c r="G3" t="n">
        <v>12.85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132</v>
      </c>
      <c r="N3" t="n">
        <v>30.94</v>
      </c>
      <c r="O3" t="n">
        <v>21118.46</v>
      </c>
      <c r="P3" t="n">
        <v>369.04</v>
      </c>
      <c r="Q3" t="n">
        <v>772.14</v>
      </c>
      <c r="R3" t="n">
        <v>270.79</v>
      </c>
      <c r="S3" t="n">
        <v>92.92</v>
      </c>
      <c r="T3" t="n">
        <v>84606.28</v>
      </c>
      <c r="U3" t="n">
        <v>0.34</v>
      </c>
      <c r="V3" t="n">
        <v>0.71</v>
      </c>
      <c r="W3" t="n">
        <v>12.48</v>
      </c>
      <c r="X3" t="n">
        <v>5.07</v>
      </c>
      <c r="Y3" t="n">
        <v>4</v>
      </c>
      <c r="Z3" t="n">
        <v>10</v>
      </c>
      <c r="AA3" t="n">
        <v>417.7415103724284</v>
      </c>
      <c r="AB3" t="n">
        <v>571.5723639463093</v>
      </c>
      <c r="AC3" t="n">
        <v>517.022299738124</v>
      </c>
      <c r="AD3" t="n">
        <v>417741.5103724283</v>
      </c>
      <c r="AE3" t="n">
        <v>571572.3639463093</v>
      </c>
      <c r="AF3" t="n">
        <v>2.796242411551401e-05</v>
      </c>
      <c r="AG3" t="n">
        <v>24</v>
      </c>
      <c r="AH3" t="n">
        <v>517022.299738124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3.1353</v>
      </c>
      <c r="E4" t="n">
        <v>31.9</v>
      </c>
      <c r="F4" t="n">
        <v>26.71</v>
      </c>
      <c r="G4" t="n">
        <v>19.31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341</v>
      </c>
      <c r="Q4" t="n">
        <v>771.4</v>
      </c>
      <c r="R4" t="n">
        <v>204.34</v>
      </c>
      <c r="S4" t="n">
        <v>92.92</v>
      </c>
      <c r="T4" t="n">
        <v>51638.28</v>
      </c>
      <c r="U4" t="n">
        <v>0.45</v>
      </c>
      <c r="V4" t="n">
        <v>0.77</v>
      </c>
      <c r="W4" t="n">
        <v>12.4</v>
      </c>
      <c r="X4" t="n">
        <v>3.09</v>
      </c>
      <c r="Y4" t="n">
        <v>4</v>
      </c>
      <c r="Z4" t="n">
        <v>10</v>
      </c>
      <c r="AA4" t="n">
        <v>356.1239141883297</v>
      </c>
      <c r="AB4" t="n">
        <v>487.2644504707355</v>
      </c>
      <c r="AC4" t="n">
        <v>440.7606151977591</v>
      </c>
      <c r="AD4" t="n">
        <v>356123.9141883297</v>
      </c>
      <c r="AE4" t="n">
        <v>487264.4504707355</v>
      </c>
      <c r="AF4" t="n">
        <v>3.122950462343571e-05</v>
      </c>
      <c r="AG4" t="n">
        <v>21</v>
      </c>
      <c r="AH4" t="n">
        <v>440760.6151977591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3.3035</v>
      </c>
      <c r="E5" t="n">
        <v>30.27</v>
      </c>
      <c r="F5" t="n">
        <v>25.87</v>
      </c>
      <c r="G5" t="n">
        <v>25.87</v>
      </c>
      <c r="H5" t="n">
        <v>0.41</v>
      </c>
      <c r="I5" t="n">
        <v>60</v>
      </c>
      <c r="J5" t="n">
        <v>172.25</v>
      </c>
      <c r="K5" t="n">
        <v>51.39</v>
      </c>
      <c r="L5" t="n">
        <v>4</v>
      </c>
      <c r="M5" t="n">
        <v>58</v>
      </c>
      <c r="N5" t="n">
        <v>31.86</v>
      </c>
      <c r="O5" t="n">
        <v>21478.05</v>
      </c>
      <c r="P5" t="n">
        <v>327.66</v>
      </c>
      <c r="Q5" t="n">
        <v>771.09</v>
      </c>
      <c r="R5" t="n">
        <v>175.7</v>
      </c>
      <c r="S5" t="n">
        <v>92.92</v>
      </c>
      <c r="T5" t="n">
        <v>37434.44</v>
      </c>
      <c r="U5" t="n">
        <v>0.53</v>
      </c>
      <c r="V5" t="n">
        <v>0.79</v>
      </c>
      <c r="W5" t="n">
        <v>12.38</v>
      </c>
      <c r="X5" t="n">
        <v>2.25</v>
      </c>
      <c r="Y5" t="n">
        <v>4</v>
      </c>
      <c r="Z5" t="n">
        <v>10</v>
      </c>
      <c r="AA5" t="n">
        <v>332.5763595577101</v>
      </c>
      <c r="AB5" t="n">
        <v>455.0456473803295</v>
      </c>
      <c r="AC5" t="n">
        <v>411.6167294549273</v>
      </c>
      <c r="AD5" t="n">
        <v>332576.3595577101</v>
      </c>
      <c r="AE5" t="n">
        <v>455045.6473803294</v>
      </c>
      <c r="AF5" t="n">
        <v>3.290487944487605e-05</v>
      </c>
      <c r="AG5" t="n">
        <v>20</v>
      </c>
      <c r="AH5" t="n">
        <v>411616.7294549273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3.4107</v>
      </c>
      <c r="E6" t="n">
        <v>29.32</v>
      </c>
      <c r="F6" t="n">
        <v>25.35</v>
      </c>
      <c r="G6" t="n">
        <v>32.37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45</v>
      </c>
      <c r="N6" t="n">
        <v>32.32</v>
      </c>
      <c r="O6" t="n">
        <v>21658.78</v>
      </c>
      <c r="P6" t="n">
        <v>318.34</v>
      </c>
      <c r="Q6" t="n">
        <v>771.05</v>
      </c>
      <c r="R6" t="n">
        <v>158.97</v>
      </c>
      <c r="S6" t="n">
        <v>92.92</v>
      </c>
      <c r="T6" t="n">
        <v>29132.13</v>
      </c>
      <c r="U6" t="n">
        <v>0.58</v>
      </c>
      <c r="V6" t="n">
        <v>0.8100000000000001</v>
      </c>
      <c r="W6" t="n">
        <v>12.35</v>
      </c>
      <c r="X6" t="n">
        <v>1.74</v>
      </c>
      <c r="Y6" t="n">
        <v>4</v>
      </c>
      <c r="Z6" t="n">
        <v>10</v>
      </c>
      <c r="AA6" t="n">
        <v>323.7012205037838</v>
      </c>
      <c r="AB6" t="n">
        <v>442.9022905832462</v>
      </c>
      <c r="AC6" t="n">
        <v>400.6323175872493</v>
      </c>
      <c r="AD6" t="n">
        <v>323701.2205037838</v>
      </c>
      <c r="AE6" t="n">
        <v>442902.2905832462</v>
      </c>
      <c r="AF6" t="n">
        <v>3.397265697673338e-05</v>
      </c>
      <c r="AG6" t="n">
        <v>20</v>
      </c>
      <c r="AH6" t="n">
        <v>400632.3175872493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3.4814</v>
      </c>
      <c r="E7" t="n">
        <v>28.72</v>
      </c>
      <c r="F7" t="n">
        <v>25.03</v>
      </c>
      <c r="G7" t="n">
        <v>38.51</v>
      </c>
      <c r="H7" t="n">
        <v>0.61</v>
      </c>
      <c r="I7" t="n">
        <v>39</v>
      </c>
      <c r="J7" t="n">
        <v>175.18</v>
      </c>
      <c r="K7" t="n">
        <v>51.39</v>
      </c>
      <c r="L7" t="n">
        <v>6</v>
      </c>
      <c r="M7" t="n">
        <v>37</v>
      </c>
      <c r="N7" t="n">
        <v>32.79</v>
      </c>
      <c r="O7" t="n">
        <v>21840.16</v>
      </c>
      <c r="P7" t="n">
        <v>311.6</v>
      </c>
      <c r="Q7" t="n">
        <v>770.9400000000001</v>
      </c>
      <c r="R7" t="n">
        <v>148.44</v>
      </c>
      <c r="S7" t="n">
        <v>92.92</v>
      </c>
      <c r="T7" t="n">
        <v>23906.88</v>
      </c>
      <c r="U7" t="n">
        <v>0.63</v>
      </c>
      <c r="V7" t="n">
        <v>0.82</v>
      </c>
      <c r="W7" t="n">
        <v>12.33</v>
      </c>
      <c r="X7" t="n">
        <v>1.41</v>
      </c>
      <c r="Y7" t="n">
        <v>4</v>
      </c>
      <c r="Z7" t="n">
        <v>10</v>
      </c>
      <c r="AA7" t="n">
        <v>308.992101266767</v>
      </c>
      <c r="AB7" t="n">
        <v>422.7766247226176</v>
      </c>
      <c r="AC7" t="n">
        <v>382.4274170298096</v>
      </c>
      <c r="AD7" t="n">
        <v>308992.101266767</v>
      </c>
      <c r="AE7" t="n">
        <v>422776.6247226176</v>
      </c>
      <c r="AF7" t="n">
        <v>3.467687219597138e-05</v>
      </c>
      <c r="AG7" t="n">
        <v>19</v>
      </c>
      <c r="AH7" t="n">
        <v>382427.4170298097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3.5321</v>
      </c>
      <c r="E8" t="n">
        <v>28.31</v>
      </c>
      <c r="F8" t="n">
        <v>24.82</v>
      </c>
      <c r="G8" t="n">
        <v>45.13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306.24</v>
      </c>
      <c r="Q8" t="n">
        <v>770.74</v>
      </c>
      <c r="R8" t="n">
        <v>141.23</v>
      </c>
      <c r="S8" t="n">
        <v>92.92</v>
      </c>
      <c r="T8" t="n">
        <v>20334.99</v>
      </c>
      <c r="U8" t="n">
        <v>0.66</v>
      </c>
      <c r="V8" t="n">
        <v>0.82</v>
      </c>
      <c r="W8" t="n">
        <v>12.33</v>
      </c>
      <c r="X8" t="n">
        <v>1.21</v>
      </c>
      <c r="Y8" t="n">
        <v>4</v>
      </c>
      <c r="Z8" t="n">
        <v>10</v>
      </c>
      <c r="AA8" t="n">
        <v>304.80576919358</v>
      </c>
      <c r="AB8" t="n">
        <v>417.0487004921467</v>
      </c>
      <c r="AC8" t="n">
        <v>377.2461578487029</v>
      </c>
      <c r="AD8" t="n">
        <v>304805.76919358</v>
      </c>
      <c r="AE8" t="n">
        <v>417048.7004921467</v>
      </c>
      <c r="AF8" t="n">
        <v>3.51818751891166e-05</v>
      </c>
      <c r="AG8" t="n">
        <v>19</v>
      </c>
      <c r="AH8" t="n">
        <v>377246.1578487029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3.5798</v>
      </c>
      <c r="E9" t="n">
        <v>27.93</v>
      </c>
      <c r="F9" t="n">
        <v>24.61</v>
      </c>
      <c r="G9" t="n">
        <v>52.74</v>
      </c>
      <c r="H9" t="n">
        <v>0.8</v>
      </c>
      <c r="I9" t="n">
        <v>28</v>
      </c>
      <c r="J9" t="n">
        <v>178.14</v>
      </c>
      <c r="K9" t="n">
        <v>51.39</v>
      </c>
      <c r="L9" t="n">
        <v>8</v>
      </c>
      <c r="M9" t="n">
        <v>26</v>
      </c>
      <c r="N9" t="n">
        <v>33.75</v>
      </c>
      <c r="O9" t="n">
        <v>22204.83</v>
      </c>
      <c r="P9" t="n">
        <v>300.84</v>
      </c>
      <c r="Q9" t="n">
        <v>770.7</v>
      </c>
      <c r="R9" t="n">
        <v>134.47</v>
      </c>
      <c r="S9" t="n">
        <v>92.92</v>
      </c>
      <c r="T9" t="n">
        <v>16975.93</v>
      </c>
      <c r="U9" t="n">
        <v>0.6899999999999999</v>
      </c>
      <c r="V9" t="n">
        <v>0.83</v>
      </c>
      <c r="W9" t="n">
        <v>12.31</v>
      </c>
      <c r="X9" t="n">
        <v>1</v>
      </c>
      <c r="Y9" t="n">
        <v>4</v>
      </c>
      <c r="Z9" t="n">
        <v>10</v>
      </c>
      <c r="AA9" t="n">
        <v>300.8316960026105</v>
      </c>
      <c r="AB9" t="n">
        <v>411.6111982285267</v>
      </c>
      <c r="AC9" t="n">
        <v>372.3276031695404</v>
      </c>
      <c r="AD9" t="n">
        <v>300831.6960026105</v>
      </c>
      <c r="AE9" t="n">
        <v>411611.1982285267</v>
      </c>
      <c r="AF9" t="n">
        <v>3.56569963483479e-05</v>
      </c>
      <c r="AG9" t="n">
        <v>19</v>
      </c>
      <c r="AH9" t="n">
        <v>372327.6031695404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3.6079</v>
      </c>
      <c r="E10" t="n">
        <v>27.72</v>
      </c>
      <c r="F10" t="n">
        <v>24.5</v>
      </c>
      <c r="G10" t="n">
        <v>58.79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296.87</v>
      </c>
      <c r="Q10" t="n">
        <v>770.67</v>
      </c>
      <c r="R10" t="n">
        <v>130.58</v>
      </c>
      <c r="S10" t="n">
        <v>92.92</v>
      </c>
      <c r="T10" t="n">
        <v>15047.06</v>
      </c>
      <c r="U10" t="n">
        <v>0.71</v>
      </c>
      <c r="V10" t="n">
        <v>0.84</v>
      </c>
      <c r="W10" t="n">
        <v>12.31</v>
      </c>
      <c r="X10" t="n">
        <v>0.88</v>
      </c>
      <c r="Y10" t="n">
        <v>4</v>
      </c>
      <c r="Z10" t="n">
        <v>10</v>
      </c>
      <c r="AA10" t="n">
        <v>298.2510249555077</v>
      </c>
      <c r="AB10" t="n">
        <v>408.0802102507093</v>
      </c>
      <c r="AC10" t="n">
        <v>369.1336077285532</v>
      </c>
      <c r="AD10" t="n">
        <v>298251.0249555077</v>
      </c>
      <c r="AE10" t="n">
        <v>408080.2102507093</v>
      </c>
      <c r="AF10" t="n">
        <v>3.593688952600826e-05</v>
      </c>
      <c r="AG10" t="n">
        <v>19</v>
      </c>
      <c r="AH10" t="n">
        <v>369133.6077285532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3.6357</v>
      </c>
      <c r="E11" t="n">
        <v>27.5</v>
      </c>
      <c r="F11" t="n">
        <v>24.39</v>
      </c>
      <c r="G11" t="n">
        <v>66.51000000000001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292.14</v>
      </c>
      <c r="Q11" t="n">
        <v>770.63</v>
      </c>
      <c r="R11" t="n">
        <v>126.76</v>
      </c>
      <c r="S11" t="n">
        <v>92.92</v>
      </c>
      <c r="T11" t="n">
        <v>13154.18</v>
      </c>
      <c r="U11" t="n">
        <v>0.73</v>
      </c>
      <c r="V11" t="n">
        <v>0.84</v>
      </c>
      <c r="W11" t="n">
        <v>12.31</v>
      </c>
      <c r="X11" t="n">
        <v>0.77</v>
      </c>
      <c r="Y11" t="n">
        <v>4</v>
      </c>
      <c r="Z11" t="n">
        <v>10</v>
      </c>
      <c r="AA11" t="n">
        <v>286.4979383668539</v>
      </c>
      <c r="AB11" t="n">
        <v>391.9991186705274</v>
      </c>
      <c r="AC11" t="n">
        <v>354.5872729588299</v>
      </c>
      <c r="AD11" t="n">
        <v>286497.9383668539</v>
      </c>
      <c r="AE11" t="n">
        <v>391999.1186705274</v>
      </c>
      <c r="AF11" t="n">
        <v>3.621379452027723e-05</v>
      </c>
      <c r="AG11" t="n">
        <v>18</v>
      </c>
      <c r="AH11" t="n">
        <v>354587.2729588299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3.6538</v>
      </c>
      <c r="E12" t="n">
        <v>27.37</v>
      </c>
      <c r="F12" t="n">
        <v>24.32</v>
      </c>
      <c r="G12" t="n">
        <v>72.95999999999999</v>
      </c>
      <c r="H12" t="n">
        <v>1.07</v>
      </c>
      <c r="I12" t="n">
        <v>20</v>
      </c>
      <c r="J12" t="n">
        <v>182.62</v>
      </c>
      <c r="K12" t="n">
        <v>51.39</v>
      </c>
      <c r="L12" t="n">
        <v>11</v>
      </c>
      <c r="M12" t="n">
        <v>18</v>
      </c>
      <c r="N12" t="n">
        <v>35.22</v>
      </c>
      <c r="O12" t="n">
        <v>22756.91</v>
      </c>
      <c r="P12" t="n">
        <v>288.52</v>
      </c>
      <c r="Q12" t="n">
        <v>770.7</v>
      </c>
      <c r="R12" t="n">
        <v>124.6</v>
      </c>
      <c r="S12" t="n">
        <v>92.92</v>
      </c>
      <c r="T12" t="n">
        <v>12082.78</v>
      </c>
      <c r="U12" t="n">
        <v>0.75</v>
      </c>
      <c r="V12" t="n">
        <v>0.84</v>
      </c>
      <c r="W12" t="n">
        <v>12.3</v>
      </c>
      <c r="X12" t="n">
        <v>0.71</v>
      </c>
      <c r="Y12" t="n">
        <v>4</v>
      </c>
      <c r="Z12" t="n">
        <v>10</v>
      </c>
      <c r="AA12" t="n">
        <v>284.4880660379368</v>
      </c>
      <c r="AB12" t="n">
        <v>389.2491226807938</v>
      </c>
      <c r="AC12" t="n">
        <v>352.099732726713</v>
      </c>
      <c r="AD12" t="n">
        <v>284488.0660379368</v>
      </c>
      <c r="AE12" t="n">
        <v>389249.1226807939</v>
      </c>
      <c r="AF12" t="n">
        <v>3.63940815848912e-05</v>
      </c>
      <c r="AG12" t="n">
        <v>18</v>
      </c>
      <c r="AH12" t="n">
        <v>352099.732726713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3.6722</v>
      </c>
      <c r="E13" t="n">
        <v>27.23</v>
      </c>
      <c r="F13" t="n">
        <v>24.25</v>
      </c>
      <c r="G13" t="n">
        <v>80.83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16</v>
      </c>
      <c r="N13" t="n">
        <v>35.73</v>
      </c>
      <c r="O13" t="n">
        <v>22942.24</v>
      </c>
      <c r="P13" t="n">
        <v>284.24</v>
      </c>
      <c r="Q13" t="n">
        <v>770.62</v>
      </c>
      <c r="R13" t="n">
        <v>122.19</v>
      </c>
      <c r="S13" t="n">
        <v>92.92</v>
      </c>
      <c r="T13" t="n">
        <v>10886.68</v>
      </c>
      <c r="U13" t="n">
        <v>0.76</v>
      </c>
      <c r="V13" t="n">
        <v>0.84</v>
      </c>
      <c r="W13" t="n">
        <v>12.3</v>
      </c>
      <c r="X13" t="n">
        <v>0.64</v>
      </c>
      <c r="Y13" t="n">
        <v>4</v>
      </c>
      <c r="Z13" t="n">
        <v>10</v>
      </c>
      <c r="AA13" t="n">
        <v>282.2436253669491</v>
      </c>
      <c r="AB13" t="n">
        <v>386.1781799370144</v>
      </c>
      <c r="AC13" t="n">
        <v>349.3218764483046</v>
      </c>
      <c r="AD13" t="n">
        <v>282243.6253669491</v>
      </c>
      <c r="AE13" t="n">
        <v>386178.1799370144</v>
      </c>
      <c r="AF13" t="n">
        <v>3.657735683289658e-05</v>
      </c>
      <c r="AG13" t="n">
        <v>18</v>
      </c>
      <c r="AH13" t="n">
        <v>349321.8764483046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3.6835</v>
      </c>
      <c r="E14" t="n">
        <v>27.15</v>
      </c>
      <c r="F14" t="n">
        <v>24.2</v>
      </c>
      <c r="G14" t="n">
        <v>85.41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15</v>
      </c>
      <c r="N14" t="n">
        <v>36.24</v>
      </c>
      <c r="O14" t="n">
        <v>23128.27</v>
      </c>
      <c r="P14" t="n">
        <v>281.42</v>
      </c>
      <c r="Q14" t="n">
        <v>770.63</v>
      </c>
      <c r="R14" t="n">
        <v>120.6</v>
      </c>
      <c r="S14" t="n">
        <v>92.92</v>
      </c>
      <c r="T14" t="n">
        <v>10095.83</v>
      </c>
      <c r="U14" t="n">
        <v>0.77</v>
      </c>
      <c r="V14" t="n">
        <v>0.85</v>
      </c>
      <c r="W14" t="n">
        <v>12.3</v>
      </c>
      <c r="X14" t="n">
        <v>0.59</v>
      </c>
      <c r="Y14" t="n">
        <v>4</v>
      </c>
      <c r="Z14" t="n">
        <v>10</v>
      </c>
      <c r="AA14" t="n">
        <v>280.8012468727899</v>
      </c>
      <c r="AB14" t="n">
        <v>384.2046540480576</v>
      </c>
      <c r="AC14" t="n">
        <v>347.5367011003289</v>
      </c>
      <c r="AD14" t="n">
        <v>280801.2468727899</v>
      </c>
      <c r="AE14" t="n">
        <v>384204.6540480576</v>
      </c>
      <c r="AF14" t="n">
        <v>3.668991174063899e-05</v>
      </c>
      <c r="AG14" t="n">
        <v>18</v>
      </c>
      <c r="AH14" t="n">
        <v>347536.7011003289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3.6928</v>
      </c>
      <c r="E15" t="n">
        <v>27.08</v>
      </c>
      <c r="F15" t="n">
        <v>24.17</v>
      </c>
      <c r="G15" t="n">
        <v>90.62</v>
      </c>
      <c r="H15" t="n">
        <v>1.33</v>
      </c>
      <c r="I15" t="n">
        <v>16</v>
      </c>
      <c r="J15" t="n">
        <v>187.14</v>
      </c>
      <c r="K15" t="n">
        <v>51.39</v>
      </c>
      <c r="L15" t="n">
        <v>14</v>
      </c>
      <c r="M15" t="n">
        <v>14</v>
      </c>
      <c r="N15" t="n">
        <v>36.75</v>
      </c>
      <c r="O15" t="n">
        <v>23314.98</v>
      </c>
      <c r="P15" t="n">
        <v>277.65</v>
      </c>
      <c r="Q15" t="n">
        <v>770.55</v>
      </c>
      <c r="R15" t="n">
        <v>119.57</v>
      </c>
      <c r="S15" t="n">
        <v>92.92</v>
      </c>
      <c r="T15" t="n">
        <v>9588.93</v>
      </c>
      <c r="U15" t="n">
        <v>0.78</v>
      </c>
      <c r="V15" t="n">
        <v>0.85</v>
      </c>
      <c r="W15" t="n">
        <v>12.3</v>
      </c>
      <c r="X15" t="n">
        <v>0.55</v>
      </c>
      <c r="Y15" t="n">
        <v>4</v>
      </c>
      <c r="Z15" t="n">
        <v>10</v>
      </c>
      <c r="AA15" t="n">
        <v>279.0938411022237</v>
      </c>
      <c r="AB15" t="n">
        <v>381.8685061473425</v>
      </c>
      <c r="AC15" t="n">
        <v>345.4235118764539</v>
      </c>
      <c r="AD15" t="n">
        <v>279093.8411022237</v>
      </c>
      <c r="AE15" t="n">
        <v>381868.5061473426</v>
      </c>
      <c r="AF15" t="n">
        <v>3.678254542577214e-05</v>
      </c>
      <c r="AG15" t="n">
        <v>18</v>
      </c>
      <c r="AH15" t="n">
        <v>345423.5118764539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3.7027</v>
      </c>
      <c r="E16" t="n">
        <v>27.01</v>
      </c>
      <c r="F16" t="n">
        <v>24.13</v>
      </c>
      <c r="G16" t="n">
        <v>96.51000000000001</v>
      </c>
      <c r="H16" t="n">
        <v>1.41</v>
      </c>
      <c r="I16" t="n">
        <v>15</v>
      </c>
      <c r="J16" t="n">
        <v>188.66</v>
      </c>
      <c r="K16" t="n">
        <v>51.39</v>
      </c>
      <c r="L16" t="n">
        <v>15</v>
      </c>
      <c r="M16" t="n">
        <v>13</v>
      </c>
      <c r="N16" t="n">
        <v>37.27</v>
      </c>
      <c r="O16" t="n">
        <v>23502.4</v>
      </c>
      <c r="P16" t="n">
        <v>273.46</v>
      </c>
      <c r="Q16" t="n">
        <v>770.5700000000001</v>
      </c>
      <c r="R16" t="n">
        <v>118.36</v>
      </c>
      <c r="S16" t="n">
        <v>92.92</v>
      </c>
      <c r="T16" t="n">
        <v>8985.84</v>
      </c>
      <c r="U16" t="n">
        <v>0.79</v>
      </c>
      <c r="V16" t="n">
        <v>0.85</v>
      </c>
      <c r="W16" t="n">
        <v>12.29</v>
      </c>
      <c r="X16" t="n">
        <v>0.51</v>
      </c>
      <c r="Y16" t="n">
        <v>4</v>
      </c>
      <c r="Z16" t="n">
        <v>10</v>
      </c>
      <c r="AA16" t="n">
        <v>277.2157459955409</v>
      </c>
      <c r="AB16" t="n">
        <v>379.2988135666706</v>
      </c>
      <c r="AC16" t="n">
        <v>343.0990671490951</v>
      </c>
      <c r="AD16" t="n">
        <v>277215.7459955409</v>
      </c>
      <c r="AE16" t="n">
        <v>379298.8135666706</v>
      </c>
      <c r="AF16" t="n">
        <v>3.688115547768807e-05</v>
      </c>
      <c r="AG16" t="n">
        <v>18</v>
      </c>
      <c r="AH16" t="n">
        <v>343099.0671490951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3.7113</v>
      </c>
      <c r="E17" t="n">
        <v>26.94</v>
      </c>
      <c r="F17" t="n">
        <v>24.1</v>
      </c>
      <c r="G17" t="n">
        <v>103.28</v>
      </c>
      <c r="H17" t="n">
        <v>1.49</v>
      </c>
      <c r="I17" t="n">
        <v>14</v>
      </c>
      <c r="J17" t="n">
        <v>190.19</v>
      </c>
      <c r="K17" t="n">
        <v>51.39</v>
      </c>
      <c r="L17" t="n">
        <v>16</v>
      </c>
      <c r="M17" t="n">
        <v>12</v>
      </c>
      <c r="N17" t="n">
        <v>37.79</v>
      </c>
      <c r="O17" t="n">
        <v>23690.52</v>
      </c>
      <c r="P17" t="n">
        <v>269.84</v>
      </c>
      <c r="Q17" t="n">
        <v>770.54</v>
      </c>
      <c r="R17" t="n">
        <v>117.23</v>
      </c>
      <c r="S17" t="n">
        <v>92.92</v>
      </c>
      <c r="T17" t="n">
        <v>8426.68</v>
      </c>
      <c r="U17" t="n">
        <v>0.79</v>
      </c>
      <c r="V17" t="n">
        <v>0.85</v>
      </c>
      <c r="W17" t="n">
        <v>12.29</v>
      </c>
      <c r="X17" t="n">
        <v>0.49</v>
      </c>
      <c r="Y17" t="n">
        <v>4</v>
      </c>
      <c r="Z17" t="n">
        <v>10</v>
      </c>
      <c r="AA17" t="n">
        <v>275.6025999414172</v>
      </c>
      <c r="AB17" t="n">
        <v>377.0916359684375</v>
      </c>
      <c r="AC17" t="n">
        <v>341.1025394830442</v>
      </c>
      <c r="AD17" t="n">
        <v>275602.5999414172</v>
      </c>
      <c r="AE17" t="n">
        <v>377091.6359684375</v>
      </c>
      <c r="AF17" t="n">
        <v>3.696681673490797e-05</v>
      </c>
      <c r="AG17" t="n">
        <v>18</v>
      </c>
      <c r="AH17" t="n">
        <v>341102.5394830442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3.72</v>
      </c>
      <c r="E18" t="n">
        <v>26.88</v>
      </c>
      <c r="F18" t="n">
        <v>24.07</v>
      </c>
      <c r="G18" t="n">
        <v>111.09</v>
      </c>
      <c r="H18" t="n">
        <v>1.57</v>
      </c>
      <c r="I18" t="n">
        <v>13</v>
      </c>
      <c r="J18" t="n">
        <v>191.72</v>
      </c>
      <c r="K18" t="n">
        <v>51.39</v>
      </c>
      <c r="L18" t="n">
        <v>17</v>
      </c>
      <c r="M18" t="n">
        <v>11</v>
      </c>
      <c r="N18" t="n">
        <v>38.33</v>
      </c>
      <c r="O18" t="n">
        <v>23879.37</v>
      </c>
      <c r="P18" t="n">
        <v>267.52</v>
      </c>
      <c r="Q18" t="n">
        <v>770.53</v>
      </c>
      <c r="R18" t="n">
        <v>116.36</v>
      </c>
      <c r="S18" t="n">
        <v>92.92</v>
      </c>
      <c r="T18" t="n">
        <v>7997.29</v>
      </c>
      <c r="U18" t="n">
        <v>0.8</v>
      </c>
      <c r="V18" t="n">
        <v>0.85</v>
      </c>
      <c r="W18" t="n">
        <v>12.29</v>
      </c>
      <c r="X18" t="n">
        <v>0.46</v>
      </c>
      <c r="Y18" t="n">
        <v>4</v>
      </c>
      <c r="Z18" t="n">
        <v>10</v>
      </c>
      <c r="AA18" t="n">
        <v>274.469335471578</v>
      </c>
      <c r="AB18" t="n">
        <v>375.5410535247036</v>
      </c>
      <c r="AC18" t="n">
        <v>339.6999424514841</v>
      </c>
      <c r="AD18" t="n">
        <v>274469.335471578</v>
      </c>
      <c r="AE18" t="n">
        <v>375541.0535247036</v>
      </c>
      <c r="AF18" t="n">
        <v>3.705347405325833e-05</v>
      </c>
      <c r="AG18" t="n">
        <v>18</v>
      </c>
      <c r="AH18" t="n">
        <v>339699.9424514841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3.7315</v>
      </c>
      <c r="E19" t="n">
        <v>26.8</v>
      </c>
      <c r="F19" t="n">
        <v>24.02</v>
      </c>
      <c r="G19" t="n">
        <v>120.1</v>
      </c>
      <c r="H19" t="n">
        <v>1.65</v>
      </c>
      <c r="I19" t="n">
        <v>12</v>
      </c>
      <c r="J19" t="n">
        <v>193.26</v>
      </c>
      <c r="K19" t="n">
        <v>51.39</v>
      </c>
      <c r="L19" t="n">
        <v>18</v>
      </c>
      <c r="M19" t="n">
        <v>10</v>
      </c>
      <c r="N19" t="n">
        <v>38.86</v>
      </c>
      <c r="O19" t="n">
        <v>24068.93</v>
      </c>
      <c r="P19" t="n">
        <v>263.71</v>
      </c>
      <c r="Q19" t="n">
        <v>770.55</v>
      </c>
      <c r="R19" t="n">
        <v>114.61</v>
      </c>
      <c r="S19" t="n">
        <v>92.92</v>
      </c>
      <c r="T19" t="n">
        <v>7125.64</v>
      </c>
      <c r="U19" t="n">
        <v>0.8100000000000001</v>
      </c>
      <c r="V19" t="n">
        <v>0.85</v>
      </c>
      <c r="W19" t="n">
        <v>12.29</v>
      </c>
      <c r="X19" t="n">
        <v>0.41</v>
      </c>
      <c r="Y19" t="n">
        <v>4</v>
      </c>
      <c r="Z19" t="n">
        <v>10</v>
      </c>
      <c r="AA19" t="n">
        <v>272.7020625961214</v>
      </c>
      <c r="AB19" t="n">
        <v>373.1229928099273</v>
      </c>
      <c r="AC19" t="n">
        <v>337.5126580575565</v>
      </c>
      <c r="AD19" t="n">
        <v>272702.0625961215</v>
      </c>
      <c r="AE19" t="n">
        <v>373122.9928099273</v>
      </c>
      <c r="AF19" t="n">
        <v>3.716802108326168e-05</v>
      </c>
      <c r="AG19" t="n">
        <v>18</v>
      </c>
      <c r="AH19" t="n">
        <v>337512.6580575565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3.7418</v>
      </c>
      <c r="E20" t="n">
        <v>26.73</v>
      </c>
      <c r="F20" t="n">
        <v>23.98</v>
      </c>
      <c r="G20" t="n">
        <v>130.8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8</v>
      </c>
      <c r="N20" t="n">
        <v>39.41</v>
      </c>
      <c r="O20" t="n">
        <v>24259.23</v>
      </c>
      <c r="P20" t="n">
        <v>260.21</v>
      </c>
      <c r="Q20" t="n">
        <v>770.4299999999999</v>
      </c>
      <c r="R20" t="n">
        <v>113.3</v>
      </c>
      <c r="S20" t="n">
        <v>92.92</v>
      </c>
      <c r="T20" t="n">
        <v>6479.79</v>
      </c>
      <c r="U20" t="n">
        <v>0.82</v>
      </c>
      <c r="V20" t="n">
        <v>0.85</v>
      </c>
      <c r="W20" t="n">
        <v>12.29</v>
      </c>
      <c r="X20" t="n">
        <v>0.37</v>
      </c>
      <c r="Y20" t="n">
        <v>4</v>
      </c>
      <c r="Z20" t="n">
        <v>10</v>
      </c>
      <c r="AA20" t="n">
        <v>271.0995226564116</v>
      </c>
      <c r="AB20" t="n">
        <v>370.930326965344</v>
      </c>
      <c r="AC20" t="n">
        <v>335.5292571637543</v>
      </c>
      <c r="AD20" t="n">
        <v>271099.5226564116</v>
      </c>
      <c r="AE20" t="n">
        <v>370930.326965344</v>
      </c>
      <c r="AF20" t="n">
        <v>3.727061537969947e-05</v>
      </c>
      <c r="AG20" t="n">
        <v>18</v>
      </c>
      <c r="AH20" t="n">
        <v>335529.2571637543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3.7391</v>
      </c>
      <c r="E21" t="n">
        <v>26.74</v>
      </c>
      <c r="F21" t="n">
        <v>24</v>
      </c>
      <c r="G21" t="n">
        <v>130.9</v>
      </c>
      <c r="H21" t="n">
        <v>1.81</v>
      </c>
      <c r="I21" t="n">
        <v>11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258.65</v>
      </c>
      <c r="Q21" t="n">
        <v>770.47</v>
      </c>
      <c r="R21" t="n">
        <v>113.97</v>
      </c>
      <c r="S21" t="n">
        <v>92.92</v>
      </c>
      <c r="T21" t="n">
        <v>6811.39</v>
      </c>
      <c r="U21" t="n">
        <v>0.82</v>
      </c>
      <c r="V21" t="n">
        <v>0.85</v>
      </c>
      <c r="W21" t="n">
        <v>12.29</v>
      </c>
      <c r="X21" t="n">
        <v>0.39</v>
      </c>
      <c r="Y21" t="n">
        <v>4</v>
      </c>
      <c r="Z21" t="n">
        <v>10</v>
      </c>
      <c r="AA21" t="n">
        <v>270.6231596987298</v>
      </c>
      <c r="AB21" t="n">
        <v>370.2785461509931</v>
      </c>
      <c r="AC21" t="n">
        <v>334.9396813955451</v>
      </c>
      <c r="AD21" t="n">
        <v>270623.1596987298</v>
      </c>
      <c r="AE21" t="n">
        <v>370278.5461509931</v>
      </c>
      <c r="AF21" t="n">
        <v>3.724372172917694e-05</v>
      </c>
      <c r="AG21" t="n">
        <v>18</v>
      </c>
      <c r="AH21" t="n">
        <v>334939.6813955451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3.7395</v>
      </c>
      <c r="E22" t="n">
        <v>26.74</v>
      </c>
      <c r="F22" t="n">
        <v>24</v>
      </c>
      <c r="G22" t="n">
        <v>130.89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257.44</v>
      </c>
      <c r="Q22" t="n">
        <v>770.66</v>
      </c>
      <c r="R22" t="n">
        <v>113.53</v>
      </c>
      <c r="S22" t="n">
        <v>92.92</v>
      </c>
      <c r="T22" t="n">
        <v>6591.4</v>
      </c>
      <c r="U22" t="n">
        <v>0.82</v>
      </c>
      <c r="V22" t="n">
        <v>0.85</v>
      </c>
      <c r="W22" t="n">
        <v>12.3</v>
      </c>
      <c r="X22" t="n">
        <v>0.38</v>
      </c>
      <c r="Y22" t="n">
        <v>4</v>
      </c>
      <c r="Z22" t="n">
        <v>10</v>
      </c>
      <c r="AA22" t="n">
        <v>270.1712975352726</v>
      </c>
      <c r="AB22" t="n">
        <v>369.6602884041993</v>
      </c>
      <c r="AC22" t="n">
        <v>334.3804293003751</v>
      </c>
      <c r="AD22" t="n">
        <v>270171.2975352726</v>
      </c>
      <c r="AE22" t="n">
        <v>369660.2884041993</v>
      </c>
      <c r="AF22" t="n">
        <v>3.72477059736988e-05</v>
      </c>
      <c r="AG22" t="n">
        <v>18</v>
      </c>
      <c r="AH22" t="n">
        <v>334380.429300375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3.7391</v>
      </c>
      <c r="E23" t="n">
        <v>26.74</v>
      </c>
      <c r="F23" t="n">
        <v>24</v>
      </c>
      <c r="G23" t="n">
        <v>130.9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259.13</v>
      </c>
      <c r="Q23" t="n">
        <v>770.63</v>
      </c>
      <c r="R23" t="n">
        <v>113.68</v>
      </c>
      <c r="S23" t="n">
        <v>92.92</v>
      </c>
      <c r="T23" t="n">
        <v>6668.63</v>
      </c>
      <c r="U23" t="n">
        <v>0.82</v>
      </c>
      <c r="V23" t="n">
        <v>0.85</v>
      </c>
      <c r="W23" t="n">
        <v>12.3</v>
      </c>
      <c r="X23" t="n">
        <v>0.39</v>
      </c>
      <c r="Y23" t="n">
        <v>4</v>
      </c>
      <c r="Z23" t="n">
        <v>10</v>
      </c>
      <c r="AA23" t="n">
        <v>270.7978100231488</v>
      </c>
      <c r="AB23" t="n">
        <v>370.5175104298918</v>
      </c>
      <c r="AC23" t="n">
        <v>335.1558392590541</v>
      </c>
      <c r="AD23" t="n">
        <v>270797.8100231488</v>
      </c>
      <c r="AE23" t="n">
        <v>370517.5104298918</v>
      </c>
      <c r="AF23" t="n">
        <v>3.724372172917694e-05</v>
      </c>
      <c r="AG23" t="n">
        <v>18</v>
      </c>
      <c r="AH23" t="n">
        <v>335155.839259054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27.85</v>
      </c>
      <c r="G2" t="n">
        <v>14.92</v>
      </c>
      <c r="H2" t="n">
        <v>0.34</v>
      </c>
      <c r="I2" t="n">
        <v>112</v>
      </c>
      <c r="J2" t="n">
        <v>51.33</v>
      </c>
      <c r="K2" t="n">
        <v>24.83</v>
      </c>
      <c r="L2" t="n">
        <v>1</v>
      </c>
      <c r="M2" t="n">
        <v>110</v>
      </c>
      <c r="N2" t="n">
        <v>5.51</v>
      </c>
      <c r="O2" t="n">
        <v>6564.78</v>
      </c>
      <c r="P2" t="n">
        <v>153.52</v>
      </c>
      <c r="Q2" t="n">
        <v>771.9400000000001</v>
      </c>
      <c r="R2" t="n">
        <v>242.52</v>
      </c>
      <c r="S2" t="n">
        <v>92.92</v>
      </c>
      <c r="T2" t="n">
        <v>70580.89999999999</v>
      </c>
      <c r="U2" t="n">
        <v>0.38</v>
      </c>
      <c r="V2" t="n">
        <v>0.74</v>
      </c>
      <c r="W2" t="n">
        <v>12.45</v>
      </c>
      <c r="X2" t="n">
        <v>4.22</v>
      </c>
      <c r="Y2" t="n">
        <v>4</v>
      </c>
      <c r="Z2" t="n">
        <v>10</v>
      </c>
      <c r="AA2" t="n">
        <v>261.4987427808273</v>
      </c>
      <c r="AB2" t="n">
        <v>357.7941163830545</v>
      </c>
      <c r="AC2" t="n">
        <v>323.6467480826513</v>
      </c>
      <c r="AD2" t="n">
        <v>261498.7427808273</v>
      </c>
      <c r="AE2" t="n">
        <v>357794.1163830545</v>
      </c>
      <c r="AF2" t="n">
        <v>5.765442991770493e-05</v>
      </c>
      <c r="AG2" t="n">
        <v>21</v>
      </c>
      <c r="AH2" t="n">
        <v>323646.7480826513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3.6129</v>
      </c>
      <c r="E3" t="n">
        <v>27.68</v>
      </c>
      <c r="F3" t="n">
        <v>25.36</v>
      </c>
      <c r="G3" t="n">
        <v>32.37</v>
      </c>
      <c r="H3" t="n">
        <v>0.66</v>
      </c>
      <c r="I3" t="n">
        <v>47</v>
      </c>
      <c r="J3" t="n">
        <v>52.47</v>
      </c>
      <c r="K3" t="n">
        <v>24.83</v>
      </c>
      <c r="L3" t="n">
        <v>2</v>
      </c>
      <c r="M3" t="n">
        <v>43</v>
      </c>
      <c r="N3" t="n">
        <v>5.64</v>
      </c>
      <c r="O3" t="n">
        <v>6705.1</v>
      </c>
      <c r="P3" t="n">
        <v>127.22</v>
      </c>
      <c r="Q3" t="n">
        <v>770.99</v>
      </c>
      <c r="R3" t="n">
        <v>159.04</v>
      </c>
      <c r="S3" t="n">
        <v>92.92</v>
      </c>
      <c r="T3" t="n">
        <v>29165.13</v>
      </c>
      <c r="U3" t="n">
        <v>0.58</v>
      </c>
      <c r="V3" t="n">
        <v>0.8100000000000001</v>
      </c>
      <c r="W3" t="n">
        <v>12.35</v>
      </c>
      <c r="X3" t="n">
        <v>1.74</v>
      </c>
      <c r="Y3" t="n">
        <v>4</v>
      </c>
      <c r="Z3" t="n">
        <v>10</v>
      </c>
      <c r="AA3" t="n">
        <v>225.052754969046</v>
      </c>
      <c r="AB3" t="n">
        <v>307.9271079753275</v>
      </c>
      <c r="AC3" t="n">
        <v>278.5389769686637</v>
      </c>
      <c r="AD3" t="n">
        <v>225052.754969046</v>
      </c>
      <c r="AE3" t="n">
        <v>307927.1079753275</v>
      </c>
      <c r="AF3" t="n">
        <v>6.451103776817992e-05</v>
      </c>
      <c r="AG3" t="n">
        <v>19</v>
      </c>
      <c r="AH3" t="n">
        <v>278538.9769686637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3.6541</v>
      </c>
      <c r="E4" t="n">
        <v>27.37</v>
      </c>
      <c r="F4" t="n">
        <v>25.13</v>
      </c>
      <c r="G4" t="n">
        <v>37.7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124.34</v>
      </c>
      <c r="Q4" t="n">
        <v>771.33</v>
      </c>
      <c r="R4" t="n">
        <v>149.95</v>
      </c>
      <c r="S4" t="n">
        <v>92.92</v>
      </c>
      <c r="T4" t="n">
        <v>24655.87</v>
      </c>
      <c r="U4" t="n">
        <v>0.62</v>
      </c>
      <c r="V4" t="n">
        <v>0.8100000000000001</v>
      </c>
      <c r="W4" t="n">
        <v>12.39</v>
      </c>
      <c r="X4" t="n">
        <v>1.51</v>
      </c>
      <c r="Y4" t="n">
        <v>4</v>
      </c>
      <c r="Z4" t="n">
        <v>10</v>
      </c>
      <c r="AA4" t="n">
        <v>214.4541526929904</v>
      </c>
      <c r="AB4" t="n">
        <v>293.425632763903</v>
      </c>
      <c r="AC4" t="n">
        <v>265.4215021984646</v>
      </c>
      <c r="AD4" t="n">
        <v>214454.1526929904</v>
      </c>
      <c r="AE4" t="n">
        <v>293425.632763903</v>
      </c>
      <c r="AF4" t="n">
        <v>6.524669465213714e-05</v>
      </c>
      <c r="AG4" t="n">
        <v>18</v>
      </c>
      <c r="AH4" t="n">
        <v>265421.5021984646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2.2497</v>
      </c>
      <c r="E2" t="n">
        <v>44.45</v>
      </c>
      <c r="F2" t="n">
        <v>34.65</v>
      </c>
      <c r="G2" t="n">
        <v>7.42</v>
      </c>
      <c r="H2" t="n">
        <v>0.13</v>
      </c>
      <c r="I2" t="n">
        <v>280</v>
      </c>
      <c r="J2" t="n">
        <v>133.21</v>
      </c>
      <c r="K2" t="n">
        <v>46.47</v>
      </c>
      <c r="L2" t="n">
        <v>1</v>
      </c>
      <c r="M2" t="n">
        <v>278</v>
      </c>
      <c r="N2" t="n">
        <v>20.75</v>
      </c>
      <c r="O2" t="n">
        <v>16663.42</v>
      </c>
      <c r="P2" t="n">
        <v>384.79</v>
      </c>
      <c r="Q2" t="n">
        <v>773.9400000000001</v>
      </c>
      <c r="R2" t="n">
        <v>468.26</v>
      </c>
      <c r="S2" t="n">
        <v>92.92</v>
      </c>
      <c r="T2" t="n">
        <v>182612.84</v>
      </c>
      <c r="U2" t="n">
        <v>0.2</v>
      </c>
      <c r="V2" t="n">
        <v>0.59</v>
      </c>
      <c r="W2" t="n">
        <v>12.75</v>
      </c>
      <c r="X2" t="n">
        <v>10.99</v>
      </c>
      <c r="Y2" t="n">
        <v>4</v>
      </c>
      <c r="Z2" t="n">
        <v>10</v>
      </c>
      <c r="AA2" t="n">
        <v>523.6467917647121</v>
      </c>
      <c r="AB2" t="n">
        <v>716.4766421584987</v>
      </c>
      <c r="AC2" t="n">
        <v>648.0971170121738</v>
      </c>
      <c r="AD2" t="n">
        <v>523646.7917647121</v>
      </c>
      <c r="AE2" t="n">
        <v>716476.6421584988</v>
      </c>
      <c r="AF2" t="n">
        <v>2.496944835823663e-05</v>
      </c>
      <c r="AG2" t="n">
        <v>29</v>
      </c>
      <c r="AH2" t="n">
        <v>648097.1170121739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3.0204</v>
      </c>
      <c r="E3" t="n">
        <v>33.11</v>
      </c>
      <c r="F3" t="n">
        <v>27.88</v>
      </c>
      <c r="G3" t="n">
        <v>14.94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306.98</v>
      </c>
      <c r="Q3" t="n">
        <v>771.76</v>
      </c>
      <c r="R3" t="n">
        <v>242.57</v>
      </c>
      <c r="S3" t="n">
        <v>92.92</v>
      </c>
      <c r="T3" t="n">
        <v>70605.49000000001</v>
      </c>
      <c r="U3" t="n">
        <v>0.38</v>
      </c>
      <c r="V3" t="n">
        <v>0.73</v>
      </c>
      <c r="W3" t="n">
        <v>12.47</v>
      </c>
      <c r="X3" t="n">
        <v>4.25</v>
      </c>
      <c r="Y3" t="n">
        <v>4</v>
      </c>
      <c r="Z3" t="n">
        <v>10</v>
      </c>
      <c r="AA3" t="n">
        <v>354.1413567693014</v>
      </c>
      <c r="AB3" t="n">
        <v>484.5518279457605</v>
      </c>
      <c r="AC3" t="n">
        <v>438.306881559378</v>
      </c>
      <c r="AD3" t="n">
        <v>354141.3567693013</v>
      </c>
      <c r="AE3" t="n">
        <v>484551.8279457605</v>
      </c>
      <c r="AF3" t="n">
        <v>3.352345727039958e-05</v>
      </c>
      <c r="AG3" t="n">
        <v>22</v>
      </c>
      <c r="AH3" t="n">
        <v>438306.8815593781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3.299</v>
      </c>
      <c r="E4" t="n">
        <v>30.31</v>
      </c>
      <c r="F4" t="n">
        <v>26.23</v>
      </c>
      <c r="G4" t="n">
        <v>22.48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285.17</v>
      </c>
      <c r="Q4" t="n">
        <v>771.51</v>
      </c>
      <c r="R4" t="n">
        <v>188.02</v>
      </c>
      <c r="S4" t="n">
        <v>92.92</v>
      </c>
      <c r="T4" t="n">
        <v>43544.49</v>
      </c>
      <c r="U4" t="n">
        <v>0.49</v>
      </c>
      <c r="V4" t="n">
        <v>0.78</v>
      </c>
      <c r="W4" t="n">
        <v>12.38</v>
      </c>
      <c r="X4" t="n">
        <v>2.6</v>
      </c>
      <c r="Y4" t="n">
        <v>4</v>
      </c>
      <c r="Z4" t="n">
        <v>10</v>
      </c>
      <c r="AA4" t="n">
        <v>313.0158347473235</v>
      </c>
      <c r="AB4" t="n">
        <v>428.2820743853078</v>
      </c>
      <c r="AC4" t="n">
        <v>387.4074343036399</v>
      </c>
      <c r="AD4" t="n">
        <v>313015.8347473235</v>
      </c>
      <c r="AE4" t="n">
        <v>428282.0743853078</v>
      </c>
      <c r="AF4" t="n">
        <v>3.661564214509608e-05</v>
      </c>
      <c r="AG4" t="n">
        <v>20</v>
      </c>
      <c r="AH4" t="n">
        <v>387407.4343036399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3.4485</v>
      </c>
      <c r="E5" t="n">
        <v>29</v>
      </c>
      <c r="F5" t="n">
        <v>25.46</v>
      </c>
      <c r="G5" t="n">
        <v>30.55</v>
      </c>
      <c r="H5" t="n">
        <v>0.52</v>
      </c>
      <c r="I5" t="n">
        <v>50</v>
      </c>
      <c r="J5" t="n">
        <v>137.25</v>
      </c>
      <c r="K5" t="n">
        <v>46.47</v>
      </c>
      <c r="L5" t="n">
        <v>4</v>
      </c>
      <c r="M5" t="n">
        <v>48</v>
      </c>
      <c r="N5" t="n">
        <v>21.78</v>
      </c>
      <c r="O5" t="n">
        <v>17160.92</v>
      </c>
      <c r="P5" t="n">
        <v>273.12</v>
      </c>
      <c r="Q5" t="n">
        <v>770.96</v>
      </c>
      <c r="R5" t="n">
        <v>162.19</v>
      </c>
      <c r="S5" t="n">
        <v>92.92</v>
      </c>
      <c r="T5" t="n">
        <v>30726.13</v>
      </c>
      <c r="U5" t="n">
        <v>0.57</v>
      </c>
      <c r="V5" t="n">
        <v>0.8</v>
      </c>
      <c r="W5" t="n">
        <v>12.36</v>
      </c>
      <c r="X5" t="n">
        <v>1.84</v>
      </c>
      <c r="Y5" t="n">
        <v>4</v>
      </c>
      <c r="Z5" t="n">
        <v>10</v>
      </c>
      <c r="AA5" t="n">
        <v>293.0848407704623</v>
      </c>
      <c r="AB5" t="n">
        <v>401.0116091327694</v>
      </c>
      <c r="AC5" t="n">
        <v>362.7396239804654</v>
      </c>
      <c r="AD5" t="n">
        <v>293084.8407704623</v>
      </c>
      <c r="AE5" t="n">
        <v>401011.6091327694</v>
      </c>
      <c r="AF5" t="n">
        <v>3.827494450965864e-05</v>
      </c>
      <c r="AG5" t="n">
        <v>19</v>
      </c>
      <c r="AH5" t="n">
        <v>362739.6239804654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3.5378</v>
      </c>
      <c r="E6" t="n">
        <v>28.27</v>
      </c>
      <c r="F6" t="n">
        <v>25.02</v>
      </c>
      <c r="G6" t="n">
        <v>38.5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264.58</v>
      </c>
      <c r="Q6" t="n">
        <v>770.9299999999999</v>
      </c>
      <c r="R6" t="n">
        <v>148.16</v>
      </c>
      <c r="S6" t="n">
        <v>92.92</v>
      </c>
      <c r="T6" t="n">
        <v>23765.88</v>
      </c>
      <c r="U6" t="n">
        <v>0.63</v>
      </c>
      <c r="V6" t="n">
        <v>0.82</v>
      </c>
      <c r="W6" t="n">
        <v>12.33</v>
      </c>
      <c r="X6" t="n">
        <v>1.41</v>
      </c>
      <c r="Y6" t="n">
        <v>4</v>
      </c>
      <c r="Z6" t="n">
        <v>10</v>
      </c>
      <c r="AA6" t="n">
        <v>286.4399231152451</v>
      </c>
      <c r="AB6" t="n">
        <v>391.919739643824</v>
      </c>
      <c r="AC6" t="n">
        <v>354.5154697550259</v>
      </c>
      <c r="AD6" t="n">
        <v>286439.9231152451</v>
      </c>
      <c r="AE6" t="n">
        <v>391919.7396438239</v>
      </c>
      <c r="AF6" t="n">
        <v>3.926608632340737e-05</v>
      </c>
      <c r="AG6" t="n">
        <v>19</v>
      </c>
      <c r="AH6" t="n">
        <v>354515.4697550259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3.5932</v>
      </c>
      <c r="E7" t="n">
        <v>27.83</v>
      </c>
      <c r="F7" t="n">
        <v>24.78</v>
      </c>
      <c r="G7" t="n">
        <v>46.46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258.16</v>
      </c>
      <c r="Q7" t="n">
        <v>770.8</v>
      </c>
      <c r="R7" t="n">
        <v>139.73</v>
      </c>
      <c r="S7" t="n">
        <v>92.92</v>
      </c>
      <c r="T7" t="n">
        <v>19585.87</v>
      </c>
      <c r="U7" t="n">
        <v>0.67</v>
      </c>
      <c r="V7" t="n">
        <v>0.83</v>
      </c>
      <c r="W7" t="n">
        <v>12.33</v>
      </c>
      <c r="X7" t="n">
        <v>1.16</v>
      </c>
      <c r="Y7" t="n">
        <v>4</v>
      </c>
      <c r="Z7" t="n">
        <v>10</v>
      </c>
      <c r="AA7" t="n">
        <v>282.077679099695</v>
      </c>
      <c r="AB7" t="n">
        <v>385.9511249331247</v>
      </c>
      <c r="AC7" t="n">
        <v>349.1164912553126</v>
      </c>
      <c r="AD7" t="n">
        <v>282077.679099695</v>
      </c>
      <c r="AE7" t="n">
        <v>385951.1249331248</v>
      </c>
      <c r="AF7" t="n">
        <v>3.988097161435563e-05</v>
      </c>
      <c r="AG7" t="n">
        <v>19</v>
      </c>
      <c r="AH7" t="n">
        <v>349116.4912553126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3.6365</v>
      </c>
      <c r="E8" t="n">
        <v>27.5</v>
      </c>
      <c r="F8" t="n">
        <v>24.58</v>
      </c>
      <c r="G8" t="n">
        <v>54.63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25</v>
      </c>
      <c r="N8" t="n">
        <v>22.85</v>
      </c>
      <c r="O8" t="n">
        <v>17662.75</v>
      </c>
      <c r="P8" t="n">
        <v>252.37</v>
      </c>
      <c r="Q8" t="n">
        <v>770.6900000000001</v>
      </c>
      <c r="R8" t="n">
        <v>133.29</v>
      </c>
      <c r="S8" t="n">
        <v>92.92</v>
      </c>
      <c r="T8" t="n">
        <v>16390.96</v>
      </c>
      <c r="U8" t="n">
        <v>0.7</v>
      </c>
      <c r="V8" t="n">
        <v>0.83</v>
      </c>
      <c r="W8" t="n">
        <v>12.32</v>
      </c>
      <c r="X8" t="n">
        <v>0.97</v>
      </c>
      <c r="Y8" t="n">
        <v>4</v>
      </c>
      <c r="Z8" t="n">
        <v>10</v>
      </c>
      <c r="AA8" t="n">
        <v>269.557710435425</v>
      </c>
      <c r="AB8" t="n">
        <v>368.8207514646355</v>
      </c>
      <c r="AC8" t="n">
        <v>333.6210165880257</v>
      </c>
      <c r="AD8" t="n">
        <v>269557.710435425</v>
      </c>
      <c r="AE8" t="n">
        <v>368820.7514646355</v>
      </c>
      <c r="AF8" t="n">
        <v>4.036155885439282e-05</v>
      </c>
      <c r="AG8" t="n">
        <v>18</v>
      </c>
      <c r="AH8" t="n">
        <v>333621.0165880257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3.6721</v>
      </c>
      <c r="E9" t="n">
        <v>27.23</v>
      </c>
      <c r="F9" t="n">
        <v>24.43</v>
      </c>
      <c r="G9" t="n">
        <v>63.72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21</v>
      </c>
      <c r="N9" t="n">
        <v>23.21</v>
      </c>
      <c r="O9" t="n">
        <v>17831.04</v>
      </c>
      <c r="P9" t="n">
        <v>245.84</v>
      </c>
      <c r="Q9" t="n">
        <v>770.72</v>
      </c>
      <c r="R9" t="n">
        <v>128.13</v>
      </c>
      <c r="S9" t="n">
        <v>92.92</v>
      </c>
      <c r="T9" t="n">
        <v>13831.22</v>
      </c>
      <c r="U9" t="n">
        <v>0.73</v>
      </c>
      <c r="V9" t="n">
        <v>0.84</v>
      </c>
      <c r="W9" t="n">
        <v>12.31</v>
      </c>
      <c r="X9" t="n">
        <v>0.8100000000000001</v>
      </c>
      <c r="Y9" t="n">
        <v>4</v>
      </c>
      <c r="Z9" t="n">
        <v>10</v>
      </c>
      <c r="AA9" t="n">
        <v>266.0035984313165</v>
      </c>
      <c r="AB9" t="n">
        <v>363.9578586242587</v>
      </c>
      <c r="AC9" t="n">
        <v>329.2222314152215</v>
      </c>
      <c r="AD9" t="n">
        <v>266003.5984313165</v>
      </c>
      <c r="AE9" t="n">
        <v>363957.8586242587</v>
      </c>
      <c r="AF9" t="n">
        <v>4.075668369839567e-05</v>
      </c>
      <c r="AG9" t="n">
        <v>18</v>
      </c>
      <c r="AH9" t="n">
        <v>329222.2314152215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3.6862</v>
      </c>
      <c r="E10" t="n">
        <v>27.13</v>
      </c>
      <c r="F10" t="n">
        <v>24.38</v>
      </c>
      <c r="G10" t="n">
        <v>69.65000000000001</v>
      </c>
      <c r="H10" t="n">
        <v>1.11</v>
      </c>
      <c r="I10" t="n">
        <v>21</v>
      </c>
      <c r="J10" t="n">
        <v>144.05</v>
      </c>
      <c r="K10" t="n">
        <v>46.47</v>
      </c>
      <c r="L10" t="n">
        <v>9</v>
      </c>
      <c r="M10" t="n">
        <v>19</v>
      </c>
      <c r="N10" t="n">
        <v>23.58</v>
      </c>
      <c r="O10" t="n">
        <v>17999.83</v>
      </c>
      <c r="P10" t="n">
        <v>242.23</v>
      </c>
      <c r="Q10" t="n">
        <v>770.62</v>
      </c>
      <c r="R10" t="n">
        <v>126.75</v>
      </c>
      <c r="S10" t="n">
        <v>92.92</v>
      </c>
      <c r="T10" t="n">
        <v>13153.73</v>
      </c>
      <c r="U10" t="n">
        <v>0.73</v>
      </c>
      <c r="V10" t="n">
        <v>0.84</v>
      </c>
      <c r="W10" t="n">
        <v>12.3</v>
      </c>
      <c r="X10" t="n">
        <v>0.76</v>
      </c>
      <c r="Y10" t="n">
        <v>4</v>
      </c>
      <c r="Z10" t="n">
        <v>10</v>
      </c>
      <c r="AA10" t="n">
        <v>264.2423596526589</v>
      </c>
      <c r="AB10" t="n">
        <v>361.5480540269282</v>
      </c>
      <c r="AC10" t="n">
        <v>327.0424151864783</v>
      </c>
      <c r="AD10" t="n">
        <v>264242.3596526589</v>
      </c>
      <c r="AE10" t="n">
        <v>361548.0540269283</v>
      </c>
      <c r="AF10" t="n">
        <v>4.091317977425074e-05</v>
      </c>
      <c r="AG10" t="n">
        <v>18</v>
      </c>
      <c r="AH10" t="n">
        <v>327042.4151864783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3.7158</v>
      </c>
      <c r="E11" t="n">
        <v>26.91</v>
      </c>
      <c r="F11" t="n">
        <v>24.24</v>
      </c>
      <c r="G11" t="n">
        <v>80.81</v>
      </c>
      <c r="H11" t="n">
        <v>1.22</v>
      </c>
      <c r="I11" t="n">
        <v>18</v>
      </c>
      <c r="J11" t="n">
        <v>145.42</v>
      </c>
      <c r="K11" t="n">
        <v>46.47</v>
      </c>
      <c r="L11" t="n">
        <v>10</v>
      </c>
      <c r="M11" t="n">
        <v>16</v>
      </c>
      <c r="N11" t="n">
        <v>23.95</v>
      </c>
      <c r="O11" t="n">
        <v>18169.15</v>
      </c>
      <c r="P11" t="n">
        <v>235.85</v>
      </c>
      <c r="Q11" t="n">
        <v>770.5599999999999</v>
      </c>
      <c r="R11" t="n">
        <v>122.25</v>
      </c>
      <c r="S11" t="n">
        <v>92.92</v>
      </c>
      <c r="T11" t="n">
        <v>10918.18</v>
      </c>
      <c r="U11" t="n">
        <v>0.76</v>
      </c>
      <c r="V11" t="n">
        <v>0.84</v>
      </c>
      <c r="W11" t="n">
        <v>12.3</v>
      </c>
      <c r="X11" t="n">
        <v>0.63</v>
      </c>
      <c r="Y11" t="n">
        <v>4</v>
      </c>
      <c r="Z11" t="n">
        <v>10</v>
      </c>
      <c r="AA11" t="n">
        <v>261.0078323945459</v>
      </c>
      <c r="AB11" t="n">
        <v>357.1224311351066</v>
      </c>
      <c r="AC11" t="n">
        <v>323.0391675320514</v>
      </c>
      <c r="AD11" t="n">
        <v>261007.8323945459</v>
      </c>
      <c r="AE11" t="n">
        <v>357122.4311351066</v>
      </c>
      <c r="AF11" t="n">
        <v>4.124171054342165e-05</v>
      </c>
      <c r="AG11" t="n">
        <v>18</v>
      </c>
      <c r="AH11" t="n">
        <v>323039.1675320513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3.7346</v>
      </c>
      <c r="E12" t="n">
        <v>26.78</v>
      </c>
      <c r="F12" t="n">
        <v>24.16</v>
      </c>
      <c r="G12" t="n">
        <v>90.59999999999999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14</v>
      </c>
      <c r="N12" t="n">
        <v>24.33</v>
      </c>
      <c r="O12" t="n">
        <v>18338.99</v>
      </c>
      <c r="P12" t="n">
        <v>230.27</v>
      </c>
      <c r="Q12" t="n">
        <v>770.62</v>
      </c>
      <c r="R12" t="n">
        <v>119.5</v>
      </c>
      <c r="S12" t="n">
        <v>92.92</v>
      </c>
      <c r="T12" t="n">
        <v>9554.73</v>
      </c>
      <c r="U12" t="n">
        <v>0.78</v>
      </c>
      <c r="V12" t="n">
        <v>0.85</v>
      </c>
      <c r="W12" t="n">
        <v>12.29</v>
      </c>
      <c r="X12" t="n">
        <v>0.55</v>
      </c>
      <c r="Y12" t="n">
        <v>4</v>
      </c>
      <c r="Z12" t="n">
        <v>10</v>
      </c>
      <c r="AA12" t="n">
        <v>258.428440273466</v>
      </c>
      <c r="AB12" t="n">
        <v>353.5931930402958</v>
      </c>
      <c r="AC12" t="n">
        <v>319.8467549676925</v>
      </c>
      <c r="AD12" t="n">
        <v>258428.440273466</v>
      </c>
      <c r="AE12" t="n">
        <v>353593.1930402958</v>
      </c>
      <c r="AF12" t="n">
        <v>4.145037197789506e-05</v>
      </c>
      <c r="AG12" t="n">
        <v>18</v>
      </c>
      <c r="AH12" t="n">
        <v>319846.7549676925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3.7424</v>
      </c>
      <c r="E13" t="n">
        <v>26.72</v>
      </c>
      <c r="F13" t="n">
        <v>24.13</v>
      </c>
      <c r="G13" t="n">
        <v>96.53</v>
      </c>
      <c r="H13" t="n">
        <v>1.43</v>
      </c>
      <c r="I13" t="n">
        <v>15</v>
      </c>
      <c r="J13" t="n">
        <v>148.18</v>
      </c>
      <c r="K13" t="n">
        <v>46.47</v>
      </c>
      <c r="L13" t="n">
        <v>12</v>
      </c>
      <c r="M13" t="n">
        <v>13</v>
      </c>
      <c r="N13" t="n">
        <v>24.71</v>
      </c>
      <c r="O13" t="n">
        <v>18509.36</v>
      </c>
      <c r="P13" t="n">
        <v>226.62</v>
      </c>
      <c r="Q13" t="n">
        <v>770.45</v>
      </c>
      <c r="R13" t="n">
        <v>118.53</v>
      </c>
      <c r="S13" t="n">
        <v>92.92</v>
      </c>
      <c r="T13" t="n">
        <v>9074.280000000001</v>
      </c>
      <c r="U13" t="n">
        <v>0.78</v>
      </c>
      <c r="V13" t="n">
        <v>0.85</v>
      </c>
      <c r="W13" t="n">
        <v>12.29</v>
      </c>
      <c r="X13" t="n">
        <v>0.52</v>
      </c>
      <c r="Y13" t="n">
        <v>4</v>
      </c>
      <c r="Z13" t="n">
        <v>10</v>
      </c>
      <c r="AA13" t="n">
        <v>256.8823534445554</v>
      </c>
      <c r="AB13" t="n">
        <v>351.4777688322773</v>
      </c>
      <c r="AC13" t="n">
        <v>317.9332238771765</v>
      </c>
      <c r="AD13" t="n">
        <v>256882.3534445554</v>
      </c>
      <c r="AE13" t="n">
        <v>351477.7688322773</v>
      </c>
      <c r="AF13" t="n">
        <v>4.153694427517659e-05</v>
      </c>
      <c r="AG13" t="n">
        <v>18</v>
      </c>
      <c r="AH13" t="n">
        <v>317933.2238771765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3.7512</v>
      </c>
      <c r="E14" t="n">
        <v>26.66</v>
      </c>
      <c r="F14" t="n">
        <v>24.1</v>
      </c>
      <c r="G14" t="n">
        <v>103.27</v>
      </c>
      <c r="H14" t="n">
        <v>1.54</v>
      </c>
      <c r="I14" t="n">
        <v>14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221.92</v>
      </c>
      <c r="Q14" t="n">
        <v>770.64</v>
      </c>
      <c r="R14" t="n">
        <v>116.99</v>
      </c>
      <c r="S14" t="n">
        <v>92.92</v>
      </c>
      <c r="T14" t="n">
        <v>8309.360000000001</v>
      </c>
      <c r="U14" t="n">
        <v>0.79</v>
      </c>
      <c r="V14" t="n">
        <v>0.85</v>
      </c>
      <c r="W14" t="n">
        <v>12.3</v>
      </c>
      <c r="X14" t="n">
        <v>0.49</v>
      </c>
      <c r="Y14" t="n">
        <v>4</v>
      </c>
      <c r="Z14" t="n">
        <v>10</v>
      </c>
      <c r="AA14" t="n">
        <v>254.9367853787441</v>
      </c>
      <c r="AB14" t="n">
        <v>348.8157567722303</v>
      </c>
      <c r="AC14" t="n">
        <v>315.5252705119822</v>
      </c>
      <c r="AD14" t="n">
        <v>254936.7853787441</v>
      </c>
      <c r="AE14" t="n">
        <v>348815.7567722303</v>
      </c>
      <c r="AF14" t="n">
        <v>4.16346155849301e-05</v>
      </c>
      <c r="AG14" t="n">
        <v>18</v>
      </c>
      <c r="AH14" t="n">
        <v>315525.2705119821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3.7605</v>
      </c>
      <c r="E15" t="n">
        <v>26.59</v>
      </c>
      <c r="F15" t="n">
        <v>24.06</v>
      </c>
      <c r="G15" t="n">
        <v>111.04</v>
      </c>
      <c r="H15" t="n">
        <v>1.64</v>
      </c>
      <c r="I15" t="n">
        <v>13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220.64</v>
      </c>
      <c r="Q15" t="n">
        <v>770.78</v>
      </c>
      <c r="R15" t="n">
        <v>115.41</v>
      </c>
      <c r="S15" t="n">
        <v>92.92</v>
      </c>
      <c r="T15" t="n">
        <v>7524.05</v>
      </c>
      <c r="U15" t="n">
        <v>0.8100000000000001</v>
      </c>
      <c r="V15" t="n">
        <v>0.85</v>
      </c>
      <c r="W15" t="n">
        <v>12.31</v>
      </c>
      <c r="X15" t="n">
        <v>0.45</v>
      </c>
      <c r="Y15" t="n">
        <v>4</v>
      </c>
      <c r="Z15" t="n">
        <v>10</v>
      </c>
      <c r="AA15" t="n">
        <v>254.2199344891861</v>
      </c>
      <c r="AB15" t="n">
        <v>347.8349297599082</v>
      </c>
      <c r="AC15" t="n">
        <v>314.6380522531164</v>
      </c>
      <c r="AD15" t="n">
        <v>254219.9344891861</v>
      </c>
      <c r="AE15" t="n">
        <v>347834.9297599082</v>
      </c>
      <c r="AF15" t="n">
        <v>4.173783640091962e-05</v>
      </c>
      <c r="AG15" t="n">
        <v>18</v>
      </c>
      <c r="AH15" t="n">
        <v>314638.0522531164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2.0777</v>
      </c>
      <c r="E2" t="n">
        <v>48.13</v>
      </c>
      <c r="F2" t="n">
        <v>36.17</v>
      </c>
      <c r="G2" t="n">
        <v>6.85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434.79</v>
      </c>
      <c r="Q2" t="n">
        <v>775.17</v>
      </c>
      <c r="R2" t="n">
        <v>518.63</v>
      </c>
      <c r="S2" t="n">
        <v>92.92</v>
      </c>
      <c r="T2" t="n">
        <v>207614.38</v>
      </c>
      <c r="U2" t="n">
        <v>0.18</v>
      </c>
      <c r="V2" t="n">
        <v>0.57</v>
      </c>
      <c r="W2" t="n">
        <v>12.82</v>
      </c>
      <c r="X2" t="n">
        <v>12.5</v>
      </c>
      <c r="Y2" t="n">
        <v>4</v>
      </c>
      <c r="Z2" t="n">
        <v>10</v>
      </c>
      <c r="AA2" t="n">
        <v>609.1636410386234</v>
      </c>
      <c r="AB2" t="n">
        <v>833.4845680721879</v>
      </c>
      <c r="AC2" t="n">
        <v>753.9379706983159</v>
      </c>
      <c r="AD2" t="n">
        <v>609163.6410386234</v>
      </c>
      <c r="AE2" t="n">
        <v>833484.5680721879</v>
      </c>
      <c r="AF2" t="n">
        <v>2.176690659331117e-05</v>
      </c>
      <c r="AG2" t="n">
        <v>32</v>
      </c>
      <c r="AH2" t="n">
        <v>753937.9706983159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2.9159</v>
      </c>
      <c r="E3" t="n">
        <v>34.3</v>
      </c>
      <c r="F3" t="n">
        <v>28.26</v>
      </c>
      <c r="G3" t="n">
        <v>13.79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337.8</v>
      </c>
      <c r="Q3" t="n">
        <v>772.3099999999999</v>
      </c>
      <c r="R3" t="n">
        <v>255.89</v>
      </c>
      <c r="S3" t="n">
        <v>92.92</v>
      </c>
      <c r="T3" t="n">
        <v>77212.89999999999</v>
      </c>
      <c r="U3" t="n">
        <v>0.36</v>
      </c>
      <c r="V3" t="n">
        <v>0.72</v>
      </c>
      <c r="W3" t="n">
        <v>12.47</v>
      </c>
      <c r="X3" t="n">
        <v>4.63</v>
      </c>
      <c r="Y3" t="n">
        <v>4</v>
      </c>
      <c r="Z3" t="n">
        <v>10</v>
      </c>
      <c r="AA3" t="n">
        <v>384.8955019246517</v>
      </c>
      <c r="AB3" t="n">
        <v>526.6310061244384</v>
      </c>
      <c r="AC3" t="n">
        <v>476.3700820311805</v>
      </c>
      <c r="AD3" t="n">
        <v>384895.5019246517</v>
      </c>
      <c r="AE3" t="n">
        <v>526631.0061244384</v>
      </c>
      <c r="AF3" t="n">
        <v>3.054826150812728e-05</v>
      </c>
      <c r="AG3" t="n">
        <v>23</v>
      </c>
      <c r="AH3" t="n">
        <v>476370.0820311805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3.2218</v>
      </c>
      <c r="E4" t="n">
        <v>31.04</v>
      </c>
      <c r="F4" t="n">
        <v>26.44</v>
      </c>
      <c r="G4" t="n">
        <v>20.87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313.07</v>
      </c>
      <c r="Q4" t="n">
        <v>771.22</v>
      </c>
      <c r="R4" t="n">
        <v>195.12</v>
      </c>
      <c r="S4" t="n">
        <v>92.92</v>
      </c>
      <c r="T4" t="n">
        <v>47062.17</v>
      </c>
      <c r="U4" t="n">
        <v>0.48</v>
      </c>
      <c r="V4" t="n">
        <v>0.77</v>
      </c>
      <c r="W4" t="n">
        <v>12.4</v>
      </c>
      <c r="X4" t="n">
        <v>2.82</v>
      </c>
      <c r="Y4" t="n">
        <v>4</v>
      </c>
      <c r="Z4" t="n">
        <v>10</v>
      </c>
      <c r="AA4" t="n">
        <v>338.3959007699521</v>
      </c>
      <c r="AB4" t="n">
        <v>463.0082004069574</v>
      </c>
      <c r="AC4" t="n">
        <v>418.8193475962073</v>
      </c>
      <c r="AD4" t="n">
        <v>338395.9007699521</v>
      </c>
      <c r="AE4" t="n">
        <v>463008.2004069574</v>
      </c>
      <c r="AF4" t="n">
        <v>3.375300556496604e-05</v>
      </c>
      <c r="AG4" t="n">
        <v>21</v>
      </c>
      <c r="AH4" t="n">
        <v>418819.3475962072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3.3788</v>
      </c>
      <c r="E5" t="n">
        <v>29.6</v>
      </c>
      <c r="F5" t="n">
        <v>25.64</v>
      </c>
      <c r="G5" t="n">
        <v>27.97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300.69</v>
      </c>
      <c r="Q5" t="n">
        <v>771.02</v>
      </c>
      <c r="R5" t="n">
        <v>168.53</v>
      </c>
      <c r="S5" t="n">
        <v>92.92</v>
      </c>
      <c r="T5" t="n">
        <v>33873.35</v>
      </c>
      <c r="U5" t="n">
        <v>0.55</v>
      </c>
      <c r="V5" t="n">
        <v>0.8</v>
      </c>
      <c r="W5" t="n">
        <v>12.36</v>
      </c>
      <c r="X5" t="n">
        <v>2.02</v>
      </c>
      <c r="Y5" t="n">
        <v>4</v>
      </c>
      <c r="Z5" t="n">
        <v>10</v>
      </c>
      <c r="AA5" t="n">
        <v>316.9940004710085</v>
      </c>
      <c r="AB5" t="n">
        <v>433.7251762327389</v>
      </c>
      <c r="AC5" t="n">
        <v>392.3310541501936</v>
      </c>
      <c r="AD5" t="n">
        <v>316994.0004710085</v>
      </c>
      <c r="AE5" t="n">
        <v>433725.1762327389</v>
      </c>
      <c r="AF5" t="n">
        <v>3.539780718943051e-05</v>
      </c>
      <c r="AG5" t="n">
        <v>20</v>
      </c>
      <c r="AH5" t="n">
        <v>392331.0541501936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3.4744</v>
      </c>
      <c r="E6" t="n">
        <v>28.78</v>
      </c>
      <c r="F6" t="n">
        <v>25.19</v>
      </c>
      <c r="G6" t="n">
        <v>35.15</v>
      </c>
      <c r="H6" t="n">
        <v>0.57</v>
      </c>
      <c r="I6" t="n">
        <v>43</v>
      </c>
      <c r="J6" t="n">
        <v>156.03</v>
      </c>
      <c r="K6" t="n">
        <v>49.1</v>
      </c>
      <c r="L6" t="n">
        <v>5</v>
      </c>
      <c r="M6" t="n">
        <v>41</v>
      </c>
      <c r="N6" t="n">
        <v>26.94</v>
      </c>
      <c r="O6" t="n">
        <v>19478.15</v>
      </c>
      <c r="P6" t="n">
        <v>292.18</v>
      </c>
      <c r="Q6" t="n">
        <v>770.85</v>
      </c>
      <c r="R6" t="n">
        <v>153.43</v>
      </c>
      <c r="S6" t="n">
        <v>92.92</v>
      </c>
      <c r="T6" t="n">
        <v>26381.39</v>
      </c>
      <c r="U6" t="n">
        <v>0.61</v>
      </c>
      <c r="V6" t="n">
        <v>0.8100000000000001</v>
      </c>
      <c r="W6" t="n">
        <v>12.35</v>
      </c>
      <c r="X6" t="n">
        <v>1.57</v>
      </c>
      <c r="Y6" t="n">
        <v>4</v>
      </c>
      <c r="Z6" t="n">
        <v>10</v>
      </c>
      <c r="AA6" t="n">
        <v>300.6676078587109</v>
      </c>
      <c r="AB6" t="n">
        <v>411.3866855909853</v>
      </c>
      <c r="AC6" t="n">
        <v>372.1245177030204</v>
      </c>
      <c r="AD6" t="n">
        <v>300667.6078587109</v>
      </c>
      <c r="AE6" t="n">
        <v>411386.6855909853</v>
      </c>
      <c r="AF6" t="n">
        <v>3.639935518496431e-05</v>
      </c>
      <c r="AG6" t="n">
        <v>19</v>
      </c>
      <c r="AH6" t="n">
        <v>372124.5177030204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3.5344</v>
      </c>
      <c r="E7" t="n">
        <v>28.29</v>
      </c>
      <c r="F7" t="n">
        <v>24.92</v>
      </c>
      <c r="G7" t="n">
        <v>41.53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285.56</v>
      </c>
      <c r="Q7" t="n">
        <v>770.98</v>
      </c>
      <c r="R7" t="n">
        <v>144.62</v>
      </c>
      <c r="S7" t="n">
        <v>92.92</v>
      </c>
      <c r="T7" t="n">
        <v>22014.19</v>
      </c>
      <c r="U7" t="n">
        <v>0.64</v>
      </c>
      <c r="V7" t="n">
        <v>0.82</v>
      </c>
      <c r="W7" t="n">
        <v>12.32</v>
      </c>
      <c r="X7" t="n">
        <v>1.3</v>
      </c>
      <c r="Y7" t="n">
        <v>4</v>
      </c>
      <c r="Z7" t="n">
        <v>10</v>
      </c>
      <c r="AA7" t="n">
        <v>295.741214608729</v>
      </c>
      <c r="AB7" t="n">
        <v>404.6461770092287</v>
      </c>
      <c r="AC7" t="n">
        <v>366.0273137999434</v>
      </c>
      <c r="AD7" t="n">
        <v>295741.214608729</v>
      </c>
      <c r="AE7" t="n">
        <v>404646.1770092287</v>
      </c>
      <c r="AF7" t="n">
        <v>3.70279417930399e-05</v>
      </c>
      <c r="AG7" t="n">
        <v>19</v>
      </c>
      <c r="AH7" t="n">
        <v>366027.3137999434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3.5828</v>
      </c>
      <c r="E8" t="n">
        <v>27.91</v>
      </c>
      <c r="F8" t="n">
        <v>24.72</v>
      </c>
      <c r="G8" t="n">
        <v>49.44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280.42</v>
      </c>
      <c r="Q8" t="n">
        <v>770.74</v>
      </c>
      <c r="R8" t="n">
        <v>137.91</v>
      </c>
      <c r="S8" t="n">
        <v>92.92</v>
      </c>
      <c r="T8" t="n">
        <v>18688.98</v>
      </c>
      <c r="U8" t="n">
        <v>0.67</v>
      </c>
      <c r="V8" t="n">
        <v>0.83</v>
      </c>
      <c r="W8" t="n">
        <v>12.32</v>
      </c>
      <c r="X8" t="n">
        <v>1.1</v>
      </c>
      <c r="Y8" t="n">
        <v>4</v>
      </c>
      <c r="Z8" t="n">
        <v>10</v>
      </c>
      <c r="AA8" t="n">
        <v>291.9743461141995</v>
      </c>
      <c r="AB8" t="n">
        <v>399.4921813525042</v>
      </c>
      <c r="AC8" t="n">
        <v>361.3652082550184</v>
      </c>
      <c r="AD8" t="n">
        <v>291974.3461141996</v>
      </c>
      <c r="AE8" t="n">
        <v>399492.1813525042</v>
      </c>
      <c r="AF8" t="n">
        <v>3.753500165688756e-05</v>
      </c>
      <c r="AG8" t="n">
        <v>19</v>
      </c>
      <c r="AH8" t="n">
        <v>361365.2082550184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3.6194</v>
      </c>
      <c r="E9" t="n">
        <v>27.63</v>
      </c>
      <c r="F9" t="n">
        <v>24.56</v>
      </c>
      <c r="G9" t="n">
        <v>56.67</v>
      </c>
      <c r="H9" t="n">
        <v>0.88</v>
      </c>
      <c r="I9" t="n">
        <v>26</v>
      </c>
      <c r="J9" t="n">
        <v>160.28</v>
      </c>
      <c r="K9" t="n">
        <v>49.1</v>
      </c>
      <c r="L9" t="n">
        <v>8</v>
      </c>
      <c r="M9" t="n">
        <v>24</v>
      </c>
      <c r="N9" t="n">
        <v>28.19</v>
      </c>
      <c r="O9" t="n">
        <v>20001.93</v>
      </c>
      <c r="P9" t="n">
        <v>275.41</v>
      </c>
      <c r="Q9" t="n">
        <v>770.72</v>
      </c>
      <c r="R9" t="n">
        <v>132.55</v>
      </c>
      <c r="S9" t="n">
        <v>92.92</v>
      </c>
      <c r="T9" t="n">
        <v>16027.46</v>
      </c>
      <c r="U9" t="n">
        <v>0.7</v>
      </c>
      <c r="V9" t="n">
        <v>0.83</v>
      </c>
      <c r="W9" t="n">
        <v>12.31</v>
      </c>
      <c r="X9" t="n">
        <v>0.9399999999999999</v>
      </c>
      <c r="Y9" t="n">
        <v>4</v>
      </c>
      <c r="Z9" t="n">
        <v>10</v>
      </c>
      <c r="AA9" t="n">
        <v>279.8420004143643</v>
      </c>
      <c r="AB9" t="n">
        <v>382.8921707246727</v>
      </c>
      <c r="AC9" t="n">
        <v>346.3494793432459</v>
      </c>
      <c r="AD9" t="n">
        <v>279842.0004143643</v>
      </c>
      <c r="AE9" t="n">
        <v>382892.1707246727</v>
      </c>
      <c r="AF9" t="n">
        <v>3.791843948781367e-05</v>
      </c>
      <c r="AG9" t="n">
        <v>18</v>
      </c>
      <c r="AH9" t="n">
        <v>346349.479343246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3.6454</v>
      </c>
      <c r="E10" t="n">
        <v>27.43</v>
      </c>
      <c r="F10" t="n">
        <v>24.45</v>
      </c>
      <c r="G10" t="n">
        <v>63.79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270.68</v>
      </c>
      <c r="Q10" t="n">
        <v>770.62</v>
      </c>
      <c r="R10" t="n">
        <v>129.04</v>
      </c>
      <c r="S10" t="n">
        <v>92.92</v>
      </c>
      <c r="T10" t="n">
        <v>14288.67</v>
      </c>
      <c r="U10" t="n">
        <v>0.72</v>
      </c>
      <c r="V10" t="n">
        <v>0.84</v>
      </c>
      <c r="W10" t="n">
        <v>12.31</v>
      </c>
      <c r="X10" t="n">
        <v>0.84</v>
      </c>
      <c r="Y10" t="n">
        <v>4</v>
      </c>
      <c r="Z10" t="n">
        <v>10</v>
      </c>
      <c r="AA10" t="n">
        <v>277.1666565755469</v>
      </c>
      <c r="AB10" t="n">
        <v>379.2316472565627</v>
      </c>
      <c r="AC10" t="n">
        <v>343.0383110973554</v>
      </c>
      <c r="AD10" t="n">
        <v>277166.6565755469</v>
      </c>
      <c r="AE10" t="n">
        <v>379231.6472565627</v>
      </c>
      <c r="AF10" t="n">
        <v>3.819082701797976e-05</v>
      </c>
      <c r="AG10" t="n">
        <v>18</v>
      </c>
      <c r="AH10" t="n">
        <v>343038.3110973554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3.6757</v>
      </c>
      <c r="E11" t="n">
        <v>27.21</v>
      </c>
      <c r="F11" t="n">
        <v>24.32</v>
      </c>
      <c r="G11" t="n">
        <v>72.95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18</v>
      </c>
      <c r="N11" t="n">
        <v>29.04</v>
      </c>
      <c r="O11" t="n">
        <v>20353.94</v>
      </c>
      <c r="P11" t="n">
        <v>265</v>
      </c>
      <c r="Q11" t="n">
        <v>770.74</v>
      </c>
      <c r="R11" t="n">
        <v>124.65</v>
      </c>
      <c r="S11" t="n">
        <v>92.92</v>
      </c>
      <c r="T11" t="n">
        <v>12106.08</v>
      </c>
      <c r="U11" t="n">
        <v>0.75</v>
      </c>
      <c r="V11" t="n">
        <v>0.84</v>
      </c>
      <c r="W11" t="n">
        <v>12.3</v>
      </c>
      <c r="X11" t="n">
        <v>0.71</v>
      </c>
      <c r="Y11" t="n">
        <v>4</v>
      </c>
      <c r="Z11" t="n">
        <v>10</v>
      </c>
      <c r="AA11" t="n">
        <v>274.0334497291543</v>
      </c>
      <c r="AB11" t="n">
        <v>374.9446554219977</v>
      </c>
      <c r="AC11" t="n">
        <v>339.1604637466504</v>
      </c>
      <c r="AD11" t="n">
        <v>274033.4497291542</v>
      </c>
      <c r="AE11" t="n">
        <v>374944.6554219977</v>
      </c>
      <c r="AF11" t="n">
        <v>3.850826325505793e-05</v>
      </c>
      <c r="AG11" t="n">
        <v>18</v>
      </c>
      <c r="AH11" t="n">
        <v>339160.4637466504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3.6943</v>
      </c>
      <c r="E12" t="n">
        <v>27.07</v>
      </c>
      <c r="F12" t="n">
        <v>24.24</v>
      </c>
      <c r="G12" t="n">
        <v>80.81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16</v>
      </c>
      <c r="N12" t="n">
        <v>29.47</v>
      </c>
      <c r="O12" t="n">
        <v>20530.82</v>
      </c>
      <c r="P12" t="n">
        <v>260.37</v>
      </c>
      <c r="Q12" t="n">
        <v>770.64</v>
      </c>
      <c r="R12" t="n">
        <v>122.11</v>
      </c>
      <c r="S12" t="n">
        <v>92.92</v>
      </c>
      <c r="T12" t="n">
        <v>10845.44</v>
      </c>
      <c r="U12" t="n">
        <v>0.76</v>
      </c>
      <c r="V12" t="n">
        <v>0.84</v>
      </c>
      <c r="W12" t="n">
        <v>12.3</v>
      </c>
      <c r="X12" t="n">
        <v>0.63</v>
      </c>
      <c r="Y12" t="n">
        <v>4</v>
      </c>
      <c r="Z12" t="n">
        <v>10</v>
      </c>
      <c r="AA12" t="n">
        <v>271.7144086833332</v>
      </c>
      <c r="AB12" t="n">
        <v>371.7716411542351</v>
      </c>
      <c r="AC12" t="n">
        <v>336.2902775072496</v>
      </c>
      <c r="AD12" t="n">
        <v>271714.4086833332</v>
      </c>
      <c r="AE12" t="n">
        <v>371771.6411542351</v>
      </c>
      <c r="AF12" t="n">
        <v>3.870312510356137e-05</v>
      </c>
      <c r="AG12" t="n">
        <v>18</v>
      </c>
      <c r="AH12" t="n">
        <v>336290.2775072496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3.7029</v>
      </c>
      <c r="E13" t="n">
        <v>27.01</v>
      </c>
      <c r="F13" t="n">
        <v>24.21</v>
      </c>
      <c r="G13" t="n">
        <v>85.45</v>
      </c>
      <c r="H13" t="n">
        <v>1.28</v>
      </c>
      <c r="I13" t="n">
        <v>17</v>
      </c>
      <c r="J13" t="n">
        <v>166.01</v>
      </c>
      <c r="K13" t="n">
        <v>49.1</v>
      </c>
      <c r="L13" t="n">
        <v>12</v>
      </c>
      <c r="M13" t="n">
        <v>15</v>
      </c>
      <c r="N13" t="n">
        <v>29.91</v>
      </c>
      <c r="O13" t="n">
        <v>20708.3</v>
      </c>
      <c r="P13" t="n">
        <v>257.02</v>
      </c>
      <c r="Q13" t="n">
        <v>770.49</v>
      </c>
      <c r="R13" t="n">
        <v>120.93</v>
      </c>
      <c r="S13" t="n">
        <v>92.92</v>
      </c>
      <c r="T13" t="n">
        <v>10260.21</v>
      </c>
      <c r="U13" t="n">
        <v>0.77</v>
      </c>
      <c r="V13" t="n">
        <v>0.85</v>
      </c>
      <c r="W13" t="n">
        <v>12.3</v>
      </c>
      <c r="X13" t="n">
        <v>0.6</v>
      </c>
      <c r="Y13" t="n">
        <v>4</v>
      </c>
      <c r="Z13" t="n">
        <v>10</v>
      </c>
      <c r="AA13" t="n">
        <v>270.2098733539777</v>
      </c>
      <c r="AB13" t="n">
        <v>369.7130695411965</v>
      </c>
      <c r="AC13" t="n">
        <v>334.428173079736</v>
      </c>
      <c r="AD13" t="n">
        <v>270209.8733539777</v>
      </c>
      <c r="AE13" t="n">
        <v>369713.0695411966</v>
      </c>
      <c r="AF13" t="n">
        <v>3.879322251738554e-05</v>
      </c>
      <c r="AG13" t="n">
        <v>18</v>
      </c>
      <c r="AH13" t="n">
        <v>334428.1730797361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3.7232</v>
      </c>
      <c r="E14" t="n">
        <v>26.86</v>
      </c>
      <c r="F14" t="n">
        <v>24.12</v>
      </c>
      <c r="G14" t="n">
        <v>96.48999999999999</v>
      </c>
      <c r="H14" t="n">
        <v>1.38</v>
      </c>
      <c r="I14" t="n">
        <v>15</v>
      </c>
      <c r="J14" t="n">
        <v>167.45</v>
      </c>
      <c r="K14" t="n">
        <v>49.1</v>
      </c>
      <c r="L14" t="n">
        <v>13</v>
      </c>
      <c r="M14" t="n">
        <v>13</v>
      </c>
      <c r="N14" t="n">
        <v>30.36</v>
      </c>
      <c r="O14" t="n">
        <v>20886.38</v>
      </c>
      <c r="P14" t="n">
        <v>251.97</v>
      </c>
      <c r="Q14" t="n">
        <v>770.5700000000001</v>
      </c>
      <c r="R14" t="n">
        <v>118.24</v>
      </c>
      <c r="S14" t="n">
        <v>92.92</v>
      </c>
      <c r="T14" t="n">
        <v>8929.360000000001</v>
      </c>
      <c r="U14" t="n">
        <v>0.79</v>
      </c>
      <c r="V14" t="n">
        <v>0.85</v>
      </c>
      <c r="W14" t="n">
        <v>12.29</v>
      </c>
      <c r="X14" t="n">
        <v>0.51</v>
      </c>
      <c r="Y14" t="n">
        <v>4</v>
      </c>
      <c r="Z14" t="n">
        <v>10</v>
      </c>
      <c r="AA14" t="n">
        <v>267.7189513511942</v>
      </c>
      <c r="AB14" t="n">
        <v>366.3048801652652</v>
      </c>
      <c r="AC14" t="n">
        <v>331.3452565144198</v>
      </c>
      <c r="AD14" t="n">
        <v>267718.9513511942</v>
      </c>
      <c r="AE14" t="n">
        <v>366304.8801652652</v>
      </c>
      <c r="AF14" t="n">
        <v>3.900589431978445e-05</v>
      </c>
      <c r="AG14" t="n">
        <v>18</v>
      </c>
      <c r="AH14" t="n">
        <v>331345.2565144198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3.733</v>
      </c>
      <c r="E15" t="n">
        <v>26.79</v>
      </c>
      <c r="F15" t="n">
        <v>24.08</v>
      </c>
      <c r="G15" t="n">
        <v>103.22</v>
      </c>
      <c r="H15" t="n">
        <v>1.47</v>
      </c>
      <c r="I15" t="n">
        <v>14</v>
      </c>
      <c r="J15" t="n">
        <v>168.9</v>
      </c>
      <c r="K15" t="n">
        <v>49.1</v>
      </c>
      <c r="L15" t="n">
        <v>14</v>
      </c>
      <c r="M15" t="n">
        <v>12</v>
      </c>
      <c r="N15" t="n">
        <v>30.81</v>
      </c>
      <c r="O15" t="n">
        <v>21065.06</v>
      </c>
      <c r="P15" t="n">
        <v>248.31</v>
      </c>
      <c r="Q15" t="n">
        <v>770.51</v>
      </c>
      <c r="R15" t="n">
        <v>116.82</v>
      </c>
      <c r="S15" t="n">
        <v>92.92</v>
      </c>
      <c r="T15" t="n">
        <v>8221.719999999999</v>
      </c>
      <c r="U15" t="n">
        <v>0.8</v>
      </c>
      <c r="V15" t="n">
        <v>0.85</v>
      </c>
      <c r="W15" t="n">
        <v>12.29</v>
      </c>
      <c r="X15" t="n">
        <v>0.47</v>
      </c>
      <c r="Y15" t="n">
        <v>4</v>
      </c>
      <c r="Z15" t="n">
        <v>10</v>
      </c>
      <c r="AA15" t="n">
        <v>266.0827698755986</v>
      </c>
      <c r="AB15" t="n">
        <v>364.0661844871231</v>
      </c>
      <c r="AC15" t="n">
        <v>329.3202188097704</v>
      </c>
      <c r="AD15" t="n">
        <v>266082.7698755986</v>
      </c>
      <c r="AE15" t="n">
        <v>364066.1844871231</v>
      </c>
      <c r="AF15" t="n">
        <v>3.910856346577013e-05</v>
      </c>
      <c r="AG15" t="n">
        <v>18</v>
      </c>
      <c r="AH15" t="n">
        <v>329320.2188097704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3.7413</v>
      </c>
      <c r="E16" t="n">
        <v>26.73</v>
      </c>
      <c r="F16" t="n">
        <v>24.06</v>
      </c>
      <c r="G16" t="n">
        <v>111.02</v>
      </c>
      <c r="H16" t="n">
        <v>1.56</v>
      </c>
      <c r="I16" t="n">
        <v>13</v>
      </c>
      <c r="J16" t="n">
        <v>170.35</v>
      </c>
      <c r="K16" t="n">
        <v>49.1</v>
      </c>
      <c r="L16" t="n">
        <v>15</v>
      </c>
      <c r="M16" t="n">
        <v>11</v>
      </c>
      <c r="N16" t="n">
        <v>31.26</v>
      </c>
      <c r="O16" t="n">
        <v>21244.37</v>
      </c>
      <c r="P16" t="n">
        <v>244.79</v>
      </c>
      <c r="Q16" t="n">
        <v>770.52</v>
      </c>
      <c r="R16" t="n">
        <v>115.92</v>
      </c>
      <c r="S16" t="n">
        <v>92.92</v>
      </c>
      <c r="T16" t="n">
        <v>7775.62</v>
      </c>
      <c r="U16" t="n">
        <v>0.8</v>
      </c>
      <c r="V16" t="n">
        <v>0.85</v>
      </c>
      <c r="W16" t="n">
        <v>12.29</v>
      </c>
      <c r="X16" t="n">
        <v>0.44</v>
      </c>
      <c r="Y16" t="n">
        <v>4</v>
      </c>
      <c r="Z16" t="n">
        <v>10</v>
      </c>
      <c r="AA16" t="n">
        <v>264.5590315400705</v>
      </c>
      <c r="AB16" t="n">
        <v>361.9813384738625</v>
      </c>
      <c r="AC16" t="n">
        <v>327.4343475739156</v>
      </c>
      <c r="AD16" t="n">
        <v>264559.0315400705</v>
      </c>
      <c r="AE16" t="n">
        <v>361981.3384738625</v>
      </c>
      <c r="AF16" t="n">
        <v>3.919551794655392e-05</v>
      </c>
      <c r="AG16" t="n">
        <v>18</v>
      </c>
      <c r="AH16" t="n">
        <v>327434.3475739156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3.7504</v>
      </c>
      <c r="E17" t="n">
        <v>26.66</v>
      </c>
      <c r="F17" t="n">
        <v>24.02</v>
      </c>
      <c r="G17" t="n">
        <v>120.1</v>
      </c>
      <c r="H17" t="n">
        <v>1.65</v>
      </c>
      <c r="I17" t="n">
        <v>12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240.11</v>
      </c>
      <c r="Q17" t="n">
        <v>770.51</v>
      </c>
      <c r="R17" t="n">
        <v>114.82</v>
      </c>
      <c r="S17" t="n">
        <v>92.92</v>
      </c>
      <c r="T17" t="n">
        <v>7232.19</v>
      </c>
      <c r="U17" t="n">
        <v>0.8100000000000001</v>
      </c>
      <c r="V17" t="n">
        <v>0.85</v>
      </c>
      <c r="W17" t="n">
        <v>12.29</v>
      </c>
      <c r="X17" t="n">
        <v>0.41</v>
      </c>
      <c r="Y17" t="n">
        <v>4</v>
      </c>
      <c r="Z17" t="n">
        <v>10</v>
      </c>
      <c r="AA17" t="n">
        <v>262.5879221793751</v>
      </c>
      <c r="AB17" t="n">
        <v>359.2843796873513</v>
      </c>
      <c r="AC17" t="n">
        <v>324.9947827487836</v>
      </c>
      <c r="AD17" t="n">
        <v>262587.9221793751</v>
      </c>
      <c r="AE17" t="n">
        <v>359284.3796873513</v>
      </c>
      <c r="AF17" t="n">
        <v>3.929085358211205e-05</v>
      </c>
      <c r="AG17" t="n">
        <v>18</v>
      </c>
      <c r="AH17" t="n">
        <v>324994.7827487836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3.7489</v>
      </c>
      <c r="E18" t="n">
        <v>26.67</v>
      </c>
      <c r="F18" t="n">
        <v>24.03</v>
      </c>
      <c r="G18" t="n">
        <v>120.16</v>
      </c>
      <c r="H18" t="n">
        <v>1.74</v>
      </c>
      <c r="I18" t="n">
        <v>12</v>
      </c>
      <c r="J18" t="n">
        <v>173.28</v>
      </c>
      <c r="K18" t="n">
        <v>49.1</v>
      </c>
      <c r="L18" t="n">
        <v>17</v>
      </c>
      <c r="M18" t="n">
        <v>2</v>
      </c>
      <c r="N18" t="n">
        <v>32.18</v>
      </c>
      <c r="O18" t="n">
        <v>21604.83</v>
      </c>
      <c r="P18" t="n">
        <v>239.49</v>
      </c>
      <c r="Q18" t="n">
        <v>770.62</v>
      </c>
      <c r="R18" t="n">
        <v>114.75</v>
      </c>
      <c r="S18" t="n">
        <v>92.92</v>
      </c>
      <c r="T18" t="n">
        <v>7198.43</v>
      </c>
      <c r="U18" t="n">
        <v>0.8100000000000001</v>
      </c>
      <c r="V18" t="n">
        <v>0.85</v>
      </c>
      <c r="W18" t="n">
        <v>12.3</v>
      </c>
      <c r="X18" t="n">
        <v>0.42</v>
      </c>
      <c r="Y18" t="n">
        <v>4</v>
      </c>
      <c r="Z18" t="n">
        <v>10</v>
      </c>
      <c r="AA18" t="n">
        <v>262.4092029892765</v>
      </c>
      <c r="AB18" t="n">
        <v>359.0398482069242</v>
      </c>
      <c r="AC18" t="n">
        <v>324.7735890096465</v>
      </c>
      <c r="AD18" t="n">
        <v>262409.2029892765</v>
      </c>
      <c r="AE18" t="n">
        <v>359039.8482069242</v>
      </c>
      <c r="AF18" t="n">
        <v>3.927513891691017e-05</v>
      </c>
      <c r="AG18" t="n">
        <v>18</v>
      </c>
      <c r="AH18" t="n">
        <v>324773.5890096464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3.7508</v>
      </c>
      <c r="E19" t="n">
        <v>26.66</v>
      </c>
      <c r="F19" t="n">
        <v>24.02</v>
      </c>
      <c r="G19" t="n">
        <v>120.09</v>
      </c>
      <c r="H19" t="n">
        <v>1.83</v>
      </c>
      <c r="I19" t="n">
        <v>12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240.93</v>
      </c>
      <c r="Q19" t="n">
        <v>770.47</v>
      </c>
      <c r="R19" t="n">
        <v>114.33</v>
      </c>
      <c r="S19" t="n">
        <v>92.92</v>
      </c>
      <c r="T19" t="n">
        <v>6988.21</v>
      </c>
      <c r="U19" t="n">
        <v>0.8100000000000001</v>
      </c>
      <c r="V19" t="n">
        <v>0.85</v>
      </c>
      <c r="W19" t="n">
        <v>12.3</v>
      </c>
      <c r="X19" t="n">
        <v>0.41</v>
      </c>
      <c r="Y19" t="n">
        <v>4</v>
      </c>
      <c r="Z19" t="n">
        <v>10</v>
      </c>
      <c r="AA19" t="n">
        <v>262.8745708623192</v>
      </c>
      <c r="AB19" t="n">
        <v>359.6765850614029</v>
      </c>
      <c r="AC19" t="n">
        <v>325.3495565923995</v>
      </c>
      <c r="AD19" t="n">
        <v>262874.5708623192</v>
      </c>
      <c r="AE19" t="n">
        <v>359676.5850614029</v>
      </c>
      <c r="AF19" t="n">
        <v>3.929504415949922e-05</v>
      </c>
      <c r="AG19" t="n">
        <v>18</v>
      </c>
      <c r="AH19" t="n">
        <v>325349.5565923995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1.7609</v>
      </c>
      <c r="E2" t="n">
        <v>56.79</v>
      </c>
      <c r="F2" t="n">
        <v>39.54</v>
      </c>
      <c r="G2" t="n">
        <v>5.98</v>
      </c>
      <c r="H2" t="n">
        <v>0.1</v>
      </c>
      <c r="I2" t="n">
        <v>397</v>
      </c>
      <c r="J2" t="n">
        <v>185.69</v>
      </c>
      <c r="K2" t="n">
        <v>53.44</v>
      </c>
      <c r="L2" t="n">
        <v>1</v>
      </c>
      <c r="M2" t="n">
        <v>395</v>
      </c>
      <c r="N2" t="n">
        <v>36.26</v>
      </c>
      <c r="O2" t="n">
        <v>23136.14</v>
      </c>
      <c r="P2" t="n">
        <v>543.73</v>
      </c>
      <c r="Q2" t="n">
        <v>776.46</v>
      </c>
      <c r="R2" t="n">
        <v>631.5</v>
      </c>
      <c r="S2" t="n">
        <v>92.92</v>
      </c>
      <c r="T2" t="n">
        <v>263647.61</v>
      </c>
      <c r="U2" t="n">
        <v>0.15</v>
      </c>
      <c r="V2" t="n">
        <v>0.52</v>
      </c>
      <c r="W2" t="n">
        <v>12.95</v>
      </c>
      <c r="X2" t="n">
        <v>15.85</v>
      </c>
      <c r="Y2" t="n">
        <v>4</v>
      </c>
      <c r="Z2" t="n">
        <v>10</v>
      </c>
      <c r="AA2" t="n">
        <v>806.1743828293982</v>
      </c>
      <c r="AB2" t="n">
        <v>1103.043356490838</v>
      </c>
      <c r="AC2" t="n">
        <v>997.7704466784257</v>
      </c>
      <c r="AD2" t="n">
        <v>806174.3828293981</v>
      </c>
      <c r="AE2" t="n">
        <v>1103043.356490838</v>
      </c>
      <c r="AF2" t="n">
        <v>1.677005853791523e-05</v>
      </c>
      <c r="AG2" t="n">
        <v>37</v>
      </c>
      <c r="AH2" t="n">
        <v>997770.4466784258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2.6971</v>
      </c>
      <c r="E3" t="n">
        <v>37.08</v>
      </c>
      <c r="F3" t="n">
        <v>29.17</v>
      </c>
      <c r="G3" t="n">
        <v>11.99</v>
      </c>
      <c r="H3" t="n">
        <v>0.19</v>
      </c>
      <c r="I3" t="n">
        <v>146</v>
      </c>
      <c r="J3" t="n">
        <v>187.21</v>
      </c>
      <c r="K3" t="n">
        <v>53.44</v>
      </c>
      <c r="L3" t="n">
        <v>2</v>
      </c>
      <c r="M3" t="n">
        <v>144</v>
      </c>
      <c r="N3" t="n">
        <v>36.77</v>
      </c>
      <c r="O3" t="n">
        <v>23322.88</v>
      </c>
      <c r="P3" t="n">
        <v>400.5</v>
      </c>
      <c r="Q3" t="n">
        <v>772.36</v>
      </c>
      <c r="R3" t="n">
        <v>286.49</v>
      </c>
      <c r="S3" t="n">
        <v>92.92</v>
      </c>
      <c r="T3" t="n">
        <v>92399.75999999999</v>
      </c>
      <c r="U3" t="n">
        <v>0.32</v>
      </c>
      <c r="V3" t="n">
        <v>0.7</v>
      </c>
      <c r="W3" t="n">
        <v>12.5</v>
      </c>
      <c r="X3" t="n">
        <v>5.54</v>
      </c>
      <c r="Y3" t="n">
        <v>4</v>
      </c>
      <c r="Z3" t="n">
        <v>10</v>
      </c>
      <c r="AA3" t="n">
        <v>452.69813383799</v>
      </c>
      <c r="AB3" t="n">
        <v>619.4015583492769</v>
      </c>
      <c r="AC3" t="n">
        <v>560.2867429559682</v>
      </c>
      <c r="AD3" t="n">
        <v>452698.1338379901</v>
      </c>
      <c r="AE3" t="n">
        <v>619401.5583492769</v>
      </c>
      <c r="AF3" t="n">
        <v>2.568602696496745e-05</v>
      </c>
      <c r="AG3" t="n">
        <v>25</v>
      </c>
      <c r="AH3" t="n">
        <v>560286.7429559681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3.0461</v>
      </c>
      <c r="E4" t="n">
        <v>32.83</v>
      </c>
      <c r="F4" t="n">
        <v>27.01</v>
      </c>
      <c r="G4" t="n">
        <v>18.01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368.79</v>
      </c>
      <c r="Q4" t="n">
        <v>771.5700000000001</v>
      </c>
      <c r="R4" t="n">
        <v>213.87</v>
      </c>
      <c r="S4" t="n">
        <v>92.92</v>
      </c>
      <c r="T4" t="n">
        <v>56366.12</v>
      </c>
      <c r="U4" t="n">
        <v>0.43</v>
      </c>
      <c r="V4" t="n">
        <v>0.76</v>
      </c>
      <c r="W4" t="n">
        <v>12.42</v>
      </c>
      <c r="X4" t="n">
        <v>3.38</v>
      </c>
      <c r="Y4" t="n">
        <v>4</v>
      </c>
      <c r="Z4" t="n">
        <v>10</v>
      </c>
      <c r="AA4" t="n">
        <v>383.8487771084993</v>
      </c>
      <c r="AB4" t="n">
        <v>525.1988310527391</v>
      </c>
      <c r="AC4" t="n">
        <v>475.0745917382538</v>
      </c>
      <c r="AD4" t="n">
        <v>383848.7771084993</v>
      </c>
      <c r="AE4" t="n">
        <v>525198.8310527392</v>
      </c>
      <c r="AF4" t="n">
        <v>2.900975371250134e-05</v>
      </c>
      <c r="AG4" t="n">
        <v>22</v>
      </c>
      <c r="AH4" t="n">
        <v>475074.5917382538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3.2322</v>
      </c>
      <c r="E5" t="n">
        <v>30.94</v>
      </c>
      <c r="F5" t="n">
        <v>26.05</v>
      </c>
      <c r="G5" t="n">
        <v>24.05</v>
      </c>
      <c r="H5" t="n">
        <v>0.37</v>
      </c>
      <c r="I5" t="n">
        <v>65</v>
      </c>
      <c r="J5" t="n">
        <v>190.25</v>
      </c>
      <c r="K5" t="n">
        <v>53.44</v>
      </c>
      <c r="L5" t="n">
        <v>4</v>
      </c>
      <c r="M5" t="n">
        <v>63</v>
      </c>
      <c r="N5" t="n">
        <v>37.82</v>
      </c>
      <c r="O5" t="n">
        <v>23698.48</v>
      </c>
      <c r="P5" t="n">
        <v>353.54</v>
      </c>
      <c r="Q5" t="n">
        <v>771.45</v>
      </c>
      <c r="R5" t="n">
        <v>182.06</v>
      </c>
      <c r="S5" t="n">
        <v>92.92</v>
      </c>
      <c r="T5" t="n">
        <v>40587.59</v>
      </c>
      <c r="U5" t="n">
        <v>0.51</v>
      </c>
      <c r="V5" t="n">
        <v>0.79</v>
      </c>
      <c r="W5" t="n">
        <v>12.38</v>
      </c>
      <c r="X5" t="n">
        <v>2.43</v>
      </c>
      <c r="Y5" t="n">
        <v>4</v>
      </c>
      <c r="Z5" t="n">
        <v>10</v>
      </c>
      <c r="AA5" t="n">
        <v>357.0524645983087</v>
      </c>
      <c r="AB5" t="n">
        <v>488.5349341064216</v>
      </c>
      <c r="AC5" t="n">
        <v>441.9098456583903</v>
      </c>
      <c r="AD5" t="n">
        <v>357052.4645983087</v>
      </c>
      <c r="AE5" t="n">
        <v>488534.9341064216</v>
      </c>
      <c r="AF5" t="n">
        <v>3.078209052544133e-05</v>
      </c>
      <c r="AG5" t="n">
        <v>21</v>
      </c>
      <c r="AH5" t="n">
        <v>441909.8456583903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3.3472</v>
      </c>
      <c r="E6" t="n">
        <v>29.88</v>
      </c>
      <c r="F6" t="n">
        <v>25.51</v>
      </c>
      <c r="G6" t="n">
        <v>30.01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344.1</v>
      </c>
      <c r="Q6" t="n">
        <v>771.26</v>
      </c>
      <c r="R6" t="n">
        <v>163.95</v>
      </c>
      <c r="S6" t="n">
        <v>92.92</v>
      </c>
      <c r="T6" t="n">
        <v>31602.58</v>
      </c>
      <c r="U6" t="n">
        <v>0.57</v>
      </c>
      <c r="V6" t="n">
        <v>0.8</v>
      </c>
      <c r="W6" t="n">
        <v>12.36</v>
      </c>
      <c r="X6" t="n">
        <v>1.89</v>
      </c>
      <c r="Y6" t="n">
        <v>4</v>
      </c>
      <c r="Z6" t="n">
        <v>10</v>
      </c>
      <c r="AA6" t="n">
        <v>338.0970844188226</v>
      </c>
      <c r="AB6" t="n">
        <v>462.599346692495</v>
      </c>
      <c r="AC6" t="n">
        <v>418.4495143064234</v>
      </c>
      <c r="AD6" t="n">
        <v>338097.0844188227</v>
      </c>
      <c r="AE6" t="n">
        <v>462599.346692495</v>
      </c>
      <c r="AF6" t="n">
        <v>3.187730134482928e-05</v>
      </c>
      <c r="AG6" t="n">
        <v>20</v>
      </c>
      <c r="AH6" t="n">
        <v>418449.5143064234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3.4245</v>
      </c>
      <c r="E7" t="n">
        <v>29.2</v>
      </c>
      <c r="F7" t="n">
        <v>25.17</v>
      </c>
      <c r="G7" t="n">
        <v>35.96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337.09</v>
      </c>
      <c r="Q7" t="n">
        <v>771</v>
      </c>
      <c r="R7" t="n">
        <v>152.66</v>
      </c>
      <c r="S7" t="n">
        <v>92.92</v>
      </c>
      <c r="T7" t="n">
        <v>26004.14</v>
      </c>
      <c r="U7" t="n">
        <v>0.61</v>
      </c>
      <c r="V7" t="n">
        <v>0.8100000000000001</v>
      </c>
      <c r="W7" t="n">
        <v>12.34</v>
      </c>
      <c r="X7" t="n">
        <v>1.55</v>
      </c>
      <c r="Y7" t="n">
        <v>4</v>
      </c>
      <c r="Z7" t="n">
        <v>10</v>
      </c>
      <c r="AA7" t="n">
        <v>331.5028186325889</v>
      </c>
      <c r="AB7" t="n">
        <v>453.5767813252955</v>
      </c>
      <c r="AC7" t="n">
        <v>410.2880499146194</v>
      </c>
      <c r="AD7" t="n">
        <v>331502.8186325888</v>
      </c>
      <c r="AE7" t="n">
        <v>453576.7813252955</v>
      </c>
      <c r="AF7" t="n">
        <v>3.261347348690484e-05</v>
      </c>
      <c r="AG7" t="n">
        <v>20</v>
      </c>
      <c r="AH7" t="n">
        <v>410288.0499146194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3.4896</v>
      </c>
      <c r="E8" t="n">
        <v>28.66</v>
      </c>
      <c r="F8" t="n">
        <v>24.89</v>
      </c>
      <c r="G8" t="n">
        <v>42.66</v>
      </c>
      <c r="H8" t="n">
        <v>0.64</v>
      </c>
      <c r="I8" t="n">
        <v>35</v>
      </c>
      <c r="J8" t="n">
        <v>194.86</v>
      </c>
      <c r="K8" t="n">
        <v>53.44</v>
      </c>
      <c r="L8" t="n">
        <v>7</v>
      </c>
      <c r="M8" t="n">
        <v>33</v>
      </c>
      <c r="N8" t="n">
        <v>39.43</v>
      </c>
      <c r="O8" t="n">
        <v>24267.28</v>
      </c>
      <c r="P8" t="n">
        <v>330.68</v>
      </c>
      <c r="Q8" t="n">
        <v>771</v>
      </c>
      <c r="R8" t="n">
        <v>143.26</v>
      </c>
      <c r="S8" t="n">
        <v>92.92</v>
      </c>
      <c r="T8" t="n">
        <v>21336.71</v>
      </c>
      <c r="U8" t="n">
        <v>0.65</v>
      </c>
      <c r="V8" t="n">
        <v>0.82</v>
      </c>
      <c r="W8" t="n">
        <v>12.33</v>
      </c>
      <c r="X8" t="n">
        <v>1.27</v>
      </c>
      <c r="Y8" t="n">
        <v>4</v>
      </c>
      <c r="Z8" t="n">
        <v>10</v>
      </c>
      <c r="AA8" t="n">
        <v>317.0307194283309</v>
      </c>
      <c r="AB8" t="n">
        <v>433.7754167300735</v>
      </c>
      <c r="AC8" t="n">
        <v>392.3764997649755</v>
      </c>
      <c r="AD8" t="n">
        <v>317030.719428331</v>
      </c>
      <c r="AE8" t="n">
        <v>433775.4167300735</v>
      </c>
      <c r="AF8" t="n">
        <v>3.323345804640184e-05</v>
      </c>
      <c r="AG8" t="n">
        <v>19</v>
      </c>
      <c r="AH8" t="n">
        <v>392376.4997649755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3.5271</v>
      </c>
      <c r="E9" t="n">
        <v>28.35</v>
      </c>
      <c r="F9" t="n">
        <v>24.73</v>
      </c>
      <c r="G9" t="n">
        <v>47.86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326.35</v>
      </c>
      <c r="Q9" t="n">
        <v>770.92</v>
      </c>
      <c r="R9" t="n">
        <v>138.36</v>
      </c>
      <c r="S9" t="n">
        <v>92.92</v>
      </c>
      <c r="T9" t="n">
        <v>18907.84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313.6984635154532</v>
      </c>
      <c r="AB9" t="n">
        <v>429.2160771813186</v>
      </c>
      <c r="AC9" t="n">
        <v>388.2522971836806</v>
      </c>
      <c r="AD9" t="n">
        <v>313698.4635154532</v>
      </c>
      <c r="AE9" t="n">
        <v>429216.0771813185</v>
      </c>
      <c r="AF9" t="n">
        <v>3.359059200924574e-05</v>
      </c>
      <c r="AG9" t="n">
        <v>19</v>
      </c>
      <c r="AH9" t="n">
        <v>388252.2971836806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3.5638</v>
      </c>
      <c r="E10" t="n">
        <v>28.06</v>
      </c>
      <c r="F10" t="n">
        <v>24.59</v>
      </c>
      <c r="G10" t="n">
        <v>54.64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322.33</v>
      </c>
      <c r="Q10" t="n">
        <v>770.92</v>
      </c>
      <c r="R10" t="n">
        <v>133.35</v>
      </c>
      <c r="S10" t="n">
        <v>92.92</v>
      </c>
      <c r="T10" t="n">
        <v>16423.1</v>
      </c>
      <c r="U10" t="n">
        <v>0.7</v>
      </c>
      <c r="V10" t="n">
        <v>0.83</v>
      </c>
      <c r="W10" t="n">
        <v>12.32</v>
      </c>
      <c r="X10" t="n">
        <v>0.97</v>
      </c>
      <c r="Y10" t="n">
        <v>4</v>
      </c>
      <c r="Z10" t="n">
        <v>10</v>
      </c>
      <c r="AA10" t="n">
        <v>310.5994636090228</v>
      </c>
      <c r="AB10" t="n">
        <v>424.9758887911137</v>
      </c>
      <c r="AC10" t="n">
        <v>384.4167864222952</v>
      </c>
      <c r="AD10" t="n">
        <v>310599.4636090228</v>
      </c>
      <c r="AE10" t="n">
        <v>424975.8887911137</v>
      </c>
      <c r="AF10" t="n">
        <v>3.394010711421564e-05</v>
      </c>
      <c r="AG10" t="n">
        <v>19</v>
      </c>
      <c r="AH10" t="n">
        <v>384416.7864222951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3.5916</v>
      </c>
      <c r="E11" t="n">
        <v>27.84</v>
      </c>
      <c r="F11" t="n">
        <v>24.48</v>
      </c>
      <c r="G11" t="n">
        <v>61.2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318.36</v>
      </c>
      <c r="Q11" t="n">
        <v>770.5700000000001</v>
      </c>
      <c r="R11" t="n">
        <v>130.06</v>
      </c>
      <c r="S11" t="n">
        <v>92.92</v>
      </c>
      <c r="T11" t="n">
        <v>14794.82</v>
      </c>
      <c r="U11" t="n">
        <v>0.71</v>
      </c>
      <c r="V11" t="n">
        <v>0.84</v>
      </c>
      <c r="W11" t="n">
        <v>12.31</v>
      </c>
      <c r="X11" t="n">
        <v>0.87</v>
      </c>
      <c r="Y11" t="n">
        <v>4</v>
      </c>
      <c r="Z11" t="n">
        <v>10</v>
      </c>
      <c r="AA11" t="n">
        <v>307.9411634711645</v>
      </c>
      <c r="AB11" t="n">
        <v>421.3386852665709</v>
      </c>
      <c r="AC11" t="n">
        <v>381.1267124972874</v>
      </c>
      <c r="AD11" t="n">
        <v>307941.1634711645</v>
      </c>
      <c r="AE11" t="n">
        <v>421338.6852665709</v>
      </c>
      <c r="AF11" t="n">
        <v>3.420486242533725e-05</v>
      </c>
      <c r="AG11" t="n">
        <v>19</v>
      </c>
      <c r="AH11" t="n">
        <v>381126.7124972874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3.612</v>
      </c>
      <c r="E12" t="n">
        <v>27.69</v>
      </c>
      <c r="F12" t="n">
        <v>24.4</v>
      </c>
      <c r="G12" t="n">
        <v>66.54000000000001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315.03</v>
      </c>
      <c r="Q12" t="n">
        <v>770.6</v>
      </c>
      <c r="R12" t="n">
        <v>127.41</v>
      </c>
      <c r="S12" t="n">
        <v>92.92</v>
      </c>
      <c r="T12" t="n">
        <v>13476.04</v>
      </c>
      <c r="U12" t="n">
        <v>0.73</v>
      </c>
      <c r="V12" t="n">
        <v>0.84</v>
      </c>
      <c r="W12" t="n">
        <v>12.3</v>
      </c>
      <c r="X12" t="n">
        <v>0.79</v>
      </c>
      <c r="Y12" t="n">
        <v>4</v>
      </c>
      <c r="Z12" t="n">
        <v>10</v>
      </c>
      <c r="AA12" t="n">
        <v>305.8600010476266</v>
      </c>
      <c r="AB12" t="n">
        <v>418.4911470242801</v>
      </c>
      <c r="AC12" t="n">
        <v>378.5509393082958</v>
      </c>
      <c r="AD12" t="n">
        <v>305860.0010476266</v>
      </c>
      <c r="AE12" t="n">
        <v>418491.1470242801</v>
      </c>
      <c r="AF12" t="n">
        <v>3.439914330112433e-05</v>
      </c>
      <c r="AG12" t="n">
        <v>19</v>
      </c>
      <c r="AH12" t="n">
        <v>378550.9393082958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3.6323</v>
      </c>
      <c r="E13" t="n">
        <v>27.53</v>
      </c>
      <c r="F13" t="n">
        <v>24.32</v>
      </c>
      <c r="G13" t="n">
        <v>72.95</v>
      </c>
      <c r="H13" t="n">
        <v>1.05</v>
      </c>
      <c r="I13" t="n">
        <v>20</v>
      </c>
      <c r="J13" t="n">
        <v>202.67</v>
      </c>
      <c r="K13" t="n">
        <v>53.44</v>
      </c>
      <c r="L13" t="n">
        <v>12</v>
      </c>
      <c r="M13" t="n">
        <v>18</v>
      </c>
      <c r="N13" t="n">
        <v>42.24</v>
      </c>
      <c r="O13" t="n">
        <v>25230.25</v>
      </c>
      <c r="P13" t="n">
        <v>311.71</v>
      </c>
      <c r="Q13" t="n">
        <v>770.58</v>
      </c>
      <c r="R13" t="n">
        <v>124.63</v>
      </c>
      <c r="S13" t="n">
        <v>92.92</v>
      </c>
      <c r="T13" t="n">
        <v>12098.61</v>
      </c>
      <c r="U13" t="n">
        <v>0.75</v>
      </c>
      <c r="V13" t="n">
        <v>0.84</v>
      </c>
      <c r="W13" t="n">
        <v>12.3</v>
      </c>
      <c r="X13" t="n">
        <v>0.7</v>
      </c>
      <c r="Y13" t="n">
        <v>4</v>
      </c>
      <c r="Z13" t="n">
        <v>10</v>
      </c>
      <c r="AA13" t="n">
        <v>294.8574602959893</v>
      </c>
      <c r="AB13" t="n">
        <v>403.4369853700497</v>
      </c>
      <c r="AC13" t="n">
        <v>364.9335257136966</v>
      </c>
      <c r="AD13" t="n">
        <v>294857.4602959893</v>
      </c>
      <c r="AE13" t="n">
        <v>403436.9853700497</v>
      </c>
      <c r="AF13" t="n">
        <v>3.459247181967716e-05</v>
      </c>
      <c r="AG13" t="n">
        <v>18</v>
      </c>
      <c r="AH13" t="n">
        <v>364933.5257136966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3.6517</v>
      </c>
      <c r="E14" t="n">
        <v>27.38</v>
      </c>
      <c r="F14" t="n">
        <v>24.25</v>
      </c>
      <c r="G14" t="n">
        <v>80.81999999999999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307.47</v>
      </c>
      <c r="Q14" t="n">
        <v>770.51</v>
      </c>
      <c r="R14" t="n">
        <v>122.12</v>
      </c>
      <c r="S14" t="n">
        <v>92.92</v>
      </c>
      <c r="T14" t="n">
        <v>10853.07</v>
      </c>
      <c r="U14" t="n">
        <v>0.76</v>
      </c>
      <c r="V14" t="n">
        <v>0.84</v>
      </c>
      <c r="W14" t="n">
        <v>12.3</v>
      </c>
      <c r="X14" t="n">
        <v>0.63</v>
      </c>
      <c r="Y14" t="n">
        <v>4</v>
      </c>
      <c r="Z14" t="n">
        <v>10</v>
      </c>
      <c r="AA14" t="n">
        <v>292.5259350597763</v>
      </c>
      <c r="AB14" t="n">
        <v>400.2468896822291</v>
      </c>
      <c r="AC14" t="n">
        <v>362.0478882809941</v>
      </c>
      <c r="AD14" t="n">
        <v>292525.9350597763</v>
      </c>
      <c r="AE14" t="n">
        <v>400246.8896822291</v>
      </c>
      <c r="AF14" t="n">
        <v>3.477722912312174e-05</v>
      </c>
      <c r="AG14" t="n">
        <v>18</v>
      </c>
      <c r="AH14" t="n">
        <v>362047.8882809941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3.6618</v>
      </c>
      <c r="E15" t="n">
        <v>27.31</v>
      </c>
      <c r="F15" t="n">
        <v>24.21</v>
      </c>
      <c r="G15" t="n">
        <v>85.44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15</v>
      </c>
      <c r="N15" t="n">
        <v>43.4</v>
      </c>
      <c r="O15" t="n">
        <v>25621.03</v>
      </c>
      <c r="P15" t="n">
        <v>305.14</v>
      </c>
      <c r="Q15" t="n">
        <v>770.63</v>
      </c>
      <c r="R15" t="n">
        <v>120.88</v>
      </c>
      <c r="S15" t="n">
        <v>92.92</v>
      </c>
      <c r="T15" t="n">
        <v>10239.66</v>
      </c>
      <c r="U15" t="n">
        <v>0.77</v>
      </c>
      <c r="V15" t="n">
        <v>0.85</v>
      </c>
      <c r="W15" t="n">
        <v>12.3</v>
      </c>
      <c r="X15" t="n">
        <v>0.6</v>
      </c>
      <c r="Y15" t="n">
        <v>4</v>
      </c>
      <c r="Z15" t="n">
        <v>10</v>
      </c>
      <c r="AA15" t="n">
        <v>291.2740016119684</v>
      </c>
      <c r="AB15" t="n">
        <v>398.5339391075326</v>
      </c>
      <c r="AC15" t="n">
        <v>360.4984193050055</v>
      </c>
      <c r="AD15" t="n">
        <v>291274.0016119684</v>
      </c>
      <c r="AE15" t="n">
        <v>398533.9391075326</v>
      </c>
      <c r="AF15" t="n">
        <v>3.487341720378103e-05</v>
      </c>
      <c r="AG15" t="n">
        <v>18</v>
      </c>
      <c r="AH15" t="n">
        <v>360498.4193050055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3.6717</v>
      </c>
      <c r="E16" t="n">
        <v>27.24</v>
      </c>
      <c r="F16" t="n">
        <v>24.17</v>
      </c>
      <c r="G16" t="n">
        <v>90.64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14</v>
      </c>
      <c r="N16" t="n">
        <v>44</v>
      </c>
      <c r="O16" t="n">
        <v>25817.56</v>
      </c>
      <c r="P16" t="n">
        <v>302.25</v>
      </c>
      <c r="Q16" t="n">
        <v>770.48</v>
      </c>
      <c r="R16" t="n">
        <v>119.72</v>
      </c>
      <c r="S16" t="n">
        <v>92.92</v>
      </c>
      <c r="T16" t="n">
        <v>9660.299999999999</v>
      </c>
      <c r="U16" t="n">
        <v>0.78</v>
      </c>
      <c r="V16" t="n">
        <v>0.85</v>
      </c>
      <c r="W16" t="n">
        <v>12.3</v>
      </c>
      <c r="X16" t="n">
        <v>0.5600000000000001</v>
      </c>
      <c r="Y16" t="n">
        <v>4</v>
      </c>
      <c r="Z16" t="n">
        <v>10</v>
      </c>
      <c r="AA16" t="n">
        <v>289.8284296668121</v>
      </c>
      <c r="AB16" t="n">
        <v>396.5560437980365</v>
      </c>
      <c r="AC16" t="n">
        <v>358.7092915478542</v>
      </c>
      <c r="AD16" t="n">
        <v>289828.4296668121</v>
      </c>
      <c r="AE16" t="n">
        <v>396556.0437980365</v>
      </c>
      <c r="AF16" t="n">
        <v>3.496770056997182e-05</v>
      </c>
      <c r="AG16" t="n">
        <v>18</v>
      </c>
      <c r="AH16" t="n">
        <v>358709.2915478542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3.68</v>
      </c>
      <c r="E17" t="n">
        <v>27.17</v>
      </c>
      <c r="F17" t="n">
        <v>24.15</v>
      </c>
      <c r="G17" t="n">
        <v>96.59</v>
      </c>
      <c r="H17" t="n">
        <v>1.36</v>
      </c>
      <c r="I17" t="n">
        <v>15</v>
      </c>
      <c r="J17" t="n">
        <v>209.03</v>
      </c>
      <c r="K17" t="n">
        <v>53.44</v>
      </c>
      <c r="L17" t="n">
        <v>16</v>
      </c>
      <c r="M17" t="n">
        <v>13</v>
      </c>
      <c r="N17" t="n">
        <v>44.6</v>
      </c>
      <c r="O17" t="n">
        <v>26014.91</v>
      </c>
      <c r="P17" t="n">
        <v>299.31</v>
      </c>
      <c r="Q17" t="n">
        <v>770.41</v>
      </c>
      <c r="R17" t="n">
        <v>118.83</v>
      </c>
      <c r="S17" t="n">
        <v>92.92</v>
      </c>
      <c r="T17" t="n">
        <v>9221.74</v>
      </c>
      <c r="U17" t="n">
        <v>0.78</v>
      </c>
      <c r="V17" t="n">
        <v>0.85</v>
      </c>
      <c r="W17" t="n">
        <v>12.3</v>
      </c>
      <c r="X17" t="n">
        <v>0.54</v>
      </c>
      <c r="Y17" t="n">
        <v>4</v>
      </c>
      <c r="Z17" t="n">
        <v>10</v>
      </c>
      <c r="AA17" t="n">
        <v>288.4401617937655</v>
      </c>
      <c r="AB17" t="n">
        <v>394.6565544480781</v>
      </c>
      <c r="AC17" t="n">
        <v>356.9910867955057</v>
      </c>
      <c r="AD17" t="n">
        <v>288440.1617937655</v>
      </c>
      <c r="AE17" t="n">
        <v>394656.554448078</v>
      </c>
      <c r="AF17" t="n">
        <v>3.50467462204146e-05</v>
      </c>
      <c r="AG17" t="n">
        <v>18</v>
      </c>
      <c r="AH17" t="n">
        <v>356991.0867955057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3.6904</v>
      </c>
      <c r="E18" t="n">
        <v>27.1</v>
      </c>
      <c r="F18" t="n">
        <v>24.11</v>
      </c>
      <c r="G18" t="n">
        <v>103.32</v>
      </c>
      <c r="H18" t="n">
        <v>1.43</v>
      </c>
      <c r="I18" t="n">
        <v>14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296.81</v>
      </c>
      <c r="Q18" t="n">
        <v>770.5700000000001</v>
      </c>
      <c r="R18" t="n">
        <v>117.55</v>
      </c>
      <c r="S18" t="n">
        <v>92.92</v>
      </c>
      <c r="T18" t="n">
        <v>8588.24</v>
      </c>
      <c r="U18" t="n">
        <v>0.79</v>
      </c>
      <c r="V18" t="n">
        <v>0.85</v>
      </c>
      <c r="W18" t="n">
        <v>12.3</v>
      </c>
      <c r="X18" t="n">
        <v>0.5</v>
      </c>
      <c r="Y18" t="n">
        <v>4</v>
      </c>
      <c r="Z18" t="n">
        <v>10</v>
      </c>
      <c r="AA18" t="n">
        <v>287.1361632391637</v>
      </c>
      <c r="AB18" t="n">
        <v>392.8723660973158</v>
      </c>
      <c r="AC18" t="n">
        <v>355.3771788768162</v>
      </c>
      <c r="AD18" t="n">
        <v>287136.1632391637</v>
      </c>
      <c r="AE18" t="n">
        <v>392872.3660973158</v>
      </c>
      <c r="AF18" t="n">
        <v>3.514579137277664e-05</v>
      </c>
      <c r="AG18" t="n">
        <v>18</v>
      </c>
      <c r="AH18" t="n">
        <v>355377.1788768162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3.7018</v>
      </c>
      <c r="E19" t="n">
        <v>27.01</v>
      </c>
      <c r="F19" t="n">
        <v>24.06</v>
      </c>
      <c r="G19" t="n">
        <v>111.05</v>
      </c>
      <c r="H19" t="n">
        <v>1.51</v>
      </c>
      <c r="I19" t="n">
        <v>13</v>
      </c>
      <c r="J19" t="n">
        <v>212.25</v>
      </c>
      <c r="K19" t="n">
        <v>53.44</v>
      </c>
      <c r="L19" t="n">
        <v>18</v>
      </c>
      <c r="M19" t="n">
        <v>11</v>
      </c>
      <c r="N19" t="n">
        <v>45.82</v>
      </c>
      <c r="O19" t="n">
        <v>26412.11</v>
      </c>
      <c r="P19" t="n">
        <v>293.62</v>
      </c>
      <c r="Q19" t="n">
        <v>770.5</v>
      </c>
      <c r="R19" t="n">
        <v>115.95</v>
      </c>
      <c r="S19" t="n">
        <v>92.92</v>
      </c>
      <c r="T19" t="n">
        <v>7792.97</v>
      </c>
      <c r="U19" t="n">
        <v>0.8</v>
      </c>
      <c r="V19" t="n">
        <v>0.85</v>
      </c>
      <c r="W19" t="n">
        <v>12.3</v>
      </c>
      <c r="X19" t="n">
        <v>0.45</v>
      </c>
      <c r="Y19" t="n">
        <v>4</v>
      </c>
      <c r="Z19" t="n">
        <v>10</v>
      </c>
      <c r="AA19" t="n">
        <v>285.5459581384974</v>
      </c>
      <c r="AB19" t="n">
        <v>390.6965773236864</v>
      </c>
      <c r="AC19" t="n">
        <v>353.4090443300033</v>
      </c>
      <c r="AD19" t="n">
        <v>285545.9581384974</v>
      </c>
      <c r="AE19" t="n">
        <v>390696.5773236864</v>
      </c>
      <c r="AF19" t="n">
        <v>3.525436009748119e-05</v>
      </c>
      <c r="AG19" t="n">
        <v>18</v>
      </c>
      <c r="AH19" t="n">
        <v>353409.0443300033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3.713</v>
      </c>
      <c r="E20" t="n">
        <v>26.93</v>
      </c>
      <c r="F20" t="n">
        <v>24.02</v>
      </c>
      <c r="G20" t="n">
        <v>120.09</v>
      </c>
      <c r="H20" t="n">
        <v>1.58</v>
      </c>
      <c r="I20" t="n">
        <v>12</v>
      </c>
      <c r="J20" t="n">
        <v>213.87</v>
      </c>
      <c r="K20" t="n">
        <v>53.44</v>
      </c>
      <c r="L20" t="n">
        <v>19</v>
      </c>
      <c r="M20" t="n">
        <v>10</v>
      </c>
      <c r="N20" t="n">
        <v>46.44</v>
      </c>
      <c r="O20" t="n">
        <v>26611.98</v>
      </c>
      <c r="P20" t="n">
        <v>289.44</v>
      </c>
      <c r="Q20" t="n">
        <v>770.47</v>
      </c>
      <c r="R20" t="n">
        <v>114.72</v>
      </c>
      <c r="S20" t="n">
        <v>92.92</v>
      </c>
      <c r="T20" t="n">
        <v>7184.7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283.6158129863166</v>
      </c>
      <c r="AB20" t="n">
        <v>388.0556675744784</v>
      </c>
      <c r="AC20" t="n">
        <v>351.0201793007195</v>
      </c>
      <c r="AD20" t="n">
        <v>283615.8129863166</v>
      </c>
      <c r="AE20" t="n">
        <v>388055.6675744784</v>
      </c>
      <c r="AF20" t="n">
        <v>3.536102410771724e-05</v>
      </c>
      <c r="AG20" t="n">
        <v>18</v>
      </c>
      <c r="AH20" t="n">
        <v>351020.1793007195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3.7127</v>
      </c>
      <c r="E21" t="n">
        <v>26.93</v>
      </c>
      <c r="F21" t="n">
        <v>24.02</v>
      </c>
      <c r="G21" t="n">
        <v>120.1</v>
      </c>
      <c r="H21" t="n">
        <v>1.65</v>
      </c>
      <c r="I21" t="n">
        <v>12</v>
      </c>
      <c r="J21" t="n">
        <v>215.5</v>
      </c>
      <c r="K21" t="n">
        <v>53.44</v>
      </c>
      <c r="L21" t="n">
        <v>20</v>
      </c>
      <c r="M21" t="n">
        <v>10</v>
      </c>
      <c r="N21" t="n">
        <v>47.07</v>
      </c>
      <c r="O21" t="n">
        <v>26812.71</v>
      </c>
      <c r="P21" t="n">
        <v>287.28</v>
      </c>
      <c r="Q21" t="n">
        <v>770.49</v>
      </c>
      <c r="R21" t="n">
        <v>114.93</v>
      </c>
      <c r="S21" t="n">
        <v>92.92</v>
      </c>
      <c r="T21" t="n">
        <v>7288.53</v>
      </c>
      <c r="U21" t="n">
        <v>0.8100000000000001</v>
      </c>
      <c r="V21" t="n">
        <v>0.85</v>
      </c>
      <c r="W21" t="n">
        <v>12.28</v>
      </c>
      <c r="X21" t="n">
        <v>0.41</v>
      </c>
      <c r="Y21" t="n">
        <v>4</v>
      </c>
      <c r="Z21" t="n">
        <v>10</v>
      </c>
      <c r="AA21" t="n">
        <v>282.8341243249141</v>
      </c>
      <c r="AB21" t="n">
        <v>386.9861266622775</v>
      </c>
      <c r="AC21" t="n">
        <v>350.052713872069</v>
      </c>
      <c r="AD21" t="n">
        <v>282834.1243249141</v>
      </c>
      <c r="AE21" t="n">
        <v>386986.1266622775</v>
      </c>
      <c r="AF21" t="n">
        <v>3.535816703601448e-05</v>
      </c>
      <c r="AG21" t="n">
        <v>18</v>
      </c>
      <c r="AH21" t="n">
        <v>350052.713872069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3.7233</v>
      </c>
      <c r="E22" t="n">
        <v>26.86</v>
      </c>
      <c r="F22" t="n">
        <v>23.98</v>
      </c>
      <c r="G22" t="n">
        <v>130.8</v>
      </c>
      <c r="H22" t="n">
        <v>1.72</v>
      </c>
      <c r="I22" t="n">
        <v>11</v>
      </c>
      <c r="J22" t="n">
        <v>217.14</v>
      </c>
      <c r="K22" t="n">
        <v>53.44</v>
      </c>
      <c r="L22" t="n">
        <v>21</v>
      </c>
      <c r="M22" t="n">
        <v>9</v>
      </c>
      <c r="N22" t="n">
        <v>47.7</v>
      </c>
      <c r="O22" t="n">
        <v>27014.3</v>
      </c>
      <c r="P22" t="n">
        <v>284.78</v>
      </c>
      <c r="Q22" t="n">
        <v>770.4299999999999</v>
      </c>
      <c r="R22" t="n">
        <v>113.43</v>
      </c>
      <c r="S22" t="n">
        <v>92.92</v>
      </c>
      <c r="T22" t="n">
        <v>6542.14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281.5508168932075</v>
      </c>
      <c r="AB22" t="n">
        <v>385.2302488186884</v>
      </c>
      <c r="AC22" t="n">
        <v>348.464414545482</v>
      </c>
      <c r="AD22" t="n">
        <v>281550.8168932075</v>
      </c>
      <c r="AE22" t="n">
        <v>385230.2488186884</v>
      </c>
      <c r="AF22" t="n">
        <v>3.545911690284502e-05</v>
      </c>
      <c r="AG22" t="n">
        <v>18</v>
      </c>
      <c r="AH22" t="n">
        <v>348464.414545482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3.7216</v>
      </c>
      <c r="E23" t="n">
        <v>26.87</v>
      </c>
      <c r="F23" t="n">
        <v>23.99</v>
      </c>
      <c r="G23" t="n">
        <v>130.87</v>
      </c>
      <c r="H23" t="n">
        <v>1.79</v>
      </c>
      <c r="I23" t="n">
        <v>11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281.08</v>
      </c>
      <c r="Q23" t="n">
        <v>770.42</v>
      </c>
      <c r="R23" t="n">
        <v>113.9</v>
      </c>
      <c r="S23" t="n">
        <v>92.92</v>
      </c>
      <c r="T23" t="n">
        <v>6777.21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280.2592893692366</v>
      </c>
      <c r="AB23" t="n">
        <v>383.4631238822183</v>
      </c>
      <c r="AC23" t="n">
        <v>346.8659415327732</v>
      </c>
      <c r="AD23" t="n">
        <v>280259.2893692366</v>
      </c>
      <c r="AE23" t="n">
        <v>383463.1238822183</v>
      </c>
      <c r="AF23" t="n">
        <v>3.544292682986276e-05</v>
      </c>
      <c r="AG23" t="n">
        <v>18</v>
      </c>
      <c r="AH23" t="n">
        <v>346865.9415327732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3.7334</v>
      </c>
      <c r="E24" t="n">
        <v>26.79</v>
      </c>
      <c r="F24" t="n">
        <v>23.94</v>
      </c>
      <c r="G24" t="n">
        <v>143.67</v>
      </c>
      <c r="H24" t="n">
        <v>1.85</v>
      </c>
      <c r="I24" t="n">
        <v>10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277.77</v>
      </c>
      <c r="Q24" t="n">
        <v>770.53</v>
      </c>
      <c r="R24" t="n">
        <v>112.1</v>
      </c>
      <c r="S24" t="n">
        <v>92.92</v>
      </c>
      <c r="T24" t="n">
        <v>5881.1</v>
      </c>
      <c r="U24" t="n">
        <v>0.83</v>
      </c>
      <c r="V24" t="n">
        <v>0.85</v>
      </c>
      <c r="W24" t="n">
        <v>12.29</v>
      </c>
      <c r="X24" t="n">
        <v>0.33</v>
      </c>
      <c r="Y24" t="n">
        <v>4</v>
      </c>
      <c r="Z24" t="n">
        <v>10</v>
      </c>
      <c r="AA24" t="n">
        <v>278.6471439063747</v>
      </c>
      <c r="AB24" t="n">
        <v>381.2573153370924</v>
      </c>
      <c r="AC24" t="n">
        <v>344.8706522593224</v>
      </c>
      <c r="AD24" t="n">
        <v>278647.1439063746</v>
      </c>
      <c r="AE24" t="n">
        <v>381257.3153370924</v>
      </c>
      <c r="AF24" t="n">
        <v>3.555530498350431e-05</v>
      </c>
      <c r="AG24" t="n">
        <v>18</v>
      </c>
      <c r="AH24" t="n">
        <v>344870.6522593223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3.7332</v>
      </c>
      <c r="E25" t="n">
        <v>26.79</v>
      </c>
      <c r="F25" t="n">
        <v>23.95</v>
      </c>
      <c r="G25" t="n">
        <v>143.68</v>
      </c>
      <c r="H25" t="n">
        <v>1.92</v>
      </c>
      <c r="I25" t="n">
        <v>10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275.41</v>
      </c>
      <c r="Q25" t="n">
        <v>770.5599999999999</v>
      </c>
      <c r="R25" t="n">
        <v>111.98</v>
      </c>
      <c r="S25" t="n">
        <v>92.92</v>
      </c>
      <c r="T25" t="n">
        <v>5822.83</v>
      </c>
      <c r="U25" t="n">
        <v>0.83</v>
      </c>
      <c r="V25" t="n">
        <v>0.85</v>
      </c>
      <c r="W25" t="n">
        <v>12.29</v>
      </c>
      <c r="X25" t="n">
        <v>0.34</v>
      </c>
      <c r="Y25" t="n">
        <v>4</v>
      </c>
      <c r="Z25" t="n">
        <v>10</v>
      </c>
      <c r="AA25" t="n">
        <v>277.7997779418996</v>
      </c>
      <c r="AB25" t="n">
        <v>380.0979118413497</v>
      </c>
      <c r="AC25" t="n">
        <v>343.8219006059803</v>
      </c>
      <c r="AD25" t="n">
        <v>277799.7779418996</v>
      </c>
      <c r="AE25" t="n">
        <v>380097.9118413497</v>
      </c>
      <c r="AF25" t="n">
        <v>3.555340026903582e-05</v>
      </c>
      <c r="AG25" t="n">
        <v>18</v>
      </c>
      <c r="AH25" t="n">
        <v>343821.9006059803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3.7301</v>
      </c>
      <c r="E26" t="n">
        <v>26.81</v>
      </c>
      <c r="F26" t="n">
        <v>23.97</v>
      </c>
      <c r="G26" t="n">
        <v>143.81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276.15</v>
      </c>
      <c r="Q26" t="n">
        <v>770.65</v>
      </c>
      <c r="R26" t="n">
        <v>112.69</v>
      </c>
      <c r="S26" t="n">
        <v>92.92</v>
      </c>
      <c r="T26" t="n">
        <v>6176.3</v>
      </c>
      <c r="U26" t="n">
        <v>0.82</v>
      </c>
      <c r="V26" t="n">
        <v>0.85</v>
      </c>
      <c r="W26" t="n">
        <v>12.3</v>
      </c>
      <c r="X26" t="n">
        <v>0.36</v>
      </c>
      <c r="Y26" t="n">
        <v>4</v>
      </c>
      <c r="Z26" t="n">
        <v>10</v>
      </c>
      <c r="AA26" t="n">
        <v>278.1788018722099</v>
      </c>
      <c r="AB26" t="n">
        <v>380.6165091041559</v>
      </c>
      <c r="AC26" t="n">
        <v>344.2910036738801</v>
      </c>
      <c r="AD26" t="n">
        <v>278178.8018722099</v>
      </c>
      <c r="AE26" t="n">
        <v>380616.5091041559</v>
      </c>
      <c r="AF26" t="n">
        <v>3.552387719477404e-05</v>
      </c>
      <c r="AG26" t="n">
        <v>18</v>
      </c>
      <c r="AH26" t="n">
        <v>344291.0036738801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2.4329</v>
      </c>
      <c r="E2" t="n">
        <v>41.1</v>
      </c>
      <c r="F2" t="n">
        <v>33.17</v>
      </c>
      <c r="G2" t="n">
        <v>8.119999999999999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336.09</v>
      </c>
      <c r="Q2" t="n">
        <v>773.7</v>
      </c>
      <c r="R2" t="n">
        <v>418.83</v>
      </c>
      <c r="S2" t="n">
        <v>92.92</v>
      </c>
      <c r="T2" t="n">
        <v>158073.78</v>
      </c>
      <c r="U2" t="n">
        <v>0.22</v>
      </c>
      <c r="V2" t="n">
        <v>0.62</v>
      </c>
      <c r="W2" t="n">
        <v>12.69</v>
      </c>
      <c r="X2" t="n">
        <v>9.51</v>
      </c>
      <c r="Y2" t="n">
        <v>4</v>
      </c>
      <c r="Z2" t="n">
        <v>10</v>
      </c>
      <c r="AA2" t="n">
        <v>455.1171616896066</v>
      </c>
      <c r="AB2" t="n">
        <v>622.7113789758354</v>
      </c>
      <c r="AC2" t="n">
        <v>563.2806789472904</v>
      </c>
      <c r="AD2" t="n">
        <v>455117.1616896066</v>
      </c>
      <c r="AE2" t="n">
        <v>622711.3789758354</v>
      </c>
      <c r="AF2" t="n">
        <v>2.888521050970799e-05</v>
      </c>
      <c r="AG2" t="n">
        <v>27</v>
      </c>
      <c r="AH2" t="n">
        <v>563280.6789472904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3.1366</v>
      </c>
      <c r="E3" t="n">
        <v>31.88</v>
      </c>
      <c r="F3" t="n">
        <v>27.41</v>
      </c>
      <c r="G3" t="n">
        <v>16.45</v>
      </c>
      <c r="H3" t="n">
        <v>0.3</v>
      </c>
      <c r="I3" t="n">
        <v>100</v>
      </c>
      <c r="J3" t="n">
        <v>117.34</v>
      </c>
      <c r="K3" t="n">
        <v>43.4</v>
      </c>
      <c r="L3" t="n">
        <v>2</v>
      </c>
      <c r="M3" t="n">
        <v>98</v>
      </c>
      <c r="N3" t="n">
        <v>16.94</v>
      </c>
      <c r="O3" t="n">
        <v>14705.49</v>
      </c>
      <c r="P3" t="n">
        <v>274.2</v>
      </c>
      <c r="Q3" t="n">
        <v>771.6799999999999</v>
      </c>
      <c r="R3" t="n">
        <v>227.4</v>
      </c>
      <c r="S3" t="n">
        <v>92.92</v>
      </c>
      <c r="T3" t="n">
        <v>63080.59</v>
      </c>
      <c r="U3" t="n">
        <v>0.41</v>
      </c>
      <c r="V3" t="n">
        <v>0.75</v>
      </c>
      <c r="W3" t="n">
        <v>12.43</v>
      </c>
      <c r="X3" t="n">
        <v>3.78</v>
      </c>
      <c r="Y3" t="n">
        <v>4</v>
      </c>
      <c r="Z3" t="n">
        <v>10</v>
      </c>
      <c r="AA3" t="n">
        <v>323.3312866709355</v>
      </c>
      <c r="AB3" t="n">
        <v>442.3961307928142</v>
      </c>
      <c r="AC3" t="n">
        <v>400.1744649768165</v>
      </c>
      <c r="AD3" t="n">
        <v>323331.2866709355</v>
      </c>
      <c r="AE3" t="n">
        <v>442396.1307928142</v>
      </c>
      <c r="AF3" t="n">
        <v>3.724006382701718e-05</v>
      </c>
      <c r="AG3" t="n">
        <v>21</v>
      </c>
      <c r="AH3" t="n">
        <v>400174.4649768164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3.3949</v>
      </c>
      <c r="E4" t="n">
        <v>29.46</v>
      </c>
      <c r="F4" t="n">
        <v>25.89</v>
      </c>
      <c r="G4" t="n">
        <v>25.06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254.62</v>
      </c>
      <c r="Q4" t="n">
        <v>771.15</v>
      </c>
      <c r="R4" t="n">
        <v>176.91</v>
      </c>
      <c r="S4" t="n">
        <v>92.92</v>
      </c>
      <c r="T4" t="n">
        <v>38025.3</v>
      </c>
      <c r="U4" t="n">
        <v>0.53</v>
      </c>
      <c r="V4" t="n">
        <v>0.79</v>
      </c>
      <c r="W4" t="n">
        <v>12.37</v>
      </c>
      <c r="X4" t="n">
        <v>2.27</v>
      </c>
      <c r="Y4" t="n">
        <v>4</v>
      </c>
      <c r="Z4" t="n">
        <v>10</v>
      </c>
      <c r="AA4" t="n">
        <v>295.4007470625577</v>
      </c>
      <c r="AB4" t="n">
        <v>404.1803342921891</v>
      </c>
      <c r="AC4" t="n">
        <v>365.6059304580038</v>
      </c>
      <c r="AD4" t="n">
        <v>295400.7470625577</v>
      </c>
      <c r="AE4" t="n">
        <v>404180.3342921891</v>
      </c>
      <c r="AF4" t="n">
        <v>4.030679483719334e-05</v>
      </c>
      <c r="AG4" t="n">
        <v>20</v>
      </c>
      <c r="AH4" t="n">
        <v>365605.9304580038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3.519</v>
      </c>
      <c r="E5" t="n">
        <v>28.42</v>
      </c>
      <c r="F5" t="n">
        <v>25.26</v>
      </c>
      <c r="G5" t="n">
        <v>33.68</v>
      </c>
      <c r="H5" t="n">
        <v>0.59</v>
      </c>
      <c r="I5" t="n">
        <v>45</v>
      </c>
      <c r="J5" t="n">
        <v>119.93</v>
      </c>
      <c r="K5" t="n">
        <v>43.4</v>
      </c>
      <c r="L5" t="n">
        <v>4</v>
      </c>
      <c r="M5" t="n">
        <v>43</v>
      </c>
      <c r="N5" t="n">
        <v>17.53</v>
      </c>
      <c r="O5" t="n">
        <v>15025.44</v>
      </c>
      <c r="P5" t="n">
        <v>243.96</v>
      </c>
      <c r="Q5" t="n">
        <v>771.14</v>
      </c>
      <c r="R5" t="n">
        <v>155.83</v>
      </c>
      <c r="S5" t="n">
        <v>92.92</v>
      </c>
      <c r="T5" t="n">
        <v>27574.33</v>
      </c>
      <c r="U5" t="n">
        <v>0.6</v>
      </c>
      <c r="V5" t="n">
        <v>0.8100000000000001</v>
      </c>
      <c r="W5" t="n">
        <v>12.34</v>
      </c>
      <c r="X5" t="n">
        <v>1.64</v>
      </c>
      <c r="Y5" t="n">
        <v>4</v>
      </c>
      <c r="Z5" t="n">
        <v>10</v>
      </c>
      <c r="AA5" t="n">
        <v>277.9278138089524</v>
      </c>
      <c r="AB5" t="n">
        <v>380.273096163195</v>
      </c>
      <c r="AC5" t="n">
        <v>343.9803655820214</v>
      </c>
      <c r="AD5" t="n">
        <v>277927.8138089523</v>
      </c>
      <c r="AE5" t="n">
        <v>380273.096163195</v>
      </c>
      <c r="AF5" t="n">
        <v>4.178020296093651e-05</v>
      </c>
      <c r="AG5" t="n">
        <v>19</v>
      </c>
      <c r="AH5" t="n">
        <v>343980.3655820214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3.5946</v>
      </c>
      <c r="E6" t="n">
        <v>27.82</v>
      </c>
      <c r="F6" t="n">
        <v>24.9</v>
      </c>
      <c r="G6" t="n">
        <v>42.68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235.9</v>
      </c>
      <c r="Q6" t="n">
        <v>770.78</v>
      </c>
      <c r="R6" t="n">
        <v>143.79</v>
      </c>
      <c r="S6" t="n">
        <v>92.92</v>
      </c>
      <c r="T6" t="n">
        <v>21600.6</v>
      </c>
      <c r="U6" t="n">
        <v>0.65</v>
      </c>
      <c r="V6" t="n">
        <v>0.82</v>
      </c>
      <c r="W6" t="n">
        <v>12.33</v>
      </c>
      <c r="X6" t="n">
        <v>1.28</v>
      </c>
      <c r="Y6" t="n">
        <v>4</v>
      </c>
      <c r="Z6" t="n">
        <v>10</v>
      </c>
      <c r="AA6" t="n">
        <v>272.4093331585382</v>
      </c>
      <c r="AB6" t="n">
        <v>372.7224674791145</v>
      </c>
      <c r="AC6" t="n">
        <v>337.1503583021757</v>
      </c>
      <c r="AD6" t="n">
        <v>272409.3331585382</v>
      </c>
      <c r="AE6" t="n">
        <v>372722.4674791145</v>
      </c>
      <c r="AF6" t="n">
        <v>4.267778276879294e-05</v>
      </c>
      <c r="AG6" t="n">
        <v>19</v>
      </c>
      <c r="AH6" t="n">
        <v>337150.3583021756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3.6409</v>
      </c>
      <c r="E7" t="n">
        <v>27.47</v>
      </c>
      <c r="F7" t="n">
        <v>24.69</v>
      </c>
      <c r="G7" t="n">
        <v>51.08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27</v>
      </c>
      <c r="N7" t="n">
        <v>18.14</v>
      </c>
      <c r="O7" t="n">
        <v>15347.16</v>
      </c>
      <c r="P7" t="n">
        <v>229.07</v>
      </c>
      <c r="Q7" t="n">
        <v>770.8</v>
      </c>
      <c r="R7" t="n">
        <v>137.03</v>
      </c>
      <c r="S7" t="n">
        <v>92.92</v>
      </c>
      <c r="T7" t="n">
        <v>18253.55</v>
      </c>
      <c r="U7" t="n">
        <v>0.68</v>
      </c>
      <c r="V7" t="n">
        <v>0.83</v>
      </c>
      <c r="W7" t="n">
        <v>12.32</v>
      </c>
      <c r="X7" t="n">
        <v>1.07</v>
      </c>
      <c r="Y7" t="n">
        <v>4</v>
      </c>
      <c r="Z7" t="n">
        <v>10</v>
      </c>
      <c r="AA7" t="n">
        <v>259.5513553028301</v>
      </c>
      <c r="AB7" t="n">
        <v>355.1296149229866</v>
      </c>
      <c r="AC7" t="n">
        <v>321.236542902281</v>
      </c>
      <c r="AD7" t="n">
        <v>259551.3553028301</v>
      </c>
      <c r="AE7" t="n">
        <v>355129.6149229866</v>
      </c>
      <c r="AF7" t="n">
        <v>4.322749103736111e-05</v>
      </c>
      <c r="AG7" t="n">
        <v>18</v>
      </c>
      <c r="AH7" t="n">
        <v>321236.542902281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3.6864</v>
      </c>
      <c r="E8" t="n">
        <v>27.13</v>
      </c>
      <c r="F8" t="n">
        <v>24.47</v>
      </c>
      <c r="G8" t="n">
        <v>61.17</v>
      </c>
      <c r="H8" t="n">
        <v>1</v>
      </c>
      <c r="I8" t="n">
        <v>24</v>
      </c>
      <c r="J8" t="n">
        <v>123.85</v>
      </c>
      <c r="K8" t="n">
        <v>43.4</v>
      </c>
      <c r="L8" t="n">
        <v>7</v>
      </c>
      <c r="M8" t="n">
        <v>22</v>
      </c>
      <c r="N8" t="n">
        <v>18.45</v>
      </c>
      <c r="O8" t="n">
        <v>15508.69</v>
      </c>
      <c r="P8" t="n">
        <v>222.14</v>
      </c>
      <c r="Q8" t="n">
        <v>770.61</v>
      </c>
      <c r="R8" t="n">
        <v>129.81</v>
      </c>
      <c r="S8" t="n">
        <v>92.92</v>
      </c>
      <c r="T8" t="n">
        <v>14666.54</v>
      </c>
      <c r="U8" t="n">
        <v>0.72</v>
      </c>
      <c r="V8" t="n">
        <v>0.84</v>
      </c>
      <c r="W8" t="n">
        <v>12.3</v>
      </c>
      <c r="X8" t="n">
        <v>0.85</v>
      </c>
      <c r="Y8" t="n">
        <v>4</v>
      </c>
      <c r="Z8" t="n">
        <v>10</v>
      </c>
      <c r="AA8" t="n">
        <v>255.6608128924699</v>
      </c>
      <c r="AB8" t="n">
        <v>349.8064031583489</v>
      </c>
      <c r="AC8" t="n">
        <v>316.4213709973909</v>
      </c>
      <c r="AD8" t="n">
        <v>255660.8128924699</v>
      </c>
      <c r="AE8" t="n">
        <v>349806.4031583489</v>
      </c>
      <c r="AF8" t="n">
        <v>4.376770110690433e-05</v>
      </c>
      <c r="AG8" t="n">
        <v>18</v>
      </c>
      <c r="AH8" t="n">
        <v>316421.3709973908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3.7102</v>
      </c>
      <c r="E9" t="n">
        <v>26.95</v>
      </c>
      <c r="F9" t="n">
        <v>24.37</v>
      </c>
      <c r="G9" t="n">
        <v>69.62</v>
      </c>
      <c r="H9" t="n">
        <v>1.13</v>
      </c>
      <c r="I9" t="n">
        <v>21</v>
      </c>
      <c r="J9" t="n">
        <v>125.16</v>
      </c>
      <c r="K9" t="n">
        <v>43.4</v>
      </c>
      <c r="L9" t="n">
        <v>8</v>
      </c>
      <c r="M9" t="n">
        <v>19</v>
      </c>
      <c r="N9" t="n">
        <v>18.76</v>
      </c>
      <c r="O9" t="n">
        <v>15670.68</v>
      </c>
      <c r="P9" t="n">
        <v>216.45</v>
      </c>
      <c r="Q9" t="n">
        <v>770.66</v>
      </c>
      <c r="R9" t="n">
        <v>126.22</v>
      </c>
      <c r="S9" t="n">
        <v>92.92</v>
      </c>
      <c r="T9" t="n">
        <v>12886.6</v>
      </c>
      <c r="U9" t="n">
        <v>0.74</v>
      </c>
      <c r="V9" t="n">
        <v>0.84</v>
      </c>
      <c r="W9" t="n">
        <v>12.3</v>
      </c>
      <c r="X9" t="n">
        <v>0.75</v>
      </c>
      <c r="Y9" t="n">
        <v>4</v>
      </c>
      <c r="Z9" t="n">
        <v>10</v>
      </c>
      <c r="AA9" t="n">
        <v>252.9143665678745</v>
      </c>
      <c r="AB9" t="n">
        <v>346.0485941323789</v>
      </c>
      <c r="AC9" t="n">
        <v>313.0222019907401</v>
      </c>
      <c r="AD9" t="n">
        <v>252914.3665678745</v>
      </c>
      <c r="AE9" t="n">
        <v>346048.5941323789</v>
      </c>
      <c r="AF9" t="n">
        <v>4.405027252789618e-05</v>
      </c>
      <c r="AG9" t="n">
        <v>18</v>
      </c>
      <c r="AH9" t="n">
        <v>313022.2019907401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24.26</v>
      </c>
      <c r="G10" t="n">
        <v>80.86</v>
      </c>
      <c r="H10" t="n">
        <v>1.26</v>
      </c>
      <c r="I10" t="n">
        <v>18</v>
      </c>
      <c r="J10" t="n">
        <v>126.48</v>
      </c>
      <c r="K10" t="n">
        <v>43.4</v>
      </c>
      <c r="L10" t="n">
        <v>9</v>
      </c>
      <c r="M10" t="n">
        <v>16</v>
      </c>
      <c r="N10" t="n">
        <v>19.08</v>
      </c>
      <c r="O10" t="n">
        <v>15833.12</v>
      </c>
      <c r="P10" t="n">
        <v>209.95</v>
      </c>
      <c r="Q10" t="n">
        <v>770.51</v>
      </c>
      <c r="R10" t="n">
        <v>122.68</v>
      </c>
      <c r="S10" t="n">
        <v>92.92</v>
      </c>
      <c r="T10" t="n">
        <v>11132.41</v>
      </c>
      <c r="U10" t="n">
        <v>0.76</v>
      </c>
      <c r="V10" t="n">
        <v>0.84</v>
      </c>
      <c r="W10" t="n">
        <v>12.3</v>
      </c>
      <c r="X10" t="n">
        <v>0.65</v>
      </c>
      <c r="Y10" t="n">
        <v>4</v>
      </c>
      <c r="Z10" t="n">
        <v>10</v>
      </c>
      <c r="AA10" t="n">
        <v>249.8716582892171</v>
      </c>
      <c r="AB10" t="n">
        <v>341.8854264307065</v>
      </c>
      <c r="AC10" t="n">
        <v>309.2563611714715</v>
      </c>
      <c r="AD10" t="n">
        <v>249871.6582892171</v>
      </c>
      <c r="AE10" t="n">
        <v>341885.4264307065</v>
      </c>
      <c r="AF10" t="n">
        <v>4.434827852230354e-05</v>
      </c>
      <c r="AG10" t="n">
        <v>18</v>
      </c>
      <c r="AH10" t="n">
        <v>309256.3611714715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3.7529</v>
      </c>
      <c r="E11" t="n">
        <v>26.65</v>
      </c>
      <c r="F11" t="n">
        <v>24.18</v>
      </c>
      <c r="G11" t="n">
        <v>90.67</v>
      </c>
      <c r="H11" t="n">
        <v>1.38</v>
      </c>
      <c r="I11" t="n">
        <v>16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203.94</v>
      </c>
      <c r="Q11" t="n">
        <v>770.72</v>
      </c>
      <c r="R11" t="n">
        <v>119.87</v>
      </c>
      <c r="S11" t="n">
        <v>92.92</v>
      </c>
      <c r="T11" t="n">
        <v>9735.74</v>
      </c>
      <c r="U11" t="n">
        <v>0.78</v>
      </c>
      <c r="V11" t="n">
        <v>0.85</v>
      </c>
      <c r="W11" t="n">
        <v>12.3</v>
      </c>
      <c r="X11" t="n">
        <v>0.57</v>
      </c>
      <c r="Y11" t="n">
        <v>4</v>
      </c>
      <c r="Z11" t="n">
        <v>10</v>
      </c>
      <c r="AA11" t="n">
        <v>247.2344685468563</v>
      </c>
      <c r="AB11" t="n">
        <v>338.27710708061</v>
      </c>
      <c r="AC11" t="n">
        <v>305.992414755839</v>
      </c>
      <c r="AD11" t="n">
        <v>247234.4685468563</v>
      </c>
      <c r="AE11" t="n">
        <v>338277.10708061</v>
      </c>
      <c r="AF11" t="n">
        <v>4.455723890085212e-05</v>
      </c>
      <c r="AG11" t="n">
        <v>18</v>
      </c>
      <c r="AH11" t="n">
        <v>305992.414755839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3.7508</v>
      </c>
      <c r="E12" t="n">
        <v>26.66</v>
      </c>
      <c r="F12" t="n">
        <v>24.19</v>
      </c>
      <c r="G12" t="n">
        <v>90.73</v>
      </c>
      <c r="H12" t="n">
        <v>1.5</v>
      </c>
      <c r="I12" t="n">
        <v>16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202.83</v>
      </c>
      <c r="Q12" t="n">
        <v>770.63</v>
      </c>
      <c r="R12" t="n">
        <v>120.01</v>
      </c>
      <c r="S12" t="n">
        <v>92.92</v>
      </c>
      <c r="T12" t="n">
        <v>9807.76</v>
      </c>
      <c r="U12" t="n">
        <v>0.77</v>
      </c>
      <c r="V12" t="n">
        <v>0.85</v>
      </c>
      <c r="W12" t="n">
        <v>12.31</v>
      </c>
      <c r="X12" t="n">
        <v>0.58</v>
      </c>
      <c r="Y12" t="n">
        <v>4</v>
      </c>
      <c r="Z12" t="n">
        <v>10</v>
      </c>
      <c r="AA12" t="n">
        <v>246.8853403194515</v>
      </c>
      <c r="AB12" t="n">
        <v>337.7994144374246</v>
      </c>
      <c r="AC12" t="n">
        <v>305.5603124280733</v>
      </c>
      <c r="AD12" t="n">
        <v>246885.3403194515</v>
      </c>
      <c r="AE12" t="n">
        <v>337799.4144374246</v>
      </c>
      <c r="AF12" t="n">
        <v>4.453230612841167e-05</v>
      </c>
      <c r="AG12" t="n">
        <v>18</v>
      </c>
      <c r="AH12" t="n">
        <v>305560.3124280733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2.7328</v>
      </c>
      <c r="E2" t="n">
        <v>36.59</v>
      </c>
      <c r="F2" t="n">
        <v>31.03</v>
      </c>
      <c r="G2" t="n">
        <v>9.699999999999999</v>
      </c>
      <c r="H2" t="n">
        <v>0.2</v>
      </c>
      <c r="I2" t="n">
        <v>192</v>
      </c>
      <c r="J2" t="n">
        <v>89.87</v>
      </c>
      <c r="K2" t="n">
        <v>37.55</v>
      </c>
      <c r="L2" t="n">
        <v>1</v>
      </c>
      <c r="M2" t="n">
        <v>190</v>
      </c>
      <c r="N2" t="n">
        <v>11.32</v>
      </c>
      <c r="O2" t="n">
        <v>11317.98</v>
      </c>
      <c r="P2" t="n">
        <v>263.68</v>
      </c>
      <c r="Q2" t="n">
        <v>772.61</v>
      </c>
      <c r="R2" t="n">
        <v>347.03</v>
      </c>
      <c r="S2" t="n">
        <v>92.92</v>
      </c>
      <c r="T2" t="n">
        <v>122436.92</v>
      </c>
      <c r="U2" t="n">
        <v>0.27</v>
      </c>
      <c r="V2" t="n">
        <v>0.66</v>
      </c>
      <c r="W2" t="n">
        <v>12.61</v>
      </c>
      <c r="X2" t="n">
        <v>7.38</v>
      </c>
      <c r="Y2" t="n">
        <v>4</v>
      </c>
      <c r="Z2" t="n">
        <v>10</v>
      </c>
      <c r="AA2" t="n">
        <v>364.0035738979543</v>
      </c>
      <c r="AB2" t="n">
        <v>498.045748511496</v>
      </c>
      <c r="AC2" t="n">
        <v>450.5129612851563</v>
      </c>
      <c r="AD2" t="n">
        <v>364003.5738979543</v>
      </c>
      <c r="AE2" t="n">
        <v>498045.7485114959</v>
      </c>
      <c r="AF2" t="n">
        <v>3.689354912753571e-05</v>
      </c>
      <c r="AG2" t="n">
        <v>24</v>
      </c>
      <c r="AH2" t="n">
        <v>450512.9612851563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3.3199</v>
      </c>
      <c r="E3" t="n">
        <v>30.12</v>
      </c>
      <c r="F3" t="n">
        <v>26.65</v>
      </c>
      <c r="G3" t="n">
        <v>19.74</v>
      </c>
      <c r="H3" t="n">
        <v>0.39</v>
      </c>
      <c r="I3" t="n">
        <v>81</v>
      </c>
      <c r="J3" t="n">
        <v>91.09999999999999</v>
      </c>
      <c r="K3" t="n">
        <v>37.55</v>
      </c>
      <c r="L3" t="n">
        <v>2</v>
      </c>
      <c r="M3" t="n">
        <v>79</v>
      </c>
      <c r="N3" t="n">
        <v>11.54</v>
      </c>
      <c r="O3" t="n">
        <v>11468.97</v>
      </c>
      <c r="P3" t="n">
        <v>221.01</v>
      </c>
      <c r="Q3" t="n">
        <v>771.27</v>
      </c>
      <c r="R3" t="n">
        <v>202.56</v>
      </c>
      <c r="S3" t="n">
        <v>92.92</v>
      </c>
      <c r="T3" t="n">
        <v>50756.54</v>
      </c>
      <c r="U3" t="n">
        <v>0.46</v>
      </c>
      <c r="V3" t="n">
        <v>0.77</v>
      </c>
      <c r="W3" t="n">
        <v>12.4</v>
      </c>
      <c r="X3" t="n">
        <v>3.03</v>
      </c>
      <c r="Y3" t="n">
        <v>4</v>
      </c>
      <c r="Z3" t="n">
        <v>10</v>
      </c>
      <c r="AA3" t="n">
        <v>282.2259305230886</v>
      </c>
      <c r="AB3" t="n">
        <v>386.153969071003</v>
      </c>
      <c r="AC3" t="n">
        <v>349.2999762333652</v>
      </c>
      <c r="AD3" t="n">
        <v>282225.9305230886</v>
      </c>
      <c r="AE3" t="n">
        <v>386153.969071003</v>
      </c>
      <c r="AF3" t="n">
        <v>4.481956006605159e-05</v>
      </c>
      <c r="AG3" t="n">
        <v>20</v>
      </c>
      <c r="AH3" t="n">
        <v>349299.9762333651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3.5287</v>
      </c>
      <c r="E4" t="n">
        <v>28.34</v>
      </c>
      <c r="F4" t="n">
        <v>25.45</v>
      </c>
      <c r="G4" t="n">
        <v>30.55</v>
      </c>
      <c r="H4" t="n">
        <v>0.57</v>
      </c>
      <c r="I4" t="n">
        <v>50</v>
      </c>
      <c r="J4" t="n">
        <v>92.31999999999999</v>
      </c>
      <c r="K4" t="n">
        <v>37.55</v>
      </c>
      <c r="L4" t="n">
        <v>3</v>
      </c>
      <c r="M4" t="n">
        <v>48</v>
      </c>
      <c r="N4" t="n">
        <v>11.77</v>
      </c>
      <c r="O4" t="n">
        <v>11620.34</v>
      </c>
      <c r="P4" t="n">
        <v>204.95</v>
      </c>
      <c r="Q4" t="n">
        <v>770.9400000000001</v>
      </c>
      <c r="R4" t="n">
        <v>162.46</v>
      </c>
      <c r="S4" t="n">
        <v>92.92</v>
      </c>
      <c r="T4" t="n">
        <v>30860.14</v>
      </c>
      <c r="U4" t="n">
        <v>0.57</v>
      </c>
      <c r="V4" t="n">
        <v>0.8</v>
      </c>
      <c r="W4" t="n">
        <v>12.35</v>
      </c>
      <c r="X4" t="n">
        <v>1.84</v>
      </c>
      <c r="Y4" t="n">
        <v>4</v>
      </c>
      <c r="Z4" t="n">
        <v>10</v>
      </c>
      <c r="AA4" t="n">
        <v>260.4338919437261</v>
      </c>
      <c r="AB4" t="n">
        <v>356.3371404898291</v>
      </c>
      <c r="AC4" t="n">
        <v>322.3288239237968</v>
      </c>
      <c r="AD4" t="n">
        <v>260433.891943726</v>
      </c>
      <c r="AE4" t="n">
        <v>356337.1404898291</v>
      </c>
      <c r="AF4" t="n">
        <v>4.7638417303255e-05</v>
      </c>
      <c r="AG4" t="n">
        <v>19</v>
      </c>
      <c r="AH4" t="n">
        <v>322328.8239237968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3.6286</v>
      </c>
      <c r="E5" t="n">
        <v>27.56</v>
      </c>
      <c r="F5" t="n">
        <v>24.94</v>
      </c>
      <c r="G5" t="n">
        <v>41.56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34</v>
      </c>
      <c r="N5" t="n">
        <v>12</v>
      </c>
      <c r="O5" t="n">
        <v>11772.07</v>
      </c>
      <c r="P5" t="n">
        <v>194.36</v>
      </c>
      <c r="Q5" t="n">
        <v>770.92</v>
      </c>
      <c r="R5" t="n">
        <v>145.1</v>
      </c>
      <c r="S5" t="n">
        <v>92.92</v>
      </c>
      <c r="T5" t="n">
        <v>22251.59</v>
      </c>
      <c r="U5" t="n">
        <v>0.64</v>
      </c>
      <c r="V5" t="n">
        <v>0.82</v>
      </c>
      <c r="W5" t="n">
        <v>12.33</v>
      </c>
      <c r="X5" t="n">
        <v>1.32</v>
      </c>
      <c r="Y5" t="n">
        <v>4</v>
      </c>
      <c r="Z5" t="n">
        <v>10</v>
      </c>
      <c r="AA5" t="n">
        <v>244.8541042193934</v>
      </c>
      <c r="AB5" t="n">
        <v>335.0201875935143</v>
      </c>
      <c r="AC5" t="n">
        <v>303.0463310934755</v>
      </c>
      <c r="AD5" t="n">
        <v>244854.1042193934</v>
      </c>
      <c r="AE5" t="n">
        <v>335020.1875935143</v>
      </c>
      <c r="AF5" t="n">
        <v>4.898709468829628e-05</v>
      </c>
      <c r="AG5" t="n">
        <v>18</v>
      </c>
      <c r="AH5" t="n">
        <v>303046.3310934755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3.6917</v>
      </c>
      <c r="E6" t="n">
        <v>27.09</v>
      </c>
      <c r="F6" t="n">
        <v>24.62</v>
      </c>
      <c r="G6" t="n">
        <v>52.75</v>
      </c>
      <c r="H6" t="n">
        <v>0.93</v>
      </c>
      <c r="I6" t="n">
        <v>28</v>
      </c>
      <c r="J6" t="n">
        <v>94.79000000000001</v>
      </c>
      <c r="K6" t="n">
        <v>37.55</v>
      </c>
      <c r="L6" t="n">
        <v>5</v>
      </c>
      <c r="M6" t="n">
        <v>26</v>
      </c>
      <c r="N6" t="n">
        <v>12.23</v>
      </c>
      <c r="O6" t="n">
        <v>11924.18</v>
      </c>
      <c r="P6" t="n">
        <v>185.1</v>
      </c>
      <c r="Q6" t="n">
        <v>770.7</v>
      </c>
      <c r="R6" t="n">
        <v>134.55</v>
      </c>
      <c r="S6" t="n">
        <v>92.92</v>
      </c>
      <c r="T6" t="n">
        <v>17019.69</v>
      </c>
      <c r="U6" t="n">
        <v>0.6899999999999999</v>
      </c>
      <c r="V6" t="n">
        <v>0.83</v>
      </c>
      <c r="W6" t="n">
        <v>12.32</v>
      </c>
      <c r="X6" t="n">
        <v>1</v>
      </c>
      <c r="Y6" t="n">
        <v>4</v>
      </c>
      <c r="Z6" t="n">
        <v>10</v>
      </c>
      <c r="AA6" t="n">
        <v>239.8497380098851</v>
      </c>
      <c r="AB6" t="n">
        <v>328.172992968613</v>
      </c>
      <c r="AC6" t="n">
        <v>296.8526231134745</v>
      </c>
      <c r="AD6" t="n">
        <v>239849.7380098851</v>
      </c>
      <c r="AE6" t="n">
        <v>328172.9929686129</v>
      </c>
      <c r="AF6" t="n">
        <v>4.983896198555458e-05</v>
      </c>
      <c r="AG6" t="n">
        <v>18</v>
      </c>
      <c r="AH6" t="n">
        <v>296852.6231134745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3.7372</v>
      </c>
      <c r="E7" t="n">
        <v>26.76</v>
      </c>
      <c r="F7" t="n">
        <v>24.4</v>
      </c>
      <c r="G7" t="n">
        <v>66.55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175.74</v>
      </c>
      <c r="Q7" t="n">
        <v>770.6799999999999</v>
      </c>
      <c r="R7" t="n">
        <v>127.07</v>
      </c>
      <c r="S7" t="n">
        <v>92.92</v>
      </c>
      <c r="T7" t="n">
        <v>13306.63</v>
      </c>
      <c r="U7" t="n">
        <v>0.73</v>
      </c>
      <c r="V7" t="n">
        <v>0.84</v>
      </c>
      <c r="W7" t="n">
        <v>12.32</v>
      </c>
      <c r="X7" t="n">
        <v>0.79</v>
      </c>
      <c r="Y7" t="n">
        <v>4</v>
      </c>
      <c r="Z7" t="n">
        <v>10</v>
      </c>
      <c r="AA7" t="n">
        <v>235.3742848967449</v>
      </c>
      <c r="AB7" t="n">
        <v>322.049480576161</v>
      </c>
      <c r="AC7" t="n">
        <v>291.3135301493526</v>
      </c>
      <c r="AD7" t="n">
        <v>235374.2848967449</v>
      </c>
      <c r="AE7" t="n">
        <v>322049.4805761611</v>
      </c>
      <c r="AF7" t="n">
        <v>5.045322445822104e-05</v>
      </c>
      <c r="AG7" t="n">
        <v>18</v>
      </c>
      <c r="AH7" t="n">
        <v>291313.5301493526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3.7406</v>
      </c>
      <c r="E8" t="n">
        <v>26.73</v>
      </c>
      <c r="F8" t="n">
        <v>24.4</v>
      </c>
      <c r="G8" t="n">
        <v>69.7</v>
      </c>
      <c r="H8" t="n">
        <v>1.27</v>
      </c>
      <c r="I8" t="n">
        <v>21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174.63</v>
      </c>
      <c r="Q8" t="n">
        <v>770.98</v>
      </c>
      <c r="R8" t="n">
        <v>126.09</v>
      </c>
      <c r="S8" t="n">
        <v>92.92</v>
      </c>
      <c r="T8" t="n">
        <v>12824.2</v>
      </c>
      <c r="U8" t="n">
        <v>0.74</v>
      </c>
      <c r="V8" t="n">
        <v>0.84</v>
      </c>
      <c r="W8" t="n">
        <v>12.34</v>
      </c>
      <c r="X8" t="n">
        <v>0.78</v>
      </c>
      <c r="Y8" t="n">
        <v>4</v>
      </c>
      <c r="Z8" t="n">
        <v>10</v>
      </c>
      <c r="AA8" t="n">
        <v>234.9023524066359</v>
      </c>
      <c r="AB8" t="n">
        <v>321.4037617230023</v>
      </c>
      <c r="AC8" t="n">
        <v>290.7294377972671</v>
      </c>
      <c r="AD8" t="n">
        <v>234902.3524066359</v>
      </c>
      <c r="AE8" t="n">
        <v>321403.7617230023</v>
      </c>
      <c r="AF8" t="n">
        <v>5.049912539024446e-05</v>
      </c>
      <c r="AG8" t="n">
        <v>18</v>
      </c>
      <c r="AH8" t="n">
        <v>290729.437797267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2.7328</v>
      </c>
      <c r="E29" t="n">
        <v>36.59</v>
      </c>
      <c r="F29" t="n">
        <v>31.03</v>
      </c>
      <c r="G29" t="n">
        <v>9.699999999999999</v>
      </c>
      <c r="H29" t="n">
        <v>0.2</v>
      </c>
      <c r="I29" t="n">
        <v>192</v>
      </c>
      <c r="J29" t="n">
        <v>89.87</v>
      </c>
      <c r="K29" t="n">
        <v>37.55</v>
      </c>
      <c r="L29" t="n">
        <v>1</v>
      </c>
      <c r="M29" t="n">
        <v>190</v>
      </c>
      <c r="N29" t="n">
        <v>11.32</v>
      </c>
      <c r="O29" t="n">
        <v>11317.98</v>
      </c>
      <c r="P29" t="n">
        <v>263.68</v>
      </c>
      <c r="Q29" t="n">
        <v>772.61</v>
      </c>
      <c r="R29" t="n">
        <v>347.03</v>
      </c>
      <c r="S29" t="n">
        <v>92.92</v>
      </c>
      <c r="T29" t="n">
        <v>122436.92</v>
      </c>
      <c r="U29" t="n">
        <v>0.27</v>
      </c>
      <c r="V29" t="n">
        <v>0.66</v>
      </c>
      <c r="W29" t="n">
        <v>12.61</v>
      </c>
      <c r="X29" t="n">
        <v>7.38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3.3199</v>
      </c>
      <c r="E30" t="n">
        <v>30.12</v>
      </c>
      <c r="F30" t="n">
        <v>26.65</v>
      </c>
      <c r="G30" t="n">
        <v>19.74</v>
      </c>
      <c r="H30" t="n">
        <v>0.39</v>
      </c>
      <c r="I30" t="n">
        <v>81</v>
      </c>
      <c r="J30" t="n">
        <v>91.09999999999999</v>
      </c>
      <c r="K30" t="n">
        <v>37.55</v>
      </c>
      <c r="L30" t="n">
        <v>2</v>
      </c>
      <c r="M30" t="n">
        <v>79</v>
      </c>
      <c r="N30" t="n">
        <v>11.54</v>
      </c>
      <c r="O30" t="n">
        <v>11468.97</v>
      </c>
      <c r="P30" t="n">
        <v>221.01</v>
      </c>
      <c r="Q30" t="n">
        <v>771.27</v>
      </c>
      <c r="R30" t="n">
        <v>202.56</v>
      </c>
      <c r="S30" t="n">
        <v>92.92</v>
      </c>
      <c r="T30" t="n">
        <v>50756.54</v>
      </c>
      <c r="U30" t="n">
        <v>0.46</v>
      </c>
      <c r="V30" t="n">
        <v>0.77</v>
      </c>
      <c r="W30" t="n">
        <v>12.4</v>
      </c>
      <c r="X30" t="n">
        <v>3.03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3.5287</v>
      </c>
      <c r="E31" t="n">
        <v>28.34</v>
      </c>
      <c r="F31" t="n">
        <v>25.45</v>
      </c>
      <c r="G31" t="n">
        <v>30.55</v>
      </c>
      <c r="H31" t="n">
        <v>0.57</v>
      </c>
      <c r="I31" t="n">
        <v>50</v>
      </c>
      <c r="J31" t="n">
        <v>92.31999999999999</v>
      </c>
      <c r="K31" t="n">
        <v>37.55</v>
      </c>
      <c r="L31" t="n">
        <v>3</v>
      </c>
      <c r="M31" t="n">
        <v>48</v>
      </c>
      <c r="N31" t="n">
        <v>11.77</v>
      </c>
      <c r="O31" t="n">
        <v>11620.34</v>
      </c>
      <c r="P31" t="n">
        <v>204.95</v>
      </c>
      <c r="Q31" t="n">
        <v>770.9400000000001</v>
      </c>
      <c r="R31" t="n">
        <v>162.46</v>
      </c>
      <c r="S31" t="n">
        <v>92.92</v>
      </c>
      <c r="T31" t="n">
        <v>30860.14</v>
      </c>
      <c r="U31" t="n">
        <v>0.57</v>
      </c>
      <c r="V31" t="n">
        <v>0.8</v>
      </c>
      <c r="W31" t="n">
        <v>12.35</v>
      </c>
      <c r="X31" t="n">
        <v>1.84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3.6286</v>
      </c>
      <c r="E32" t="n">
        <v>27.56</v>
      </c>
      <c r="F32" t="n">
        <v>24.94</v>
      </c>
      <c r="G32" t="n">
        <v>41.56</v>
      </c>
      <c r="H32" t="n">
        <v>0.75</v>
      </c>
      <c r="I32" t="n">
        <v>36</v>
      </c>
      <c r="J32" t="n">
        <v>93.55</v>
      </c>
      <c r="K32" t="n">
        <v>37.55</v>
      </c>
      <c r="L32" t="n">
        <v>4</v>
      </c>
      <c r="M32" t="n">
        <v>34</v>
      </c>
      <c r="N32" t="n">
        <v>12</v>
      </c>
      <c r="O32" t="n">
        <v>11772.07</v>
      </c>
      <c r="P32" t="n">
        <v>194.36</v>
      </c>
      <c r="Q32" t="n">
        <v>770.92</v>
      </c>
      <c r="R32" t="n">
        <v>145.1</v>
      </c>
      <c r="S32" t="n">
        <v>92.92</v>
      </c>
      <c r="T32" t="n">
        <v>22251.59</v>
      </c>
      <c r="U32" t="n">
        <v>0.64</v>
      </c>
      <c r="V32" t="n">
        <v>0.82</v>
      </c>
      <c r="W32" t="n">
        <v>12.33</v>
      </c>
      <c r="X32" t="n">
        <v>1.32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3.6917</v>
      </c>
      <c r="E33" t="n">
        <v>27.09</v>
      </c>
      <c r="F33" t="n">
        <v>24.62</v>
      </c>
      <c r="G33" t="n">
        <v>52.75</v>
      </c>
      <c r="H33" t="n">
        <v>0.93</v>
      </c>
      <c r="I33" t="n">
        <v>28</v>
      </c>
      <c r="J33" t="n">
        <v>94.79000000000001</v>
      </c>
      <c r="K33" t="n">
        <v>37.55</v>
      </c>
      <c r="L33" t="n">
        <v>5</v>
      </c>
      <c r="M33" t="n">
        <v>26</v>
      </c>
      <c r="N33" t="n">
        <v>12.23</v>
      </c>
      <c r="O33" t="n">
        <v>11924.18</v>
      </c>
      <c r="P33" t="n">
        <v>185.1</v>
      </c>
      <c r="Q33" t="n">
        <v>770.7</v>
      </c>
      <c r="R33" t="n">
        <v>134.55</v>
      </c>
      <c r="S33" t="n">
        <v>92.92</v>
      </c>
      <c r="T33" t="n">
        <v>17019.69</v>
      </c>
      <c r="U33" t="n">
        <v>0.6899999999999999</v>
      </c>
      <c r="V33" t="n">
        <v>0.83</v>
      </c>
      <c r="W33" t="n">
        <v>12.32</v>
      </c>
      <c r="X33" t="n">
        <v>1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3.7372</v>
      </c>
      <c r="E34" t="n">
        <v>26.76</v>
      </c>
      <c r="F34" t="n">
        <v>24.4</v>
      </c>
      <c r="G34" t="n">
        <v>66.55</v>
      </c>
      <c r="H34" t="n">
        <v>1.1</v>
      </c>
      <c r="I34" t="n">
        <v>22</v>
      </c>
      <c r="J34" t="n">
        <v>96.02</v>
      </c>
      <c r="K34" t="n">
        <v>37.55</v>
      </c>
      <c r="L34" t="n">
        <v>6</v>
      </c>
      <c r="M34" t="n">
        <v>18</v>
      </c>
      <c r="N34" t="n">
        <v>12.47</v>
      </c>
      <c r="O34" t="n">
        <v>12076.67</v>
      </c>
      <c r="P34" t="n">
        <v>175.74</v>
      </c>
      <c r="Q34" t="n">
        <v>770.6799999999999</v>
      </c>
      <c r="R34" t="n">
        <v>127.07</v>
      </c>
      <c r="S34" t="n">
        <v>92.92</v>
      </c>
      <c r="T34" t="n">
        <v>13306.63</v>
      </c>
      <c r="U34" t="n">
        <v>0.73</v>
      </c>
      <c r="V34" t="n">
        <v>0.84</v>
      </c>
      <c r="W34" t="n">
        <v>12.32</v>
      </c>
      <c r="X34" t="n">
        <v>0.79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3.7406</v>
      </c>
      <c r="E35" t="n">
        <v>26.73</v>
      </c>
      <c r="F35" t="n">
        <v>24.4</v>
      </c>
      <c r="G35" t="n">
        <v>69.7</v>
      </c>
      <c r="H35" t="n">
        <v>1.27</v>
      </c>
      <c r="I35" t="n">
        <v>21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174.63</v>
      </c>
      <c r="Q35" t="n">
        <v>770.98</v>
      </c>
      <c r="R35" t="n">
        <v>126.09</v>
      </c>
      <c r="S35" t="n">
        <v>92.92</v>
      </c>
      <c r="T35" t="n">
        <v>12824.2</v>
      </c>
      <c r="U35" t="n">
        <v>0.74</v>
      </c>
      <c r="V35" t="n">
        <v>0.84</v>
      </c>
      <c r="W35" t="n">
        <v>12.34</v>
      </c>
      <c r="X35" t="n">
        <v>0.78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2.9554</v>
      </c>
      <c r="E36" t="n">
        <v>33.84</v>
      </c>
      <c r="F36" t="n">
        <v>29.58</v>
      </c>
      <c r="G36" t="n">
        <v>11.45</v>
      </c>
      <c r="H36" t="n">
        <v>0.24</v>
      </c>
      <c r="I36" t="n">
        <v>155</v>
      </c>
      <c r="J36" t="n">
        <v>71.52</v>
      </c>
      <c r="K36" t="n">
        <v>32.27</v>
      </c>
      <c r="L36" t="n">
        <v>1</v>
      </c>
      <c r="M36" t="n">
        <v>153</v>
      </c>
      <c r="N36" t="n">
        <v>8.25</v>
      </c>
      <c r="O36" t="n">
        <v>9054.6</v>
      </c>
      <c r="P36" t="n">
        <v>212.78</v>
      </c>
      <c r="Q36" t="n">
        <v>772.3</v>
      </c>
      <c r="R36" t="n">
        <v>299.22</v>
      </c>
      <c r="S36" t="n">
        <v>92.92</v>
      </c>
      <c r="T36" t="n">
        <v>98717.14</v>
      </c>
      <c r="U36" t="n">
        <v>0.31</v>
      </c>
      <c r="V36" t="n">
        <v>0.6899999999999999</v>
      </c>
      <c r="W36" t="n">
        <v>12.54</v>
      </c>
      <c r="X36" t="n">
        <v>5.94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3.4529</v>
      </c>
      <c r="E37" t="n">
        <v>28.96</v>
      </c>
      <c r="F37" t="n">
        <v>26.09</v>
      </c>
      <c r="G37" t="n">
        <v>23.72</v>
      </c>
      <c r="H37" t="n">
        <v>0.48</v>
      </c>
      <c r="I37" t="n">
        <v>66</v>
      </c>
      <c r="J37" t="n">
        <v>72.7</v>
      </c>
      <c r="K37" t="n">
        <v>32.27</v>
      </c>
      <c r="L37" t="n">
        <v>2</v>
      </c>
      <c r="M37" t="n">
        <v>64</v>
      </c>
      <c r="N37" t="n">
        <v>8.43</v>
      </c>
      <c r="O37" t="n">
        <v>9200.25</v>
      </c>
      <c r="P37" t="n">
        <v>180.2</v>
      </c>
      <c r="Q37" t="n">
        <v>771.11</v>
      </c>
      <c r="R37" t="n">
        <v>183.51</v>
      </c>
      <c r="S37" t="n">
        <v>92.92</v>
      </c>
      <c r="T37" t="n">
        <v>41309.08</v>
      </c>
      <c r="U37" t="n">
        <v>0.51</v>
      </c>
      <c r="V37" t="n">
        <v>0.78</v>
      </c>
      <c r="W37" t="n">
        <v>12.38</v>
      </c>
      <c r="X37" t="n">
        <v>2.47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3.625</v>
      </c>
      <c r="E38" t="n">
        <v>27.59</v>
      </c>
      <c r="F38" t="n">
        <v>25.1</v>
      </c>
      <c r="G38" t="n">
        <v>36.74</v>
      </c>
      <c r="H38" t="n">
        <v>0.71</v>
      </c>
      <c r="I38" t="n">
        <v>41</v>
      </c>
      <c r="J38" t="n">
        <v>73.88</v>
      </c>
      <c r="K38" t="n">
        <v>32.27</v>
      </c>
      <c r="L38" t="n">
        <v>3</v>
      </c>
      <c r="M38" t="n">
        <v>39</v>
      </c>
      <c r="N38" t="n">
        <v>8.609999999999999</v>
      </c>
      <c r="O38" t="n">
        <v>9346.23</v>
      </c>
      <c r="P38" t="n">
        <v>164.96</v>
      </c>
      <c r="Q38" t="n">
        <v>770.9400000000001</v>
      </c>
      <c r="R38" t="n">
        <v>150.62</v>
      </c>
      <c r="S38" t="n">
        <v>92.92</v>
      </c>
      <c r="T38" t="n">
        <v>24985.73</v>
      </c>
      <c r="U38" t="n">
        <v>0.62</v>
      </c>
      <c r="V38" t="n">
        <v>0.82</v>
      </c>
      <c r="W38" t="n">
        <v>12.34</v>
      </c>
      <c r="X38" t="n">
        <v>1.49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3.7097</v>
      </c>
      <c r="E39" t="n">
        <v>26.96</v>
      </c>
      <c r="F39" t="n">
        <v>24.66</v>
      </c>
      <c r="G39" t="n">
        <v>51.02</v>
      </c>
      <c r="H39" t="n">
        <v>0.93</v>
      </c>
      <c r="I39" t="n">
        <v>29</v>
      </c>
      <c r="J39" t="n">
        <v>75.06999999999999</v>
      </c>
      <c r="K39" t="n">
        <v>32.27</v>
      </c>
      <c r="L39" t="n">
        <v>4</v>
      </c>
      <c r="M39" t="n">
        <v>22</v>
      </c>
      <c r="N39" t="n">
        <v>8.800000000000001</v>
      </c>
      <c r="O39" t="n">
        <v>9492.549999999999</v>
      </c>
      <c r="P39" t="n">
        <v>152.99</v>
      </c>
      <c r="Q39" t="n">
        <v>770.88</v>
      </c>
      <c r="R39" t="n">
        <v>135.84</v>
      </c>
      <c r="S39" t="n">
        <v>92.92</v>
      </c>
      <c r="T39" t="n">
        <v>17659.01</v>
      </c>
      <c r="U39" t="n">
        <v>0.68</v>
      </c>
      <c r="V39" t="n">
        <v>0.83</v>
      </c>
      <c r="W39" t="n">
        <v>12.32</v>
      </c>
      <c r="X39" t="n">
        <v>1.05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3.7209</v>
      </c>
      <c r="E40" t="n">
        <v>26.88</v>
      </c>
      <c r="F40" t="n">
        <v>24.61</v>
      </c>
      <c r="G40" t="n">
        <v>54.69</v>
      </c>
      <c r="H40" t="n">
        <v>1.15</v>
      </c>
      <c r="I40" t="n">
        <v>27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152.69</v>
      </c>
      <c r="Q40" t="n">
        <v>771.14</v>
      </c>
      <c r="R40" t="n">
        <v>133.21</v>
      </c>
      <c r="S40" t="n">
        <v>92.92</v>
      </c>
      <c r="T40" t="n">
        <v>16350.34</v>
      </c>
      <c r="U40" t="n">
        <v>0.7</v>
      </c>
      <c r="V40" t="n">
        <v>0.83</v>
      </c>
      <c r="W40" t="n">
        <v>12.35</v>
      </c>
      <c r="X40" t="n">
        <v>1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3.3952</v>
      </c>
      <c r="E41" t="n">
        <v>29.45</v>
      </c>
      <c r="F41" t="n">
        <v>26.81</v>
      </c>
      <c r="G41" t="n">
        <v>18.92</v>
      </c>
      <c r="H41" t="n">
        <v>0.43</v>
      </c>
      <c r="I41" t="n">
        <v>85</v>
      </c>
      <c r="J41" t="n">
        <v>39.78</v>
      </c>
      <c r="K41" t="n">
        <v>19.54</v>
      </c>
      <c r="L41" t="n">
        <v>1</v>
      </c>
      <c r="M41" t="n">
        <v>83</v>
      </c>
      <c r="N41" t="n">
        <v>4.24</v>
      </c>
      <c r="O41" t="n">
        <v>5140</v>
      </c>
      <c r="P41" t="n">
        <v>116.5</v>
      </c>
      <c r="Q41" t="n">
        <v>771.38</v>
      </c>
      <c r="R41" t="n">
        <v>207.03</v>
      </c>
      <c r="S41" t="n">
        <v>92.92</v>
      </c>
      <c r="T41" t="n">
        <v>52972.16</v>
      </c>
      <c r="U41" t="n">
        <v>0.45</v>
      </c>
      <c r="V41" t="n">
        <v>0.76</v>
      </c>
      <c r="W41" t="n">
        <v>12.42</v>
      </c>
      <c r="X41" t="n">
        <v>3.18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3.5844</v>
      </c>
      <c r="E42" t="n">
        <v>27.9</v>
      </c>
      <c r="F42" t="n">
        <v>25.61</v>
      </c>
      <c r="G42" t="n">
        <v>28.99</v>
      </c>
      <c r="H42" t="n">
        <v>0.84</v>
      </c>
      <c r="I42" t="n">
        <v>53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105.08</v>
      </c>
      <c r="Q42" t="n">
        <v>771.66</v>
      </c>
      <c r="R42" t="n">
        <v>165.13</v>
      </c>
      <c r="S42" t="n">
        <v>92.92</v>
      </c>
      <c r="T42" t="n">
        <v>32184.79</v>
      </c>
      <c r="U42" t="n">
        <v>0.5600000000000001</v>
      </c>
      <c r="V42" t="n">
        <v>0.8</v>
      </c>
      <c r="W42" t="n">
        <v>12.43</v>
      </c>
      <c r="X42" t="n">
        <v>1.99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2.1654</v>
      </c>
      <c r="E43" t="n">
        <v>46.18</v>
      </c>
      <c r="F43" t="n">
        <v>35.34</v>
      </c>
      <c r="G43" t="n">
        <v>7.12</v>
      </c>
      <c r="H43" t="n">
        <v>0.12</v>
      </c>
      <c r="I43" t="n">
        <v>298</v>
      </c>
      <c r="J43" t="n">
        <v>141.81</v>
      </c>
      <c r="K43" t="n">
        <v>47.83</v>
      </c>
      <c r="L43" t="n">
        <v>1</v>
      </c>
      <c r="M43" t="n">
        <v>296</v>
      </c>
      <c r="N43" t="n">
        <v>22.98</v>
      </c>
      <c r="O43" t="n">
        <v>17723.39</v>
      </c>
      <c r="P43" t="n">
        <v>408.89</v>
      </c>
      <c r="Q43" t="n">
        <v>774.4400000000001</v>
      </c>
      <c r="R43" t="n">
        <v>492.21</v>
      </c>
      <c r="S43" t="n">
        <v>92.92</v>
      </c>
      <c r="T43" t="n">
        <v>194499.55</v>
      </c>
      <c r="U43" t="n">
        <v>0.19</v>
      </c>
      <c r="V43" t="n">
        <v>0.58</v>
      </c>
      <c r="W43" t="n">
        <v>12.76</v>
      </c>
      <c r="X43" t="n">
        <v>11.68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2.9714</v>
      </c>
      <c r="E44" t="n">
        <v>33.65</v>
      </c>
      <c r="F44" t="n">
        <v>28.05</v>
      </c>
      <c r="G44" t="n">
        <v>14.38</v>
      </c>
      <c r="H44" t="n">
        <v>0.25</v>
      </c>
      <c r="I44" t="n">
        <v>117</v>
      </c>
      <c r="J44" t="n">
        <v>143.17</v>
      </c>
      <c r="K44" t="n">
        <v>47.83</v>
      </c>
      <c r="L44" t="n">
        <v>2</v>
      </c>
      <c r="M44" t="n">
        <v>115</v>
      </c>
      <c r="N44" t="n">
        <v>23.34</v>
      </c>
      <c r="O44" t="n">
        <v>17891.86</v>
      </c>
      <c r="P44" t="n">
        <v>322.2</v>
      </c>
      <c r="Q44" t="n">
        <v>771.9299999999999</v>
      </c>
      <c r="R44" t="n">
        <v>248.79</v>
      </c>
      <c r="S44" t="n">
        <v>92.92</v>
      </c>
      <c r="T44" t="n">
        <v>73693.96000000001</v>
      </c>
      <c r="U44" t="n">
        <v>0.37</v>
      </c>
      <c r="V44" t="n">
        <v>0.73</v>
      </c>
      <c r="W44" t="n">
        <v>12.45</v>
      </c>
      <c r="X44" t="n">
        <v>4.41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3.2585</v>
      </c>
      <c r="E45" t="n">
        <v>30.69</v>
      </c>
      <c r="F45" t="n">
        <v>26.35</v>
      </c>
      <c r="G45" t="n">
        <v>21.66</v>
      </c>
      <c r="H45" t="n">
        <v>0.37</v>
      </c>
      <c r="I45" t="n">
        <v>73</v>
      </c>
      <c r="J45" t="n">
        <v>144.54</v>
      </c>
      <c r="K45" t="n">
        <v>47.83</v>
      </c>
      <c r="L45" t="n">
        <v>3</v>
      </c>
      <c r="M45" t="n">
        <v>71</v>
      </c>
      <c r="N45" t="n">
        <v>23.71</v>
      </c>
      <c r="O45" t="n">
        <v>18060.85</v>
      </c>
      <c r="P45" t="n">
        <v>299.56</v>
      </c>
      <c r="Q45" t="n">
        <v>771.37</v>
      </c>
      <c r="R45" t="n">
        <v>192.3</v>
      </c>
      <c r="S45" t="n">
        <v>92.92</v>
      </c>
      <c r="T45" t="n">
        <v>45665.39</v>
      </c>
      <c r="U45" t="n">
        <v>0.48</v>
      </c>
      <c r="V45" t="n">
        <v>0.78</v>
      </c>
      <c r="W45" t="n">
        <v>12.39</v>
      </c>
      <c r="X45" t="n">
        <v>2.73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3.4062</v>
      </c>
      <c r="E46" t="n">
        <v>29.36</v>
      </c>
      <c r="F46" t="n">
        <v>25.6</v>
      </c>
      <c r="G46" t="n">
        <v>28.98</v>
      </c>
      <c r="H46" t="n">
        <v>0.49</v>
      </c>
      <c r="I46" t="n">
        <v>53</v>
      </c>
      <c r="J46" t="n">
        <v>145.92</v>
      </c>
      <c r="K46" t="n">
        <v>47.83</v>
      </c>
      <c r="L46" t="n">
        <v>4</v>
      </c>
      <c r="M46" t="n">
        <v>51</v>
      </c>
      <c r="N46" t="n">
        <v>24.09</v>
      </c>
      <c r="O46" t="n">
        <v>18230.35</v>
      </c>
      <c r="P46" t="n">
        <v>287.73</v>
      </c>
      <c r="Q46" t="n">
        <v>771.0599999999999</v>
      </c>
      <c r="R46" t="n">
        <v>167.24</v>
      </c>
      <c r="S46" t="n">
        <v>92.92</v>
      </c>
      <c r="T46" t="n">
        <v>33237.4</v>
      </c>
      <c r="U46" t="n">
        <v>0.5600000000000001</v>
      </c>
      <c r="V46" t="n">
        <v>0.8</v>
      </c>
      <c r="W46" t="n">
        <v>12.36</v>
      </c>
      <c r="X46" t="n">
        <v>1.98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3.5057</v>
      </c>
      <c r="E47" t="n">
        <v>28.53</v>
      </c>
      <c r="F47" t="n">
        <v>25.11</v>
      </c>
      <c r="G47" t="n">
        <v>36.75</v>
      </c>
      <c r="H47" t="n">
        <v>0.6</v>
      </c>
      <c r="I47" t="n">
        <v>41</v>
      </c>
      <c r="J47" t="n">
        <v>147.3</v>
      </c>
      <c r="K47" t="n">
        <v>47.83</v>
      </c>
      <c r="L47" t="n">
        <v>5</v>
      </c>
      <c r="M47" t="n">
        <v>39</v>
      </c>
      <c r="N47" t="n">
        <v>24.47</v>
      </c>
      <c r="O47" t="n">
        <v>18400.38</v>
      </c>
      <c r="P47" t="n">
        <v>278.7</v>
      </c>
      <c r="Q47" t="n">
        <v>770.86</v>
      </c>
      <c r="R47" t="n">
        <v>151.1</v>
      </c>
      <c r="S47" t="n">
        <v>92.92</v>
      </c>
      <c r="T47" t="n">
        <v>25227.82</v>
      </c>
      <c r="U47" t="n">
        <v>0.61</v>
      </c>
      <c r="V47" t="n">
        <v>0.82</v>
      </c>
      <c r="W47" t="n">
        <v>12.33</v>
      </c>
      <c r="X47" t="n">
        <v>1.5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3.5644</v>
      </c>
      <c r="E48" t="n">
        <v>28.06</v>
      </c>
      <c r="F48" t="n">
        <v>24.84</v>
      </c>
      <c r="G48" t="n">
        <v>43.84</v>
      </c>
      <c r="H48" t="n">
        <v>0.71</v>
      </c>
      <c r="I48" t="n">
        <v>34</v>
      </c>
      <c r="J48" t="n">
        <v>148.68</v>
      </c>
      <c r="K48" t="n">
        <v>47.83</v>
      </c>
      <c r="L48" t="n">
        <v>6</v>
      </c>
      <c r="M48" t="n">
        <v>32</v>
      </c>
      <c r="N48" t="n">
        <v>24.85</v>
      </c>
      <c r="O48" t="n">
        <v>18570.94</v>
      </c>
      <c r="P48" t="n">
        <v>272.1</v>
      </c>
      <c r="Q48" t="n">
        <v>770.74</v>
      </c>
      <c r="R48" t="n">
        <v>142.16</v>
      </c>
      <c r="S48" t="n">
        <v>92.92</v>
      </c>
      <c r="T48" t="n">
        <v>20790.38</v>
      </c>
      <c r="U48" t="n">
        <v>0.65</v>
      </c>
      <c r="V48" t="n">
        <v>0.82</v>
      </c>
      <c r="W48" t="n">
        <v>12.32</v>
      </c>
      <c r="X48" t="n">
        <v>1.23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3.6018</v>
      </c>
      <c r="E49" t="n">
        <v>27.76</v>
      </c>
      <c r="F49" t="n">
        <v>24.7</v>
      </c>
      <c r="G49" t="n">
        <v>51.1</v>
      </c>
      <c r="H49" t="n">
        <v>0.83</v>
      </c>
      <c r="I49" t="n">
        <v>29</v>
      </c>
      <c r="J49" t="n">
        <v>150.07</v>
      </c>
      <c r="K49" t="n">
        <v>47.83</v>
      </c>
      <c r="L49" t="n">
        <v>7</v>
      </c>
      <c r="M49" t="n">
        <v>27</v>
      </c>
      <c r="N49" t="n">
        <v>25.24</v>
      </c>
      <c r="O49" t="n">
        <v>18742.03</v>
      </c>
      <c r="P49" t="n">
        <v>266.92</v>
      </c>
      <c r="Q49" t="n">
        <v>770.74</v>
      </c>
      <c r="R49" t="n">
        <v>137.15</v>
      </c>
      <c r="S49" t="n">
        <v>92.92</v>
      </c>
      <c r="T49" t="n">
        <v>18312.25</v>
      </c>
      <c r="U49" t="n">
        <v>0.68</v>
      </c>
      <c r="V49" t="n">
        <v>0.83</v>
      </c>
      <c r="W49" t="n">
        <v>12.32</v>
      </c>
      <c r="X49" t="n">
        <v>1.08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3.6414</v>
      </c>
      <c r="E50" t="n">
        <v>27.46</v>
      </c>
      <c r="F50" t="n">
        <v>24.51</v>
      </c>
      <c r="G50" t="n">
        <v>58.83</v>
      </c>
      <c r="H50" t="n">
        <v>0.9399999999999999</v>
      </c>
      <c r="I50" t="n">
        <v>25</v>
      </c>
      <c r="J50" t="n">
        <v>151.46</v>
      </c>
      <c r="K50" t="n">
        <v>47.83</v>
      </c>
      <c r="L50" t="n">
        <v>8</v>
      </c>
      <c r="M50" t="n">
        <v>23</v>
      </c>
      <c r="N50" t="n">
        <v>25.63</v>
      </c>
      <c r="O50" t="n">
        <v>18913.66</v>
      </c>
      <c r="P50" t="n">
        <v>261.24</v>
      </c>
      <c r="Q50" t="n">
        <v>770.5700000000001</v>
      </c>
      <c r="R50" t="n">
        <v>131.03</v>
      </c>
      <c r="S50" t="n">
        <v>92.92</v>
      </c>
      <c r="T50" t="n">
        <v>15271.73</v>
      </c>
      <c r="U50" t="n">
        <v>0.71</v>
      </c>
      <c r="V50" t="n">
        <v>0.84</v>
      </c>
      <c r="W50" t="n">
        <v>12.31</v>
      </c>
      <c r="X50" t="n">
        <v>0.9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3.6685</v>
      </c>
      <c r="E51" t="n">
        <v>27.26</v>
      </c>
      <c r="F51" t="n">
        <v>24.4</v>
      </c>
      <c r="G51" t="n">
        <v>66.53</v>
      </c>
      <c r="H51" t="n">
        <v>1.04</v>
      </c>
      <c r="I51" t="n">
        <v>22</v>
      </c>
      <c r="J51" t="n">
        <v>152.85</v>
      </c>
      <c r="K51" t="n">
        <v>47.83</v>
      </c>
      <c r="L51" t="n">
        <v>9</v>
      </c>
      <c r="M51" t="n">
        <v>20</v>
      </c>
      <c r="N51" t="n">
        <v>26.03</v>
      </c>
      <c r="O51" t="n">
        <v>19085.83</v>
      </c>
      <c r="P51" t="n">
        <v>256.42</v>
      </c>
      <c r="Q51" t="n">
        <v>770.55</v>
      </c>
      <c r="R51" t="n">
        <v>127.1</v>
      </c>
      <c r="S51" t="n">
        <v>92.92</v>
      </c>
      <c r="T51" t="n">
        <v>13324.64</v>
      </c>
      <c r="U51" t="n">
        <v>0.73</v>
      </c>
      <c r="V51" t="n">
        <v>0.84</v>
      </c>
      <c r="W51" t="n">
        <v>12.31</v>
      </c>
      <c r="X51" t="n">
        <v>0.78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3.6945</v>
      </c>
      <c r="E52" t="n">
        <v>27.07</v>
      </c>
      <c r="F52" t="n">
        <v>24.29</v>
      </c>
      <c r="G52" t="n">
        <v>76.7</v>
      </c>
      <c r="H52" t="n">
        <v>1.15</v>
      </c>
      <c r="I52" t="n">
        <v>19</v>
      </c>
      <c r="J52" t="n">
        <v>154.25</v>
      </c>
      <c r="K52" t="n">
        <v>47.83</v>
      </c>
      <c r="L52" t="n">
        <v>10</v>
      </c>
      <c r="M52" t="n">
        <v>17</v>
      </c>
      <c r="N52" t="n">
        <v>26.43</v>
      </c>
      <c r="O52" t="n">
        <v>19258.55</v>
      </c>
      <c r="P52" t="n">
        <v>251.19</v>
      </c>
      <c r="Q52" t="n">
        <v>770.5700000000001</v>
      </c>
      <c r="R52" t="n">
        <v>123.74</v>
      </c>
      <c r="S52" t="n">
        <v>92.92</v>
      </c>
      <c r="T52" t="n">
        <v>11656.94</v>
      </c>
      <c r="U52" t="n">
        <v>0.75</v>
      </c>
      <c r="V52" t="n">
        <v>0.84</v>
      </c>
      <c r="W52" t="n">
        <v>12.3</v>
      </c>
      <c r="X52" t="n">
        <v>0.68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3.7015</v>
      </c>
      <c r="E53" t="n">
        <v>27.02</v>
      </c>
      <c r="F53" t="n">
        <v>24.27</v>
      </c>
      <c r="G53" t="n">
        <v>80.89</v>
      </c>
      <c r="H53" t="n">
        <v>1.25</v>
      </c>
      <c r="I53" t="n">
        <v>18</v>
      </c>
      <c r="J53" t="n">
        <v>155.66</v>
      </c>
      <c r="K53" t="n">
        <v>47.83</v>
      </c>
      <c r="L53" t="n">
        <v>11</v>
      </c>
      <c r="M53" t="n">
        <v>16</v>
      </c>
      <c r="N53" t="n">
        <v>26.83</v>
      </c>
      <c r="O53" t="n">
        <v>19431.82</v>
      </c>
      <c r="P53" t="n">
        <v>246.72</v>
      </c>
      <c r="Q53" t="n">
        <v>770.5</v>
      </c>
      <c r="R53" t="n">
        <v>123.05</v>
      </c>
      <c r="S53" t="n">
        <v>92.92</v>
      </c>
      <c r="T53" t="n">
        <v>11318.3</v>
      </c>
      <c r="U53" t="n">
        <v>0.76</v>
      </c>
      <c r="V53" t="n">
        <v>0.84</v>
      </c>
      <c r="W53" t="n">
        <v>12.3</v>
      </c>
      <c r="X53" t="n">
        <v>0.66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3.723</v>
      </c>
      <c r="E54" t="n">
        <v>26.86</v>
      </c>
      <c r="F54" t="n">
        <v>24.17</v>
      </c>
      <c r="G54" t="n">
        <v>90.64</v>
      </c>
      <c r="H54" t="n">
        <v>1.35</v>
      </c>
      <c r="I54" t="n">
        <v>16</v>
      </c>
      <c r="J54" t="n">
        <v>157.07</v>
      </c>
      <c r="K54" t="n">
        <v>47.83</v>
      </c>
      <c r="L54" t="n">
        <v>12</v>
      </c>
      <c r="M54" t="n">
        <v>14</v>
      </c>
      <c r="N54" t="n">
        <v>27.24</v>
      </c>
      <c r="O54" t="n">
        <v>19605.66</v>
      </c>
      <c r="P54" t="n">
        <v>242.24</v>
      </c>
      <c r="Q54" t="n">
        <v>770.47</v>
      </c>
      <c r="R54" t="n">
        <v>119.75</v>
      </c>
      <c r="S54" t="n">
        <v>92.92</v>
      </c>
      <c r="T54" t="n">
        <v>9678.030000000001</v>
      </c>
      <c r="U54" t="n">
        <v>0.78</v>
      </c>
      <c r="V54" t="n">
        <v>0.85</v>
      </c>
      <c r="W54" t="n">
        <v>12.3</v>
      </c>
      <c r="X54" t="n">
        <v>0.5600000000000001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3.7431</v>
      </c>
      <c r="E55" t="n">
        <v>26.72</v>
      </c>
      <c r="F55" t="n">
        <v>24.08</v>
      </c>
      <c r="G55" t="n">
        <v>103.21</v>
      </c>
      <c r="H55" t="n">
        <v>1.45</v>
      </c>
      <c r="I55" t="n">
        <v>14</v>
      </c>
      <c r="J55" t="n">
        <v>158.48</v>
      </c>
      <c r="K55" t="n">
        <v>47.83</v>
      </c>
      <c r="L55" t="n">
        <v>13</v>
      </c>
      <c r="M55" t="n">
        <v>12</v>
      </c>
      <c r="N55" t="n">
        <v>27.65</v>
      </c>
      <c r="O55" t="n">
        <v>19780.06</v>
      </c>
      <c r="P55" t="n">
        <v>236.09</v>
      </c>
      <c r="Q55" t="n">
        <v>770.51</v>
      </c>
      <c r="R55" t="n">
        <v>116.79</v>
      </c>
      <c r="S55" t="n">
        <v>92.92</v>
      </c>
      <c r="T55" t="n">
        <v>8205.84</v>
      </c>
      <c r="U55" t="n">
        <v>0.8</v>
      </c>
      <c r="V55" t="n">
        <v>0.85</v>
      </c>
      <c r="W55" t="n">
        <v>12.29</v>
      </c>
      <c r="X55" t="n">
        <v>0.47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3.7516</v>
      </c>
      <c r="E56" t="n">
        <v>26.66</v>
      </c>
      <c r="F56" t="n">
        <v>24.05</v>
      </c>
      <c r="G56" t="n">
        <v>111.01</v>
      </c>
      <c r="H56" t="n">
        <v>1.55</v>
      </c>
      <c r="I56" t="n">
        <v>13</v>
      </c>
      <c r="J56" t="n">
        <v>159.9</v>
      </c>
      <c r="K56" t="n">
        <v>47.83</v>
      </c>
      <c r="L56" t="n">
        <v>14</v>
      </c>
      <c r="M56" t="n">
        <v>10</v>
      </c>
      <c r="N56" t="n">
        <v>28.07</v>
      </c>
      <c r="O56" t="n">
        <v>19955.16</v>
      </c>
      <c r="P56" t="n">
        <v>231.96</v>
      </c>
      <c r="Q56" t="n">
        <v>770.49</v>
      </c>
      <c r="R56" t="n">
        <v>115.7</v>
      </c>
      <c r="S56" t="n">
        <v>92.92</v>
      </c>
      <c r="T56" t="n">
        <v>7669.69</v>
      </c>
      <c r="U56" t="n">
        <v>0.8</v>
      </c>
      <c r="V56" t="n">
        <v>0.85</v>
      </c>
      <c r="W56" t="n">
        <v>12.29</v>
      </c>
      <c r="X56" t="n">
        <v>0.44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3.7484</v>
      </c>
      <c r="E57" t="n">
        <v>26.68</v>
      </c>
      <c r="F57" t="n">
        <v>24.07</v>
      </c>
      <c r="G57" t="n">
        <v>111.11</v>
      </c>
      <c r="H57" t="n">
        <v>1.65</v>
      </c>
      <c r="I57" t="n">
        <v>13</v>
      </c>
      <c r="J57" t="n">
        <v>161.32</v>
      </c>
      <c r="K57" t="n">
        <v>47.83</v>
      </c>
      <c r="L57" t="n">
        <v>15</v>
      </c>
      <c r="M57" t="n">
        <v>4</v>
      </c>
      <c r="N57" t="n">
        <v>28.5</v>
      </c>
      <c r="O57" t="n">
        <v>20130.71</v>
      </c>
      <c r="P57" t="n">
        <v>229.38</v>
      </c>
      <c r="Q57" t="n">
        <v>770.54</v>
      </c>
      <c r="R57" t="n">
        <v>116.17</v>
      </c>
      <c r="S57" t="n">
        <v>92.92</v>
      </c>
      <c r="T57" t="n">
        <v>7900.37</v>
      </c>
      <c r="U57" t="n">
        <v>0.8</v>
      </c>
      <c r="V57" t="n">
        <v>0.85</v>
      </c>
      <c r="W57" t="n">
        <v>12.3</v>
      </c>
      <c r="X57" t="n">
        <v>0.46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3.7466</v>
      </c>
      <c r="E58" t="n">
        <v>26.69</v>
      </c>
      <c r="F58" t="n">
        <v>24.09</v>
      </c>
      <c r="G58" t="n">
        <v>111.17</v>
      </c>
      <c r="H58" t="n">
        <v>1.74</v>
      </c>
      <c r="I58" t="n">
        <v>13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230.51</v>
      </c>
      <c r="Q58" t="n">
        <v>770.79</v>
      </c>
      <c r="R58" t="n">
        <v>116.39</v>
      </c>
      <c r="S58" t="n">
        <v>92.92</v>
      </c>
      <c r="T58" t="n">
        <v>8011.21</v>
      </c>
      <c r="U58" t="n">
        <v>0.8</v>
      </c>
      <c r="V58" t="n">
        <v>0.85</v>
      </c>
      <c r="W58" t="n">
        <v>12.31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1.8379</v>
      </c>
      <c r="E59" t="n">
        <v>54.41</v>
      </c>
      <c r="F59" t="n">
        <v>38.62</v>
      </c>
      <c r="G59" t="n">
        <v>6.16</v>
      </c>
      <c r="H59" t="n">
        <v>0.1</v>
      </c>
      <c r="I59" t="n">
        <v>376</v>
      </c>
      <c r="J59" t="n">
        <v>176.73</v>
      </c>
      <c r="K59" t="n">
        <v>52.44</v>
      </c>
      <c r="L59" t="n">
        <v>1</v>
      </c>
      <c r="M59" t="n">
        <v>374</v>
      </c>
      <c r="N59" t="n">
        <v>33.29</v>
      </c>
      <c r="O59" t="n">
        <v>22031.19</v>
      </c>
      <c r="P59" t="n">
        <v>514.6900000000001</v>
      </c>
      <c r="Q59" t="n">
        <v>775.52</v>
      </c>
      <c r="R59" t="n">
        <v>601.48</v>
      </c>
      <c r="S59" t="n">
        <v>92.92</v>
      </c>
      <c r="T59" t="n">
        <v>248740.84</v>
      </c>
      <c r="U59" t="n">
        <v>0.15</v>
      </c>
      <c r="V59" t="n">
        <v>0.53</v>
      </c>
      <c r="W59" t="n">
        <v>12.9</v>
      </c>
      <c r="X59" t="n">
        <v>14.94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2.751</v>
      </c>
      <c r="E60" t="n">
        <v>36.35</v>
      </c>
      <c r="F60" t="n">
        <v>28.95</v>
      </c>
      <c r="G60" t="n">
        <v>12.41</v>
      </c>
      <c r="H60" t="n">
        <v>0.2</v>
      </c>
      <c r="I60" t="n">
        <v>140</v>
      </c>
      <c r="J60" t="n">
        <v>178.21</v>
      </c>
      <c r="K60" t="n">
        <v>52.44</v>
      </c>
      <c r="L60" t="n">
        <v>2</v>
      </c>
      <c r="M60" t="n">
        <v>138</v>
      </c>
      <c r="N60" t="n">
        <v>33.77</v>
      </c>
      <c r="O60" t="n">
        <v>22213.89</v>
      </c>
      <c r="P60" t="n">
        <v>384.95</v>
      </c>
      <c r="Q60" t="n">
        <v>772.3200000000001</v>
      </c>
      <c r="R60" t="n">
        <v>278.61</v>
      </c>
      <c r="S60" t="n">
        <v>92.92</v>
      </c>
      <c r="T60" t="n">
        <v>88489.78</v>
      </c>
      <c r="U60" t="n">
        <v>0.33</v>
      </c>
      <c r="V60" t="n">
        <v>0.71</v>
      </c>
      <c r="W60" t="n">
        <v>12.5</v>
      </c>
      <c r="X60" t="n">
        <v>5.32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3.0974</v>
      </c>
      <c r="E61" t="n">
        <v>32.29</v>
      </c>
      <c r="F61" t="n">
        <v>26.81</v>
      </c>
      <c r="G61" t="n">
        <v>18.7</v>
      </c>
      <c r="H61" t="n">
        <v>0.3</v>
      </c>
      <c r="I61" t="n">
        <v>86</v>
      </c>
      <c r="J61" t="n">
        <v>179.7</v>
      </c>
      <c r="K61" t="n">
        <v>52.44</v>
      </c>
      <c r="L61" t="n">
        <v>3</v>
      </c>
      <c r="M61" t="n">
        <v>84</v>
      </c>
      <c r="N61" t="n">
        <v>34.26</v>
      </c>
      <c r="O61" t="n">
        <v>22397.24</v>
      </c>
      <c r="P61" t="n">
        <v>354.26</v>
      </c>
      <c r="Q61" t="n">
        <v>771.42</v>
      </c>
      <c r="R61" t="n">
        <v>207.85</v>
      </c>
      <c r="S61" t="n">
        <v>92.92</v>
      </c>
      <c r="T61" t="n">
        <v>53375.21</v>
      </c>
      <c r="U61" t="n">
        <v>0.45</v>
      </c>
      <c r="V61" t="n">
        <v>0.76</v>
      </c>
      <c r="W61" t="n">
        <v>12.4</v>
      </c>
      <c r="X61" t="n">
        <v>3.18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3.2754</v>
      </c>
      <c r="E62" t="n">
        <v>30.53</v>
      </c>
      <c r="F62" t="n">
        <v>25.91</v>
      </c>
      <c r="G62" t="n">
        <v>25.07</v>
      </c>
      <c r="H62" t="n">
        <v>0.39</v>
      </c>
      <c r="I62" t="n">
        <v>62</v>
      </c>
      <c r="J62" t="n">
        <v>181.19</v>
      </c>
      <c r="K62" t="n">
        <v>52.44</v>
      </c>
      <c r="L62" t="n">
        <v>4</v>
      </c>
      <c r="M62" t="n">
        <v>60</v>
      </c>
      <c r="N62" t="n">
        <v>34.75</v>
      </c>
      <c r="O62" t="n">
        <v>22581.25</v>
      </c>
      <c r="P62" t="n">
        <v>339.85</v>
      </c>
      <c r="Q62" t="n">
        <v>771.55</v>
      </c>
      <c r="R62" t="n">
        <v>177.08</v>
      </c>
      <c r="S62" t="n">
        <v>92.92</v>
      </c>
      <c r="T62" t="n">
        <v>38113.77</v>
      </c>
      <c r="U62" t="n">
        <v>0.52</v>
      </c>
      <c r="V62" t="n">
        <v>0.79</v>
      </c>
      <c r="W62" t="n">
        <v>12.38</v>
      </c>
      <c r="X62" t="n">
        <v>2.28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3.3794</v>
      </c>
      <c r="E63" t="n">
        <v>29.59</v>
      </c>
      <c r="F63" t="n">
        <v>25.43</v>
      </c>
      <c r="G63" t="n">
        <v>31.14</v>
      </c>
      <c r="H63" t="n">
        <v>0.49</v>
      </c>
      <c r="I63" t="n">
        <v>49</v>
      </c>
      <c r="J63" t="n">
        <v>182.69</v>
      </c>
      <c r="K63" t="n">
        <v>52.44</v>
      </c>
      <c r="L63" t="n">
        <v>5</v>
      </c>
      <c r="M63" t="n">
        <v>47</v>
      </c>
      <c r="N63" t="n">
        <v>35.25</v>
      </c>
      <c r="O63" t="n">
        <v>22766.06</v>
      </c>
      <c r="P63" t="n">
        <v>331.23</v>
      </c>
      <c r="Q63" t="n">
        <v>771.08</v>
      </c>
      <c r="R63" t="n">
        <v>162.1</v>
      </c>
      <c r="S63" t="n">
        <v>92.92</v>
      </c>
      <c r="T63" t="n">
        <v>30686.21</v>
      </c>
      <c r="U63" t="n">
        <v>0.57</v>
      </c>
      <c r="V63" t="n">
        <v>0.8100000000000001</v>
      </c>
      <c r="W63" t="n">
        <v>12.33</v>
      </c>
      <c r="X63" t="n">
        <v>1.81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3.457</v>
      </c>
      <c r="E64" t="n">
        <v>28.93</v>
      </c>
      <c r="F64" t="n">
        <v>25.08</v>
      </c>
      <c r="G64" t="n">
        <v>37.63</v>
      </c>
      <c r="H64" t="n">
        <v>0.58</v>
      </c>
      <c r="I64" t="n">
        <v>40</v>
      </c>
      <c r="J64" t="n">
        <v>184.19</v>
      </c>
      <c r="K64" t="n">
        <v>52.44</v>
      </c>
      <c r="L64" t="n">
        <v>6</v>
      </c>
      <c r="M64" t="n">
        <v>38</v>
      </c>
      <c r="N64" t="n">
        <v>35.75</v>
      </c>
      <c r="O64" t="n">
        <v>22951.43</v>
      </c>
      <c r="P64" t="n">
        <v>324.21</v>
      </c>
      <c r="Q64" t="n">
        <v>770.96</v>
      </c>
      <c r="R64" t="n">
        <v>150.2</v>
      </c>
      <c r="S64" t="n">
        <v>92.92</v>
      </c>
      <c r="T64" t="n">
        <v>24783.64</v>
      </c>
      <c r="U64" t="n">
        <v>0.62</v>
      </c>
      <c r="V64" t="n">
        <v>0.82</v>
      </c>
      <c r="W64" t="n">
        <v>12.33</v>
      </c>
      <c r="X64" t="n">
        <v>1.47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3.5097</v>
      </c>
      <c r="E65" t="n">
        <v>28.49</v>
      </c>
      <c r="F65" t="n">
        <v>24.86</v>
      </c>
      <c r="G65" t="n">
        <v>43.88</v>
      </c>
      <c r="H65" t="n">
        <v>0.67</v>
      </c>
      <c r="I65" t="n">
        <v>34</v>
      </c>
      <c r="J65" t="n">
        <v>185.7</v>
      </c>
      <c r="K65" t="n">
        <v>52.44</v>
      </c>
      <c r="L65" t="n">
        <v>7</v>
      </c>
      <c r="M65" t="n">
        <v>32</v>
      </c>
      <c r="N65" t="n">
        <v>36.26</v>
      </c>
      <c r="O65" t="n">
        <v>23137.49</v>
      </c>
      <c r="P65" t="n">
        <v>318.75</v>
      </c>
      <c r="Q65" t="n">
        <v>770.84</v>
      </c>
      <c r="R65" t="n">
        <v>142.75</v>
      </c>
      <c r="S65" t="n">
        <v>92.92</v>
      </c>
      <c r="T65" t="n">
        <v>21085.97</v>
      </c>
      <c r="U65" t="n">
        <v>0.65</v>
      </c>
      <c r="V65" t="n">
        <v>0.82</v>
      </c>
      <c r="W65" t="n">
        <v>12.33</v>
      </c>
      <c r="X65" t="n">
        <v>1.25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3.5451</v>
      </c>
      <c r="E66" t="n">
        <v>28.21</v>
      </c>
      <c r="F66" t="n">
        <v>24.72</v>
      </c>
      <c r="G66" t="n">
        <v>49.44</v>
      </c>
      <c r="H66" t="n">
        <v>0.76</v>
      </c>
      <c r="I66" t="n">
        <v>30</v>
      </c>
      <c r="J66" t="n">
        <v>187.22</v>
      </c>
      <c r="K66" t="n">
        <v>52.44</v>
      </c>
      <c r="L66" t="n">
        <v>8</v>
      </c>
      <c r="M66" t="n">
        <v>28</v>
      </c>
      <c r="N66" t="n">
        <v>36.78</v>
      </c>
      <c r="O66" t="n">
        <v>23324.24</v>
      </c>
      <c r="P66" t="n">
        <v>314.24</v>
      </c>
      <c r="Q66" t="n">
        <v>770.73</v>
      </c>
      <c r="R66" t="n">
        <v>137.97</v>
      </c>
      <c r="S66" t="n">
        <v>92.92</v>
      </c>
      <c r="T66" t="n">
        <v>18715.51</v>
      </c>
      <c r="U66" t="n">
        <v>0.67</v>
      </c>
      <c r="V66" t="n">
        <v>0.83</v>
      </c>
      <c r="W66" t="n">
        <v>12.32</v>
      </c>
      <c r="X66" t="n">
        <v>1.11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3.5842</v>
      </c>
      <c r="E67" t="n">
        <v>27.9</v>
      </c>
      <c r="F67" t="n">
        <v>24.56</v>
      </c>
      <c r="G67" t="n">
        <v>56.67</v>
      </c>
      <c r="H67" t="n">
        <v>0.85</v>
      </c>
      <c r="I67" t="n">
        <v>26</v>
      </c>
      <c r="J67" t="n">
        <v>188.74</v>
      </c>
      <c r="K67" t="n">
        <v>52.44</v>
      </c>
      <c r="L67" t="n">
        <v>9</v>
      </c>
      <c r="M67" t="n">
        <v>24</v>
      </c>
      <c r="N67" t="n">
        <v>37.3</v>
      </c>
      <c r="O67" t="n">
        <v>23511.69</v>
      </c>
      <c r="P67" t="n">
        <v>310.05</v>
      </c>
      <c r="Q67" t="n">
        <v>770.75</v>
      </c>
      <c r="R67" t="n">
        <v>132.54</v>
      </c>
      <c r="S67" t="n">
        <v>92.92</v>
      </c>
      <c r="T67" t="n">
        <v>16020.08</v>
      </c>
      <c r="U67" t="n">
        <v>0.7</v>
      </c>
      <c r="V67" t="n">
        <v>0.83</v>
      </c>
      <c r="W67" t="n">
        <v>12.31</v>
      </c>
      <c r="X67" t="n">
        <v>0.9399999999999999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3.613</v>
      </c>
      <c r="E68" t="n">
        <v>27.68</v>
      </c>
      <c r="F68" t="n">
        <v>24.44</v>
      </c>
      <c r="G68" t="n">
        <v>63.75</v>
      </c>
      <c r="H68" t="n">
        <v>0.93</v>
      </c>
      <c r="I68" t="n">
        <v>23</v>
      </c>
      <c r="J68" t="n">
        <v>190.26</v>
      </c>
      <c r="K68" t="n">
        <v>52.44</v>
      </c>
      <c r="L68" t="n">
        <v>10</v>
      </c>
      <c r="M68" t="n">
        <v>21</v>
      </c>
      <c r="N68" t="n">
        <v>37.82</v>
      </c>
      <c r="O68" t="n">
        <v>23699.85</v>
      </c>
      <c r="P68" t="n">
        <v>305.35</v>
      </c>
      <c r="Q68" t="n">
        <v>770.71</v>
      </c>
      <c r="R68" t="n">
        <v>128.62</v>
      </c>
      <c r="S68" t="n">
        <v>92.92</v>
      </c>
      <c r="T68" t="n">
        <v>14075.84</v>
      </c>
      <c r="U68" t="n">
        <v>0.72</v>
      </c>
      <c r="V68" t="n">
        <v>0.84</v>
      </c>
      <c r="W68" t="n">
        <v>12.31</v>
      </c>
      <c r="X68" t="n">
        <v>0.82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3.6346</v>
      </c>
      <c r="E69" t="n">
        <v>27.51</v>
      </c>
      <c r="F69" t="n">
        <v>24.35</v>
      </c>
      <c r="G69" t="n">
        <v>69.56</v>
      </c>
      <c r="H69" t="n">
        <v>1.02</v>
      </c>
      <c r="I69" t="n">
        <v>21</v>
      </c>
      <c r="J69" t="n">
        <v>191.79</v>
      </c>
      <c r="K69" t="n">
        <v>52.44</v>
      </c>
      <c r="L69" t="n">
        <v>11</v>
      </c>
      <c r="M69" t="n">
        <v>19</v>
      </c>
      <c r="N69" t="n">
        <v>38.35</v>
      </c>
      <c r="O69" t="n">
        <v>23888.73</v>
      </c>
      <c r="P69" t="n">
        <v>302.21</v>
      </c>
      <c r="Q69" t="n">
        <v>770.72</v>
      </c>
      <c r="R69" t="n">
        <v>125.59</v>
      </c>
      <c r="S69" t="n">
        <v>92.92</v>
      </c>
      <c r="T69" t="n">
        <v>12572.83</v>
      </c>
      <c r="U69" t="n">
        <v>0.74</v>
      </c>
      <c r="V69" t="n">
        <v>0.84</v>
      </c>
      <c r="W69" t="n">
        <v>12.3</v>
      </c>
      <c r="X69" t="n">
        <v>0.73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3.6514</v>
      </c>
      <c r="E70" t="n">
        <v>27.39</v>
      </c>
      <c r="F70" t="n">
        <v>24.29</v>
      </c>
      <c r="G70" t="n">
        <v>76.70999999999999</v>
      </c>
      <c r="H70" t="n">
        <v>1.1</v>
      </c>
      <c r="I70" t="n">
        <v>19</v>
      </c>
      <c r="J70" t="n">
        <v>193.33</v>
      </c>
      <c r="K70" t="n">
        <v>52.44</v>
      </c>
      <c r="L70" t="n">
        <v>12</v>
      </c>
      <c r="M70" t="n">
        <v>17</v>
      </c>
      <c r="N70" t="n">
        <v>38.89</v>
      </c>
      <c r="O70" t="n">
        <v>24078.33</v>
      </c>
      <c r="P70" t="n">
        <v>298.4</v>
      </c>
      <c r="Q70" t="n">
        <v>770.65</v>
      </c>
      <c r="R70" t="n">
        <v>123.49</v>
      </c>
      <c r="S70" t="n">
        <v>92.92</v>
      </c>
      <c r="T70" t="n">
        <v>11532.82</v>
      </c>
      <c r="U70" t="n">
        <v>0.75</v>
      </c>
      <c r="V70" t="n">
        <v>0.84</v>
      </c>
      <c r="W70" t="n">
        <v>12.31</v>
      </c>
      <c r="X70" t="n">
        <v>0.68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3.661</v>
      </c>
      <c r="E71" t="n">
        <v>27.31</v>
      </c>
      <c r="F71" t="n">
        <v>24.25</v>
      </c>
      <c r="G71" t="n">
        <v>80.84999999999999</v>
      </c>
      <c r="H71" t="n">
        <v>1.18</v>
      </c>
      <c r="I71" t="n">
        <v>18</v>
      </c>
      <c r="J71" t="n">
        <v>194.88</v>
      </c>
      <c r="K71" t="n">
        <v>52.44</v>
      </c>
      <c r="L71" t="n">
        <v>13</v>
      </c>
      <c r="M71" t="n">
        <v>16</v>
      </c>
      <c r="N71" t="n">
        <v>39.43</v>
      </c>
      <c r="O71" t="n">
        <v>24268.67</v>
      </c>
      <c r="P71" t="n">
        <v>295.41</v>
      </c>
      <c r="Q71" t="n">
        <v>770.62</v>
      </c>
      <c r="R71" t="n">
        <v>122.54</v>
      </c>
      <c r="S71" t="n">
        <v>92.92</v>
      </c>
      <c r="T71" t="n">
        <v>11061.12</v>
      </c>
      <c r="U71" t="n">
        <v>0.76</v>
      </c>
      <c r="V71" t="n">
        <v>0.84</v>
      </c>
      <c r="W71" t="n">
        <v>12.3</v>
      </c>
      <c r="X71" t="n">
        <v>0.64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3.6834</v>
      </c>
      <c r="E72" t="n">
        <v>27.15</v>
      </c>
      <c r="F72" t="n">
        <v>24.16</v>
      </c>
      <c r="G72" t="n">
        <v>90.59999999999999</v>
      </c>
      <c r="H72" t="n">
        <v>1.27</v>
      </c>
      <c r="I72" t="n">
        <v>16</v>
      </c>
      <c r="J72" t="n">
        <v>196.42</v>
      </c>
      <c r="K72" t="n">
        <v>52.44</v>
      </c>
      <c r="L72" t="n">
        <v>14</v>
      </c>
      <c r="M72" t="n">
        <v>14</v>
      </c>
      <c r="N72" t="n">
        <v>39.98</v>
      </c>
      <c r="O72" t="n">
        <v>24459.75</v>
      </c>
      <c r="P72" t="n">
        <v>290.91</v>
      </c>
      <c r="Q72" t="n">
        <v>770.5</v>
      </c>
      <c r="R72" t="n">
        <v>119.47</v>
      </c>
      <c r="S72" t="n">
        <v>92.92</v>
      </c>
      <c r="T72" t="n">
        <v>9537.26</v>
      </c>
      <c r="U72" t="n">
        <v>0.78</v>
      </c>
      <c r="V72" t="n">
        <v>0.85</v>
      </c>
      <c r="W72" t="n">
        <v>12.29</v>
      </c>
      <c r="X72" t="n">
        <v>0.55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3.6922</v>
      </c>
      <c r="E73" t="n">
        <v>27.08</v>
      </c>
      <c r="F73" t="n">
        <v>24.13</v>
      </c>
      <c r="G73" t="n">
        <v>96.52</v>
      </c>
      <c r="H73" t="n">
        <v>1.35</v>
      </c>
      <c r="I73" t="n">
        <v>15</v>
      </c>
      <c r="J73" t="n">
        <v>197.98</v>
      </c>
      <c r="K73" t="n">
        <v>52.44</v>
      </c>
      <c r="L73" t="n">
        <v>15</v>
      </c>
      <c r="M73" t="n">
        <v>13</v>
      </c>
      <c r="N73" t="n">
        <v>40.54</v>
      </c>
      <c r="O73" t="n">
        <v>24651.58</v>
      </c>
      <c r="P73" t="n">
        <v>288.21</v>
      </c>
      <c r="Q73" t="n">
        <v>770.4299999999999</v>
      </c>
      <c r="R73" t="n">
        <v>118.49</v>
      </c>
      <c r="S73" t="n">
        <v>92.92</v>
      </c>
      <c r="T73" t="n">
        <v>9054.34</v>
      </c>
      <c r="U73" t="n">
        <v>0.78</v>
      </c>
      <c r="V73" t="n">
        <v>0.85</v>
      </c>
      <c r="W73" t="n">
        <v>12.29</v>
      </c>
      <c r="X73" t="n">
        <v>0.52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3.7031</v>
      </c>
      <c r="E74" t="n">
        <v>27</v>
      </c>
      <c r="F74" t="n">
        <v>24.09</v>
      </c>
      <c r="G74" t="n">
        <v>103.22</v>
      </c>
      <c r="H74" t="n">
        <v>1.42</v>
      </c>
      <c r="I74" t="n">
        <v>14</v>
      </c>
      <c r="J74" t="n">
        <v>199.54</v>
      </c>
      <c r="K74" t="n">
        <v>52.44</v>
      </c>
      <c r="L74" t="n">
        <v>16</v>
      </c>
      <c r="M74" t="n">
        <v>12</v>
      </c>
      <c r="N74" t="n">
        <v>41.1</v>
      </c>
      <c r="O74" t="n">
        <v>24844.17</v>
      </c>
      <c r="P74" t="n">
        <v>284.89</v>
      </c>
      <c r="Q74" t="n">
        <v>770.61</v>
      </c>
      <c r="R74" t="n">
        <v>116.75</v>
      </c>
      <c r="S74" t="n">
        <v>92.92</v>
      </c>
      <c r="T74" t="n">
        <v>8185.12</v>
      </c>
      <c r="U74" t="n">
        <v>0.8</v>
      </c>
      <c r="V74" t="n">
        <v>0.85</v>
      </c>
      <c r="W74" t="n">
        <v>12.3</v>
      </c>
      <c r="X74" t="n">
        <v>0.47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3.7118</v>
      </c>
      <c r="E75" t="n">
        <v>26.94</v>
      </c>
      <c r="F75" t="n">
        <v>24.06</v>
      </c>
      <c r="G75" t="n">
        <v>111.04</v>
      </c>
      <c r="H75" t="n">
        <v>1.5</v>
      </c>
      <c r="I75" t="n">
        <v>13</v>
      </c>
      <c r="J75" t="n">
        <v>201.11</v>
      </c>
      <c r="K75" t="n">
        <v>52.44</v>
      </c>
      <c r="L75" t="n">
        <v>17</v>
      </c>
      <c r="M75" t="n">
        <v>11</v>
      </c>
      <c r="N75" t="n">
        <v>41.67</v>
      </c>
      <c r="O75" t="n">
        <v>25037.53</v>
      </c>
      <c r="P75" t="n">
        <v>281.43</v>
      </c>
      <c r="Q75" t="n">
        <v>770.47</v>
      </c>
      <c r="R75" t="n">
        <v>116.11</v>
      </c>
      <c r="S75" t="n">
        <v>92.92</v>
      </c>
      <c r="T75" t="n">
        <v>7870.82</v>
      </c>
      <c r="U75" t="n">
        <v>0.8</v>
      </c>
      <c r="V75" t="n">
        <v>0.85</v>
      </c>
      <c r="W75" t="n">
        <v>12.29</v>
      </c>
      <c r="X75" t="n">
        <v>0.45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3.7121</v>
      </c>
      <c r="E76" t="n">
        <v>26.94</v>
      </c>
      <c r="F76" t="n">
        <v>24.06</v>
      </c>
      <c r="G76" t="n">
        <v>111.03</v>
      </c>
      <c r="H76" t="n">
        <v>1.58</v>
      </c>
      <c r="I76" t="n">
        <v>13</v>
      </c>
      <c r="J76" t="n">
        <v>202.68</v>
      </c>
      <c r="K76" t="n">
        <v>52.44</v>
      </c>
      <c r="L76" t="n">
        <v>18</v>
      </c>
      <c r="M76" t="n">
        <v>11</v>
      </c>
      <c r="N76" t="n">
        <v>42.24</v>
      </c>
      <c r="O76" t="n">
        <v>25231.66</v>
      </c>
      <c r="P76" t="n">
        <v>277.48</v>
      </c>
      <c r="Q76" t="n">
        <v>770.52</v>
      </c>
      <c r="R76" t="n">
        <v>115.94</v>
      </c>
      <c r="S76" t="n">
        <v>92.92</v>
      </c>
      <c r="T76" t="n">
        <v>7789.23</v>
      </c>
      <c r="U76" t="n">
        <v>0.8</v>
      </c>
      <c r="V76" t="n">
        <v>0.85</v>
      </c>
      <c r="W76" t="n">
        <v>12.29</v>
      </c>
      <c r="X76" t="n">
        <v>0.45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3.7217</v>
      </c>
      <c r="E77" t="n">
        <v>26.87</v>
      </c>
      <c r="F77" t="n">
        <v>24.02</v>
      </c>
      <c r="G77" t="n">
        <v>120.11</v>
      </c>
      <c r="H77" t="n">
        <v>1.65</v>
      </c>
      <c r="I77" t="n">
        <v>12</v>
      </c>
      <c r="J77" t="n">
        <v>204.26</v>
      </c>
      <c r="K77" t="n">
        <v>52.44</v>
      </c>
      <c r="L77" t="n">
        <v>19</v>
      </c>
      <c r="M77" t="n">
        <v>10</v>
      </c>
      <c r="N77" t="n">
        <v>42.82</v>
      </c>
      <c r="O77" t="n">
        <v>25426.72</v>
      </c>
      <c r="P77" t="n">
        <v>276.12</v>
      </c>
      <c r="Q77" t="n">
        <v>770.58</v>
      </c>
      <c r="R77" t="n">
        <v>114.83</v>
      </c>
      <c r="S77" t="n">
        <v>92.92</v>
      </c>
      <c r="T77" t="n">
        <v>7236.84</v>
      </c>
      <c r="U77" t="n">
        <v>0.8100000000000001</v>
      </c>
      <c r="V77" t="n">
        <v>0.85</v>
      </c>
      <c r="W77" t="n">
        <v>12.29</v>
      </c>
      <c r="X77" t="n">
        <v>0.41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3.7311</v>
      </c>
      <c r="E78" t="n">
        <v>26.8</v>
      </c>
      <c r="F78" t="n">
        <v>23.99</v>
      </c>
      <c r="G78" t="n">
        <v>130.86</v>
      </c>
      <c r="H78" t="n">
        <v>1.73</v>
      </c>
      <c r="I78" t="n">
        <v>11</v>
      </c>
      <c r="J78" t="n">
        <v>205.85</v>
      </c>
      <c r="K78" t="n">
        <v>52.44</v>
      </c>
      <c r="L78" t="n">
        <v>20</v>
      </c>
      <c r="M78" t="n">
        <v>9</v>
      </c>
      <c r="N78" t="n">
        <v>43.41</v>
      </c>
      <c r="O78" t="n">
        <v>25622.45</v>
      </c>
      <c r="P78" t="n">
        <v>272.55</v>
      </c>
      <c r="Q78" t="n">
        <v>770.45</v>
      </c>
      <c r="R78" t="n">
        <v>113.71</v>
      </c>
      <c r="S78" t="n">
        <v>92.92</v>
      </c>
      <c r="T78" t="n">
        <v>6684.72</v>
      </c>
      <c r="U78" t="n">
        <v>0.82</v>
      </c>
      <c r="V78" t="n">
        <v>0.85</v>
      </c>
      <c r="W78" t="n">
        <v>12.29</v>
      </c>
      <c r="X78" t="n">
        <v>0.38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3.7326</v>
      </c>
      <c r="E79" t="n">
        <v>26.79</v>
      </c>
      <c r="F79" t="n">
        <v>23.98</v>
      </c>
      <c r="G79" t="n">
        <v>130.8</v>
      </c>
      <c r="H79" t="n">
        <v>1.8</v>
      </c>
      <c r="I79" t="n">
        <v>11</v>
      </c>
      <c r="J79" t="n">
        <v>207.45</v>
      </c>
      <c r="K79" t="n">
        <v>52.44</v>
      </c>
      <c r="L79" t="n">
        <v>21</v>
      </c>
      <c r="M79" t="n">
        <v>8</v>
      </c>
      <c r="N79" t="n">
        <v>44</v>
      </c>
      <c r="O79" t="n">
        <v>25818.99</v>
      </c>
      <c r="P79" t="n">
        <v>268.8</v>
      </c>
      <c r="Q79" t="n">
        <v>770.52</v>
      </c>
      <c r="R79" t="n">
        <v>113.39</v>
      </c>
      <c r="S79" t="n">
        <v>92.92</v>
      </c>
      <c r="T79" t="n">
        <v>6523.64</v>
      </c>
      <c r="U79" t="n">
        <v>0.82</v>
      </c>
      <c r="V79" t="n">
        <v>0.85</v>
      </c>
      <c r="W79" t="n">
        <v>12.29</v>
      </c>
      <c r="X79" t="n">
        <v>0.37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3.7418</v>
      </c>
      <c r="E80" t="n">
        <v>26.72</v>
      </c>
      <c r="F80" t="n">
        <v>23.95</v>
      </c>
      <c r="G80" t="n">
        <v>143.69</v>
      </c>
      <c r="H80" t="n">
        <v>1.87</v>
      </c>
      <c r="I80" t="n">
        <v>10</v>
      </c>
      <c r="J80" t="n">
        <v>209.05</v>
      </c>
      <c r="K80" t="n">
        <v>52.44</v>
      </c>
      <c r="L80" t="n">
        <v>22</v>
      </c>
      <c r="M80" t="n">
        <v>4</v>
      </c>
      <c r="N80" t="n">
        <v>44.6</v>
      </c>
      <c r="O80" t="n">
        <v>26016.35</v>
      </c>
      <c r="P80" t="n">
        <v>266.77</v>
      </c>
      <c r="Q80" t="n">
        <v>770.46</v>
      </c>
      <c r="R80" t="n">
        <v>112.26</v>
      </c>
      <c r="S80" t="n">
        <v>92.92</v>
      </c>
      <c r="T80" t="n">
        <v>5963.57</v>
      </c>
      <c r="U80" t="n">
        <v>0.83</v>
      </c>
      <c r="V80" t="n">
        <v>0.85</v>
      </c>
      <c r="W80" t="n">
        <v>12.29</v>
      </c>
      <c r="X80" t="n">
        <v>0.34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3.742</v>
      </c>
      <c r="E81" t="n">
        <v>26.72</v>
      </c>
      <c r="F81" t="n">
        <v>23.95</v>
      </c>
      <c r="G81" t="n">
        <v>143.68</v>
      </c>
      <c r="H81" t="n">
        <v>1.94</v>
      </c>
      <c r="I81" t="n">
        <v>10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267.51</v>
      </c>
      <c r="Q81" t="n">
        <v>770.6</v>
      </c>
      <c r="R81" t="n">
        <v>111.85</v>
      </c>
      <c r="S81" t="n">
        <v>92.92</v>
      </c>
      <c r="T81" t="n">
        <v>5756.85</v>
      </c>
      <c r="U81" t="n">
        <v>0.83</v>
      </c>
      <c r="V81" t="n">
        <v>0.85</v>
      </c>
      <c r="W81" t="n">
        <v>12.3</v>
      </c>
      <c r="X81" t="n">
        <v>0.34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3.4281</v>
      </c>
      <c r="E82" t="n">
        <v>29.17</v>
      </c>
      <c r="F82" t="n">
        <v>26.65</v>
      </c>
      <c r="G82" t="n">
        <v>20.24</v>
      </c>
      <c r="H82" t="n">
        <v>0.64</v>
      </c>
      <c r="I82" t="n">
        <v>79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77.48</v>
      </c>
      <c r="Q82" t="n">
        <v>772.4299999999999</v>
      </c>
      <c r="R82" t="n">
        <v>198.38</v>
      </c>
      <c r="S82" t="n">
        <v>92.92</v>
      </c>
      <c r="T82" t="n">
        <v>48679.56</v>
      </c>
      <c r="U82" t="n">
        <v>0.47</v>
      </c>
      <c r="V82" t="n">
        <v>0.77</v>
      </c>
      <c r="W82" t="n">
        <v>12.5</v>
      </c>
      <c r="X82" t="n">
        <v>3.02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2.6264</v>
      </c>
      <c r="E83" t="n">
        <v>38.07</v>
      </c>
      <c r="F83" t="n">
        <v>31.77</v>
      </c>
      <c r="G83" t="n">
        <v>9.08</v>
      </c>
      <c r="H83" t="n">
        <v>0.18</v>
      </c>
      <c r="I83" t="n">
        <v>210</v>
      </c>
      <c r="J83" t="n">
        <v>98.70999999999999</v>
      </c>
      <c r="K83" t="n">
        <v>39.72</v>
      </c>
      <c r="L83" t="n">
        <v>1</v>
      </c>
      <c r="M83" t="n">
        <v>208</v>
      </c>
      <c r="N83" t="n">
        <v>12.99</v>
      </c>
      <c r="O83" t="n">
        <v>12407.75</v>
      </c>
      <c r="P83" t="n">
        <v>288.28</v>
      </c>
      <c r="Q83" t="n">
        <v>772.76</v>
      </c>
      <c r="R83" t="n">
        <v>372.58</v>
      </c>
      <c r="S83" t="n">
        <v>92.92</v>
      </c>
      <c r="T83" t="n">
        <v>135122.29</v>
      </c>
      <c r="U83" t="n">
        <v>0.25</v>
      </c>
      <c r="V83" t="n">
        <v>0.65</v>
      </c>
      <c r="W83" t="n">
        <v>12.62</v>
      </c>
      <c r="X83" t="n">
        <v>8.119999999999999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3.2609</v>
      </c>
      <c r="E84" t="n">
        <v>30.67</v>
      </c>
      <c r="F84" t="n">
        <v>26.89</v>
      </c>
      <c r="G84" t="n">
        <v>18.54</v>
      </c>
      <c r="H84" t="n">
        <v>0.35</v>
      </c>
      <c r="I84" t="n">
        <v>87</v>
      </c>
      <c r="J84" t="n">
        <v>99.95</v>
      </c>
      <c r="K84" t="n">
        <v>39.72</v>
      </c>
      <c r="L84" t="n">
        <v>2</v>
      </c>
      <c r="M84" t="n">
        <v>85</v>
      </c>
      <c r="N84" t="n">
        <v>13.24</v>
      </c>
      <c r="O84" t="n">
        <v>12561.45</v>
      </c>
      <c r="P84" t="n">
        <v>239.25</v>
      </c>
      <c r="Q84" t="n">
        <v>771.45</v>
      </c>
      <c r="R84" t="n">
        <v>210.16</v>
      </c>
      <c r="S84" t="n">
        <v>92.92</v>
      </c>
      <c r="T84" t="n">
        <v>54529.46</v>
      </c>
      <c r="U84" t="n">
        <v>0.44</v>
      </c>
      <c r="V84" t="n">
        <v>0.76</v>
      </c>
      <c r="W84" t="n">
        <v>12.41</v>
      </c>
      <c r="X84" t="n">
        <v>3.27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3.4755</v>
      </c>
      <c r="E85" t="n">
        <v>28.77</v>
      </c>
      <c r="F85" t="n">
        <v>25.65</v>
      </c>
      <c r="G85" t="n">
        <v>27.99</v>
      </c>
      <c r="H85" t="n">
        <v>0.52</v>
      </c>
      <c r="I85" t="n">
        <v>55</v>
      </c>
      <c r="J85" t="n">
        <v>101.2</v>
      </c>
      <c r="K85" t="n">
        <v>39.72</v>
      </c>
      <c r="L85" t="n">
        <v>3</v>
      </c>
      <c r="M85" t="n">
        <v>53</v>
      </c>
      <c r="N85" t="n">
        <v>13.49</v>
      </c>
      <c r="O85" t="n">
        <v>12715.54</v>
      </c>
      <c r="P85" t="n">
        <v>222.97</v>
      </c>
      <c r="Q85" t="n">
        <v>771.15</v>
      </c>
      <c r="R85" t="n">
        <v>169.12</v>
      </c>
      <c r="S85" t="n">
        <v>92.92</v>
      </c>
      <c r="T85" t="n">
        <v>34167.57</v>
      </c>
      <c r="U85" t="n">
        <v>0.55</v>
      </c>
      <c r="V85" t="n">
        <v>0.8</v>
      </c>
      <c r="W85" t="n">
        <v>12.36</v>
      </c>
      <c r="X85" t="n">
        <v>2.04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3.5944</v>
      </c>
      <c r="E86" t="n">
        <v>27.82</v>
      </c>
      <c r="F86" t="n">
        <v>25.03</v>
      </c>
      <c r="G86" t="n">
        <v>38.51</v>
      </c>
      <c r="H86" t="n">
        <v>0.6899999999999999</v>
      </c>
      <c r="I86" t="n">
        <v>39</v>
      </c>
      <c r="J86" t="n">
        <v>102.45</v>
      </c>
      <c r="K86" t="n">
        <v>39.72</v>
      </c>
      <c r="L86" t="n">
        <v>4</v>
      </c>
      <c r="M86" t="n">
        <v>37</v>
      </c>
      <c r="N86" t="n">
        <v>13.74</v>
      </c>
      <c r="O86" t="n">
        <v>12870.03</v>
      </c>
      <c r="P86" t="n">
        <v>211.75</v>
      </c>
      <c r="Q86" t="n">
        <v>770.64</v>
      </c>
      <c r="R86" t="n">
        <v>148.11</v>
      </c>
      <c r="S86" t="n">
        <v>92.92</v>
      </c>
      <c r="T86" t="n">
        <v>23741.89</v>
      </c>
      <c r="U86" t="n">
        <v>0.63</v>
      </c>
      <c r="V86" t="n">
        <v>0.82</v>
      </c>
      <c r="W86" t="n">
        <v>12.34</v>
      </c>
      <c r="X86" t="n">
        <v>1.42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3.6535</v>
      </c>
      <c r="E87" t="n">
        <v>27.37</v>
      </c>
      <c r="F87" t="n">
        <v>24.75</v>
      </c>
      <c r="G87" t="n">
        <v>47.9</v>
      </c>
      <c r="H87" t="n">
        <v>0.85</v>
      </c>
      <c r="I87" t="n">
        <v>31</v>
      </c>
      <c r="J87" t="n">
        <v>103.71</v>
      </c>
      <c r="K87" t="n">
        <v>39.72</v>
      </c>
      <c r="L87" t="n">
        <v>5</v>
      </c>
      <c r="M87" t="n">
        <v>29</v>
      </c>
      <c r="N87" t="n">
        <v>14</v>
      </c>
      <c r="O87" t="n">
        <v>13024.91</v>
      </c>
      <c r="P87" t="n">
        <v>203.54</v>
      </c>
      <c r="Q87" t="n">
        <v>770.62</v>
      </c>
      <c r="R87" t="n">
        <v>138.66</v>
      </c>
      <c r="S87" t="n">
        <v>92.92</v>
      </c>
      <c r="T87" t="n">
        <v>19058.46</v>
      </c>
      <c r="U87" t="n">
        <v>0.67</v>
      </c>
      <c r="V87" t="n">
        <v>0.83</v>
      </c>
      <c r="W87" t="n">
        <v>12.33</v>
      </c>
      <c r="X87" t="n">
        <v>1.13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3.7023</v>
      </c>
      <c r="E88" t="n">
        <v>27.01</v>
      </c>
      <c r="F88" t="n">
        <v>24.51</v>
      </c>
      <c r="G88" t="n">
        <v>58.82</v>
      </c>
      <c r="H88" t="n">
        <v>1.01</v>
      </c>
      <c r="I88" t="n">
        <v>25</v>
      </c>
      <c r="J88" t="n">
        <v>104.97</v>
      </c>
      <c r="K88" t="n">
        <v>39.72</v>
      </c>
      <c r="L88" t="n">
        <v>6</v>
      </c>
      <c r="M88" t="n">
        <v>23</v>
      </c>
      <c r="N88" t="n">
        <v>14.25</v>
      </c>
      <c r="O88" t="n">
        <v>13180.19</v>
      </c>
      <c r="P88" t="n">
        <v>195.45</v>
      </c>
      <c r="Q88" t="n">
        <v>770.67</v>
      </c>
      <c r="R88" t="n">
        <v>130.94</v>
      </c>
      <c r="S88" t="n">
        <v>92.92</v>
      </c>
      <c r="T88" t="n">
        <v>15227.6</v>
      </c>
      <c r="U88" t="n">
        <v>0.71</v>
      </c>
      <c r="V88" t="n">
        <v>0.84</v>
      </c>
      <c r="W88" t="n">
        <v>12.31</v>
      </c>
      <c r="X88" t="n">
        <v>0.89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3.7306</v>
      </c>
      <c r="E89" t="n">
        <v>26.8</v>
      </c>
      <c r="F89" t="n">
        <v>24.39</v>
      </c>
      <c r="G89" t="n">
        <v>69.67</v>
      </c>
      <c r="H89" t="n">
        <v>1.16</v>
      </c>
      <c r="I89" t="n">
        <v>21</v>
      </c>
      <c r="J89" t="n">
        <v>106.23</v>
      </c>
      <c r="K89" t="n">
        <v>39.72</v>
      </c>
      <c r="L89" t="n">
        <v>7</v>
      </c>
      <c r="M89" t="n">
        <v>18</v>
      </c>
      <c r="N89" t="n">
        <v>14.52</v>
      </c>
      <c r="O89" t="n">
        <v>13335.87</v>
      </c>
      <c r="P89" t="n">
        <v>188.43</v>
      </c>
      <c r="Q89" t="n">
        <v>770.5</v>
      </c>
      <c r="R89" t="n">
        <v>126.62</v>
      </c>
      <c r="S89" t="n">
        <v>92.92</v>
      </c>
      <c r="T89" t="n">
        <v>13089.29</v>
      </c>
      <c r="U89" t="n">
        <v>0.73</v>
      </c>
      <c r="V89" t="n">
        <v>0.84</v>
      </c>
      <c r="W89" t="n">
        <v>12.31</v>
      </c>
      <c r="X89" t="n">
        <v>0.77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3.7481</v>
      </c>
      <c r="E90" t="n">
        <v>26.68</v>
      </c>
      <c r="F90" t="n">
        <v>24.3</v>
      </c>
      <c r="G90" t="n">
        <v>76.73999999999999</v>
      </c>
      <c r="H90" t="n">
        <v>1.31</v>
      </c>
      <c r="I90" t="n">
        <v>19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183.7</v>
      </c>
      <c r="Q90" t="n">
        <v>770.97</v>
      </c>
      <c r="R90" t="n">
        <v>123.03</v>
      </c>
      <c r="S90" t="n">
        <v>92.92</v>
      </c>
      <c r="T90" t="n">
        <v>11302.43</v>
      </c>
      <c r="U90" t="n">
        <v>0.76</v>
      </c>
      <c r="V90" t="n">
        <v>0.84</v>
      </c>
      <c r="W90" t="n">
        <v>12.33</v>
      </c>
      <c r="X90" t="n">
        <v>0.6899999999999999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2.3371</v>
      </c>
      <c r="E91" t="n">
        <v>42.79</v>
      </c>
      <c r="F91" t="n">
        <v>33.94</v>
      </c>
      <c r="G91" t="n">
        <v>7.74</v>
      </c>
      <c r="H91" t="n">
        <v>0.14</v>
      </c>
      <c r="I91" t="n">
        <v>263</v>
      </c>
      <c r="J91" t="n">
        <v>124.63</v>
      </c>
      <c r="K91" t="n">
        <v>45</v>
      </c>
      <c r="L91" t="n">
        <v>1</v>
      </c>
      <c r="M91" t="n">
        <v>261</v>
      </c>
      <c r="N91" t="n">
        <v>18.64</v>
      </c>
      <c r="O91" t="n">
        <v>15605.44</v>
      </c>
      <c r="P91" t="n">
        <v>360.64</v>
      </c>
      <c r="Q91" t="n">
        <v>773.9</v>
      </c>
      <c r="R91" t="n">
        <v>445.07</v>
      </c>
      <c r="S91" t="n">
        <v>92.92</v>
      </c>
      <c r="T91" t="n">
        <v>171101.59</v>
      </c>
      <c r="U91" t="n">
        <v>0.21</v>
      </c>
      <c r="V91" t="n">
        <v>0.6</v>
      </c>
      <c r="W91" t="n">
        <v>12.7</v>
      </c>
      <c r="X91" t="n">
        <v>10.27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3.082</v>
      </c>
      <c r="E92" t="n">
        <v>32.45</v>
      </c>
      <c r="F92" t="n">
        <v>27.61</v>
      </c>
      <c r="G92" t="n">
        <v>15.63</v>
      </c>
      <c r="H92" t="n">
        <v>0.28</v>
      </c>
      <c r="I92" t="n">
        <v>106</v>
      </c>
      <c r="J92" t="n">
        <v>125.95</v>
      </c>
      <c r="K92" t="n">
        <v>45</v>
      </c>
      <c r="L92" t="n">
        <v>2</v>
      </c>
      <c r="M92" t="n">
        <v>104</v>
      </c>
      <c r="N92" t="n">
        <v>18.95</v>
      </c>
      <c r="O92" t="n">
        <v>15767.7</v>
      </c>
      <c r="P92" t="n">
        <v>290.31</v>
      </c>
      <c r="Q92" t="n">
        <v>772.09</v>
      </c>
      <c r="R92" t="n">
        <v>234.07</v>
      </c>
      <c r="S92" t="n">
        <v>92.92</v>
      </c>
      <c r="T92" t="n">
        <v>66389.7</v>
      </c>
      <c r="U92" t="n">
        <v>0.4</v>
      </c>
      <c r="V92" t="n">
        <v>0.74</v>
      </c>
      <c r="W92" t="n">
        <v>12.44</v>
      </c>
      <c r="X92" t="n">
        <v>3.97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3.3436</v>
      </c>
      <c r="E93" t="n">
        <v>29.91</v>
      </c>
      <c r="F93" t="n">
        <v>26.09</v>
      </c>
      <c r="G93" t="n">
        <v>23.72</v>
      </c>
      <c r="H93" t="n">
        <v>0.42</v>
      </c>
      <c r="I93" t="n">
        <v>66</v>
      </c>
      <c r="J93" t="n">
        <v>127.27</v>
      </c>
      <c r="K93" t="n">
        <v>45</v>
      </c>
      <c r="L93" t="n">
        <v>3</v>
      </c>
      <c r="M93" t="n">
        <v>64</v>
      </c>
      <c r="N93" t="n">
        <v>19.27</v>
      </c>
      <c r="O93" t="n">
        <v>15930.42</v>
      </c>
      <c r="P93" t="n">
        <v>270.66</v>
      </c>
      <c r="Q93" t="n">
        <v>771.13</v>
      </c>
      <c r="R93" t="n">
        <v>183.37</v>
      </c>
      <c r="S93" t="n">
        <v>92.92</v>
      </c>
      <c r="T93" t="n">
        <v>41236.73</v>
      </c>
      <c r="U93" t="n">
        <v>0.51</v>
      </c>
      <c r="V93" t="n">
        <v>0.78</v>
      </c>
      <c r="W93" t="n">
        <v>12.38</v>
      </c>
      <c r="X93" t="n">
        <v>2.47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3.4782</v>
      </c>
      <c r="E94" t="n">
        <v>28.75</v>
      </c>
      <c r="F94" t="n">
        <v>25.39</v>
      </c>
      <c r="G94" t="n">
        <v>31.74</v>
      </c>
      <c r="H94" t="n">
        <v>0.55</v>
      </c>
      <c r="I94" t="n">
        <v>48</v>
      </c>
      <c r="J94" t="n">
        <v>128.59</v>
      </c>
      <c r="K94" t="n">
        <v>45</v>
      </c>
      <c r="L94" t="n">
        <v>4</v>
      </c>
      <c r="M94" t="n">
        <v>46</v>
      </c>
      <c r="N94" t="n">
        <v>19.59</v>
      </c>
      <c r="O94" t="n">
        <v>16093.6</v>
      </c>
      <c r="P94" t="n">
        <v>259.18</v>
      </c>
      <c r="Q94" t="n">
        <v>770.9400000000001</v>
      </c>
      <c r="R94" t="n">
        <v>160.07</v>
      </c>
      <c r="S94" t="n">
        <v>92.92</v>
      </c>
      <c r="T94" t="n">
        <v>29679.85</v>
      </c>
      <c r="U94" t="n">
        <v>0.58</v>
      </c>
      <c r="V94" t="n">
        <v>0.8100000000000001</v>
      </c>
      <c r="W94" t="n">
        <v>12.35</v>
      </c>
      <c r="X94" t="n">
        <v>1.77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3.5663</v>
      </c>
      <c r="E95" t="n">
        <v>28.04</v>
      </c>
      <c r="F95" t="n">
        <v>24.96</v>
      </c>
      <c r="G95" t="n">
        <v>40.48</v>
      </c>
      <c r="H95" t="n">
        <v>0.68</v>
      </c>
      <c r="I95" t="n">
        <v>37</v>
      </c>
      <c r="J95" t="n">
        <v>129.92</v>
      </c>
      <c r="K95" t="n">
        <v>45</v>
      </c>
      <c r="L95" t="n">
        <v>5</v>
      </c>
      <c r="M95" t="n">
        <v>35</v>
      </c>
      <c r="N95" t="n">
        <v>19.92</v>
      </c>
      <c r="O95" t="n">
        <v>16257.24</v>
      </c>
      <c r="P95" t="n">
        <v>250.56</v>
      </c>
      <c r="Q95" t="n">
        <v>770.91</v>
      </c>
      <c r="R95" t="n">
        <v>146.09</v>
      </c>
      <c r="S95" t="n">
        <v>92.92</v>
      </c>
      <c r="T95" t="n">
        <v>22743.98</v>
      </c>
      <c r="U95" t="n">
        <v>0.64</v>
      </c>
      <c r="V95" t="n">
        <v>0.82</v>
      </c>
      <c r="W95" t="n">
        <v>12.33</v>
      </c>
      <c r="X95" t="n">
        <v>1.35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3.6147</v>
      </c>
      <c r="E96" t="n">
        <v>27.66</v>
      </c>
      <c r="F96" t="n">
        <v>24.74</v>
      </c>
      <c r="G96" t="n">
        <v>47.88</v>
      </c>
      <c r="H96" t="n">
        <v>0.8100000000000001</v>
      </c>
      <c r="I96" t="n">
        <v>31</v>
      </c>
      <c r="J96" t="n">
        <v>131.25</v>
      </c>
      <c r="K96" t="n">
        <v>45</v>
      </c>
      <c r="L96" t="n">
        <v>6</v>
      </c>
      <c r="M96" t="n">
        <v>29</v>
      </c>
      <c r="N96" t="n">
        <v>20.25</v>
      </c>
      <c r="O96" t="n">
        <v>16421.36</v>
      </c>
      <c r="P96" t="n">
        <v>243.97</v>
      </c>
      <c r="Q96" t="n">
        <v>770.78</v>
      </c>
      <c r="R96" t="n">
        <v>138.71</v>
      </c>
      <c r="S96" t="n">
        <v>92.92</v>
      </c>
      <c r="T96" t="n">
        <v>19080.56</v>
      </c>
      <c r="U96" t="n">
        <v>0.67</v>
      </c>
      <c r="V96" t="n">
        <v>0.83</v>
      </c>
      <c r="W96" t="n">
        <v>12.32</v>
      </c>
      <c r="X96" t="n">
        <v>1.13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3.6562</v>
      </c>
      <c r="E97" t="n">
        <v>27.35</v>
      </c>
      <c r="F97" t="n">
        <v>24.55</v>
      </c>
      <c r="G97" t="n">
        <v>56.66</v>
      </c>
      <c r="H97" t="n">
        <v>0.93</v>
      </c>
      <c r="I97" t="n">
        <v>26</v>
      </c>
      <c r="J97" t="n">
        <v>132.58</v>
      </c>
      <c r="K97" t="n">
        <v>45</v>
      </c>
      <c r="L97" t="n">
        <v>7</v>
      </c>
      <c r="M97" t="n">
        <v>24</v>
      </c>
      <c r="N97" t="n">
        <v>20.59</v>
      </c>
      <c r="O97" t="n">
        <v>16585.95</v>
      </c>
      <c r="P97" t="n">
        <v>238.01</v>
      </c>
      <c r="Q97" t="n">
        <v>770.65</v>
      </c>
      <c r="R97" t="n">
        <v>132.59</v>
      </c>
      <c r="S97" t="n">
        <v>92.92</v>
      </c>
      <c r="T97" t="n">
        <v>16049.69</v>
      </c>
      <c r="U97" t="n">
        <v>0.7</v>
      </c>
      <c r="V97" t="n">
        <v>0.83</v>
      </c>
      <c r="W97" t="n">
        <v>12.31</v>
      </c>
      <c r="X97" t="n">
        <v>0.9399999999999999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3.6897</v>
      </c>
      <c r="E98" t="n">
        <v>27.1</v>
      </c>
      <c r="F98" t="n">
        <v>24.41</v>
      </c>
      <c r="G98" t="n">
        <v>66.56999999999999</v>
      </c>
      <c r="H98" t="n">
        <v>1.06</v>
      </c>
      <c r="I98" t="n">
        <v>22</v>
      </c>
      <c r="J98" t="n">
        <v>133.92</v>
      </c>
      <c r="K98" t="n">
        <v>45</v>
      </c>
      <c r="L98" t="n">
        <v>8</v>
      </c>
      <c r="M98" t="n">
        <v>20</v>
      </c>
      <c r="N98" t="n">
        <v>20.93</v>
      </c>
      <c r="O98" t="n">
        <v>16751.02</v>
      </c>
      <c r="P98" t="n">
        <v>232</v>
      </c>
      <c r="Q98" t="n">
        <v>770.6</v>
      </c>
      <c r="R98" t="n">
        <v>127.51</v>
      </c>
      <c r="S98" t="n">
        <v>92.92</v>
      </c>
      <c r="T98" t="n">
        <v>13528.18</v>
      </c>
      <c r="U98" t="n">
        <v>0.73</v>
      </c>
      <c r="V98" t="n">
        <v>0.84</v>
      </c>
      <c r="W98" t="n">
        <v>12.31</v>
      </c>
      <c r="X98" t="n">
        <v>0.8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3.7158</v>
      </c>
      <c r="E99" t="n">
        <v>26.91</v>
      </c>
      <c r="F99" t="n">
        <v>24.29</v>
      </c>
      <c r="G99" t="n">
        <v>76.72</v>
      </c>
      <c r="H99" t="n">
        <v>1.18</v>
      </c>
      <c r="I99" t="n">
        <v>19</v>
      </c>
      <c r="J99" t="n">
        <v>135.27</v>
      </c>
      <c r="K99" t="n">
        <v>45</v>
      </c>
      <c r="L99" t="n">
        <v>9</v>
      </c>
      <c r="M99" t="n">
        <v>17</v>
      </c>
      <c r="N99" t="n">
        <v>21.27</v>
      </c>
      <c r="O99" t="n">
        <v>16916.71</v>
      </c>
      <c r="P99" t="n">
        <v>226.03</v>
      </c>
      <c r="Q99" t="n">
        <v>770.67</v>
      </c>
      <c r="R99" t="n">
        <v>123.79</v>
      </c>
      <c r="S99" t="n">
        <v>92.92</v>
      </c>
      <c r="T99" t="n">
        <v>11680.62</v>
      </c>
      <c r="U99" t="n">
        <v>0.75</v>
      </c>
      <c r="V99" t="n">
        <v>0.84</v>
      </c>
      <c r="W99" t="n">
        <v>12.3</v>
      </c>
      <c r="X99" t="n">
        <v>0.68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3.7344</v>
      </c>
      <c r="E100" t="n">
        <v>26.78</v>
      </c>
      <c r="F100" t="n">
        <v>24.21</v>
      </c>
      <c r="G100" t="n">
        <v>85.45</v>
      </c>
      <c r="H100" t="n">
        <v>1.29</v>
      </c>
      <c r="I100" t="n">
        <v>17</v>
      </c>
      <c r="J100" t="n">
        <v>136.61</v>
      </c>
      <c r="K100" t="n">
        <v>45</v>
      </c>
      <c r="L100" t="n">
        <v>10</v>
      </c>
      <c r="M100" t="n">
        <v>15</v>
      </c>
      <c r="N100" t="n">
        <v>21.61</v>
      </c>
      <c r="O100" t="n">
        <v>17082.76</v>
      </c>
      <c r="P100" t="n">
        <v>220.47</v>
      </c>
      <c r="Q100" t="n">
        <v>770.64</v>
      </c>
      <c r="R100" t="n">
        <v>121.17</v>
      </c>
      <c r="S100" t="n">
        <v>92.92</v>
      </c>
      <c r="T100" t="n">
        <v>10380.15</v>
      </c>
      <c r="U100" t="n">
        <v>0.77</v>
      </c>
      <c r="V100" t="n">
        <v>0.85</v>
      </c>
      <c r="W100" t="n">
        <v>12.3</v>
      </c>
      <c r="X100" t="n">
        <v>0.6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3.7529</v>
      </c>
      <c r="E101" t="n">
        <v>26.65</v>
      </c>
      <c r="F101" t="n">
        <v>24.13</v>
      </c>
      <c r="G101" t="n">
        <v>96.52</v>
      </c>
      <c r="H101" t="n">
        <v>1.41</v>
      </c>
      <c r="I101" t="n">
        <v>15</v>
      </c>
      <c r="J101" t="n">
        <v>137.96</v>
      </c>
      <c r="K101" t="n">
        <v>45</v>
      </c>
      <c r="L101" t="n">
        <v>11</v>
      </c>
      <c r="M101" t="n">
        <v>11</v>
      </c>
      <c r="N101" t="n">
        <v>21.96</v>
      </c>
      <c r="O101" t="n">
        <v>17249.3</v>
      </c>
      <c r="P101" t="n">
        <v>214.23</v>
      </c>
      <c r="Q101" t="n">
        <v>770.5700000000001</v>
      </c>
      <c r="R101" t="n">
        <v>118.21</v>
      </c>
      <c r="S101" t="n">
        <v>92.92</v>
      </c>
      <c r="T101" t="n">
        <v>8911.200000000001</v>
      </c>
      <c r="U101" t="n">
        <v>0.79</v>
      </c>
      <c r="V101" t="n">
        <v>0.85</v>
      </c>
      <c r="W101" t="n">
        <v>12.3</v>
      </c>
      <c r="X101" t="n">
        <v>0.52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3.7601</v>
      </c>
      <c r="E102" t="n">
        <v>26.59</v>
      </c>
      <c r="F102" t="n">
        <v>24.1</v>
      </c>
      <c r="G102" t="n">
        <v>103.31</v>
      </c>
      <c r="H102" t="n">
        <v>1.52</v>
      </c>
      <c r="I102" t="n">
        <v>14</v>
      </c>
      <c r="J102" t="n">
        <v>139.32</v>
      </c>
      <c r="K102" t="n">
        <v>45</v>
      </c>
      <c r="L102" t="n">
        <v>12</v>
      </c>
      <c r="M102" t="n">
        <v>2</v>
      </c>
      <c r="N102" t="n">
        <v>22.32</v>
      </c>
      <c r="O102" t="n">
        <v>17416.34</v>
      </c>
      <c r="P102" t="n">
        <v>211.33</v>
      </c>
      <c r="Q102" t="n">
        <v>770.55</v>
      </c>
      <c r="R102" t="n">
        <v>117.19</v>
      </c>
      <c r="S102" t="n">
        <v>92.92</v>
      </c>
      <c r="T102" t="n">
        <v>8406.16</v>
      </c>
      <c r="U102" t="n">
        <v>0.79</v>
      </c>
      <c r="V102" t="n">
        <v>0.85</v>
      </c>
      <c r="W102" t="n">
        <v>12.3</v>
      </c>
      <c r="X102" t="n">
        <v>0.49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3.7599</v>
      </c>
      <c r="E103" t="n">
        <v>26.6</v>
      </c>
      <c r="F103" t="n">
        <v>24.11</v>
      </c>
      <c r="G103" t="n">
        <v>103.31</v>
      </c>
      <c r="H103" t="n">
        <v>1.63</v>
      </c>
      <c r="I103" t="n">
        <v>14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213.18</v>
      </c>
      <c r="Q103" t="n">
        <v>770.52</v>
      </c>
      <c r="R103" t="n">
        <v>117.12</v>
      </c>
      <c r="S103" t="n">
        <v>92.92</v>
      </c>
      <c r="T103" t="n">
        <v>8372.440000000001</v>
      </c>
      <c r="U103" t="n">
        <v>0.79</v>
      </c>
      <c r="V103" t="n">
        <v>0.85</v>
      </c>
      <c r="W103" t="n">
        <v>12.31</v>
      </c>
      <c r="X103" t="n">
        <v>0.49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1.9961</v>
      </c>
      <c r="E104" t="n">
        <v>50.1</v>
      </c>
      <c r="F104" t="n">
        <v>36.95</v>
      </c>
      <c r="G104" t="n">
        <v>6.6</v>
      </c>
      <c r="H104" t="n">
        <v>0.11</v>
      </c>
      <c r="I104" t="n">
        <v>336</v>
      </c>
      <c r="J104" t="n">
        <v>159.12</v>
      </c>
      <c r="K104" t="n">
        <v>50.28</v>
      </c>
      <c r="L104" t="n">
        <v>1</v>
      </c>
      <c r="M104" t="n">
        <v>334</v>
      </c>
      <c r="N104" t="n">
        <v>27.84</v>
      </c>
      <c r="O104" t="n">
        <v>19859.16</v>
      </c>
      <c r="P104" t="n">
        <v>460.5</v>
      </c>
      <c r="Q104" t="n">
        <v>775.1900000000001</v>
      </c>
      <c r="R104" t="n">
        <v>545.47</v>
      </c>
      <c r="S104" t="n">
        <v>92.92</v>
      </c>
      <c r="T104" t="n">
        <v>220936.55</v>
      </c>
      <c r="U104" t="n">
        <v>0.17</v>
      </c>
      <c r="V104" t="n">
        <v>0.5600000000000001</v>
      </c>
      <c r="W104" t="n">
        <v>12.83</v>
      </c>
      <c r="X104" t="n">
        <v>13.28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2.8572</v>
      </c>
      <c r="E105" t="n">
        <v>35</v>
      </c>
      <c r="F105" t="n">
        <v>28.52</v>
      </c>
      <c r="G105" t="n">
        <v>13.26</v>
      </c>
      <c r="H105" t="n">
        <v>0.22</v>
      </c>
      <c r="I105" t="n">
        <v>129</v>
      </c>
      <c r="J105" t="n">
        <v>160.54</v>
      </c>
      <c r="K105" t="n">
        <v>50.28</v>
      </c>
      <c r="L105" t="n">
        <v>2</v>
      </c>
      <c r="M105" t="n">
        <v>127</v>
      </c>
      <c r="N105" t="n">
        <v>28.26</v>
      </c>
      <c r="O105" t="n">
        <v>20034.4</v>
      </c>
      <c r="P105" t="n">
        <v>353.85</v>
      </c>
      <c r="Q105" t="n">
        <v>772.14</v>
      </c>
      <c r="R105" t="n">
        <v>264.17</v>
      </c>
      <c r="S105" t="n">
        <v>92.92</v>
      </c>
      <c r="T105" t="n">
        <v>81321.49000000001</v>
      </c>
      <c r="U105" t="n">
        <v>0.35</v>
      </c>
      <c r="V105" t="n">
        <v>0.72</v>
      </c>
      <c r="W105" t="n">
        <v>12.49</v>
      </c>
      <c r="X105" t="n">
        <v>4.89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3.1728</v>
      </c>
      <c r="E106" t="n">
        <v>31.52</v>
      </c>
      <c r="F106" t="n">
        <v>26.62</v>
      </c>
      <c r="G106" t="n">
        <v>19.96</v>
      </c>
      <c r="H106" t="n">
        <v>0.33</v>
      </c>
      <c r="I106" t="n">
        <v>80</v>
      </c>
      <c r="J106" t="n">
        <v>161.97</v>
      </c>
      <c r="K106" t="n">
        <v>50.28</v>
      </c>
      <c r="L106" t="n">
        <v>3</v>
      </c>
      <c r="M106" t="n">
        <v>78</v>
      </c>
      <c r="N106" t="n">
        <v>28.69</v>
      </c>
      <c r="O106" t="n">
        <v>20210.21</v>
      </c>
      <c r="P106" t="n">
        <v>327.67</v>
      </c>
      <c r="Q106" t="n">
        <v>771.27</v>
      </c>
      <c r="R106" t="n">
        <v>200.94</v>
      </c>
      <c r="S106" t="n">
        <v>92.92</v>
      </c>
      <c r="T106" t="n">
        <v>49955</v>
      </c>
      <c r="U106" t="n">
        <v>0.46</v>
      </c>
      <c r="V106" t="n">
        <v>0.77</v>
      </c>
      <c r="W106" t="n">
        <v>12.4</v>
      </c>
      <c r="X106" t="n">
        <v>2.99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3.3374</v>
      </c>
      <c r="E107" t="n">
        <v>29.96</v>
      </c>
      <c r="F107" t="n">
        <v>25.77</v>
      </c>
      <c r="G107" t="n">
        <v>26.66</v>
      </c>
      <c r="H107" t="n">
        <v>0.43</v>
      </c>
      <c r="I107" t="n">
        <v>58</v>
      </c>
      <c r="J107" t="n">
        <v>163.4</v>
      </c>
      <c r="K107" t="n">
        <v>50.28</v>
      </c>
      <c r="L107" t="n">
        <v>4</v>
      </c>
      <c r="M107" t="n">
        <v>56</v>
      </c>
      <c r="N107" t="n">
        <v>29.12</v>
      </c>
      <c r="O107" t="n">
        <v>20386.62</v>
      </c>
      <c r="P107" t="n">
        <v>314.41</v>
      </c>
      <c r="Q107" t="n">
        <v>771.3099999999999</v>
      </c>
      <c r="R107" t="n">
        <v>172.88</v>
      </c>
      <c r="S107" t="n">
        <v>92.92</v>
      </c>
      <c r="T107" t="n">
        <v>36032.82</v>
      </c>
      <c r="U107" t="n">
        <v>0.54</v>
      </c>
      <c r="V107" t="n">
        <v>0.79</v>
      </c>
      <c r="W107" t="n">
        <v>12.36</v>
      </c>
      <c r="X107" t="n">
        <v>2.15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3.4442</v>
      </c>
      <c r="E108" t="n">
        <v>29.03</v>
      </c>
      <c r="F108" t="n">
        <v>25.26</v>
      </c>
      <c r="G108" t="n">
        <v>33.68</v>
      </c>
      <c r="H108" t="n">
        <v>0.54</v>
      </c>
      <c r="I108" t="n">
        <v>45</v>
      </c>
      <c r="J108" t="n">
        <v>164.83</v>
      </c>
      <c r="K108" t="n">
        <v>50.28</v>
      </c>
      <c r="L108" t="n">
        <v>5</v>
      </c>
      <c r="M108" t="n">
        <v>43</v>
      </c>
      <c r="N108" t="n">
        <v>29.55</v>
      </c>
      <c r="O108" t="n">
        <v>20563.61</v>
      </c>
      <c r="P108" t="n">
        <v>305.22</v>
      </c>
      <c r="Q108" t="n">
        <v>770.79</v>
      </c>
      <c r="R108" t="n">
        <v>155.77</v>
      </c>
      <c r="S108" t="n">
        <v>92.92</v>
      </c>
      <c r="T108" t="n">
        <v>27543.24</v>
      </c>
      <c r="U108" t="n">
        <v>0.6</v>
      </c>
      <c r="V108" t="n">
        <v>0.8100000000000001</v>
      </c>
      <c r="W108" t="n">
        <v>12.35</v>
      </c>
      <c r="X108" t="n">
        <v>1.64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3.5116</v>
      </c>
      <c r="E109" t="n">
        <v>28.48</v>
      </c>
      <c r="F109" t="n">
        <v>24.96</v>
      </c>
      <c r="G109" t="n">
        <v>40.48</v>
      </c>
      <c r="H109" t="n">
        <v>0.64</v>
      </c>
      <c r="I109" t="n">
        <v>37</v>
      </c>
      <c r="J109" t="n">
        <v>166.27</v>
      </c>
      <c r="K109" t="n">
        <v>50.28</v>
      </c>
      <c r="L109" t="n">
        <v>6</v>
      </c>
      <c r="M109" t="n">
        <v>35</v>
      </c>
      <c r="N109" t="n">
        <v>29.99</v>
      </c>
      <c r="O109" t="n">
        <v>20741.2</v>
      </c>
      <c r="P109" t="n">
        <v>298.67</v>
      </c>
      <c r="Q109" t="n">
        <v>770.77</v>
      </c>
      <c r="R109" t="n">
        <v>145.89</v>
      </c>
      <c r="S109" t="n">
        <v>92.92</v>
      </c>
      <c r="T109" t="n">
        <v>22644.77</v>
      </c>
      <c r="U109" t="n">
        <v>0.64</v>
      </c>
      <c r="V109" t="n">
        <v>0.82</v>
      </c>
      <c r="W109" t="n">
        <v>12.34</v>
      </c>
      <c r="X109" t="n">
        <v>1.35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3.5641</v>
      </c>
      <c r="E110" t="n">
        <v>28.06</v>
      </c>
      <c r="F110" t="n">
        <v>24.73</v>
      </c>
      <c r="G110" t="n">
        <v>47.87</v>
      </c>
      <c r="H110" t="n">
        <v>0.74</v>
      </c>
      <c r="I110" t="n">
        <v>31</v>
      </c>
      <c r="J110" t="n">
        <v>167.72</v>
      </c>
      <c r="K110" t="n">
        <v>50.28</v>
      </c>
      <c r="L110" t="n">
        <v>7</v>
      </c>
      <c r="M110" t="n">
        <v>29</v>
      </c>
      <c r="N110" t="n">
        <v>30.44</v>
      </c>
      <c r="O110" t="n">
        <v>20919.39</v>
      </c>
      <c r="P110" t="n">
        <v>292.8</v>
      </c>
      <c r="Q110" t="n">
        <v>770.8</v>
      </c>
      <c r="R110" t="n">
        <v>138.39</v>
      </c>
      <c r="S110" t="n">
        <v>92.92</v>
      </c>
      <c r="T110" t="n">
        <v>18921.86</v>
      </c>
      <c r="U110" t="n">
        <v>0.67</v>
      </c>
      <c r="V110" t="n">
        <v>0.83</v>
      </c>
      <c r="W110" t="n">
        <v>12.32</v>
      </c>
      <c r="X110" t="n">
        <v>1.12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3.5998</v>
      </c>
      <c r="E111" t="n">
        <v>27.78</v>
      </c>
      <c r="F111" t="n">
        <v>24.58</v>
      </c>
      <c r="G111" t="n">
        <v>54.63</v>
      </c>
      <c r="H111" t="n">
        <v>0.84</v>
      </c>
      <c r="I111" t="n">
        <v>27</v>
      </c>
      <c r="J111" t="n">
        <v>169.17</v>
      </c>
      <c r="K111" t="n">
        <v>50.28</v>
      </c>
      <c r="L111" t="n">
        <v>8</v>
      </c>
      <c r="M111" t="n">
        <v>25</v>
      </c>
      <c r="N111" t="n">
        <v>30.89</v>
      </c>
      <c r="O111" t="n">
        <v>21098.19</v>
      </c>
      <c r="P111" t="n">
        <v>288.23</v>
      </c>
      <c r="Q111" t="n">
        <v>770.78</v>
      </c>
      <c r="R111" t="n">
        <v>133.36</v>
      </c>
      <c r="S111" t="n">
        <v>92.92</v>
      </c>
      <c r="T111" t="n">
        <v>16427.96</v>
      </c>
      <c r="U111" t="n">
        <v>0.7</v>
      </c>
      <c r="V111" t="n">
        <v>0.83</v>
      </c>
      <c r="W111" t="n">
        <v>12.32</v>
      </c>
      <c r="X111" t="n">
        <v>0.97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3.6271</v>
      </c>
      <c r="E112" t="n">
        <v>27.57</v>
      </c>
      <c r="F112" t="n">
        <v>24.47</v>
      </c>
      <c r="G112" t="n">
        <v>61.18</v>
      </c>
      <c r="H112" t="n">
        <v>0.9399999999999999</v>
      </c>
      <c r="I112" t="n">
        <v>24</v>
      </c>
      <c r="J112" t="n">
        <v>170.62</v>
      </c>
      <c r="K112" t="n">
        <v>50.28</v>
      </c>
      <c r="L112" t="n">
        <v>9</v>
      </c>
      <c r="M112" t="n">
        <v>22</v>
      </c>
      <c r="N112" t="n">
        <v>31.34</v>
      </c>
      <c r="O112" t="n">
        <v>21277.6</v>
      </c>
      <c r="P112" t="n">
        <v>283.6</v>
      </c>
      <c r="Q112" t="n">
        <v>770.73</v>
      </c>
      <c r="R112" t="n">
        <v>129.8</v>
      </c>
      <c r="S112" t="n">
        <v>92.92</v>
      </c>
      <c r="T112" t="n">
        <v>14661.01</v>
      </c>
      <c r="U112" t="n">
        <v>0.72</v>
      </c>
      <c r="V112" t="n">
        <v>0.84</v>
      </c>
      <c r="W112" t="n">
        <v>12.31</v>
      </c>
      <c r="X112" t="n">
        <v>0.86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3.6541</v>
      </c>
      <c r="E113" t="n">
        <v>27.37</v>
      </c>
      <c r="F113" t="n">
        <v>24.37</v>
      </c>
      <c r="G113" t="n">
        <v>69.62</v>
      </c>
      <c r="H113" t="n">
        <v>1.03</v>
      </c>
      <c r="I113" t="n">
        <v>21</v>
      </c>
      <c r="J113" t="n">
        <v>172.08</v>
      </c>
      <c r="K113" t="n">
        <v>50.28</v>
      </c>
      <c r="L113" t="n">
        <v>10</v>
      </c>
      <c r="M113" t="n">
        <v>19</v>
      </c>
      <c r="N113" t="n">
        <v>31.8</v>
      </c>
      <c r="O113" t="n">
        <v>21457.64</v>
      </c>
      <c r="P113" t="n">
        <v>279</v>
      </c>
      <c r="Q113" t="n">
        <v>770.61</v>
      </c>
      <c r="R113" t="n">
        <v>126.09</v>
      </c>
      <c r="S113" t="n">
        <v>92.92</v>
      </c>
      <c r="T113" t="n">
        <v>12823.8</v>
      </c>
      <c r="U113" t="n">
        <v>0.74</v>
      </c>
      <c r="V113" t="n">
        <v>0.84</v>
      </c>
      <c r="W113" t="n">
        <v>12.31</v>
      </c>
      <c r="X113" t="n">
        <v>0.75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3.6732</v>
      </c>
      <c r="E114" t="n">
        <v>27.22</v>
      </c>
      <c r="F114" t="n">
        <v>24.29</v>
      </c>
      <c r="G114" t="n">
        <v>76.7</v>
      </c>
      <c r="H114" t="n">
        <v>1.12</v>
      </c>
      <c r="I114" t="n">
        <v>19</v>
      </c>
      <c r="J114" t="n">
        <v>173.55</v>
      </c>
      <c r="K114" t="n">
        <v>50.28</v>
      </c>
      <c r="L114" t="n">
        <v>11</v>
      </c>
      <c r="M114" t="n">
        <v>17</v>
      </c>
      <c r="N114" t="n">
        <v>32.27</v>
      </c>
      <c r="O114" t="n">
        <v>21638.31</v>
      </c>
      <c r="P114" t="n">
        <v>275.21</v>
      </c>
      <c r="Q114" t="n">
        <v>770.54</v>
      </c>
      <c r="R114" t="n">
        <v>123.55</v>
      </c>
      <c r="S114" t="n">
        <v>92.92</v>
      </c>
      <c r="T114" t="n">
        <v>11560.44</v>
      </c>
      <c r="U114" t="n">
        <v>0.75</v>
      </c>
      <c r="V114" t="n">
        <v>0.84</v>
      </c>
      <c r="W114" t="n">
        <v>12.3</v>
      </c>
      <c r="X114" t="n">
        <v>0.68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3.6791</v>
      </c>
      <c r="E115" t="n">
        <v>27.18</v>
      </c>
      <c r="F115" t="n">
        <v>24.28</v>
      </c>
      <c r="G115" t="n">
        <v>80.92</v>
      </c>
      <c r="H115" t="n">
        <v>1.22</v>
      </c>
      <c r="I115" t="n">
        <v>18</v>
      </c>
      <c r="J115" t="n">
        <v>175.02</v>
      </c>
      <c r="K115" t="n">
        <v>50.28</v>
      </c>
      <c r="L115" t="n">
        <v>12</v>
      </c>
      <c r="M115" t="n">
        <v>16</v>
      </c>
      <c r="N115" t="n">
        <v>32.74</v>
      </c>
      <c r="O115" t="n">
        <v>21819.6</v>
      </c>
      <c r="P115" t="n">
        <v>271.9</v>
      </c>
      <c r="Q115" t="n">
        <v>770.49</v>
      </c>
      <c r="R115" t="n">
        <v>123.07</v>
      </c>
      <c r="S115" t="n">
        <v>92.92</v>
      </c>
      <c r="T115" t="n">
        <v>11325.08</v>
      </c>
      <c r="U115" t="n">
        <v>0.76</v>
      </c>
      <c r="V115" t="n">
        <v>0.84</v>
      </c>
      <c r="W115" t="n">
        <v>12.31</v>
      </c>
      <c r="X115" t="n">
        <v>0.66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3.7025</v>
      </c>
      <c r="E116" t="n">
        <v>27.01</v>
      </c>
      <c r="F116" t="n">
        <v>24.17</v>
      </c>
      <c r="G116" t="n">
        <v>90.63</v>
      </c>
      <c r="H116" t="n">
        <v>1.31</v>
      </c>
      <c r="I116" t="n">
        <v>16</v>
      </c>
      <c r="J116" t="n">
        <v>176.49</v>
      </c>
      <c r="K116" t="n">
        <v>50.28</v>
      </c>
      <c r="L116" t="n">
        <v>13</v>
      </c>
      <c r="M116" t="n">
        <v>14</v>
      </c>
      <c r="N116" t="n">
        <v>33.21</v>
      </c>
      <c r="O116" t="n">
        <v>22001.54</v>
      </c>
      <c r="P116" t="n">
        <v>266.92</v>
      </c>
      <c r="Q116" t="n">
        <v>770.47</v>
      </c>
      <c r="R116" t="n">
        <v>119.67</v>
      </c>
      <c r="S116" t="n">
        <v>92.92</v>
      </c>
      <c r="T116" t="n">
        <v>9636.690000000001</v>
      </c>
      <c r="U116" t="n">
        <v>0.78</v>
      </c>
      <c r="V116" t="n">
        <v>0.85</v>
      </c>
      <c r="W116" t="n">
        <v>12.3</v>
      </c>
      <c r="X116" t="n">
        <v>0.5600000000000001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3.7114</v>
      </c>
      <c r="E117" t="n">
        <v>26.94</v>
      </c>
      <c r="F117" t="n">
        <v>24.14</v>
      </c>
      <c r="G117" t="n">
        <v>96.54000000000001</v>
      </c>
      <c r="H117" t="n">
        <v>1.4</v>
      </c>
      <c r="I117" t="n">
        <v>15</v>
      </c>
      <c r="J117" t="n">
        <v>177.97</v>
      </c>
      <c r="K117" t="n">
        <v>50.28</v>
      </c>
      <c r="L117" t="n">
        <v>14</v>
      </c>
      <c r="M117" t="n">
        <v>13</v>
      </c>
      <c r="N117" t="n">
        <v>33.69</v>
      </c>
      <c r="O117" t="n">
        <v>22184.13</v>
      </c>
      <c r="P117" t="n">
        <v>263.76</v>
      </c>
      <c r="Q117" t="n">
        <v>770.45</v>
      </c>
      <c r="R117" t="n">
        <v>118.69</v>
      </c>
      <c r="S117" t="n">
        <v>92.92</v>
      </c>
      <c r="T117" t="n">
        <v>9154.73</v>
      </c>
      <c r="U117" t="n">
        <v>0.78</v>
      </c>
      <c r="V117" t="n">
        <v>0.85</v>
      </c>
      <c r="W117" t="n">
        <v>12.29</v>
      </c>
      <c r="X117" t="n">
        <v>0.53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3.7227</v>
      </c>
      <c r="E118" t="n">
        <v>26.86</v>
      </c>
      <c r="F118" t="n">
        <v>24.09</v>
      </c>
      <c r="G118" t="n">
        <v>103.23</v>
      </c>
      <c r="H118" t="n">
        <v>1.48</v>
      </c>
      <c r="I118" t="n">
        <v>14</v>
      </c>
      <c r="J118" t="n">
        <v>179.46</v>
      </c>
      <c r="K118" t="n">
        <v>50.28</v>
      </c>
      <c r="L118" t="n">
        <v>15</v>
      </c>
      <c r="M118" t="n">
        <v>12</v>
      </c>
      <c r="N118" t="n">
        <v>34.18</v>
      </c>
      <c r="O118" t="n">
        <v>22367.38</v>
      </c>
      <c r="P118" t="n">
        <v>259.97</v>
      </c>
      <c r="Q118" t="n">
        <v>770.48</v>
      </c>
      <c r="R118" t="n">
        <v>116.95</v>
      </c>
      <c r="S118" t="n">
        <v>92.92</v>
      </c>
      <c r="T118" t="n">
        <v>8289.76</v>
      </c>
      <c r="U118" t="n">
        <v>0.79</v>
      </c>
      <c r="V118" t="n">
        <v>0.85</v>
      </c>
      <c r="W118" t="n">
        <v>12.29</v>
      </c>
      <c r="X118" t="n">
        <v>0.48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24.08</v>
      </c>
      <c r="G119" t="n">
        <v>111.13</v>
      </c>
      <c r="H119" t="n">
        <v>1.57</v>
      </c>
      <c r="I119" t="n">
        <v>13</v>
      </c>
      <c r="J119" t="n">
        <v>180.95</v>
      </c>
      <c r="K119" t="n">
        <v>50.28</v>
      </c>
      <c r="L119" t="n">
        <v>16</v>
      </c>
      <c r="M119" t="n">
        <v>11</v>
      </c>
      <c r="N119" t="n">
        <v>34.67</v>
      </c>
      <c r="O119" t="n">
        <v>22551.28</v>
      </c>
      <c r="P119" t="n">
        <v>257</v>
      </c>
      <c r="Q119" t="n">
        <v>770.51</v>
      </c>
      <c r="R119" t="n">
        <v>116.62</v>
      </c>
      <c r="S119" t="n">
        <v>92.92</v>
      </c>
      <c r="T119" t="n">
        <v>8125.52</v>
      </c>
      <c r="U119" t="n">
        <v>0.8</v>
      </c>
      <c r="V119" t="n">
        <v>0.85</v>
      </c>
      <c r="W119" t="n">
        <v>12.3</v>
      </c>
      <c r="X119" t="n">
        <v>0.47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3.74</v>
      </c>
      <c r="E120" t="n">
        <v>26.74</v>
      </c>
      <c r="F120" t="n">
        <v>24.03</v>
      </c>
      <c r="G120" t="n">
        <v>120.13</v>
      </c>
      <c r="H120" t="n">
        <v>1.65</v>
      </c>
      <c r="I120" t="n">
        <v>12</v>
      </c>
      <c r="J120" t="n">
        <v>182.45</v>
      </c>
      <c r="K120" t="n">
        <v>50.28</v>
      </c>
      <c r="L120" t="n">
        <v>17</v>
      </c>
      <c r="M120" t="n">
        <v>9</v>
      </c>
      <c r="N120" t="n">
        <v>35.17</v>
      </c>
      <c r="O120" t="n">
        <v>22735.98</v>
      </c>
      <c r="P120" t="n">
        <v>252.15</v>
      </c>
      <c r="Q120" t="n">
        <v>770.5599999999999</v>
      </c>
      <c r="R120" t="n">
        <v>114.95</v>
      </c>
      <c r="S120" t="n">
        <v>92.92</v>
      </c>
      <c r="T120" t="n">
        <v>7297.02</v>
      </c>
      <c r="U120" t="n">
        <v>0.8100000000000001</v>
      </c>
      <c r="V120" t="n">
        <v>0.85</v>
      </c>
      <c r="W120" t="n">
        <v>12.29</v>
      </c>
      <c r="X120" t="n">
        <v>0.41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3.7506</v>
      </c>
      <c r="E121" t="n">
        <v>26.66</v>
      </c>
      <c r="F121" t="n">
        <v>23.98</v>
      </c>
      <c r="G121" t="n">
        <v>130.82</v>
      </c>
      <c r="H121" t="n">
        <v>1.74</v>
      </c>
      <c r="I121" t="n">
        <v>11</v>
      </c>
      <c r="J121" t="n">
        <v>183.95</v>
      </c>
      <c r="K121" t="n">
        <v>50.28</v>
      </c>
      <c r="L121" t="n">
        <v>18</v>
      </c>
      <c r="M121" t="n">
        <v>6</v>
      </c>
      <c r="N121" t="n">
        <v>35.67</v>
      </c>
      <c r="O121" t="n">
        <v>22921.24</v>
      </c>
      <c r="P121" t="n">
        <v>247.87</v>
      </c>
      <c r="Q121" t="n">
        <v>770.46</v>
      </c>
      <c r="R121" t="n">
        <v>113.23</v>
      </c>
      <c r="S121" t="n">
        <v>92.92</v>
      </c>
      <c r="T121" t="n">
        <v>6441.14</v>
      </c>
      <c r="U121" t="n">
        <v>0.82</v>
      </c>
      <c r="V121" t="n">
        <v>0.85</v>
      </c>
      <c r="W121" t="n">
        <v>12.3</v>
      </c>
      <c r="X121" t="n">
        <v>0.37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3.7492</v>
      </c>
      <c r="E122" t="n">
        <v>26.67</v>
      </c>
      <c r="F122" t="n">
        <v>23.99</v>
      </c>
      <c r="G122" t="n">
        <v>130.87</v>
      </c>
      <c r="H122" t="n">
        <v>1.82</v>
      </c>
      <c r="I122" t="n">
        <v>11</v>
      </c>
      <c r="J122" t="n">
        <v>185.46</v>
      </c>
      <c r="K122" t="n">
        <v>50.28</v>
      </c>
      <c r="L122" t="n">
        <v>19</v>
      </c>
      <c r="M122" t="n">
        <v>1</v>
      </c>
      <c r="N122" t="n">
        <v>36.18</v>
      </c>
      <c r="O122" t="n">
        <v>23107.19</v>
      </c>
      <c r="P122" t="n">
        <v>249.09</v>
      </c>
      <c r="Q122" t="n">
        <v>770.6</v>
      </c>
      <c r="R122" t="n">
        <v>113.41</v>
      </c>
      <c r="S122" t="n">
        <v>92.92</v>
      </c>
      <c r="T122" t="n">
        <v>6533.12</v>
      </c>
      <c r="U122" t="n">
        <v>0.82</v>
      </c>
      <c r="V122" t="n">
        <v>0.85</v>
      </c>
      <c r="W122" t="n">
        <v>12.3</v>
      </c>
      <c r="X122" t="n">
        <v>0.38</v>
      </c>
      <c r="Y122" t="n">
        <v>4</v>
      </c>
      <c r="Z122" t="n">
        <v>10</v>
      </c>
    </row>
    <row r="123">
      <c r="A123" t="n">
        <v>19</v>
      </c>
      <c r="B123" t="n">
        <v>80</v>
      </c>
      <c r="C123" t="inlineStr">
        <is>
          <t xml:space="preserve">CONCLUIDO	</t>
        </is>
      </c>
      <c r="D123" t="n">
        <v>3.7489</v>
      </c>
      <c r="E123" t="n">
        <v>26.67</v>
      </c>
      <c r="F123" t="n">
        <v>24</v>
      </c>
      <c r="G123" t="n">
        <v>130.89</v>
      </c>
      <c r="H123" t="n">
        <v>1.9</v>
      </c>
      <c r="I123" t="n">
        <v>11</v>
      </c>
      <c r="J123" t="n">
        <v>186.97</v>
      </c>
      <c r="K123" t="n">
        <v>50.28</v>
      </c>
      <c r="L123" t="n">
        <v>20</v>
      </c>
      <c r="M123" t="n">
        <v>0</v>
      </c>
      <c r="N123" t="n">
        <v>36.69</v>
      </c>
      <c r="O123" t="n">
        <v>23293.82</v>
      </c>
      <c r="P123" t="n">
        <v>250.89</v>
      </c>
      <c r="Q123" t="n">
        <v>770.48</v>
      </c>
      <c r="R123" t="n">
        <v>113.44</v>
      </c>
      <c r="S123" t="n">
        <v>92.92</v>
      </c>
      <c r="T123" t="n">
        <v>6547.29</v>
      </c>
      <c r="U123" t="n">
        <v>0.82</v>
      </c>
      <c r="V123" t="n">
        <v>0.85</v>
      </c>
      <c r="W123" t="n">
        <v>12.3</v>
      </c>
      <c r="X123" t="n">
        <v>0.39</v>
      </c>
      <c r="Y123" t="n">
        <v>4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2.8411</v>
      </c>
      <c r="E124" t="n">
        <v>35.2</v>
      </c>
      <c r="F124" t="n">
        <v>30.31</v>
      </c>
      <c r="G124" t="n">
        <v>10.45</v>
      </c>
      <c r="H124" t="n">
        <v>0.22</v>
      </c>
      <c r="I124" t="n">
        <v>174</v>
      </c>
      <c r="J124" t="n">
        <v>80.84</v>
      </c>
      <c r="K124" t="n">
        <v>35.1</v>
      </c>
      <c r="L124" t="n">
        <v>1</v>
      </c>
      <c r="M124" t="n">
        <v>172</v>
      </c>
      <c r="N124" t="n">
        <v>9.74</v>
      </c>
      <c r="O124" t="n">
        <v>10204.21</v>
      </c>
      <c r="P124" t="n">
        <v>238.72</v>
      </c>
      <c r="Q124" t="n">
        <v>772.8099999999999</v>
      </c>
      <c r="R124" t="n">
        <v>323.79</v>
      </c>
      <c r="S124" t="n">
        <v>92.92</v>
      </c>
      <c r="T124" t="n">
        <v>110907.48</v>
      </c>
      <c r="U124" t="n">
        <v>0.29</v>
      </c>
      <c r="V124" t="n">
        <v>0.68</v>
      </c>
      <c r="W124" t="n">
        <v>12.56</v>
      </c>
      <c r="X124" t="n">
        <v>6.67</v>
      </c>
      <c r="Y124" t="n">
        <v>4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3.3848</v>
      </c>
      <c r="E125" t="n">
        <v>29.54</v>
      </c>
      <c r="F125" t="n">
        <v>26.38</v>
      </c>
      <c r="G125" t="n">
        <v>21.39</v>
      </c>
      <c r="H125" t="n">
        <v>0.43</v>
      </c>
      <c r="I125" t="n">
        <v>74</v>
      </c>
      <c r="J125" t="n">
        <v>82.04000000000001</v>
      </c>
      <c r="K125" t="n">
        <v>35.1</v>
      </c>
      <c r="L125" t="n">
        <v>2</v>
      </c>
      <c r="M125" t="n">
        <v>72</v>
      </c>
      <c r="N125" t="n">
        <v>9.94</v>
      </c>
      <c r="O125" t="n">
        <v>10352.53</v>
      </c>
      <c r="P125" t="n">
        <v>201.43</v>
      </c>
      <c r="Q125" t="n">
        <v>771.23</v>
      </c>
      <c r="R125" t="n">
        <v>193.11</v>
      </c>
      <c r="S125" t="n">
        <v>92.92</v>
      </c>
      <c r="T125" t="n">
        <v>46069.7</v>
      </c>
      <c r="U125" t="n">
        <v>0.48</v>
      </c>
      <c r="V125" t="n">
        <v>0.78</v>
      </c>
      <c r="W125" t="n">
        <v>12.39</v>
      </c>
      <c r="X125" t="n">
        <v>2.76</v>
      </c>
      <c r="Y125" t="n">
        <v>4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3.5717</v>
      </c>
      <c r="E126" t="n">
        <v>28</v>
      </c>
      <c r="F126" t="n">
        <v>25.31</v>
      </c>
      <c r="G126" t="n">
        <v>33.02</v>
      </c>
      <c r="H126" t="n">
        <v>0.63</v>
      </c>
      <c r="I126" t="n">
        <v>46</v>
      </c>
      <c r="J126" t="n">
        <v>83.25</v>
      </c>
      <c r="K126" t="n">
        <v>35.1</v>
      </c>
      <c r="L126" t="n">
        <v>3</v>
      </c>
      <c r="M126" t="n">
        <v>44</v>
      </c>
      <c r="N126" t="n">
        <v>10.15</v>
      </c>
      <c r="O126" t="n">
        <v>10501.19</v>
      </c>
      <c r="P126" t="n">
        <v>186</v>
      </c>
      <c r="Q126" t="n">
        <v>770.83</v>
      </c>
      <c r="R126" t="n">
        <v>157.62</v>
      </c>
      <c r="S126" t="n">
        <v>92.92</v>
      </c>
      <c r="T126" t="n">
        <v>28461.18</v>
      </c>
      <c r="U126" t="n">
        <v>0.59</v>
      </c>
      <c r="V126" t="n">
        <v>0.8100000000000001</v>
      </c>
      <c r="W126" t="n">
        <v>12.35</v>
      </c>
      <c r="X126" t="n">
        <v>1.7</v>
      </c>
      <c r="Y126" t="n">
        <v>4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3.6666</v>
      </c>
      <c r="E127" t="n">
        <v>27.27</v>
      </c>
      <c r="F127" t="n">
        <v>24.81</v>
      </c>
      <c r="G127" t="n">
        <v>45.11</v>
      </c>
      <c r="H127" t="n">
        <v>0.83</v>
      </c>
      <c r="I127" t="n">
        <v>33</v>
      </c>
      <c r="J127" t="n">
        <v>84.45999999999999</v>
      </c>
      <c r="K127" t="n">
        <v>35.1</v>
      </c>
      <c r="L127" t="n">
        <v>4</v>
      </c>
      <c r="M127" t="n">
        <v>31</v>
      </c>
      <c r="N127" t="n">
        <v>10.36</v>
      </c>
      <c r="O127" t="n">
        <v>10650.22</v>
      </c>
      <c r="P127" t="n">
        <v>175.04</v>
      </c>
      <c r="Q127" t="n">
        <v>770.75</v>
      </c>
      <c r="R127" t="n">
        <v>141.17</v>
      </c>
      <c r="S127" t="n">
        <v>92.92</v>
      </c>
      <c r="T127" t="n">
        <v>20300.32</v>
      </c>
      <c r="U127" t="n">
        <v>0.66</v>
      </c>
      <c r="V127" t="n">
        <v>0.82</v>
      </c>
      <c r="W127" t="n">
        <v>12.32</v>
      </c>
      <c r="X127" t="n">
        <v>1.2</v>
      </c>
      <c r="Y127" t="n">
        <v>4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3.7241</v>
      </c>
      <c r="E128" t="n">
        <v>26.85</v>
      </c>
      <c r="F128" t="n">
        <v>24.53</v>
      </c>
      <c r="G128" t="n">
        <v>58.87</v>
      </c>
      <c r="H128" t="n">
        <v>1.02</v>
      </c>
      <c r="I128" t="n">
        <v>25</v>
      </c>
      <c r="J128" t="n">
        <v>85.67</v>
      </c>
      <c r="K128" t="n">
        <v>35.1</v>
      </c>
      <c r="L128" t="n">
        <v>5</v>
      </c>
      <c r="M128" t="n">
        <v>19</v>
      </c>
      <c r="N128" t="n">
        <v>10.57</v>
      </c>
      <c r="O128" t="n">
        <v>10799.59</v>
      </c>
      <c r="P128" t="n">
        <v>165.31</v>
      </c>
      <c r="Q128" t="n">
        <v>770.76</v>
      </c>
      <c r="R128" t="n">
        <v>131.31</v>
      </c>
      <c r="S128" t="n">
        <v>92.92</v>
      </c>
      <c r="T128" t="n">
        <v>15413.53</v>
      </c>
      <c r="U128" t="n">
        <v>0.71</v>
      </c>
      <c r="V128" t="n">
        <v>0.83</v>
      </c>
      <c r="W128" t="n">
        <v>12.32</v>
      </c>
      <c r="X128" t="n">
        <v>0.92</v>
      </c>
      <c r="Y128" t="n">
        <v>4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3.7298</v>
      </c>
      <c r="E129" t="n">
        <v>26.81</v>
      </c>
      <c r="F129" t="n">
        <v>24.51</v>
      </c>
      <c r="G129" t="n">
        <v>61.26</v>
      </c>
      <c r="H129" t="n">
        <v>1.21</v>
      </c>
      <c r="I129" t="n">
        <v>24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163.46</v>
      </c>
      <c r="Q129" t="n">
        <v>771.09</v>
      </c>
      <c r="R129" t="n">
        <v>129.73</v>
      </c>
      <c r="S129" t="n">
        <v>92.92</v>
      </c>
      <c r="T129" t="n">
        <v>14627.19</v>
      </c>
      <c r="U129" t="n">
        <v>0.72</v>
      </c>
      <c r="V129" t="n">
        <v>0.84</v>
      </c>
      <c r="W129" t="n">
        <v>12.34</v>
      </c>
      <c r="X129" t="n">
        <v>0.89</v>
      </c>
      <c r="Y129" t="n">
        <v>4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2.5295</v>
      </c>
      <c r="E130" t="n">
        <v>39.53</v>
      </c>
      <c r="F130" t="n">
        <v>32.45</v>
      </c>
      <c r="G130" t="n">
        <v>8.58</v>
      </c>
      <c r="H130" t="n">
        <v>0.16</v>
      </c>
      <c r="I130" t="n">
        <v>227</v>
      </c>
      <c r="J130" t="n">
        <v>107.41</v>
      </c>
      <c r="K130" t="n">
        <v>41.65</v>
      </c>
      <c r="L130" t="n">
        <v>1</v>
      </c>
      <c r="M130" t="n">
        <v>225</v>
      </c>
      <c r="N130" t="n">
        <v>14.77</v>
      </c>
      <c r="O130" t="n">
        <v>13481.73</v>
      </c>
      <c r="P130" t="n">
        <v>312.12</v>
      </c>
      <c r="Q130" t="n">
        <v>773.0700000000001</v>
      </c>
      <c r="R130" t="n">
        <v>395.58</v>
      </c>
      <c r="S130" t="n">
        <v>92.92</v>
      </c>
      <c r="T130" t="n">
        <v>146537.57</v>
      </c>
      <c r="U130" t="n">
        <v>0.23</v>
      </c>
      <c r="V130" t="n">
        <v>0.63</v>
      </c>
      <c r="W130" t="n">
        <v>12.64</v>
      </c>
      <c r="X130" t="n">
        <v>8.800000000000001</v>
      </c>
      <c r="Y130" t="n">
        <v>4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3.1946</v>
      </c>
      <c r="E131" t="n">
        <v>31.3</v>
      </c>
      <c r="F131" t="n">
        <v>27.18</v>
      </c>
      <c r="G131" t="n">
        <v>17.35</v>
      </c>
      <c r="H131" t="n">
        <v>0.32</v>
      </c>
      <c r="I131" t="n">
        <v>94</v>
      </c>
      <c r="J131" t="n">
        <v>108.68</v>
      </c>
      <c r="K131" t="n">
        <v>41.65</v>
      </c>
      <c r="L131" t="n">
        <v>2</v>
      </c>
      <c r="M131" t="n">
        <v>92</v>
      </c>
      <c r="N131" t="n">
        <v>15.03</v>
      </c>
      <c r="O131" t="n">
        <v>13638.32</v>
      </c>
      <c r="P131" t="n">
        <v>257.26</v>
      </c>
      <c r="Q131" t="n">
        <v>771.24</v>
      </c>
      <c r="R131" t="n">
        <v>219.77</v>
      </c>
      <c r="S131" t="n">
        <v>92.92</v>
      </c>
      <c r="T131" t="n">
        <v>59298.36</v>
      </c>
      <c r="U131" t="n">
        <v>0.42</v>
      </c>
      <c r="V131" t="n">
        <v>0.75</v>
      </c>
      <c r="W131" t="n">
        <v>12.43</v>
      </c>
      <c r="X131" t="n">
        <v>3.55</v>
      </c>
      <c r="Y131" t="n">
        <v>4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3.4311</v>
      </c>
      <c r="E132" t="n">
        <v>29.15</v>
      </c>
      <c r="F132" t="n">
        <v>25.8</v>
      </c>
      <c r="G132" t="n">
        <v>26.24</v>
      </c>
      <c r="H132" t="n">
        <v>0.48</v>
      </c>
      <c r="I132" t="n">
        <v>59</v>
      </c>
      <c r="J132" t="n">
        <v>109.96</v>
      </c>
      <c r="K132" t="n">
        <v>41.65</v>
      </c>
      <c r="L132" t="n">
        <v>3</v>
      </c>
      <c r="M132" t="n">
        <v>57</v>
      </c>
      <c r="N132" t="n">
        <v>15.31</v>
      </c>
      <c r="O132" t="n">
        <v>13795.21</v>
      </c>
      <c r="P132" t="n">
        <v>239.57</v>
      </c>
      <c r="Q132" t="n">
        <v>771.3200000000001</v>
      </c>
      <c r="R132" t="n">
        <v>174.01</v>
      </c>
      <c r="S132" t="n">
        <v>92.92</v>
      </c>
      <c r="T132" t="n">
        <v>36593.42</v>
      </c>
      <c r="U132" t="n">
        <v>0.53</v>
      </c>
      <c r="V132" t="n">
        <v>0.79</v>
      </c>
      <c r="W132" t="n">
        <v>12.36</v>
      </c>
      <c r="X132" t="n">
        <v>2.18</v>
      </c>
      <c r="Y132" t="n">
        <v>4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3.5547</v>
      </c>
      <c r="E133" t="n">
        <v>28.13</v>
      </c>
      <c r="F133" t="n">
        <v>25.16</v>
      </c>
      <c r="G133" t="n">
        <v>35.95</v>
      </c>
      <c r="H133" t="n">
        <v>0.63</v>
      </c>
      <c r="I133" t="n">
        <v>42</v>
      </c>
      <c r="J133" t="n">
        <v>111.23</v>
      </c>
      <c r="K133" t="n">
        <v>41.65</v>
      </c>
      <c r="L133" t="n">
        <v>4</v>
      </c>
      <c r="M133" t="n">
        <v>40</v>
      </c>
      <c r="N133" t="n">
        <v>15.58</v>
      </c>
      <c r="O133" t="n">
        <v>13952.52</v>
      </c>
      <c r="P133" t="n">
        <v>228.38</v>
      </c>
      <c r="Q133" t="n">
        <v>770.85</v>
      </c>
      <c r="R133" t="n">
        <v>152.51</v>
      </c>
      <c r="S133" t="n">
        <v>92.92</v>
      </c>
      <c r="T133" t="n">
        <v>25929.12</v>
      </c>
      <c r="U133" t="n">
        <v>0.61</v>
      </c>
      <c r="V133" t="n">
        <v>0.8100000000000001</v>
      </c>
      <c r="W133" t="n">
        <v>12.34</v>
      </c>
      <c r="X133" t="n">
        <v>1.55</v>
      </c>
      <c r="Y133" t="n">
        <v>4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3.6232</v>
      </c>
      <c r="E134" t="n">
        <v>27.6</v>
      </c>
      <c r="F134" t="n">
        <v>24.83</v>
      </c>
      <c r="G134" t="n">
        <v>45.15</v>
      </c>
      <c r="H134" t="n">
        <v>0.78</v>
      </c>
      <c r="I134" t="n">
        <v>33</v>
      </c>
      <c r="J134" t="n">
        <v>112.51</v>
      </c>
      <c r="K134" t="n">
        <v>41.65</v>
      </c>
      <c r="L134" t="n">
        <v>5</v>
      </c>
      <c r="M134" t="n">
        <v>31</v>
      </c>
      <c r="N134" t="n">
        <v>15.86</v>
      </c>
      <c r="O134" t="n">
        <v>14110.24</v>
      </c>
      <c r="P134" t="n">
        <v>220.36</v>
      </c>
      <c r="Q134" t="n">
        <v>770.77</v>
      </c>
      <c r="R134" t="n">
        <v>141.53</v>
      </c>
      <c r="S134" t="n">
        <v>92.92</v>
      </c>
      <c r="T134" t="n">
        <v>20480.22</v>
      </c>
      <c r="U134" t="n">
        <v>0.66</v>
      </c>
      <c r="V134" t="n">
        <v>0.82</v>
      </c>
      <c r="W134" t="n">
        <v>12.33</v>
      </c>
      <c r="X134" t="n">
        <v>1.22</v>
      </c>
      <c r="Y134" t="n">
        <v>4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3.6758</v>
      </c>
      <c r="E135" t="n">
        <v>27.2</v>
      </c>
      <c r="F135" t="n">
        <v>24.57</v>
      </c>
      <c r="G135" t="n">
        <v>54.6</v>
      </c>
      <c r="H135" t="n">
        <v>0.93</v>
      </c>
      <c r="I135" t="n">
        <v>27</v>
      </c>
      <c r="J135" t="n">
        <v>113.79</v>
      </c>
      <c r="K135" t="n">
        <v>41.65</v>
      </c>
      <c r="L135" t="n">
        <v>6</v>
      </c>
      <c r="M135" t="n">
        <v>25</v>
      </c>
      <c r="N135" t="n">
        <v>16.14</v>
      </c>
      <c r="O135" t="n">
        <v>14268.39</v>
      </c>
      <c r="P135" t="n">
        <v>212.54</v>
      </c>
      <c r="Q135" t="n">
        <v>770.63</v>
      </c>
      <c r="R135" t="n">
        <v>133.1</v>
      </c>
      <c r="S135" t="n">
        <v>92.92</v>
      </c>
      <c r="T135" t="n">
        <v>16299.22</v>
      </c>
      <c r="U135" t="n">
        <v>0.7</v>
      </c>
      <c r="V135" t="n">
        <v>0.83</v>
      </c>
      <c r="W135" t="n">
        <v>12.31</v>
      </c>
      <c r="X135" t="n">
        <v>0.96</v>
      </c>
      <c r="Y135" t="n">
        <v>4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3.7152</v>
      </c>
      <c r="E136" t="n">
        <v>26.92</v>
      </c>
      <c r="F136" t="n">
        <v>24.39</v>
      </c>
      <c r="G136" t="n">
        <v>66.52</v>
      </c>
      <c r="H136" t="n">
        <v>1.07</v>
      </c>
      <c r="I136" t="n">
        <v>22</v>
      </c>
      <c r="J136" t="n">
        <v>115.08</v>
      </c>
      <c r="K136" t="n">
        <v>41.65</v>
      </c>
      <c r="L136" t="n">
        <v>7</v>
      </c>
      <c r="M136" t="n">
        <v>20</v>
      </c>
      <c r="N136" t="n">
        <v>16.43</v>
      </c>
      <c r="O136" t="n">
        <v>14426.96</v>
      </c>
      <c r="P136" t="n">
        <v>205.11</v>
      </c>
      <c r="Q136" t="n">
        <v>770.71</v>
      </c>
      <c r="R136" t="n">
        <v>127.09</v>
      </c>
      <c r="S136" t="n">
        <v>92.92</v>
      </c>
      <c r="T136" t="n">
        <v>13317.46</v>
      </c>
      <c r="U136" t="n">
        <v>0.73</v>
      </c>
      <c r="V136" t="n">
        <v>0.84</v>
      </c>
      <c r="W136" t="n">
        <v>12.3</v>
      </c>
      <c r="X136" t="n">
        <v>0.78</v>
      </c>
      <c r="Y136" t="n">
        <v>4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3.7379</v>
      </c>
      <c r="E137" t="n">
        <v>26.75</v>
      </c>
      <c r="F137" t="n">
        <v>24.29</v>
      </c>
      <c r="G137" t="n">
        <v>76.72</v>
      </c>
      <c r="H137" t="n">
        <v>1.21</v>
      </c>
      <c r="I137" t="n">
        <v>19</v>
      </c>
      <c r="J137" t="n">
        <v>116.37</v>
      </c>
      <c r="K137" t="n">
        <v>41.65</v>
      </c>
      <c r="L137" t="n">
        <v>8</v>
      </c>
      <c r="M137" t="n">
        <v>17</v>
      </c>
      <c r="N137" t="n">
        <v>16.72</v>
      </c>
      <c r="O137" t="n">
        <v>14585.96</v>
      </c>
      <c r="P137" t="n">
        <v>198.93</v>
      </c>
      <c r="Q137" t="n">
        <v>770.54</v>
      </c>
      <c r="R137" t="n">
        <v>123.65</v>
      </c>
      <c r="S137" t="n">
        <v>92.92</v>
      </c>
      <c r="T137" t="n">
        <v>11612.86</v>
      </c>
      <c r="U137" t="n">
        <v>0.75</v>
      </c>
      <c r="V137" t="n">
        <v>0.84</v>
      </c>
      <c r="W137" t="n">
        <v>12.31</v>
      </c>
      <c r="X137" t="n">
        <v>0.68</v>
      </c>
      <c r="Y137" t="n">
        <v>4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3.7531</v>
      </c>
      <c r="E138" t="n">
        <v>26.64</v>
      </c>
      <c r="F138" t="n">
        <v>24.23</v>
      </c>
      <c r="G138" t="n">
        <v>85.52</v>
      </c>
      <c r="H138" t="n">
        <v>1.35</v>
      </c>
      <c r="I138" t="n">
        <v>17</v>
      </c>
      <c r="J138" t="n">
        <v>117.66</v>
      </c>
      <c r="K138" t="n">
        <v>41.65</v>
      </c>
      <c r="L138" t="n">
        <v>9</v>
      </c>
      <c r="M138" t="n">
        <v>5</v>
      </c>
      <c r="N138" t="n">
        <v>17.01</v>
      </c>
      <c r="O138" t="n">
        <v>14745.39</v>
      </c>
      <c r="P138" t="n">
        <v>193.81</v>
      </c>
      <c r="Q138" t="n">
        <v>770.79</v>
      </c>
      <c r="R138" t="n">
        <v>121.18</v>
      </c>
      <c r="S138" t="n">
        <v>92.92</v>
      </c>
      <c r="T138" t="n">
        <v>10385.98</v>
      </c>
      <c r="U138" t="n">
        <v>0.77</v>
      </c>
      <c r="V138" t="n">
        <v>0.84</v>
      </c>
      <c r="W138" t="n">
        <v>12.31</v>
      </c>
      <c r="X138" t="n">
        <v>0.62</v>
      </c>
      <c r="Y138" t="n">
        <v>4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3.7527</v>
      </c>
      <c r="E139" t="n">
        <v>26.65</v>
      </c>
      <c r="F139" t="n">
        <v>24.23</v>
      </c>
      <c r="G139" t="n">
        <v>85.53</v>
      </c>
      <c r="H139" t="n">
        <v>1.48</v>
      </c>
      <c r="I139" t="n">
        <v>17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195.18</v>
      </c>
      <c r="Q139" t="n">
        <v>770.53</v>
      </c>
      <c r="R139" t="n">
        <v>120.99</v>
      </c>
      <c r="S139" t="n">
        <v>92.92</v>
      </c>
      <c r="T139" t="n">
        <v>10294.81</v>
      </c>
      <c r="U139" t="n">
        <v>0.77</v>
      </c>
      <c r="V139" t="n">
        <v>0.84</v>
      </c>
      <c r="W139" t="n">
        <v>12.32</v>
      </c>
      <c r="X139" t="n">
        <v>0.62</v>
      </c>
      <c r="Y139" t="n">
        <v>4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3.0865</v>
      </c>
      <c r="E140" t="n">
        <v>32.4</v>
      </c>
      <c r="F140" t="n">
        <v>28.74</v>
      </c>
      <c r="G140" t="n">
        <v>12.87</v>
      </c>
      <c r="H140" t="n">
        <v>0.28</v>
      </c>
      <c r="I140" t="n">
        <v>134</v>
      </c>
      <c r="J140" t="n">
        <v>61.76</v>
      </c>
      <c r="K140" t="n">
        <v>28.92</v>
      </c>
      <c r="L140" t="n">
        <v>1</v>
      </c>
      <c r="M140" t="n">
        <v>132</v>
      </c>
      <c r="N140" t="n">
        <v>6.84</v>
      </c>
      <c r="O140" t="n">
        <v>7851.41</v>
      </c>
      <c r="P140" t="n">
        <v>184.55</v>
      </c>
      <c r="Q140" t="n">
        <v>772.21</v>
      </c>
      <c r="R140" t="n">
        <v>271.27</v>
      </c>
      <c r="S140" t="n">
        <v>92.92</v>
      </c>
      <c r="T140" t="n">
        <v>84847.87</v>
      </c>
      <c r="U140" t="n">
        <v>0.34</v>
      </c>
      <c r="V140" t="n">
        <v>0.71</v>
      </c>
      <c r="W140" t="n">
        <v>12.51</v>
      </c>
      <c r="X140" t="n">
        <v>5.11</v>
      </c>
      <c r="Y140" t="n">
        <v>4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3.5328</v>
      </c>
      <c r="E141" t="n">
        <v>28.31</v>
      </c>
      <c r="F141" t="n">
        <v>25.72</v>
      </c>
      <c r="G141" t="n">
        <v>27.07</v>
      </c>
      <c r="H141" t="n">
        <v>0.55</v>
      </c>
      <c r="I141" t="n">
        <v>57</v>
      </c>
      <c r="J141" t="n">
        <v>62.92</v>
      </c>
      <c r="K141" t="n">
        <v>28.92</v>
      </c>
      <c r="L141" t="n">
        <v>2</v>
      </c>
      <c r="M141" t="n">
        <v>55</v>
      </c>
      <c r="N141" t="n">
        <v>7</v>
      </c>
      <c r="O141" t="n">
        <v>7994.37</v>
      </c>
      <c r="P141" t="n">
        <v>155.91</v>
      </c>
      <c r="Q141" t="n">
        <v>771.01</v>
      </c>
      <c r="R141" t="n">
        <v>171.11</v>
      </c>
      <c r="S141" t="n">
        <v>92.92</v>
      </c>
      <c r="T141" t="n">
        <v>35151.24</v>
      </c>
      <c r="U141" t="n">
        <v>0.54</v>
      </c>
      <c r="V141" t="n">
        <v>0.8</v>
      </c>
      <c r="W141" t="n">
        <v>12.36</v>
      </c>
      <c r="X141" t="n">
        <v>2.1</v>
      </c>
      <c r="Y141" t="n">
        <v>4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3.6776</v>
      </c>
      <c r="E142" t="n">
        <v>27.19</v>
      </c>
      <c r="F142" t="n">
        <v>24.91</v>
      </c>
      <c r="G142" t="n">
        <v>42.7</v>
      </c>
      <c r="H142" t="n">
        <v>0.8100000000000001</v>
      </c>
      <c r="I142" t="n">
        <v>35</v>
      </c>
      <c r="J142" t="n">
        <v>64.08</v>
      </c>
      <c r="K142" t="n">
        <v>28.92</v>
      </c>
      <c r="L142" t="n">
        <v>3</v>
      </c>
      <c r="M142" t="n">
        <v>28</v>
      </c>
      <c r="N142" t="n">
        <v>7.16</v>
      </c>
      <c r="O142" t="n">
        <v>8137.65</v>
      </c>
      <c r="P142" t="n">
        <v>140.28</v>
      </c>
      <c r="Q142" t="n">
        <v>770.97</v>
      </c>
      <c r="R142" t="n">
        <v>144.06</v>
      </c>
      <c r="S142" t="n">
        <v>92.92</v>
      </c>
      <c r="T142" t="n">
        <v>21735.01</v>
      </c>
      <c r="U142" t="n">
        <v>0.65</v>
      </c>
      <c r="V142" t="n">
        <v>0.82</v>
      </c>
      <c r="W142" t="n">
        <v>12.34</v>
      </c>
      <c r="X142" t="n">
        <v>1.29</v>
      </c>
      <c r="Y142" t="n">
        <v>4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3.6972</v>
      </c>
      <c r="E143" t="n">
        <v>27.05</v>
      </c>
      <c r="F143" t="n">
        <v>24.81</v>
      </c>
      <c r="G143" t="n">
        <v>46.51</v>
      </c>
      <c r="H143" t="n">
        <v>1.07</v>
      </c>
      <c r="I143" t="n">
        <v>32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139.37</v>
      </c>
      <c r="Q143" t="n">
        <v>771.0700000000001</v>
      </c>
      <c r="R143" t="n">
        <v>139.21</v>
      </c>
      <c r="S143" t="n">
        <v>92.92</v>
      </c>
      <c r="T143" t="n">
        <v>19326.5</v>
      </c>
      <c r="U143" t="n">
        <v>0.67</v>
      </c>
      <c r="V143" t="n">
        <v>0.83</v>
      </c>
      <c r="W143" t="n">
        <v>12.37</v>
      </c>
      <c r="X143" t="n">
        <v>1.19</v>
      </c>
      <c r="Y143" t="n">
        <v>4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1.915</v>
      </c>
      <c r="E144" t="n">
        <v>52.22</v>
      </c>
      <c r="F144" t="n">
        <v>37.78</v>
      </c>
      <c r="G144" t="n">
        <v>6.37</v>
      </c>
      <c r="H144" t="n">
        <v>0.11</v>
      </c>
      <c r="I144" t="n">
        <v>356</v>
      </c>
      <c r="J144" t="n">
        <v>167.88</v>
      </c>
      <c r="K144" t="n">
        <v>51.39</v>
      </c>
      <c r="L144" t="n">
        <v>1</v>
      </c>
      <c r="M144" t="n">
        <v>354</v>
      </c>
      <c r="N144" t="n">
        <v>30.49</v>
      </c>
      <c r="O144" t="n">
        <v>20939.59</v>
      </c>
      <c r="P144" t="n">
        <v>487.31</v>
      </c>
      <c r="Q144" t="n">
        <v>775.59</v>
      </c>
      <c r="R144" t="n">
        <v>573.42</v>
      </c>
      <c r="S144" t="n">
        <v>92.92</v>
      </c>
      <c r="T144" t="n">
        <v>234812.72</v>
      </c>
      <c r="U144" t="n">
        <v>0.16</v>
      </c>
      <c r="V144" t="n">
        <v>0.54</v>
      </c>
      <c r="W144" t="n">
        <v>12.86</v>
      </c>
      <c r="X144" t="n">
        <v>14.1</v>
      </c>
      <c r="Y144" t="n">
        <v>4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2.8073</v>
      </c>
      <c r="E145" t="n">
        <v>35.62</v>
      </c>
      <c r="F145" t="n">
        <v>28.71</v>
      </c>
      <c r="G145" t="n">
        <v>12.85</v>
      </c>
      <c r="H145" t="n">
        <v>0.21</v>
      </c>
      <c r="I145" t="n">
        <v>134</v>
      </c>
      <c r="J145" t="n">
        <v>169.33</v>
      </c>
      <c r="K145" t="n">
        <v>51.39</v>
      </c>
      <c r="L145" t="n">
        <v>2</v>
      </c>
      <c r="M145" t="n">
        <v>132</v>
      </c>
      <c r="N145" t="n">
        <v>30.94</v>
      </c>
      <c r="O145" t="n">
        <v>21118.46</v>
      </c>
      <c r="P145" t="n">
        <v>369.04</v>
      </c>
      <c r="Q145" t="n">
        <v>772.14</v>
      </c>
      <c r="R145" t="n">
        <v>270.79</v>
      </c>
      <c r="S145" t="n">
        <v>92.92</v>
      </c>
      <c r="T145" t="n">
        <v>84606.28</v>
      </c>
      <c r="U145" t="n">
        <v>0.34</v>
      </c>
      <c r="V145" t="n">
        <v>0.71</v>
      </c>
      <c r="W145" t="n">
        <v>12.48</v>
      </c>
      <c r="X145" t="n">
        <v>5.07</v>
      </c>
      <c r="Y145" t="n">
        <v>4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3.1353</v>
      </c>
      <c r="E146" t="n">
        <v>31.9</v>
      </c>
      <c r="F146" t="n">
        <v>26.71</v>
      </c>
      <c r="G146" t="n">
        <v>19.31</v>
      </c>
      <c r="H146" t="n">
        <v>0.31</v>
      </c>
      <c r="I146" t="n">
        <v>83</v>
      </c>
      <c r="J146" t="n">
        <v>170.79</v>
      </c>
      <c r="K146" t="n">
        <v>51.39</v>
      </c>
      <c r="L146" t="n">
        <v>3</v>
      </c>
      <c r="M146" t="n">
        <v>81</v>
      </c>
      <c r="N146" t="n">
        <v>31.4</v>
      </c>
      <c r="O146" t="n">
        <v>21297.94</v>
      </c>
      <c r="P146" t="n">
        <v>341</v>
      </c>
      <c r="Q146" t="n">
        <v>771.4</v>
      </c>
      <c r="R146" t="n">
        <v>204.34</v>
      </c>
      <c r="S146" t="n">
        <v>92.92</v>
      </c>
      <c r="T146" t="n">
        <v>51638.28</v>
      </c>
      <c r="U146" t="n">
        <v>0.45</v>
      </c>
      <c r="V146" t="n">
        <v>0.77</v>
      </c>
      <c r="W146" t="n">
        <v>12.4</v>
      </c>
      <c r="X146" t="n">
        <v>3.09</v>
      </c>
      <c r="Y146" t="n">
        <v>4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3.3035</v>
      </c>
      <c r="E147" t="n">
        <v>30.27</v>
      </c>
      <c r="F147" t="n">
        <v>25.87</v>
      </c>
      <c r="G147" t="n">
        <v>25.87</v>
      </c>
      <c r="H147" t="n">
        <v>0.41</v>
      </c>
      <c r="I147" t="n">
        <v>60</v>
      </c>
      <c r="J147" t="n">
        <v>172.25</v>
      </c>
      <c r="K147" t="n">
        <v>51.39</v>
      </c>
      <c r="L147" t="n">
        <v>4</v>
      </c>
      <c r="M147" t="n">
        <v>58</v>
      </c>
      <c r="N147" t="n">
        <v>31.86</v>
      </c>
      <c r="O147" t="n">
        <v>21478.05</v>
      </c>
      <c r="P147" t="n">
        <v>327.66</v>
      </c>
      <c r="Q147" t="n">
        <v>771.09</v>
      </c>
      <c r="R147" t="n">
        <v>175.7</v>
      </c>
      <c r="S147" t="n">
        <v>92.92</v>
      </c>
      <c r="T147" t="n">
        <v>37434.44</v>
      </c>
      <c r="U147" t="n">
        <v>0.53</v>
      </c>
      <c r="V147" t="n">
        <v>0.79</v>
      </c>
      <c r="W147" t="n">
        <v>12.38</v>
      </c>
      <c r="X147" t="n">
        <v>2.25</v>
      </c>
      <c r="Y147" t="n">
        <v>4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3.4107</v>
      </c>
      <c r="E148" t="n">
        <v>29.32</v>
      </c>
      <c r="F148" t="n">
        <v>25.35</v>
      </c>
      <c r="G148" t="n">
        <v>32.37</v>
      </c>
      <c r="H148" t="n">
        <v>0.51</v>
      </c>
      <c r="I148" t="n">
        <v>47</v>
      </c>
      <c r="J148" t="n">
        <v>173.71</v>
      </c>
      <c r="K148" t="n">
        <v>51.39</v>
      </c>
      <c r="L148" t="n">
        <v>5</v>
      </c>
      <c r="M148" t="n">
        <v>45</v>
      </c>
      <c r="N148" t="n">
        <v>32.32</v>
      </c>
      <c r="O148" t="n">
        <v>21658.78</v>
      </c>
      <c r="P148" t="n">
        <v>318.34</v>
      </c>
      <c r="Q148" t="n">
        <v>771.05</v>
      </c>
      <c r="R148" t="n">
        <v>158.97</v>
      </c>
      <c r="S148" t="n">
        <v>92.92</v>
      </c>
      <c r="T148" t="n">
        <v>29132.13</v>
      </c>
      <c r="U148" t="n">
        <v>0.58</v>
      </c>
      <c r="V148" t="n">
        <v>0.8100000000000001</v>
      </c>
      <c r="W148" t="n">
        <v>12.35</v>
      </c>
      <c r="X148" t="n">
        <v>1.74</v>
      </c>
      <c r="Y148" t="n">
        <v>4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3.4814</v>
      </c>
      <c r="E149" t="n">
        <v>28.72</v>
      </c>
      <c r="F149" t="n">
        <v>25.03</v>
      </c>
      <c r="G149" t="n">
        <v>38.51</v>
      </c>
      <c r="H149" t="n">
        <v>0.61</v>
      </c>
      <c r="I149" t="n">
        <v>39</v>
      </c>
      <c r="J149" t="n">
        <v>175.18</v>
      </c>
      <c r="K149" t="n">
        <v>51.39</v>
      </c>
      <c r="L149" t="n">
        <v>6</v>
      </c>
      <c r="M149" t="n">
        <v>37</v>
      </c>
      <c r="N149" t="n">
        <v>32.79</v>
      </c>
      <c r="O149" t="n">
        <v>21840.16</v>
      </c>
      <c r="P149" t="n">
        <v>311.6</v>
      </c>
      <c r="Q149" t="n">
        <v>770.9400000000001</v>
      </c>
      <c r="R149" t="n">
        <v>148.44</v>
      </c>
      <c r="S149" t="n">
        <v>92.92</v>
      </c>
      <c r="T149" t="n">
        <v>23906.88</v>
      </c>
      <c r="U149" t="n">
        <v>0.63</v>
      </c>
      <c r="V149" t="n">
        <v>0.82</v>
      </c>
      <c r="W149" t="n">
        <v>12.33</v>
      </c>
      <c r="X149" t="n">
        <v>1.41</v>
      </c>
      <c r="Y149" t="n">
        <v>4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3.5321</v>
      </c>
      <c r="E150" t="n">
        <v>28.31</v>
      </c>
      <c r="F150" t="n">
        <v>24.82</v>
      </c>
      <c r="G150" t="n">
        <v>45.13</v>
      </c>
      <c r="H150" t="n">
        <v>0.7</v>
      </c>
      <c r="I150" t="n">
        <v>33</v>
      </c>
      <c r="J150" t="n">
        <v>176.66</v>
      </c>
      <c r="K150" t="n">
        <v>51.39</v>
      </c>
      <c r="L150" t="n">
        <v>7</v>
      </c>
      <c r="M150" t="n">
        <v>31</v>
      </c>
      <c r="N150" t="n">
        <v>33.27</v>
      </c>
      <c r="O150" t="n">
        <v>22022.17</v>
      </c>
      <c r="P150" t="n">
        <v>306.24</v>
      </c>
      <c r="Q150" t="n">
        <v>770.74</v>
      </c>
      <c r="R150" t="n">
        <v>141.23</v>
      </c>
      <c r="S150" t="n">
        <v>92.92</v>
      </c>
      <c r="T150" t="n">
        <v>20334.99</v>
      </c>
      <c r="U150" t="n">
        <v>0.66</v>
      </c>
      <c r="V150" t="n">
        <v>0.82</v>
      </c>
      <c r="W150" t="n">
        <v>12.33</v>
      </c>
      <c r="X150" t="n">
        <v>1.21</v>
      </c>
      <c r="Y150" t="n">
        <v>4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3.5798</v>
      </c>
      <c r="E151" t="n">
        <v>27.93</v>
      </c>
      <c r="F151" t="n">
        <v>24.61</v>
      </c>
      <c r="G151" t="n">
        <v>52.74</v>
      </c>
      <c r="H151" t="n">
        <v>0.8</v>
      </c>
      <c r="I151" t="n">
        <v>28</v>
      </c>
      <c r="J151" t="n">
        <v>178.14</v>
      </c>
      <c r="K151" t="n">
        <v>51.39</v>
      </c>
      <c r="L151" t="n">
        <v>8</v>
      </c>
      <c r="M151" t="n">
        <v>26</v>
      </c>
      <c r="N151" t="n">
        <v>33.75</v>
      </c>
      <c r="O151" t="n">
        <v>22204.83</v>
      </c>
      <c r="P151" t="n">
        <v>300.84</v>
      </c>
      <c r="Q151" t="n">
        <v>770.7</v>
      </c>
      <c r="R151" t="n">
        <v>134.47</v>
      </c>
      <c r="S151" t="n">
        <v>92.92</v>
      </c>
      <c r="T151" t="n">
        <v>16975.93</v>
      </c>
      <c r="U151" t="n">
        <v>0.6899999999999999</v>
      </c>
      <c r="V151" t="n">
        <v>0.83</v>
      </c>
      <c r="W151" t="n">
        <v>12.31</v>
      </c>
      <c r="X151" t="n">
        <v>1</v>
      </c>
      <c r="Y151" t="n">
        <v>4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3.6079</v>
      </c>
      <c r="E152" t="n">
        <v>27.72</v>
      </c>
      <c r="F152" t="n">
        <v>24.5</v>
      </c>
      <c r="G152" t="n">
        <v>58.79</v>
      </c>
      <c r="H152" t="n">
        <v>0.89</v>
      </c>
      <c r="I152" t="n">
        <v>25</v>
      </c>
      <c r="J152" t="n">
        <v>179.63</v>
      </c>
      <c r="K152" t="n">
        <v>51.39</v>
      </c>
      <c r="L152" t="n">
        <v>9</v>
      </c>
      <c r="M152" t="n">
        <v>23</v>
      </c>
      <c r="N152" t="n">
        <v>34.24</v>
      </c>
      <c r="O152" t="n">
        <v>22388.15</v>
      </c>
      <c r="P152" t="n">
        <v>296.87</v>
      </c>
      <c r="Q152" t="n">
        <v>770.67</v>
      </c>
      <c r="R152" t="n">
        <v>130.58</v>
      </c>
      <c r="S152" t="n">
        <v>92.92</v>
      </c>
      <c r="T152" t="n">
        <v>15047.06</v>
      </c>
      <c r="U152" t="n">
        <v>0.71</v>
      </c>
      <c r="V152" t="n">
        <v>0.84</v>
      </c>
      <c r="W152" t="n">
        <v>12.31</v>
      </c>
      <c r="X152" t="n">
        <v>0.88</v>
      </c>
      <c r="Y152" t="n">
        <v>4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3.6357</v>
      </c>
      <c r="E153" t="n">
        <v>27.5</v>
      </c>
      <c r="F153" t="n">
        <v>24.39</v>
      </c>
      <c r="G153" t="n">
        <v>66.51000000000001</v>
      </c>
      <c r="H153" t="n">
        <v>0.98</v>
      </c>
      <c r="I153" t="n">
        <v>22</v>
      </c>
      <c r="J153" t="n">
        <v>181.12</v>
      </c>
      <c r="K153" t="n">
        <v>51.39</v>
      </c>
      <c r="L153" t="n">
        <v>10</v>
      </c>
      <c r="M153" t="n">
        <v>20</v>
      </c>
      <c r="N153" t="n">
        <v>34.73</v>
      </c>
      <c r="O153" t="n">
        <v>22572.13</v>
      </c>
      <c r="P153" t="n">
        <v>292.14</v>
      </c>
      <c r="Q153" t="n">
        <v>770.63</v>
      </c>
      <c r="R153" t="n">
        <v>126.76</v>
      </c>
      <c r="S153" t="n">
        <v>92.92</v>
      </c>
      <c r="T153" t="n">
        <v>13154.18</v>
      </c>
      <c r="U153" t="n">
        <v>0.73</v>
      </c>
      <c r="V153" t="n">
        <v>0.84</v>
      </c>
      <c r="W153" t="n">
        <v>12.31</v>
      </c>
      <c r="X153" t="n">
        <v>0.77</v>
      </c>
      <c r="Y153" t="n">
        <v>4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3.6538</v>
      </c>
      <c r="E154" t="n">
        <v>27.37</v>
      </c>
      <c r="F154" t="n">
        <v>24.32</v>
      </c>
      <c r="G154" t="n">
        <v>72.95999999999999</v>
      </c>
      <c r="H154" t="n">
        <v>1.07</v>
      </c>
      <c r="I154" t="n">
        <v>20</v>
      </c>
      <c r="J154" t="n">
        <v>182.62</v>
      </c>
      <c r="K154" t="n">
        <v>51.39</v>
      </c>
      <c r="L154" t="n">
        <v>11</v>
      </c>
      <c r="M154" t="n">
        <v>18</v>
      </c>
      <c r="N154" t="n">
        <v>35.22</v>
      </c>
      <c r="O154" t="n">
        <v>22756.91</v>
      </c>
      <c r="P154" t="n">
        <v>288.52</v>
      </c>
      <c r="Q154" t="n">
        <v>770.7</v>
      </c>
      <c r="R154" t="n">
        <v>124.6</v>
      </c>
      <c r="S154" t="n">
        <v>92.92</v>
      </c>
      <c r="T154" t="n">
        <v>12082.78</v>
      </c>
      <c r="U154" t="n">
        <v>0.75</v>
      </c>
      <c r="V154" t="n">
        <v>0.84</v>
      </c>
      <c r="W154" t="n">
        <v>12.3</v>
      </c>
      <c r="X154" t="n">
        <v>0.71</v>
      </c>
      <c r="Y154" t="n">
        <v>4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3.6722</v>
      </c>
      <c r="E155" t="n">
        <v>27.23</v>
      </c>
      <c r="F155" t="n">
        <v>24.25</v>
      </c>
      <c r="G155" t="n">
        <v>80.83</v>
      </c>
      <c r="H155" t="n">
        <v>1.16</v>
      </c>
      <c r="I155" t="n">
        <v>18</v>
      </c>
      <c r="J155" t="n">
        <v>184.12</v>
      </c>
      <c r="K155" t="n">
        <v>51.39</v>
      </c>
      <c r="L155" t="n">
        <v>12</v>
      </c>
      <c r="M155" t="n">
        <v>16</v>
      </c>
      <c r="N155" t="n">
        <v>35.73</v>
      </c>
      <c r="O155" t="n">
        <v>22942.24</v>
      </c>
      <c r="P155" t="n">
        <v>284.24</v>
      </c>
      <c r="Q155" t="n">
        <v>770.62</v>
      </c>
      <c r="R155" t="n">
        <v>122.19</v>
      </c>
      <c r="S155" t="n">
        <v>92.92</v>
      </c>
      <c r="T155" t="n">
        <v>10886.68</v>
      </c>
      <c r="U155" t="n">
        <v>0.76</v>
      </c>
      <c r="V155" t="n">
        <v>0.84</v>
      </c>
      <c r="W155" t="n">
        <v>12.3</v>
      </c>
      <c r="X155" t="n">
        <v>0.64</v>
      </c>
      <c r="Y155" t="n">
        <v>4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3.6835</v>
      </c>
      <c r="E156" t="n">
        <v>27.15</v>
      </c>
      <c r="F156" t="n">
        <v>24.2</v>
      </c>
      <c r="G156" t="n">
        <v>85.41</v>
      </c>
      <c r="H156" t="n">
        <v>1.24</v>
      </c>
      <c r="I156" t="n">
        <v>17</v>
      </c>
      <c r="J156" t="n">
        <v>185.63</v>
      </c>
      <c r="K156" t="n">
        <v>51.39</v>
      </c>
      <c r="L156" t="n">
        <v>13</v>
      </c>
      <c r="M156" t="n">
        <v>15</v>
      </c>
      <c r="N156" t="n">
        <v>36.24</v>
      </c>
      <c r="O156" t="n">
        <v>23128.27</v>
      </c>
      <c r="P156" t="n">
        <v>281.42</v>
      </c>
      <c r="Q156" t="n">
        <v>770.63</v>
      </c>
      <c r="R156" t="n">
        <v>120.6</v>
      </c>
      <c r="S156" t="n">
        <v>92.92</v>
      </c>
      <c r="T156" t="n">
        <v>10095.83</v>
      </c>
      <c r="U156" t="n">
        <v>0.77</v>
      </c>
      <c r="V156" t="n">
        <v>0.85</v>
      </c>
      <c r="W156" t="n">
        <v>12.3</v>
      </c>
      <c r="X156" t="n">
        <v>0.59</v>
      </c>
      <c r="Y156" t="n">
        <v>4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3.6928</v>
      </c>
      <c r="E157" t="n">
        <v>27.08</v>
      </c>
      <c r="F157" t="n">
        <v>24.17</v>
      </c>
      <c r="G157" t="n">
        <v>90.62</v>
      </c>
      <c r="H157" t="n">
        <v>1.33</v>
      </c>
      <c r="I157" t="n">
        <v>16</v>
      </c>
      <c r="J157" t="n">
        <v>187.14</v>
      </c>
      <c r="K157" t="n">
        <v>51.39</v>
      </c>
      <c r="L157" t="n">
        <v>14</v>
      </c>
      <c r="M157" t="n">
        <v>14</v>
      </c>
      <c r="N157" t="n">
        <v>36.75</v>
      </c>
      <c r="O157" t="n">
        <v>23314.98</v>
      </c>
      <c r="P157" t="n">
        <v>277.65</v>
      </c>
      <c r="Q157" t="n">
        <v>770.55</v>
      </c>
      <c r="R157" t="n">
        <v>119.57</v>
      </c>
      <c r="S157" t="n">
        <v>92.92</v>
      </c>
      <c r="T157" t="n">
        <v>9588.93</v>
      </c>
      <c r="U157" t="n">
        <v>0.78</v>
      </c>
      <c r="V157" t="n">
        <v>0.85</v>
      </c>
      <c r="W157" t="n">
        <v>12.3</v>
      </c>
      <c r="X157" t="n">
        <v>0.55</v>
      </c>
      <c r="Y157" t="n">
        <v>4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3.7027</v>
      </c>
      <c r="E158" t="n">
        <v>27.01</v>
      </c>
      <c r="F158" t="n">
        <v>24.13</v>
      </c>
      <c r="G158" t="n">
        <v>96.51000000000001</v>
      </c>
      <c r="H158" t="n">
        <v>1.41</v>
      </c>
      <c r="I158" t="n">
        <v>15</v>
      </c>
      <c r="J158" t="n">
        <v>188.66</v>
      </c>
      <c r="K158" t="n">
        <v>51.39</v>
      </c>
      <c r="L158" t="n">
        <v>15</v>
      </c>
      <c r="M158" t="n">
        <v>13</v>
      </c>
      <c r="N158" t="n">
        <v>37.27</v>
      </c>
      <c r="O158" t="n">
        <v>23502.4</v>
      </c>
      <c r="P158" t="n">
        <v>273.46</v>
      </c>
      <c r="Q158" t="n">
        <v>770.5700000000001</v>
      </c>
      <c r="R158" t="n">
        <v>118.36</v>
      </c>
      <c r="S158" t="n">
        <v>92.92</v>
      </c>
      <c r="T158" t="n">
        <v>8985.84</v>
      </c>
      <c r="U158" t="n">
        <v>0.79</v>
      </c>
      <c r="V158" t="n">
        <v>0.85</v>
      </c>
      <c r="W158" t="n">
        <v>12.29</v>
      </c>
      <c r="X158" t="n">
        <v>0.51</v>
      </c>
      <c r="Y158" t="n">
        <v>4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3.7113</v>
      </c>
      <c r="E159" t="n">
        <v>26.94</v>
      </c>
      <c r="F159" t="n">
        <v>24.1</v>
      </c>
      <c r="G159" t="n">
        <v>103.28</v>
      </c>
      <c r="H159" t="n">
        <v>1.49</v>
      </c>
      <c r="I159" t="n">
        <v>14</v>
      </c>
      <c r="J159" t="n">
        <v>190.19</v>
      </c>
      <c r="K159" t="n">
        <v>51.39</v>
      </c>
      <c r="L159" t="n">
        <v>16</v>
      </c>
      <c r="M159" t="n">
        <v>12</v>
      </c>
      <c r="N159" t="n">
        <v>37.79</v>
      </c>
      <c r="O159" t="n">
        <v>23690.52</v>
      </c>
      <c r="P159" t="n">
        <v>269.84</v>
      </c>
      <c r="Q159" t="n">
        <v>770.54</v>
      </c>
      <c r="R159" t="n">
        <v>117.23</v>
      </c>
      <c r="S159" t="n">
        <v>92.92</v>
      </c>
      <c r="T159" t="n">
        <v>8426.68</v>
      </c>
      <c r="U159" t="n">
        <v>0.79</v>
      </c>
      <c r="V159" t="n">
        <v>0.85</v>
      </c>
      <c r="W159" t="n">
        <v>12.29</v>
      </c>
      <c r="X159" t="n">
        <v>0.49</v>
      </c>
      <c r="Y159" t="n">
        <v>4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3.72</v>
      </c>
      <c r="E160" t="n">
        <v>26.88</v>
      </c>
      <c r="F160" t="n">
        <v>24.07</v>
      </c>
      <c r="G160" t="n">
        <v>111.09</v>
      </c>
      <c r="H160" t="n">
        <v>1.57</v>
      </c>
      <c r="I160" t="n">
        <v>13</v>
      </c>
      <c r="J160" t="n">
        <v>191.72</v>
      </c>
      <c r="K160" t="n">
        <v>51.39</v>
      </c>
      <c r="L160" t="n">
        <v>17</v>
      </c>
      <c r="M160" t="n">
        <v>11</v>
      </c>
      <c r="N160" t="n">
        <v>38.33</v>
      </c>
      <c r="O160" t="n">
        <v>23879.37</v>
      </c>
      <c r="P160" t="n">
        <v>267.52</v>
      </c>
      <c r="Q160" t="n">
        <v>770.53</v>
      </c>
      <c r="R160" t="n">
        <v>116.36</v>
      </c>
      <c r="S160" t="n">
        <v>92.92</v>
      </c>
      <c r="T160" t="n">
        <v>7997.29</v>
      </c>
      <c r="U160" t="n">
        <v>0.8</v>
      </c>
      <c r="V160" t="n">
        <v>0.85</v>
      </c>
      <c r="W160" t="n">
        <v>12.29</v>
      </c>
      <c r="X160" t="n">
        <v>0.46</v>
      </c>
      <c r="Y160" t="n">
        <v>4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3.7315</v>
      </c>
      <c r="E161" t="n">
        <v>26.8</v>
      </c>
      <c r="F161" t="n">
        <v>24.02</v>
      </c>
      <c r="G161" t="n">
        <v>120.1</v>
      </c>
      <c r="H161" t="n">
        <v>1.65</v>
      </c>
      <c r="I161" t="n">
        <v>12</v>
      </c>
      <c r="J161" t="n">
        <v>193.26</v>
      </c>
      <c r="K161" t="n">
        <v>51.39</v>
      </c>
      <c r="L161" t="n">
        <v>18</v>
      </c>
      <c r="M161" t="n">
        <v>10</v>
      </c>
      <c r="N161" t="n">
        <v>38.86</v>
      </c>
      <c r="O161" t="n">
        <v>24068.93</v>
      </c>
      <c r="P161" t="n">
        <v>263.71</v>
      </c>
      <c r="Q161" t="n">
        <v>770.55</v>
      </c>
      <c r="R161" t="n">
        <v>114.61</v>
      </c>
      <c r="S161" t="n">
        <v>92.92</v>
      </c>
      <c r="T161" t="n">
        <v>7125.64</v>
      </c>
      <c r="U161" t="n">
        <v>0.8100000000000001</v>
      </c>
      <c r="V161" t="n">
        <v>0.85</v>
      </c>
      <c r="W161" t="n">
        <v>12.29</v>
      </c>
      <c r="X161" t="n">
        <v>0.41</v>
      </c>
      <c r="Y161" t="n">
        <v>4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3.7418</v>
      </c>
      <c r="E162" t="n">
        <v>26.73</v>
      </c>
      <c r="F162" t="n">
        <v>23.98</v>
      </c>
      <c r="G162" t="n">
        <v>130.8</v>
      </c>
      <c r="H162" t="n">
        <v>1.73</v>
      </c>
      <c r="I162" t="n">
        <v>11</v>
      </c>
      <c r="J162" t="n">
        <v>194.8</v>
      </c>
      <c r="K162" t="n">
        <v>51.39</v>
      </c>
      <c r="L162" t="n">
        <v>19</v>
      </c>
      <c r="M162" t="n">
        <v>8</v>
      </c>
      <c r="N162" t="n">
        <v>39.41</v>
      </c>
      <c r="O162" t="n">
        <v>24259.23</v>
      </c>
      <c r="P162" t="n">
        <v>260.21</v>
      </c>
      <c r="Q162" t="n">
        <v>770.4299999999999</v>
      </c>
      <c r="R162" t="n">
        <v>113.3</v>
      </c>
      <c r="S162" t="n">
        <v>92.92</v>
      </c>
      <c r="T162" t="n">
        <v>6479.79</v>
      </c>
      <c r="U162" t="n">
        <v>0.82</v>
      </c>
      <c r="V162" t="n">
        <v>0.85</v>
      </c>
      <c r="W162" t="n">
        <v>12.29</v>
      </c>
      <c r="X162" t="n">
        <v>0.37</v>
      </c>
      <c r="Y162" t="n">
        <v>4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3.7391</v>
      </c>
      <c r="E163" t="n">
        <v>26.74</v>
      </c>
      <c r="F163" t="n">
        <v>24</v>
      </c>
      <c r="G163" t="n">
        <v>130.9</v>
      </c>
      <c r="H163" t="n">
        <v>1.81</v>
      </c>
      <c r="I163" t="n">
        <v>11</v>
      </c>
      <c r="J163" t="n">
        <v>196.35</v>
      </c>
      <c r="K163" t="n">
        <v>51.39</v>
      </c>
      <c r="L163" t="n">
        <v>20</v>
      </c>
      <c r="M163" t="n">
        <v>6</v>
      </c>
      <c r="N163" t="n">
        <v>39.96</v>
      </c>
      <c r="O163" t="n">
        <v>24450.27</v>
      </c>
      <c r="P163" t="n">
        <v>258.65</v>
      </c>
      <c r="Q163" t="n">
        <v>770.47</v>
      </c>
      <c r="R163" t="n">
        <v>113.97</v>
      </c>
      <c r="S163" t="n">
        <v>92.92</v>
      </c>
      <c r="T163" t="n">
        <v>6811.39</v>
      </c>
      <c r="U163" t="n">
        <v>0.82</v>
      </c>
      <c r="V163" t="n">
        <v>0.85</v>
      </c>
      <c r="W163" t="n">
        <v>12.29</v>
      </c>
      <c r="X163" t="n">
        <v>0.39</v>
      </c>
      <c r="Y163" t="n">
        <v>4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3.7395</v>
      </c>
      <c r="E164" t="n">
        <v>26.74</v>
      </c>
      <c r="F164" t="n">
        <v>24</v>
      </c>
      <c r="G164" t="n">
        <v>130.89</v>
      </c>
      <c r="H164" t="n">
        <v>1.88</v>
      </c>
      <c r="I164" t="n">
        <v>11</v>
      </c>
      <c r="J164" t="n">
        <v>197.9</v>
      </c>
      <c r="K164" t="n">
        <v>51.39</v>
      </c>
      <c r="L164" t="n">
        <v>21</v>
      </c>
      <c r="M164" t="n">
        <v>1</v>
      </c>
      <c r="N164" t="n">
        <v>40.51</v>
      </c>
      <c r="O164" t="n">
        <v>24642.07</v>
      </c>
      <c r="P164" t="n">
        <v>257.44</v>
      </c>
      <c r="Q164" t="n">
        <v>770.66</v>
      </c>
      <c r="R164" t="n">
        <v>113.53</v>
      </c>
      <c r="S164" t="n">
        <v>92.92</v>
      </c>
      <c r="T164" t="n">
        <v>6591.4</v>
      </c>
      <c r="U164" t="n">
        <v>0.82</v>
      </c>
      <c r="V164" t="n">
        <v>0.85</v>
      </c>
      <c r="W164" t="n">
        <v>12.3</v>
      </c>
      <c r="X164" t="n">
        <v>0.38</v>
      </c>
      <c r="Y164" t="n">
        <v>4</v>
      </c>
      <c r="Z164" t="n">
        <v>10</v>
      </c>
    </row>
    <row r="165">
      <c r="A165" t="n">
        <v>21</v>
      </c>
      <c r="B165" t="n">
        <v>85</v>
      </c>
      <c r="C165" t="inlineStr">
        <is>
          <t xml:space="preserve">CONCLUIDO	</t>
        </is>
      </c>
      <c r="D165" t="n">
        <v>3.7391</v>
      </c>
      <c r="E165" t="n">
        <v>26.74</v>
      </c>
      <c r="F165" t="n">
        <v>24</v>
      </c>
      <c r="G165" t="n">
        <v>130.9</v>
      </c>
      <c r="H165" t="n">
        <v>1.96</v>
      </c>
      <c r="I165" t="n">
        <v>11</v>
      </c>
      <c r="J165" t="n">
        <v>199.46</v>
      </c>
      <c r="K165" t="n">
        <v>51.39</v>
      </c>
      <c r="L165" t="n">
        <v>22</v>
      </c>
      <c r="M165" t="n">
        <v>0</v>
      </c>
      <c r="N165" t="n">
        <v>41.07</v>
      </c>
      <c r="O165" t="n">
        <v>24834.62</v>
      </c>
      <c r="P165" t="n">
        <v>259.13</v>
      </c>
      <c r="Q165" t="n">
        <v>770.63</v>
      </c>
      <c r="R165" t="n">
        <v>113.68</v>
      </c>
      <c r="S165" t="n">
        <v>92.92</v>
      </c>
      <c r="T165" t="n">
        <v>6668.63</v>
      </c>
      <c r="U165" t="n">
        <v>0.82</v>
      </c>
      <c r="V165" t="n">
        <v>0.85</v>
      </c>
      <c r="W165" t="n">
        <v>12.3</v>
      </c>
      <c r="X165" t="n">
        <v>0.39</v>
      </c>
      <c r="Y165" t="n">
        <v>4</v>
      </c>
      <c r="Z165" t="n">
        <v>10</v>
      </c>
    </row>
    <row r="166">
      <c r="A166" t="n">
        <v>0</v>
      </c>
      <c r="B166" t="n">
        <v>20</v>
      </c>
      <c r="C166" t="inlineStr">
        <is>
          <t xml:space="preserve">CONCLUIDO	</t>
        </is>
      </c>
      <c r="D166" t="n">
        <v>3.2289</v>
      </c>
      <c r="E166" t="n">
        <v>30.97</v>
      </c>
      <c r="F166" t="n">
        <v>27.85</v>
      </c>
      <c r="G166" t="n">
        <v>14.92</v>
      </c>
      <c r="H166" t="n">
        <v>0.34</v>
      </c>
      <c r="I166" t="n">
        <v>112</v>
      </c>
      <c r="J166" t="n">
        <v>51.33</v>
      </c>
      <c r="K166" t="n">
        <v>24.83</v>
      </c>
      <c r="L166" t="n">
        <v>1</v>
      </c>
      <c r="M166" t="n">
        <v>110</v>
      </c>
      <c r="N166" t="n">
        <v>5.51</v>
      </c>
      <c r="O166" t="n">
        <v>6564.78</v>
      </c>
      <c r="P166" t="n">
        <v>153.52</v>
      </c>
      <c r="Q166" t="n">
        <v>771.9400000000001</v>
      </c>
      <c r="R166" t="n">
        <v>242.52</v>
      </c>
      <c r="S166" t="n">
        <v>92.92</v>
      </c>
      <c r="T166" t="n">
        <v>70580.89999999999</v>
      </c>
      <c r="U166" t="n">
        <v>0.38</v>
      </c>
      <c r="V166" t="n">
        <v>0.74</v>
      </c>
      <c r="W166" t="n">
        <v>12.45</v>
      </c>
      <c r="X166" t="n">
        <v>4.22</v>
      </c>
      <c r="Y166" t="n">
        <v>4</v>
      </c>
      <c r="Z166" t="n">
        <v>10</v>
      </c>
    </row>
    <row r="167">
      <c r="A167" t="n">
        <v>1</v>
      </c>
      <c r="B167" t="n">
        <v>20</v>
      </c>
      <c r="C167" t="inlineStr">
        <is>
          <t xml:space="preserve">CONCLUIDO	</t>
        </is>
      </c>
      <c r="D167" t="n">
        <v>3.6129</v>
      </c>
      <c r="E167" t="n">
        <v>27.68</v>
      </c>
      <c r="F167" t="n">
        <v>25.36</v>
      </c>
      <c r="G167" t="n">
        <v>32.37</v>
      </c>
      <c r="H167" t="n">
        <v>0.66</v>
      </c>
      <c r="I167" t="n">
        <v>47</v>
      </c>
      <c r="J167" t="n">
        <v>52.47</v>
      </c>
      <c r="K167" t="n">
        <v>24.83</v>
      </c>
      <c r="L167" t="n">
        <v>2</v>
      </c>
      <c r="M167" t="n">
        <v>43</v>
      </c>
      <c r="N167" t="n">
        <v>5.64</v>
      </c>
      <c r="O167" t="n">
        <v>6705.1</v>
      </c>
      <c r="P167" t="n">
        <v>127.22</v>
      </c>
      <c r="Q167" t="n">
        <v>770.99</v>
      </c>
      <c r="R167" t="n">
        <v>159.04</v>
      </c>
      <c r="S167" t="n">
        <v>92.92</v>
      </c>
      <c r="T167" t="n">
        <v>29165.13</v>
      </c>
      <c r="U167" t="n">
        <v>0.58</v>
      </c>
      <c r="V167" t="n">
        <v>0.8100000000000001</v>
      </c>
      <c r="W167" t="n">
        <v>12.35</v>
      </c>
      <c r="X167" t="n">
        <v>1.74</v>
      </c>
      <c r="Y167" t="n">
        <v>4</v>
      </c>
      <c r="Z167" t="n">
        <v>10</v>
      </c>
    </row>
    <row r="168">
      <c r="A168" t="n">
        <v>2</v>
      </c>
      <c r="B168" t="n">
        <v>20</v>
      </c>
      <c r="C168" t="inlineStr">
        <is>
          <t xml:space="preserve">CONCLUIDO	</t>
        </is>
      </c>
      <c r="D168" t="n">
        <v>3.6541</v>
      </c>
      <c r="E168" t="n">
        <v>27.37</v>
      </c>
      <c r="F168" t="n">
        <v>25.13</v>
      </c>
      <c r="G168" t="n">
        <v>37.7</v>
      </c>
      <c r="H168" t="n">
        <v>0.97</v>
      </c>
      <c r="I168" t="n">
        <v>40</v>
      </c>
      <c r="J168" t="n">
        <v>53.61</v>
      </c>
      <c r="K168" t="n">
        <v>24.83</v>
      </c>
      <c r="L168" t="n">
        <v>3</v>
      </c>
      <c r="M168" t="n">
        <v>0</v>
      </c>
      <c r="N168" t="n">
        <v>5.78</v>
      </c>
      <c r="O168" t="n">
        <v>6845.59</v>
      </c>
      <c r="P168" t="n">
        <v>124.34</v>
      </c>
      <c r="Q168" t="n">
        <v>771.33</v>
      </c>
      <c r="R168" t="n">
        <v>149.95</v>
      </c>
      <c r="S168" t="n">
        <v>92.92</v>
      </c>
      <c r="T168" t="n">
        <v>24655.87</v>
      </c>
      <c r="U168" t="n">
        <v>0.62</v>
      </c>
      <c r="V168" t="n">
        <v>0.8100000000000001</v>
      </c>
      <c r="W168" t="n">
        <v>12.39</v>
      </c>
      <c r="X168" t="n">
        <v>1.51</v>
      </c>
      <c r="Y168" t="n">
        <v>4</v>
      </c>
      <c r="Z168" t="n">
        <v>10</v>
      </c>
    </row>
    <row r="169">
      <c r="A169" t="n">
        <v>0</v>
      </c>
      <c r="B169" t="n">
        <v>65</v>
      </c>
      <c r="C169" t="inlineStr">
        <is>
          <t xml:space="preserve">CONCLUIDO	</t>
        </is>
      </c>
      <c r="D169" t="n">
        <v>2.2497</v>
      </c>
      <c r="E169" t="n">
        <v>44.45</v>
      </c>
      <c r="F169" t="n">
        <v>34.65</v>
      </c>
      <c r="G169" t="n">
        <v>7.42</v>
      </c>
      <c r="H169" t="n">
        <v>0.13</v>
      </c>
      <c r="I169" t="n">
        <v>280</v>
      </c>
      <c r="J169" t="n">
        <v>133.21</v>
      </c>
      <c r="K169" t="n">
        <v>46.47</v>
      </c>
      <c r="L169" t="n">
        <v>1</v>
      </c>
      <c r="M169" t="n">
        <v>278</v>
      </c>
      <c r="N169" t="n">
        <v>20.75</v>
      </c>
      <c r="O169" t="n">
        <v>16663.42</v>
      </c>
      <c r="P169" t="n">
        <v>384.79</v>
      </c>
      <c r="Q169" t="n">
        <v>773.9400000000001</v>
      </c>
      <c r="R169" t="n">
        <v>468.26</v>
      </c>
      <c r="S169" t="n">
        <v>92.92</v>
      </c>
      <c r="T169" t="n">
        <v>182612.84</v>
      </c>
      <c r="U169" t="n">
        <v>0.2</v>
      </c>
      <c r="V169" t="n">
        <v>0.59</v>
      </c>
      <c r="W169" t="n">
        <v>12.75</v>
      </c>
      <c r="X169" t="n">
        <v>10.99</v>
      </c>
      <c r="Y169" t="n">
        <v>4</v>
      </c>
      <c r="Z169" t="n">
        <v>10</v>
      </c>
    </row>
    <row r="170">
      <c r="A170" t="n">
        <v>1</v>
      </c>
      <c r="B170" t="n">
        <v>65</v>
      </c>
      <c r="C170" t="inlineStr">
        <is>
          <t xml:space="preserve">CONCLUIDO	</t>
        </is>
      </c>
      <c r="D170" t="n">
        <v>3.0204</v>
      </c>
      <c r="E170" t="n">
        <v>33.11</v>
      </c>
      <c r="F170" t="n">
        <v>27.88</v>
      </c>
      <c r="G170" t="n">
        <v>14.94</v>
      </c>
      <c r="H170" t="n">
        <v>0.26</v>
      </c>
      <c r="I170" t="n">
        <v>112</v>
      </c>
      <c r="J170" t="n">
        <v>134.55</v>
      </c>
      <c r="K170" t="n">
        <v>46.47</v>
      </c>
      <c r="L170" t="n">
        <v>2</v>
      </c>
      <c r="M170" t="n">
        <v>110</v>
      </c>
      <c r="N170" t="n">
        <v>21.09</v>
      </c>
      <c r="O170" t="n">
        <v>16828.84</v>
      </c>
      <c r="P170" t="n">
        <v>306.98</v>
      </c>
      <c r="Q170" t="n">
        <v>771.76</v>
      </c>
      <c r="R170" t="n">
        <v>242.57</v>
      </c>
      <c r="S170" t="n">
        <v>92.92</v>
      </c>
      <c r="T170" t="n">
        <v>70605.49000000001</v>
      </c>
      <c r="U170" t="n">
        <v>0.38</v>
      </c>
      <c r="V170" t="n">
        <v>0.73</v>
      </c>
      <c r="W170" t="n">
        <v>12.47</v>
      </c>
      <c r="X170" t="n">
        <v>4.25</v>
      </c>
      <c r="Y170" t="n">
        <v>4</v>
      </c>
      <c r="Z170" t="n">
        <v>10</v>
      </c>
    </row>
    <row r="171">
      <c r="A171" t="n">
        <v>2</v>
      </c>
      <c r="B171" t="n">
        <v>65</v>
      </c>
      <c r="C171" t="inlineStr">
        <is>
          <t xml:space="preserve">CONCLUIDO	</t>
        </is>
      </c>
      <c r="D171" t="n">
        <v>3.299</v>
      </c>
      <c r="E171" t="n">
        <v>30.31</v>
      </c>
      <c r="F171" t="n">
        <v>26.23</v>
      </c>
      <c r="G171" t="n">
        <v>22.48</v>
      </c>
      <c r="H171" t="n">
        <v>0.39</v>
      </c>
      <c r="I171" t="n">
        <v>70</v>
      </c>
      <c r="J171" t="n">
        <v>135.9</v>
      </c>
      <c r="K171" t="n">
        <v>46.47</v>
      </c>
      <c r="L171" t="n">
        <v>3</v>
      </c>
      <c r="M171" t="n">
        <v>68</v>
      </c>
      <c r="N171" t="n">
        <v>21.43</v>
      </c>
      <c r="O171" t="n">
        <v>16994.64</v>
      </c>
      <c r="P171" t="n">
        <v>285.17</v>
      </c>
      <c r="Q171" t="n">
        <v>771.51</v>
      </c>
      <c r="R171" t="n">
        <v>188.02</v>
      </c>
      <c r="S171" t="n">
        <v>92.92</v>
      </c>
      <c r="T171" t="n">
        <v>43544.49</v>
      </c>
      <c r="U171" t="n">
        <v>0.49</v>
      </c>
      <c r="V171" t="n">
        <v>0.78</v>
      </c>
      <c r="W171" t="n">
        <v>12.38</v>
      </c>
      <c r="X171" t="n">
        <v>2.6</v>
      </c>
      <c r="Y171" t="n">
        <v>4</v>
      </c>
      <c r="Z171" t="n">
        <v>10</v>
      </c>
    </row>
    <row r="172">
      <c r="A172" t="n">
        <v>3</v>
      </c>
      <c r="B172" t="n">
        <v>65</v>
      </c>
      <c r="C172" t="inlineStr">
        <is>
          <t xml:space="preserve">CONCLUIDO	</t>
        </is>
      </c>
      <c r="D172" t="n">
        <v>3.4485</v>
      </c>
      <c r="E172" t="n">
        <v>29</v>
      </c>
      <c r="F172" t="n">
        <v>25.46</v>
      </c>
      <c r="G172" t="n">
        <v>30.55</v>
      </c>
      <c r="H172" t="n">
        <v>0.52</v>
      </c>
      <c r="I172" t="n">
        <v>50</v>
      </c>
      <c r="J172" t="n">
        <v>137.25</v>
      </c>
      <c r="K172" t="n">
        <v>46.47</v>
      </c>
      <c r="L172" t="n">
        <v>4</v>
      </c>
      <c r="M172" t="n">
        <v>48</v>
      </c>
      <c r="N172" t="n">
        <v>21.78</v>
      </c>
      <c r="O172" t="n">
        <v>17160.92</v>
      </c>
      <c r="P172" t="n">
        <v>273.12</v>
      </c>
      <c r="Q172" t="n">
        <v>770.96</v>
      </c>
      <c r="R172" t="n">
        <v>162.19</v>
      </c>
      <c r="S172" t="n">
        <v>92.92</v>
      </c>
      <c r="T172" t="n">
        <v>30726.13</v>
      </c>
      <c r="U172" t="n">
        <v>0.57</v>
      </c>
      <c r="V172" t="n">
        <v>0.8</v>
      </c>
      <c r="W172" t="n">
        <v>12.36</v>
      </c>
      <c r="X172" t="n">
        <v>1.84</v>
      </c>
      <c r="Y172" t="n">
        <v>4</v>
      </c>
      <c r="Z172" t="n">
        <v>10</v>
      </c>
    </row>
    <row r="173">
      <c r="A173" t="n">
        <v>4</v>
      </c>
      <c r="B173" t="n">
        <v>65</v>
      </c>
      <c r="C173" t="inlineStr">
        <is>
          <t xml:space="preserve">CONCLUIDO	</t>
        </is>
      </c>
      <c r="D173" t="n">
        <v>3.5378</v>
      </c>
      <c r="E173" t="n">
        <v>28.27</v>
      </c>
      <c r="F173" t="n">
        <v>25.02</v>
      </c>
      <c r="G173" t="n">
        <v>38.5</v>
      </c>
      <c r="H173" t="n">
        <v>0.64</v>
      </c>
      <c r="I173" t="n">
        <v>39</v>
      </c>
      <c r="J173" t="n">
        <v>138.6</v>
      </c>
      <c r="K173" t="n">
        <v>46.47</v>
      </c>
      <c r="L173" t="n">
        <v>5</v>
      </c>
      <c r="M173" t="n">
        <v>37</v>
      </c>
      <c r="N173" t="n">
        <v>22.13</v>
      </c>
      <c r="O173" t="n">
        <v>17327.69</v>
      </c>
      <c r="P173" t="n">
        <v>264.58</v>
      </c>
      <c r="Q173" t="n">
        <v>770.9299999999999</v>
      </c>
      <c r="R173" t="n">
        <v>148.16</v>
      </c>
      <c r="S173" t="n">
        <v>92.92</v>
      </c>
      <c r="T173" t="n">
        <v>23765.88</v>
      </c>
      <c r="U173" t="n">
        <v>0.63</v>
      </c>
      <c r="V173" t="n">
        <v>0.82</v>
      </c>
      <c r="W173" t="n">
        <v>12.33</v>
      </c>
      <c r="X173" t="n">
        <v>1.41</v>
      </c>
      <c r="Y173" t="n">
        <v>4</v>
      </c>
      <c r="Z173" t="n">
        <v>10</v>
      </c>
    </row>
    <row r="174">
      <c r="A174" t="n">
        <v>5</v>
      </c>
      <c r="B174" t="n">
        <v>65</v>
      </c>
      <c r="C174" t="inlineStr">
        <is>
          <t xml:space="preserve">CONCLUIDO	</t>
        </is>
      </c>
      <c r="D174" t="n">
        <v>3.5932</v>
      </c>
      <c r="E174" t="n">
        <v>27.83</v>
      </c>
      <c r="F174" t="n">
        <v>24.78</v>
      </c>
      <c r="G174" t="n">
        <v>46.46</v>
      </c>
      <c r="H174" t="n">
        <v>0.76</v>
      </c>
      <c r="I174" t="n">
        <v>32</v>
      </c>
      <c r="J174" t="n">
        <v>139.95</v>
      </c>
      <c r="K174" t="n">
        <v>46.47</v>
      </c>
      <c r="L174" t="n">
        <v>6</v>
      </c>
      <c r="M174" t="n">
        <v>30</v>
      </c>
      <c r="N174" t="n">
        <v>22.49</v>
      </c>
      <c r="O174" t="n">
        <v>17494.97</v>
      </c>
      <c r="P174" t="n">
        <v>258.16</v>
      </c>
      <c r="Q174" t="n">
        <v>770.8</v>
      </c>
      <c r="R174" t="n">
        <v>139.73</v>
      </c>
      <c r="S174" t="n">
        <v>92.92</v>
      </c>
      <c r="T174" t="n">
        <v>19585.87</v>
      </c>
      <c r="U174" t="n">
        <v>0.67</v>
      </c>
      <c r="V174" t="n">
        <v>0.83</v>
      </c>
      <c r="W174" t="n">
        <v>12.33</v>
      </c>
      <c r="X174" t="n">
        <v>1.16</v>
      </c>
      <c r="Y174" t="n">
        <v>4</v>
      </c>
      <c r="Z174" t="n">
        <v>10</v>
      </c>
    </row>
    <row r="175">
      <c r="A175" t="n">
        <v>6</v>
      </c>
      <c r="B175" t="n">
        <v>65</v>
      </c>
      <c r="C175" t="inlineStr">
        <is>
          <t xml:space="preserve">CONCLUIDO	</t>
        </is>
      </c>
      <c r="D175" t="n">
        <v>3.6365</v>
      </c>
      <c r="E175" t="n">
        <v>27.5</v>
      </c>
      <c r="F175" t="n">
        <v>24.58</v>
      </c>
      <c r="G175" t="n">
        <v>54.63</v>
      </c>
      <c r="H175" t="n">
        <v>0.88</v>
      </c>
      <c r="I175" t="n">
        <v>27</v>
      </c>
      <c r="J175" t="n">
        <v>141.31</v>
      </c>
      <c r="K175" t="n">
        <v>46.47</v>
      </c>
      <c r="L175" t="n">
        <v>7</v>
      </c>
      <c r="M175" t="n">
        <v>25</v>
      </c>
      <c r="N175" t="n">
        <v>22.85</v>
      </c>
      <c r="O175" t="n">
        <v>17662.75</v>
      </c>
      <c r="P175" t="n">
        <v>252.37</v>
      </c>
      <c r="Q175" t="n">
        <v>770.6900000000001</v>
      </c>
      <c r="R175" t="n">
        <v>133.29</v>
      </c>
      <c r="S175" t="n">
        <v>92.92</v>
      </c>
      <c r="T175" t="n">
        <v>16390.96</v>
      </c>
      <c r="U175" t="n">
        <v>0.7</v>
      </c>
      <c r="V175" t="n">
        <v>0.83</v>
      </c>
      <c r="W175" t="n">
        <v>12.32</v>
      </c>
      <c r="X175" t="n">
        <v>0.97</v>
      </c>
      <c r="Y175" t="n">
        <v>4</v>
      </c>
      <c r="Z175" t="n">
        <v>10</v>
      </c>
    </row>
    <row r="176">
      <c r="A176" t="n">
        <v>7</v>
      </c>
      <c r="B176" t="n">
        <v>65</v>
      </c>
      <c r="C176" t="inlineStr">
        <is>
          <t xml:space="preserve">CONCLUIDO	</t>
        </is>
      </c>
      <c r="D176" t="n">
        <v>3.6721</v>
      </c>
      <c r="E176" t="n">
        <v>27.23</v>
      </c>
      <c r="F176" t="n">
        <v>24.43</v>
      </c>
      <c r="G176" t="n">
        <v>63.72</v>
      </c>
      <c r="H176" t="n">
        <v>0.99</v>
      </c>
      <c r="I176" t="n">
        <v>23</v>
      </c>
      <c r="J176" t="n">
        <v>142.68</v>
      </c>
      <c r="K176" t="n">
        <v>46.47</v>
      </c>
      <c r="L176" t="n">
        <v>8</v>
      </c>
      <c r="M176" t="n">
        <v>21</v>
      </c>
      <c r="N176" t="n">
        <v>23.21</v>
      </c>
      <c r="O176" t="n">
        <v>17831.04</v>
      </c>
      <c r="P176" t="n">
        <v>245.84</v>
      </c>
      <c r="Q176" t="n">
        <v>770.72</v>
      </c>
      <c r="R176" t="n">
        <v>128.13</v>
      </c>
      <c r="S176" t="n">
        <v>92.92</v>
      </c>
      <c r="T176" t="n">
        <v>13831.22</v>
      </c>
      <c r="U176" t="n">
        <v>0.73</v>
      </c>
      <c r="V176" t="n">
        <v>0.84</v>
      </c>
      <c r="W176" t="n">
        <v>12.31</v>
      </c>
      <c r="X176" t="n">
        <v>0.8100000000000001</v>
      </c>
      <c r="Y176" t="n">
        <v>4</v>
      </c>
      <c r="Z176" t="n">
        <v>10</v>
      </c>
    </row>
    <row r="177">
      <c r="A177" t="n">
        <v>8</v>
      </c>
      <c r="B177" t="n">
        <v>65</v>
      </c>
      <c r="C177" t="inlineStr">
        <is>
          <t xml:space="preserve">CONCLUIDO	</t>
        </is>
      </c>
      <c r="D177" t="n">
        <v>3.6862</v>
      </c>
      <c r="E177" t="n">
        <v>27.13</v>
      </c>
      <c r="F177" t="n">
        <v>24.38</v>
      </c>
      <c r="G177" t="n">
        <v>69.65000000000001</v>
      </c>
      <c r="H177" t="n">
        <v>1.11</v>
      </c>
      <c r="I177" t="n">
        <v>21</v>
      </c>
      <c r="J177" t="n">
        <v>144.05</v>
      </c>
      <c r="K177" t="n">
        <v>46.47</v>
      </c>
      <c r="L177" t="n">
        <v>9</v>
      </c>
      <c r="M177" t="n">
        <v>19</v>
      </c>
      <c r="N177" t="n">
        <v>23.58</v>
      </c>
      <c r="O177" t="n">
        <v>17999.83</v>
      </c>
      <c r="P177" t="n">
        <v>242.23</v>
      </c>
      <c r="Q177" t="n">
        <v>770.62</v>
      </c>
      <c r="R177" t="n">
        <v>126.75</v>
      </c>
      <c r="S177" t="n">
        <v>92.92</v>
      </c>
      <c r="T177" t="n">
        <v>13153.73</v>
      </c>
      <c r="U177" t="n">
        <v>0.73</v>
      </c>
      <c r="V177" t="n">
        <v>0.84</v>
      </c>
      <c r="W177" t="n">
        <v>12.3</v>
      </c>
      <c r="X177" t="n">
        <v>0.76</v>
      </c>
      <c r="Y177" t="n">
        <v>4</v>
      </c>
      <c r="Z177" t="n">
        <v>10</v>
      </c>
    </row>
    <row r="178">
      <c r="A178" t="n">
        <v>9</v>
      </c>
      <c r="B178" t="n">
        <v>65</v>
      </c>
      <c r="C178" t="inlineStr">
        <is>
          <t xml:space="preserve">CONCLUIDO	</t>
        </is>
      </c>
      <c r="D178" t="n">
        <v>3.7158</v>
      </c>
      <c r="E178" t="n">
        <v>26.91</v>
      </c>
      <c r="F178" t="n">
        <v>24.24</v>
      </c>
      <c r="G178" t="n">
        <v>80.81</v>
      </c>
      <c r="H178" t="n">
        <v>1.22</v>
      </c>
      <c r="I178" t="n">
        <v>18</v>
      </c>
      <c r="J178" t="n">
        <v>145.42</v>
      </c>
      <c r="K178" t="n">
        <v>46.47</v>
      </c>
      <c r="L178" t="n">
        <v>10</v>
      </c>
      <c r="M178" t="n">
        <v>16</v>
      </c>
      <c r="N178" t="n">
        <v>23.95</v>
      </c>
      <c r="O178" t="n">
        <v>18169.15</v>
      </c>
      <c r="P178" t="n">
        <v>235.85</v>
      </c>
      <c r="Q178" t="n">
        <v>770.5599999999999</v>
      </c>
      <c r="R178" t="n">
        <v>122.25</v>
      </c>
      <c r="S178" t="n">
        <v>92.92</v>
      </c>
      <c r="T178" t="n">
        <v>10918.18</v>
      </c>
      <c r="U178" t="n">
        <v>0.76</v>
      </c>
      <c r="V178" t="n">
        <v>0.84</v>
      </c>
      <c r="W178" t="n">
        <v>12.3</v>
      </c>
      <c r="X178" t="n">
        <v>0.63</v>
      </c>
      <c r="Y178" t="n">
        <v>4</v>
      </c>
      <c r="Z178" t="n">
        <v>10</v>
      </c>
    </row>
    <row r="179">
      <c r="A179" t="n">
        <v>10</v>
      </c>
      <c r="B179" t="n">
        <v>65</v>
      </c>
      <c r="C179" t="inlineStr">
        <is>
          <t xml:space="preserve">CONCLUIDO	</t>
        </is>
      </c>
      <c r="D179" t="n">
        <v>3.7346</v>
      </c>
      <c r="E179" t="n">
        <v>26.78</v>
      </c>
      <c r="F179" t="n">
        <v>24.16</v>
      </c>
      <c r="G179" t="n">
        <v>90.59999999999999</v>
      </c>
      <c r="H179" t="n">
        <v>1.33</v>
      </c>
      <c r="I179" t="n">
        <v>16</v>
      </c>
      <c r="J179" t="n">
        <v>146.8</v>
      </c>
      <c r="K179" t="n">
        <v>46.47</v>
      </c>
      <c r="L179" t="n">
        <v>11</v>
      </c>
      <c r="M179" t="n">
        <v>14</v>
      </c>
      <c r="N179" t="n">
        <v>24.33</v>
      </c>
      <c r="O179" t="n">
        <v>18338.99</v>
      </c>
      <c r="P179" t="n">
        <v>230.27</v>
      </c>
      <c r="Q179" t="n">
        <v>770.62</v>
      </c>
      <c r="R179" t="n">
        <v>119.5</v>
      </c>
      <c r="S179" t="n">
        <v>92.92</v>
      </c>
      <c r="T179" t="n">
        <v>9554.73</v>
      </c>
      <c r="U179" t="n">
        <v>0.78</v>
      </c>
      <c r="V179" t="n">
        <v>0.85</v>
      </c>
      <c r="W179" t="n">
        <v>12.29</v>
      </c>
      <c r="X179" t="n">
        <v>0.55</v>
      </c>
      <c r="Y179" t="n">
        <v>4</v>
      </c>
      <c r="Z179" t="n">
        <v>10</v>
      </c>
    </row>
    <row r="180">
      <c r="A180" t="n">
        <v>11</v>
      </c>
      <c r="B180" t="n">
        <v>65</v>
      </c>
      <c r="C180" t="inlineStr">
        <is>
          <t xml:space="preserve">CONCLUIDO	</t>
        </is>
      </c>
      <c r="D180" t="n">
        <v>3.7424</v>
      </c>
      <c r="E180" t="n">
        <v>26.72</v>
      </c>
      <c r="F180" t="n">
        <v>24.13</v>
      </c>
      <c r="G180" t="n">
        <v>96.53</v>
      </c>
      <c r="H180" t="n">
        <v>1.43</v>
      </c>
      <c r="I180" t="n">
        <v>15</v>
      </c>
      <c r="J180" t="n">
        <v>148.18</v>
      </c>
      <c r="K180" t="n">
        <v>46.47</v>
      </c>
      <c r="L180" t="n">
        <v>12</v>
      </c>
      <c r="M180" t="n">
        <v>13</v>
      </c>
      <c r="N180" t="n">
        <v>24.71</v>
      </c>
      <c r="O180" t="n">
        <v>18509.36</v>
      </c>
      <c r="P180" t="n">
        <v>226.62</v>
      </c>
      <c r="Q180" t="n">
        <v>770.45</v>
      </c>
      <c r="R180" t="n">
        <v>118.53</v>
      </c>
      <c r="S180" t="n">
        <v>92.92</v>
      </c>
      <c r="T180" t="n">
        <v>9074.280000000001</v>
      </c>
      <c r="U180" t="n">
        <v>0.78</v>
      </c>
      <c r="V180" t="n">
        <v>0.85</v>
      </c>
      <c r="W180" t="n">
        <v>12.29</v>
      </c>
      <c r="X180" t="n">
        <v>0.52</v>
      </c>
      <c r="Y180" t="n">
        <v>4</v>
      </c>
      <c r="Z180" t="n">
        <v>10</v>
      </c>
    </row>
    <row r="181">
      <c r="A181" t="n">
        <v>12</v>
      </c>
      <c r="B181" t="n">
        <v>65</v>
      </c>
      <c r="C181" t="inlineStr">
        <is>
          <t xml:space="preserve">CONCLUIDO	</t>
        </is>
      </c>
      <c r="D181" t="n">
        <v>3.7512</v>
      </c>
      <c r="E181" t="n">
        <v>26.66</v>
      </c>
      <c r="F181" t="n">
        <v>24.1</v>
      </c>
      <c r="G181" t="n">
        <v>103.27</v>
      </c>
      <c r="H181" t="n">
        <v>1.54</v>
      </c>
      <c r="I181" t="n">
        <v>14</v>
      </c>
      <c r="J181" t="n">
        <v>149.56</v>
      </c>
      <c r="K181" t="n">
        <v>46.47</v>
      </c>
      <c r="L181" t="n">
        <v>13</v>
      </c>
      <c r="M181" t="n">
        <v>9</v>
      </c>
      <c r="N181" t="n">
        <v>25.1</v>
      </c>
      <c r="O181" t="n">
        <v>18680.25</v>
      </c>
      <c r="P181" t="n">
        <v>221.92</v>
      </c>
      <c r="Q181" t="n">
        <v>770.64</v>
      </c>
      <c r="R181" t="n">
        <v>116.99</v>
      </c>
      <c r="S181" t="n">
        <v>92.92</v>
      </c>
      <c r="T181" t="n">
        <v>8309.360000000001</v>
      </c>
      <c r="U181" t="n">
        <v>0.79</v>
      </c>
      <c r="V181" t="n">
        <v>0.85</v>
      </c>
      <c r="W181" t="n">
        <v>12.3</v>
      </c>
      <c r="X181" t="n">
        <v>0.49</v>
      </c>
      <c r="Y181" t="n">
        <v>4</v>
      </c>
      <c r="Z181" t="n">
        <v>10</v>
      </c>
    </row>
    <row r="182">
      <c r="A182" t="n">
        <v>13</v>
      </c>
      <c r="B182" t="n">
        <v>65</v>
      </c>
      <c r="C182" t="inlineStr">
        <is>
          <t xml:space="preserve">CONCLUIDO	</t>
        </is>
      </c>
      <c r="D182" t="n">
        <v>3.7605</v>
      </c>
      <c r="E182" t="n">
        <v>26.59</v>
      </c>
      <c r="F182" t="n">
        <v>24.06</v>
      </c>
      <c r="G182" t="n">
        <v>111.04</v>
      </c>
      <c r="H182" t="n">
        <v>1.64</v>
      </c>
      <c r="I182" t="n">
        <v>13</v>
      </c>
      <c r="J182" t="n">
        <v>150.95</v>
      </c>
      <c r="K182" t="n">
        <v>46.47</v>
      </c>
      <c r="L182" t="n">
        <v>14</v>
      </c>
      <c r="M182" t="n">
        <v>0</v>
      </c>
      <c r="N182" t="n">
        <v>25.49</v>
      </c>
      <c r="O182" t="n">
        <v>18851.69</v>
      </c>
      <c r="P182" t="n">
        <v>220.64</v>
      </c>
      <c r="Q182" t="n">
        <v>770.78</v>
      </c>
      <c r="R182" t="n">
        <v>115.41</v>
      </c>
      <c r="S182" t="n">
        <v>92.92</v>
      </c>
      <c r="T182" t="n">
        <v>7524.05</v>
      </c>
      <c r="U182" t="n">
        <v>0.8100000000000001</v>
      </c>
      <c r="V182" t="n">
        <v>0.85</v>
      </c>
      <c r="W182" t="n">
        <v>12.31</v>
      </c>
      <c r="X182" t="n">
        <v>0.45</v>
      </c>
      <c r="Y182" t="n">
        <v>4</v>
      </c>
      <c r="Z182" t="n">
        <v>10</v>
      </c>
    </row>
    <row r="183">
      <c r="A183" t="n">
        <v>0</v>
      </c>
      <c r="B183" t="n">
        <v>75</v>
      </c>
      <c r="C183" t="inlineStr">
        <is>
          <t xml:space="preserve">CONCLUIDO	</t>
        </is>
      </c>
      <c r="D183" t="n">
        <v>2.0777</v>
      </c>
      <c r="E183" t="n">
        <v>48.13</v>
      </c>
      <c r="F183" t="n">
        <v>36.17</v>
      </c>
      <c r="G183" t="n">
        <v>6.85</v>
      </c>
      <c r="H183" t="n">
        <v>0.12</v>
      </c>
      <c r="I183" t="n">
        <v>317</v>
      </c>
      <c r="J183" t="n">
        <v>150.44</v>
      </c>
      <c r="K183" t="n">
        <v>49.1</v>
      </c>
      <c r="L183" t="n">
        <v>1</v>
      </c>
      <c r="M183" t="n">
        <v>315</v>
      </c>
      <c r="N183" t="n">
        <v>25.34</v>
      </c>
      <c r="O183" t="n">
        <v>18787.76</v>
      </c>
      <c r="P183" t="n">
        <v>434.79</v>
      </c>
      <c r="Q183" t="n">
        <v>775.17</v>
      </c>
      <c r="R183" t="n">
        <v>518.63</v>
      </c>
      <c r="S183" t="n">
        <v>92.92</v>
      </c>
      <c r="T183" t="n">
        <v>207614.38</v>
      </c>
      <c r="U183" t="n">
        <v>0.18</v>
      </c>
      <c r="V183" t="n">
        <v>0.57</v>
      </c>
      <c r="W183" t="n">
        <v>12.82</v>
      </c>
      <c r="X183" t="n">
        <v>12.5</v>
      </c>
      <c r="Y183" t="n">
        <v>4</v>
      </c>
      <c r="Z183" t="n">
        <v>10</v>
      </c>
    </row>
    <row r="184">
      <c r="A184" t="n">
        <v>1</v>
      </c>
      <c r="B184" t="n">
        <v>75</v>
      </c>
      <c r="C184" t="inlineStr">
        <is>
          <t xml:space="preserve">CONCLUIDO	</t>
        </is>
      </c>
      <c r="D184" t="n">
        <v>2.9159</v>
      </c>
      <c r="E184" t="n">
        <v>34.3</v>
      </c>
      <c r="F184" t="n">
        <v>28.26</v>
      </c>
      <c r="G184" t="n">
        <v>13.79</v>
      </c>
      <c r="H184" t="n">
        <v>0.23</v>
      </c>
      <c r="I184" t="n">
        <v>123</v>
      </c>
      <c r="J184" t="n">
        <v>151.83</v>
      </c>
      <c r="K184" t="n">
        <v>49.1</v>
      </c>
      <c r="L184" t="n">
        <v>2</v>
      </c>
      <c r="M184" t="n">
        <v>121</v>
      </c>
      <c r="N184" t="n">
        <v>25.73</v>
      </c>
      <c r="O184" t="n">
        <v>18959.54</v>
      </c>
      <c r="P184" t="n">
        <v>337.8</v>
      </c>
      <c r="Q184" t="n">
        <v>772.3099999999999</v>
      </c>
      <c r="R184" t="n">
        <v>255.89</v>
      </c>
      <c r="S184" t="n">
        <v>92.92</v>
      </c>
      <c r="T184" t="n">
        <v>77212.89999999999</v>
      </c>
      <c r="U184" t="n">
        <v>0.36</v>
      </c>
      <c r="V184" t="n">
        <v>0.72</v>
      </c>
      <c r="W184" t="n">
        <v>12.47</v>
      </c>
      <c r="X184" t="n">
        <v>4.63</v>
      </c>
      <c r="Y184" t="n">
        <v>4</v>
      </c>
      <c r="Z184" t="n">
        <v>10</v>
      </c>
    </row>
    <row r="185">
      <c r="A185" t="n">
        <v>2</v>
      </c>
      <c r="B185" t="n">
        <v>75</v>
      </c>
      <c r="C185" t="inlineStr">
        <is>
          <t xml:space="preserve">CONCLUIDO	</t>
        </is>
      </c>
      <c r="D185" t="n">
        <v>3.2218</v>
      </c>
      <c r="E185" t="n">
        <v>31.04</v>
      </c>
      <c r="F185" t="n">
        <v>26.44</v>
      </c>
      <c r="G185" t="n">
        <v>20.87</v>
      </c>
      <c r="H185" t="n">
        <v>0.35</v>
      </c>
      <c r="I185" t="n">
        <v>76</v>
      </c>
      <c r="J185" t="n">
        <v>153.23</v>
      </c>
      <c r="K185" t="n">
        <v>49.1</v>
      </c>
      <c r="L185" t="n">
        <v>3</v>
      </c>
      <c r="M185" t="n">
        <v>74</v>
      </c>
      <c r="N185" t="n">
        <v>26.13</v>
      </c>
      <c r="O185" t="n">
        <v>19131.85</v>
      </c>
      <c r="P185" t="n">
        <v>313.07</v>
      </c>
      <c r="Q185" t="n">
        <v>771.22</v>
      </c>
      <c r="R185" t="n">
        <v>195.12</v>
      </c>
      <c r="S185" t="n">
        <v>92.92</v>
      </c>
      <c r="T185" t="n">
        <v>47062.17</v>
      </c>
      <c r="U185" t="n">
        <v>0.48</v>
      </c>
      <c r="V185" t="n">
        <v>0.77</v>
      </c>
      <c r="W185" t="n">
        <v>12.4</v>
      </c>
      <c r="X185" t="n">
        <v>2.82</v>
      </c>
      <c r="Y185" t="n">
        <v>4</v>
      </c>
      <c r="Z185" t="n">
        <v>10</v>
      </c>
    </row>
    <row r="186">
      <c r="A186" t="n">
        <v>3</v>
      </c>
      <c r="B186" t="n">
        <v>75</v>
      </c>
      <c r="C186" t="inlineStr">
        <is>
          <t xml:space="preserve">CONCLUIDO	</t>
        </is>
      </c>
      <c r="D186" t="n">
        <v>3.3788</v>
      </c>
      <c r="E186" t="n">
        <v>29.6</v>
      </c>
      <c r="F186" t="n">
        <v>25.64</v>
      </c>
      <c r="G186" t="n">
        <v>27.97</v>
      </c>
      <c r="H186" t="n">
        <v>0.46</v>
      </c>
      <c r="I186" t="n">
        <v>55</v>
      </c>
      <c r="J186" t="n">
        <v>154.63</v>
      </c>
      <c r="K186" t="n">
        <v>49.1</v>
      </c>
      <c r="L186" t="n">
        <v>4</v>
      </c>
      <c r="M186" t="n">
        <v>53</v>
      </c>
      <c r="N186" t="n">
        <v>26.53</v>
      </c>
      <c r="O186" t="n">
        <v>19304.72</v>
      </c>
      <c r="P186" t="n">
        <v>300.69</v>
      </c>
      <c r="Q186" t="n">
        <v>771.02</v>
      </c>
      <c r="R186" t="n">
        <v>168.53</v>
      </c>
      <c r="S186" t="n">
        <v>92.92</v>
      </c>
      <c r="T186" t="n">
        <v>33873.35</v>
      </c>
      <c r="U186" t="n">
        <v>0.55</v>
      </c>
      <c r="V186" t="n">
        <v>0.8</v>
      </c>
      <c r="W186" t="n">
        <v>12.36</v>
      </c>
      <c r="X186" t="n">
        <v>2.02</v>
      </c>
      <c r="Y186" t="n">
        <v>4</v>
      </c>
      <c r="Z186" t="n">
        <v>10</v>
      </c>
    </row>
    <row r="187">
      <c r="A187" t="n">
        <v>4</v>
      </c>
      <c r="B187" t="n">
        <v>75</v>
      </c>
      <c r="C187" t="inlineStr">
        <is>
          <t xml:space="preserve">CONCLUIDO	</t>
        </is>
      </c>
      <c r="D187" t="n">
        <v>3.4744</v>
      </c>
      <c r="E187" t="n">
        <v>28.78</v>
      </c>
      <c r="F187" t="n">
        <v>25.19</v>
      </c>
      <c r="G187" t="n">
        <v>35.15</v>
      </c>
      <c r="H187" t="n">
        <v>0.57</v>
      </c>
      <c r="I187" t="n">
        <v>43</v>
      </c>
      <c r="J187" t="n">
        <v>156.03</v>
      </c>
      <c r="K187" t="n">
        <v>49.1</v>
      </c>
      <c r="L187" t="n">
        <v>5</v>
      </c>
      <c r="M187" t="n">
        <v>41</v>
      </c>
      <c r="N187" t="n">
        <v>26.94</v>
      </c>
      <c r="O187" t="n">
        <v>19478.15</v>
      </c>
      <c r="P187" t="n">
        <v>292.18</v>
      </c>
      <c r="Q187" t="n">
        <v>770.85</v>
      </c>
      <c r="R187" t="n">
        <v>153.43</v>
      </c>
      <c r="S187" t="n">
        <v>92.92</v>
      </c>
      <c r="T187" t="n">
        <v>26381.39</v>
      </c>
      <c r="U187" t="n">
        <v>0.61</v>
      </c>
      <c r="V187" t="n">
        <v>0.8100000000000001</v>
      </c>
      <c r="W187" t="n">
        <v>12.35</v>
      </c>
      <c r="X187" t="n">
        <v>1.57</v>
      </c>
      <c r="Y187" t="n">
        <v>4</v>
      </c>
      <c r="Z187" t="n">
        <v>10</v>
      </c>
    </row>
    <row r="188">
      <c r="A188" t="n">
        <v>5</v>
      </c>
      <c r="B188" t="n">
        <v>75</v>
      </c>
      <c r="C188" t="inlineStr">
        <is>
          <t xml:space="preserve">CONCLUIDO	</t>
        </is>
      </c>
      <c r="D188" t="n">
        <v>3.5344</v>
      </c>
      <c r="E188" t="n">
        <v>28.29</v>
      </c>
      <c r="F188" t="n">
        <v>24.92</v>
      </c>
      <c r="G188" t="n">
        <v>41.53</v>
      </c>
      <c r="H188" t="n">
        <v>0.67</v>
      </c>
      <c r="I188" t="n">
        <v>36</v>
      </c>
      <c r="J188" t="n">
        <v>157.44</v>
      </c>
      <c r="K188" t="n">
        <v>49.1</v>
      </c>
      <c r="L188" t="n">
        <v>6</v>
      </c>
      <c r="M188" t="n">
        <v>34</v>
      </c>
      <c r="N188" t="n">
        <v>27.35</v>
      </c>
      <c r="O188" t="n">
        <v>19652.13</v>
      </c>
      <c r="P188" t="n">
        <v>285.56</v>
      </c>
      <c r="Q188" t="n">
        <v>770.98</v>
      </c>
      <c r="R188" t="n">
        <v>144.62</v>
      </c>
      <c r="S188" t="n">
        <v>92.92</v>
      </c>
      <c r="T188" t="n">
        <v>22014.19</v>
      </c>
      <c r="U188" t="n">
        <v>0.64</v>
      </c>
      <c r="V188" t="n">
        <v>0.82</v>
      </c>
      <c r="W188" t="n">
        <v>12.32</v>
      </c>
      <c r="X188" t="n">
        <v>1.3</v>
      </c>
      <c r="Y188" t="n">
        <v>4</v>
      </c>
      <c r="Z188" t="n">
        <v>10</v>
      </c>
    </row>
    <row r="189">
      <c r="A189" t="n">
        <v>6</v>
      </c>
      <c r="B189" t="n">
        <v>75</v>
      </c>
      <c r="C189" t="inlineStr">
        <is>
          <t xml:space="preserve">CONCLUIDO	</t>
        </is>
      </c>
      <c r="D189" t="n">
        <v>3.5828</v>
      </c>
      <c r="E189" t="n">
        <v>27.91</v>
      </c>
      <c r="F189" t="n">
        <v>24.72</v>
      </c>
      <c r="G189" t="n">
        <v>49.44</v>
      </c>
      <c r="H189" t="n">
        <v>0.78</v>
      </c>
      <c r="I189" t="n">
        <v>30</v>
      </c>
      <c r="J189" t="n">
        <v>158.86</v>
      </c>
      <c r="K189" t="n">
        <v>49.1</v>
      </c>
      <c r="L189" t="n">
        <v>7</v>
      </c>
      <c r="M189" t="n">
        <v>28</v>
      </c>
      <c r="N189" t="n">
        <v>27.77</v>
      </c>
      <c r="O189" t="n">
        <v>19826.68</v>
      </c>
      <c r="P189" t="n">
        <v>280.42</v>
      </c>
      <c r="Q189" t="n">
        <v>770.74</v>
      </c>
      <c r="R189" t="n">
        <v>137.91</v>
      </c>
      <c r="S189" t="n">
        <v>92.92</v>
      </c>
      <c r="T189" t="n">
        <v>18688.98</v>
      </c>
      <c r="U189" t="n">
        <v>0.67</v>
      </c>
      <c r="V189" t="n">
        <v>0.83</v>
      </c>
      <c r="W189" t="n">
        <v>12.32</v>
      </c>
      <c r="X189" t="n">
        <v>1.1</v>
      </c>
      <c r="Y189" t="n">
        <v>4</v>
      </c>
      <c r="Z189" t="n">
        <v>10</v>
      </c>
    </row>
    <row r="190">
      <c r="A190" t="n">
        <v>7</v>
      </c>
      <c r="B190" t="n">
        <v>75</v>
      </c>
      <c r="C190" t="inlineStr">
        <is>
          <t xml:space="preserve">CONCLUIDO	</t>
        </is>
      </c>
      <c r="D190" t="n">
        <v>3.6194</v>
      </c>
      <c r="E190" t="n">
        <v>27.63</v>
      </c>
      <c r="F190" t="n">
        <v>24.56</v>
      </c>
      <c r="G190" t="n">
        <v>56.67</v>
      </c>
      <c r="H190" t="n">
        <v>0.88</v>
      </c>
      <c r="I190" t="n">
        <v>26</v>
      </c>
      <c r="J190" t="n">
        <v>160.28</v>
      </c>
      <c r="K190" t="n">
        <v>49.1</v>
      </c>
      <c r="L190" t="n">
        <v>8</v>
      </c>
      <c r="M190" t="n">
        <v>24</v>
      </c>
      <c r="N190" t="n">
        <v>28.19</v>
      </c>
      <c r="O190" t="n">
        <v>20001.93</v>
      </c>
      <c r="P190" t="n">
        <v>275.41</v>
      </c>
      <c r="Q190" t="n">
        <v>770.72</v>
      </c>
      <c r="R190" t="n">
        <v>132.55</v>
      </c>
      <c r="S190" t="n">
        <v>92.92</v>
      </c>
      <c r="T190" t="n">
        <v>16027.46</v>
      </c>
      <c r="U190" t="n">
        <v>0.7</v>
      </c>
      <c r="V190" t="n">
        <v>0.83</v>
      </c>
      <c r="W190" t="n">
        <v>12.31</v>
      </c>
      <c r="X190" t="n">
        <v>0.9399999999999999</v>
      </c>
      <c r="Y190" t="n">
        <v>4</v>
      </c>
      <c r="Z190" t="n">
        <v>10</v>
      </c>
    </row>
    <row r="191">
      <c r="A191" t="n">
        <v>8</v>
      </c>
      <c r="B191" t="n">
        <v>75</v>
      </c>
      <c r="C191" t="inlineStr">
        <is>
          <t xml:space="preserve">CONCLUIDO	</t>
        </is>
      </c>
      <c r="D191" t="n">
        <v>3.6454</v>
      </c>
      <c r="E191" t="n">
        <v>27.43</v>
      </c>
      <c r="F191" t="n">
        <v>24.45</v>
      </c>
      <c r="G191" t="n">
        <v>63.79</v>
      </c>
      <c r="H191" t="n">
        <v>0.99</v>
      </c>
      <c r="I191" t="n">
        <v>23</v>
      </c>
      <c r="J191" t="n">
        <v>161.71</v>
      </c>
      <c r="K191" t="n">
        <v>49.1</v>
      </c>
      <c r="L191" t="n">
        <v>9</v>
      </c>
      <c r="M191" t="n">
        <v>21</v>
      </c>
      <c r="N191" t="n">
        <v>28.61</v>
      </c>
      <c r="O191" t="n">
        <v>20177.64</v>
      </c>
      <c r="P191" t="n">
        <v>270.68</v>
      </c>
      <c r="Q191" t="n">
        <v>770.62</v>
      </c>
      <c r="R191" t="n">
        <v>129.04</v>
      </c>
      <c r="S191" t="n">
        <v>92.92</v>
      </c>
      <c r="T191" t="n">
        <v>14288.67</v>
      </c>
      <c r="U191" t="n">
        <v>0.72</v>
      </c>
      <c r="V191" t="n">
        <v>0.84</v>
      </c>
      <c r="W191" t="n">
        <v>12.31</v>
      </c>
      <c r="X191" t="n">
        <v>0.84</v>
      </c>
      <c r="Y191" t="n">
        <v>4</v>
      </c>
      <c r="Z191" t="n">
        <v>10</v>
      </c>
    </row>
    <row r="192">
      <c r="A192" t="n">
        <v>9</v>
      </c>
      <c r="B192" t="n">
        <v>75</v>
      </c>
      <c r="C192" t="inlineStr">
        <is>
          <t xml:space="preserve">CONCLUIDO	</t>
        </is>
      </c>
      <c r="D192" t="n">
        <v>3.6757</v>
      </c>
      <c r="E192" t="n">
        <v>27.21</v>
      </c>
      <c r="F192" t="n">
        <v>24.32</v>
      </c>
      <c r="G192" t="n">
        <v>72.95</v>
      </c>
      <c r="H192" t="n">
        <v>1.09</v>
      </c>
      <c r="I192" t="n">
        <v>20</v>
      </c>
      <c r="J192" t="n">
        <v>163.13</v>
      </c>
      <c r="K192" t="n">
        <v>49.1</v>
      </c>
      <c r="L192" t="n">
        <v>10</v>
      </c>
      <c r="M192" t="n">
        <v>18</v>
      </c>
      <c r="N192" t="n">
        <v>29.04</v>
      </c>
      <c r="O192" t="n">
        <v>20353.94</v>
      </c>
      <c r="P192" t="n">
        <v>265</v>
      </c>
      <c r="Q192" t="n">
        <v>770.74</v>
      </c>
      <c r="R192" t="n">
        <v>124.65</v>
      </c>
      <c r="S192" t="n">
        <v>92.92</v>
      </c>
      <c r="T192" t="n">
        <v>12106.08</v>
      </c>
      <c r="U192" t="n">
        <v>0.75</v>
      </c>
      <c r="V192" t="n">
        <v>0.84</v>
      </c>
      <c r="W192" t="n">
        <v>12.3</v>
      </c>
      <c r="X192" t="n">
        <v>0.71</v>
      </c>
      <c r="Y192" t="n">
        <v>4</v>
      </c>
      <c r="Z192" t="n">
        <v>10</v>
      </c>
    </row>
    <row r="193">
      <c r="A193" t="n">
        <v>10</v>
      </c>
      <c r="B193" t="n">
        <v>75</v>
      </c>
      <c r="C193" t="inlineStr">
        <is>
          <t xml:space="preserve">CONCLUIDO	</t>
        </is>
      </c>
      <c r="D193" t="n">
        <v>3.6943</v>
      </c>
      <c r="E193" t="n">
        <v>27.07</v>
      </c>
      <c r="F193" t="n">
        <v>24.24</v>
      </c>
      <c r="G193" t="n">
        <v>80.81</v>
      </c>
      <c r="H193" t="n">
        <v>1.18</v>
      </c>
      <c r="I193" t="n">
        <v>18</v>
      </c>
      <c r="J193" t="n">
        <v>164.57</v>
      </c>
      <c r="K193" t="n">
        <v>49.1</v>
      </c>
      <c r="L193" t="n">
        <v>11</v>
      </c>
      <c r="M193" t="n">
        <v>16</v>
      </c>
      <c r="N193" t="n">
        <v>29.47</v>
      </c>
      <c r="O193" t="n">
        <v>20530.82</v>
      </c>
      <c r="P193" t="n">
        <v>260.37</v>
      </c>
      <c r="Q193" t="n">
        <v>770.64</v>
      </c>
      <c r="R193" t="n">
        <v>122.11</v>
      </c>
      <c r="S193" t="n">
        <v>92.92</v>
      </c>
      <c r="T193" t="n">
        <v>10845.44</v>
      </c>
      <c r="U193" t="n">
        <v>0.76</v>
      </c>
      <c r="V193" t="n">
        <v>0.84</v>
      </c>
      <c r="W193" t="n">
        <v>12.3</v>
      </c>
      <c r="X193" t="n">
        <v>0.63</v>
      </c>
      <c r="Y193" t="n">
        <v>4</v>
      </c>
      <c r="Z193" t="n">
        <v>10</v>
      </c>
    </row>
    <row r="194">
      <c r="A194" t="n">
        <v>11</v>
      </c>
      <c r="B194" t="n">
        <v>75</v>
      </c>
      <c r="C194" t="inlineStr">
        <is>
          <t xml:space="preserve">CONCLUIDO	</t>
        </is>
      </c>
      <c r="D194" t="n">
        <v>3.7029</v>
      </c>
      <c r="E194" t="n">
        <v>27.01</v>
      </c>
      <c r="F194" t="n">
        <v>24.21</v>
      </c>
      <c r="G194" t="n">
        <v>85.45</v>
      </c>
      <c r="H194" t="n">
        <v>1.28</v>
      </c>
      <c r="I194" t="n">
        <v>17</v>
      </c>
      <c r="J194" t="n">
        <v>166.01</v>
      </c>
      <c r="K194" t="n">
        <v>49.1</v>
      </c>
      <c r="L194" t="n">
        <v>12</v>
      </c>
      <c r="M194" t="n">
        <v>15</v>
      </c>
      <c r="N194" t="n">
        <v>29.91</v>
      </c>
      <c r="O194" t="n">
        <v>20708.3</v>
      </c>
      <c r="P194" t="n">
        <v>257.02</v>
      </c>
      <c r="Q194" t="n">
        <v>770.49</v>
      </c>
      <c r="R194" t="n">
        <v>120.93</v>
      </c>
      <c r="S194" t="n">
        <v>92.92</v>
      </c>
      <c r="T194" t="n">
        <v>10260.21</v>
      </c>
      <c r="U194" t="n">
        <v>0.77</v>
      </c>
      <c r="V194" t="n">
        <v>0.85</v>
      </c>
      <c r="W194" t="n">
        <v>12.3</v>
      </c>
      <c r="X194" t="n">
        <v>0.6</v>
      </c>
      <c r="Y194" t="n">
        <v>4</v>
      </c>
      <c r="Z194" t="n">
        <v>10</v>
      </c>
    </row>
    <row r="195">
      <c r="A195" t="n">
        <v>12</v>
      </c>
      <c r="B195" t="n">
        <v>75</v>
      </c>
      <c r="C195" t="inlineStr">
        <is>
          <t xml:space="preserve">CONCLUIDO	</t>
        </is>
      </c>
      <c r="D195" t="n">
        <v>3.7232</v>
      </c>
      <c r="E195" t="n">
        <v>26.86</v>
      </c>
      <c r="F195" t="n">
        <v>24.12</v>
      </c>
      <c r="G195" t="n">
        <v>96.48999999999999</v>
      </c>
      <c r="H195" t="n">
        <v>1.38</v>
      </c>
      <c r="I195" t="n">
        <v>15</v>
      </c>
      <c r="J195" t="n">
        <v>167.45</v>
      </c>
      <c r="K195" t="n">
        <v>49.1</v>
      </c>
      <c r="L195" t="n">
        <v>13</v>
      </c>
      <c r="M195" t="n">
        <v>13</v>
      </c>
      <c r="N195" t="n">
        <v>30.36</v>
      </c>
      <c r="O195" t="n">
        <v>20886.38</v>
      </c>
      <c r="P195" t="n">
        <v>251.97</v>
      </c>
      <c r="Q195" t="n">
        <v>770.5700000000001</v>
      </c>
      <c r="R195" t="n">
        <v>118.24</v>
      </c>
      <c r="S195" t="n">
        <v>92.92</v>
      </c>
      <c r="T195" t="n">
        <v>8929.360000000001</v>
      </c>
      <c r="U195" t="n">
        <v>0.79</v>
      </c>
      <c r="V195" t="n">
        <v>0.85</v>
      </c>
      <c r="W195" t="n">
        <v>12.29</v>
      </c>
      <c r="X195" t="n">
        <v>0.51</v>
      </c>
      <c r="Y195" t="n">
        <v>4</v>
      </c>
      <c r="Z195" t="n">
        <v>10</v>
      </c>
    </row>
    <row r="196">
      <c r="A196" t="n">
        <v>13</v>
      </c>
      <c r="B196" t="n">
        <v>75</v>
      </c>
      <c r="C196" t="inlineStr">
        <is>
          <t xml:space="preserve">CONCLUIDO	</t>
        </is>
      </c>
      <c r="D196" t="n">
        <v>3.733</v>
      </c>
      <c r="E196" t="n">
        <v>26.79</v>
      </c>
      <c r="F196" t="n">
        <v>24.08</v>
      </c>
      <c r="G196" t="n">
        <v>103.22</v>
      </c>
      <c r="H196" t="n">
        <v>1.47</v>
      </c>
      <c r="I196" t="n">
        <v>14</v>
      </c>
      <c r="J196" t="n">
        <v>168.9</v>
      </c>
      <c r="K196" t="n">
        <v>49.1</v>
      </c>
      <c r="L196" t="n">
        <v>14</v>
      </c>
      <c r="M196" t="n">
        <v>12</v>
      </c>
      <c r="N196" t="n">
        <v>30.81</v>
      </c>
      <c r="O196" t="n">
        <v>21065.06</v>
      </c>
      <c r="P196" t="n">
        <v>248.31</v>
      </c>
      <c r="Q196" t="n">
        <v>770.51</v>
      </c>
      <c r="R196" t="n">
        <v>116.82</v>
      </c>
      <c r="S196" t="n">
        <v>92.92</v>
      </c>
      <c r="T196" t="n">
        <v>8221.719999999999</v>
      </c>
      <c r="U196" t="n">
        <v>0.8</v>
      </c>
      <c r="V196" t="n">
        <v>0.85</v>
      </c>
      <c r="W196" t="n">
        <v>12.29</v>
      </c>
      <c r="X196" t="n">
        <v>0.47</v>
      </c>
      <c r="Y196" t="n">
        <v>4</v>
      </c>
      <c r="Z196" t="n">
        <v>10</v>
      </c>
    </row>
    <row r="197">
      <c r="A197" t="n">
        <v>14</v>
      </c>
      <c r="B197" t="n">
        <v>75</v>
      </c>
      <c r="C197" t="inlineStr">
        <is>
          <t xml:space="preserve">CONCLUIDO	</t>
        </is>
      </c>
      <c r="D197" t="n">
        <v>3.7413</v>
      </c>
      <c r="E197" t="n">
        <v>26.73</v>
      </c>
      <c r="F197" t="n">
        <v>24.06</v>
      </c>
      <c r="G197" t="n">
        <v>111.02</v>
      </c>
      <c r="H197" t="n">
        <v>1.56</v>
      </c>
      <c r="I197" t="n">
        <v>13</v>
      </c>
      <c r="J197" t="n">
        <v>170.35</v>
      </c>
      <c r="K197" t="n">
        <v>49.1</v>
      </c>
      <c r="L197" t="n">
        <v>15</v>
      </c>
      <c r="M197" t="n">
        <v>11</v>
      </c>
      <c r="N197" t="n">
        <v>31.26</v>
      </c>
      <c r="O197" t="n">
        <v>21244.37</v>
      </c>
      <c r="P197" t="n">
        <v>244.79</v>
      </c>
      <c r="Q197" t="n">
        <v>770.52</v>
      </c>
      <c r="R197" t="n">
        <v>115.92</v>
      </c>
      <c r="S197" t="n">
        <v>92.92</v>
      </c>
      <c r="T197" t="n">
        <v>7775.62</v>
      </c>
      <c r="U197" t="n">
        <v>0.8</v>
      </c>
      <c r="V197" t="n">
        <v>0.85</v>
      </c>
      <c r="W197" t="n">
        <v>12.29</v>
      </c>
      <c r="X197" t="n">
        <v>0.44</v>
      </c>
      <c r="Y197" t="n">
        <v>4</v>
      </c>
      <c r="Z197" t="n">
        <v>10</v>
      </c>
    </row>
    <row r="198">
      <c r="A198" t="n">
        <v>15</v>
      </c>
      <c r="B198" t="n">
        <v>75</v>
      </c>
      <c r="C198" t="inlineStr">
        <is>
          <t xml:space="preserve">CONCLUIDO	</t>
        </is>
      </c>
      <c r="D198" t="n">
        <v>3.7504</v>
      </c>
      <c r="E198" t="n">
        <v>26.66</v>
      </c>
      <c r="F198" t="n">
        <v>24.02</v>
      </c>
      <c r="G198" t="n">
        <v>120.1</v>
      </c>
      <c r="H198" t="n">
        <v>1.65</v>
      </c>
      <c r="I198" t="n">
        <v>12</v>
      </c>
      <c r="J198" t="n">
        <v>171.81</v>
      </c>
      <c r="K198" t="n">
        <v>49.1</v>
      </c>
      <c r="L198" t="n">
        <v>16</v>
      </c>
      <c r="M198" t="n">
        <v>9</v>
      </c>
      <c r="N198" t="n">
        <v>31.72</v>
      </c>
      <c r="O198" t="n">
        <v>21424.29</v>
      </c>
      <c r="P198" t="n">
        <v>240.11</v>
      </c>
      <c r="Q198" t="n">
        <v>770.51</v>
      </c>
      <c r="R198" t="n">
        <v>114.82</v>
      </c>
      <c r="S198" t="n">
        <v>92.92</v>
      </c>
      <c r="T198" t="n">
        <v>7232.19</v>
      </c>
      <c r="U198" t="n">
        <v>0.8100000000000001</v>
      </c>
      <c r="V198" t="n">
        <v>0.85</v>
      </c>
      <c r="W198" t="n">
        <v>12.29</v>
      </c>
      <c r="X198" t="n">
        <v>0.41</v>
      </c>
      <c r="Y198" t="n">
        <v>4</v>
      </c>
      <c r="Z198" t="n">
        <v>10</v>
      </c>
    </row>
    <row r="199">
      <c r="A199" t="n">
        <v>16</v>
      </c>
      <c r="B199" t="n">
        <v>75</v>
      </c>
      <c r="C199" t="inlineStr">
        <is>
          <t xml:space="preserve">CONCLUIDO	</t>
        </is>
      </c>
      <c r="D199" t="n">
        <v>3.7489</v>
      </c>
      <c r="E199" t="n">
        <v>26.67</v>
      </c>
      <c r="F199" t="n">
        <v>24.03</v>
      </c>
      <c r="G199" t="n">
        <v>120.16</v>
      </c>
      <c r="H199" t="n">
        <v>1.74</v>
      </c>
      <c r="I199" t="n">
        <v>12</v>
      </c>
      <c r="J199" t="n">
        <v>173.28</v>
      </c>
      <c r="K199" t="n">
        <v>49.1</v>
      </c>
      <c r="L199" t="n">
        <v>17</v>
      </c>
      <c r="M199" t="n">
        <v>2</v>
      </c>
      <c r="N199" t="n">
        <v>32.18</v>
      </c>
      <c r="O199" t="n">
        <v>21604.83</v>
      </c>
      <c r="P199" t="n">
        <v>239.49</v>
      </c>
      <c r="Q199" t="n">
        <v>770.62</v>
      </c>
      <c r="R199" t="n">
        <v>114.75</v>
      </c>
      <c r="S199" t="n">
        <v>92.92</v>
      </c>
      <c r="T199" t="n">
        <v>7198.43</v>
      </c>
      <c r="U199" t="n">
        <v>0.8100000000000001</v>
      </c>
      <c r="V199" t="n">
        <v>0.85</v>
      </c>
      <c r="W199" t="n">
        <v>12.3</v>
      </c>
      <c r="X199" t="n">
        <v>0.42</v>
      </c>
      <c r="Y199" t="n">
        <v>4</v>
      </c>
      <c r="Z199" t="n">
        <v>10</v>
      </c>
    </row>
    <row r="200">
      <c r="A200" t="n">
        <v>17</v>
      </c>
      <c r="B200" t="n">
        <v>75</v>
      </c>
      <c r="C200" t="inlineStr">
        <is>
          <t xml:space="preserve">CONCLUIDO	</t>
        </is>
      </c>
      <c r="D200" t="n">
        <v>3.7508</v>
      </c>
      <c r="E200" t="n">
        <v>26.66</v>
      </c>
      <c r="F200" t="n">
        <v>24.02</v>
      </c>
      <c r="G200" t="n">
        <v>120.09</v>
      </c>
      <c r="H200" t="n">
        <v>1.83</v>
      </c>
      <c r="I200" t="n">
        <v>12</v>
      </c>
      <c r="J200" t="n">
        <v>174.75</v>
      </c>
      <c r="K200" t="n">
        <v>49.1</v>
      </c>
      <c r="L200" t="n">
        <v>18</v>
      </c>
      <c r="M200" t="n">
        <v>0</v>
      </c>
      <c r="N200" t="n">
        <v>32.65</v>
      </c>
      <c r="O200" t="n">
        <v>21786.02</v>
      </c>
      <c r="P200" t="n">
        <v>240.93</v>
      </c>
      <c r="Q200" t="n">
        <v>770.47</v>
      </c>
      <c r="R200" t="n">
        <v>114.33</v>
      </c>
      <c r="S200" t="n">
        <v>92.92</v>
      </c>
      <c r="T200" t="n">
        <v>6988.21</v>
      </c>
      <c r="U200" t="n">
        <v>0.8100000000000001</v>
      </c>
      <c r="V200" t="n">
        <v>0.85</v>
      </c>
      <c r="W200" t="n">
        <v>12.3</v>
      </c>
      <c r="X200" t="n">
        <v>0.41</v>
      </c>
      <c r="Y200" t="n">
        <v>4</v>
      </c>
      <c r="Z200" t="n">
        <v>10</v>
      </c>
    </row>
    <row r="201">
      <c r="A201" t="n">
        <v>0</v>
      </c>
      <c r="B201" t="n">
        <v>95</v>
      </c>
      <c r="C201" t="inlineStr">
        <is>
          <t xml:space="preserve">CONCLUIDO	</t>
        </is>
      </c>
      <c r="D201" t="n">
        <v>1.7609</v>
      </c>
      <c r="E201" t="n">
        <v>56.79</v>
      </c>
      <c r="F201" t="n">
        <v>39.54</v>
      </c>
      <c r="G201" t="n">
        <v>5.98</v>
      </c>
      <c r="H201" t="n">
        <v>0.1</v>
      </c>
      <c r="I201" t="n">
        <v>397</v>
      </c>
      <c r="J201" t="n">
        <v>185.69</v>
      </c>
      <c r="K201" t="n">
        <v>53.44</v>
      </c>
      <c r="L201" t="n">
        <v>1</v>
      </c>
      <c r="M201" t="n">
        <v>395</v>
      </c>
      <c r="N201" t="n">
        <v>36.26</v>
      </c>
      <c r="O201" t="n">
        <v>23136.14</v>
      </c>
      <c r="P201" t="n">
        <v>543.73</v>
      </c>
      <c r="Q201" t="n">
        <v>776.46</v>
      </c>
      <c r="R201" t="n">
        <v>631.5</v>
      </c>
      <c r="S201" t="n">
        <v>92.92</v>
      </c>
      <c r="T201" t="n">
        <v>263647.61</v>
      </c>
      <c r="U201" t="n">
        <v>0.15</v>
      </c>
      <c r="V201" t="n">
        <v>0.52</v>
      </c>
      <c r="W201" t="n">
        <v>12.95</v>
      </c>
      <c r="X201" t="n">
        <v>15.85</v>
      </c>
      <c r="Y201" t="n">
        <v>4</v>
      </c>
      <c r="Z201" t="n">
        <v>10</v>
      </c>
    </row>
    <row r="202">
      <c r="A202" t="n">
        <v>1</v>
      </c>
      <c r="B202" t="n">
        <v>95</v>
      </c>
      <c r="C202" t="inlineStr">
        <is>
          <t xml:space="preserve">CONCLUIDO	</t>
        </is>
      </c>
      <c r="D202" t="n">
        <v>2.6971</v>
      </c>
      <c r="E202" t="n">
        <v>37.08</v>
      </c>
      <c r="F202" t="n">
        <v>29.17</v>
      </c>
      <c r="G202" t="n">
        <v>11.99</v>
      </c>
      <c r="H202" t="n">
        <v>0.19</v>
      </c>
      <c r="I202" t="n">
        <v>146</v>
      </c>
      <c r="J202" t="n">
        <v>187.21</v>
      </c>
      <c r="K202" t="n">
        <v>53.44</v>
      </c>
      <c r="L202" t="n">
        <v>2</v>
      </c>
      <c r="M202" t="n">
        <v>144</v>
      </c>
      <c r="N202" t="n">
        <v>36.77</v>
      </c>
      <c r="O202" t="n">
        <v>23322.88</v>
      </c>
      <c r="P202" t="n">
        <v>400.5</v>
      </c>
      <c r="Q202" t="n">
        <v>772.36</v>
      </c>
      <c r="R202" t="n">
        <v>286.49</v>
      </c>
      <c r="S202" t="n">
        <v>92.92</v>
      </c>
      <c r="T202" t="n">
        <v>92399.75999999999</v>
      </c>
      <c r="U202" t="n">
        <v>0.32</v>
      </c>
      <c r="V202" t="n">
        <v>0.7</v>
      </c>
      <c r="W202" t="n">
        <v>12.5</v>
      </c>
      <c r="X202" t="n">
        <v>5.54</v>
      </c>
      <c r="Y202" t="n">
        <v>4</v>
      </c>
      <c r="Z202" t="n">
        <v>10</v>
      </c>
    </row>
    <row r="203">
      <c r="A203" t="n">
        <v>2</v>
      </c>
      <c r="B203" t="n">
        <v>95</v>
      </c>
      <c r="C203" t="inlineStr">
        <is>
          <t xml:space="preserve">CONCLUIDO	</t>
        </is>
      </c>
      <c r="D203" t="n">
        <v>3.0461</v>
      </c>
      <c r="E203" t="n">
        <v>32.83</v>
      </c>
      <c r="F203" t="n">
        <v>27.01</v>
      </c>
      <c r="G203" t="n">
        <v>18.01</v>
      </c>
      <c r="H203" t="n">
        <v>0.28</v>
      </c>
      <c r="I203" t="n">
        <v>90</v>
      </c>
      <c r="J203" t="n">
        <v>188.73</v>
      </c>
      <c r="K203" t="n">
        <v>53.44</v>
      </c>
      <c r="L203" t="n">
        <v>3</v>
      </c>
      <c r="M203" t="n">
        <v>88</v>
      </c>
      <c r="N203" t="n">
        <v>37.29</v>
      </c>
      <c r="O203" t="n">
        <v>23510.33</v>
      </c>
      <c r="P203" t="n">
        <v>368.79</v>
      </c>
      <c r="Q203" t="n">
        <v>771.5700000000001</v>
      </c>
      <c r="R203" t="n">
        <v>213.87</v>
      </c>
      <c r="S203" t="n">
        <v>92.92</v>
      </c>
      <c r="T203" t="n">
        <v>56366.12</v>
      </c>
      <c r="U203" t="n">
        <v>0.43</v>
      </c>
      <c r="V203" t="n">
        <v>0.76</v>
      </c>
      <c r="W203" t="n">
        <v>12.42</v>
      </c>
      <c r="X203" t="n">
        <v>3.38</v>
      </c>
      <c r="Y203" t="n">
        <v>4</v>
      </c>
      <c r="Z203" t="n">
        <v>10</v>
      </c>
    </row>
    <row r="204">
      <c r="A204" t="n">
        <v>3</v>
      </c>
      <c r="B204" t="n">
        <v>95</v>
      </c>
      <c r="C204" t="inlineStr">
        <is>
          <t xml:space="preserve">CONCLUIDO	</t>
        </is>
      </c>
      <c r="D204" t="n">
        <v>3.2322</v>
      </c>
      <c r="E204" t="n">
        <v>30.94</v>
      </c>
      <c r="F204" t="n">
        <v>26.05</v>
      </c>
      <c r="G204" t="n">
        <v>24.05</v>
      </c>
      <c r="H204" t="n">
        <v>0.37</v>
      </c>
      <c r="I204" t="n">
        <v>65</v>
      </c>
      <c r="J204" t="n">
        <v>190.25</v>
      </c>
      <c r="K204" t="n">
        <v>53.44</v>
      </c>
      <c r="L204" t="n">
        <v>4</v>
      </c>
      <c r="M204" t="n">
        <v>63</v>
      </c>
      <c r="N204" t="n">
        <v>37.82</v>
      </c>
      <c r="O204" t="n">
        <v>23698.48</v>
      </c>
      <c r="P204" t="n">
        <v>353.54</v>
      </c>
      <c r="Q204" t="n">
        <v>771.45</v>
      </c>
      <c r="R204" t="n">
        <v>182.06</v>
      </c>
      <c r="S204" t="n">
        <v>92.92</v>
      </c>
      <c r="T204" t="n">
        <v>40587.59</v>
      </c>
      <c r="U204" t="n">
        <v>0.51</v>
      </c>
      <c r="V204" t="n">
        <v>0.79</v>
      </c>
      <c r="W204" t="n">
        <v>12.38</v>
      </c>
      <c r="X204" t="n">
        <v>2.43</v>
      </c>
      <c r="Y204" t="n">
        <v>4</v>
      </c>
      <c r="Z204" t="n">
        <v>10</v>
      </c>
    </row>
    <row r="205">
      <c r="A205" t="n">
        <v>4</v>
      </c>
      <c r="B205" t="n">
        <v>95</v>
      </c>
      <c r="C205" t="inlineStr">
        <is>
          <t xml:space="preserve">CONCLUIDO	</t>
        </is>
      </c>
      <c r="D205" t="n">
        <v>3.3472</v>
      </c>
      <c r="E205" t="n">
        <v>29.88</v>
      </c>
      <c r="F205" t="n">
        <v>25.51</v>
      </c>
      <c r="G205" t="n">
        <v>30.01</v>
      </c>
      <c r="H205" t="n">
        <v>0.46</v>
      </c>
      <c r="I205" t="n">
        <v>51</v>
      </c>
      <c r="J205" t="n">
        <v>191.78</v>
      </c>
      <c r="K205" t="n">
        <v>53.44</v>
      </c>
      <c r="L205" t="n">
        <v>5</v>
      </c>
      <c r="M205" t="n">
        <v>49</v>
      </c>
      <c r="N205" t="n">
        <v>38.35</v>
      </c>
      <c r="O205" t="n">
        <v>23887.36</v>
      </c>
      <c r="P205" t="n">
        <v>344.1</v>
      </c>
      <c r="Q205" t="n">
        <v>771.26</v>
      </c>
      <c r="R205" t="n">
        <v>163.95</v>
      </c>
      <c r="S205" t="n">
        <v>92.92</v>
      </c>
      <c r="T205" t="n">
        <v>31602.58</v>
      </c>
      <c r="U205" t="n">
        <v>0.57</v>
      </c>
      <c r="V205" t="n">
        <v>0.8</v>
      </c>
      <c r="W205" t="n">
        <v>12.36</v>
      </c>
      <c r="X205" t="n">
        <v>1.89</v>
      </c>
      <c r="Y205" t="n">
        <v>4</v>
      </c>
      <c r="Z205" t="n">
        <v>10</v>
      </c>
    </row>
    <row r="206">
      <c r="A206" t="n">
        <v>5</v>
      </c>
      <c r="B206" t="n">
        <v>95</v>
      </c>
      <c r="C206" t="inlineStr">
        <is>
          <t xml:space="preserve">CONCLUIDO	</t>
        </is>
      </c>
      <c r="D206" t="n">
        <v>3.4245</v>
      </c>
      <c r="E206" t="n">
        <v>29.2</v>
      </c>
      <c r="F206" t="n">
        <v>25.17</v>
      </c>
      <c r="G206" t="n">
        <v>35.96</v>
      </c>
      <c r="H206" t="n">
        <v>0.55</v>
      </c>
      <c r="I206" t="n">
        <v>42</v>
      </c>
      <c r="J206" t="n">
        <v>193.32</v>
      </c>
      <c r="K206" t="n">
        <v>53.44</v>
      </c>
      <c r="L206" t="n">
        <v>6</v>
      </c>
      <c r="M206" t="n">
        <v>40</v>
      </c>
      <c r="N206" t="n">
        <v>38.89</v>
      </c>
      <c r="O206" t="n">
        <v>24076.95</v>
      </c>
      <c r="P206" t="n">
        <v>337.09</v>
      </c>
      <c r="Q206" t="n">
        <v>771</v>
      </c>
      <c r="R206" t="n">
        <v>152.66</v>
      </c>
      <c r="S206" t="n">
        <v>92.92</v>
      </c>
      <c r="T206" t="n">
        <v>26004.14</v>
      </c>
      <c r="U206" t="n">
        <v>0.61</v>
      </c>
      <c r="V206" t="n">
        <v>0.8100000000000001</v>
      </c>
      <c r="W206" t="n">
        <v>12.34</v>
      </c>
      <c r="X206" t="n">
        <v>1.55</v>
      </c>
      <c r="Y206" t="n">
        <v>4</v>
      </c>
      <c r="Z206" t="n">
        <v>10</v>
      </c>
    </row>
    <row r="207">
      <c r="A207" t="n">
        <v>6</v>
      </c>
      <c r="B207" t="n">
        <v>95</v>
      </c>
      <c r="C207" t="inlineStr">
        <is>
          <t xml:space="preserve">CONCLUIDO	</t>
        </is>
      </c>
      <c r="D207" t="n">
        <v>3.4896</v>
      </c>
      <c r="E207" t="n">
        <v>28.66</v>
      </c>
      <c r="F207" t="n">
        <v>24.89</v>
      </c>
      <c r="G207" t="n">
        <v>42.66</v>
      </c>
      <c r="H207" t="n">
        <v>0.64</v>
      </c>
      <c r="I207" t="n">
        <v>35</v>
      </c>
      <c r="J207" t="n">
        <v>194.86</v>
      </c>
      <c r="K207" t="n">
        <v>53.44</v>
      </c>
      <c r="L207" t="n">
        <v>7</v>
      </c>
      <c r="M207" t="n">
        <v>33</v>
      </c>
      <c r="N207" t="n">
        <v>39.43</v>
      </c>
      <c r="O207" t="n">
        <v>24267.28</v>
      </c>
      <c r="P207" t="n">
        <v>330.68</v>
      </c>
      <c r="Q207" t="n">
        <v>771</v>
      </c>
      <c r="R207" t="n">
        <v>143.26</v>
      </c>
      <c r="S207" t="n">
        <v>92.92</v>
      </c>
      <c r="T207" t="n">
        <v>21336.71</v>
      </c>
      <c r="U207" t="n">
        <v>0.65</v>
      </c>
      <c r="V207" t="n">
        <v>0.82</v>
      </c>
      <c r="W207" t="n">
        <v>12.33</v>
      </c>
      <c r="X207" t="n">
        <v>1.27</v>
      </c>
      <c r="Y207" t="n">
        <v>4</v>
      </c>
      <c r="Z207" t="n">
        <v>10</v>
      </c>
    </row>
    <row r="208">
      <c r="A208" t="n">
        <v>7</v>
      </c>
      <c r="B208" t="n">
        <v>95</v>
      </c>
      <c r="C208" t="inlineStr">
        <is>
          <t xml:space="preserve">CONCLUIDO	</t>
        </is>
      </c>
      <c r="D208" t="n">
        <v>3.5271</v>
      </c>
      <c r="E208" t="n">
        <v>28.35</v>
      </c>
      <c r="F208" t="n">
        <v>24.73</v>
      </c>
      <c r="G208" t="n">
        <v>47.86</v>
      </c>
      <c r="H208" t="n">
        <v>0.72</v>
      </c>
      <c r="I208" t="n">
        <v>31</v>
      </c>
      <c r="J208" t="n">
        <v>196.41</v>
      </c>
      <c r="K208" t="n">
        <v>53.44</v>
      </c>
      <c r="L208" t="n">
        <v>8</v>
      </c>
      <c r="M208" t="n">
        <v>29</v>
      </c>
      <c r="N208" t="n">
        <v>39.98</v>
      </c>
      <c r="O208" t="n">
        <v>24458.36</v>
      </c>
      <c r="P208" t="n">
        <v>326.35</v>
      </c>
      <c r="Q208" t="n">
        <v>770.92</v>
      </c>
      <c r="R208" t="n">
        <v>138.36</v>
      </c>
      <c r="S208" t="n">
        <v>92.92</v>
      </c>
      <c r="T208" t="n">
        <v>18907.84</v>
      </c>
      <c r="U208" t="n">
        <v>0.67</v>
      </c>
      <c r="V208" t="n">
        <v>0.83</v>
      </c>
      <c r="W208" t="n">
        <v>12.32</v>
      </c>
      <c r="X208" t="n">
        <v>1.11</v>
      </c>
      <c r="Y208" t="n">
        <v>4</v>
      </c>
      <c r="Z208" t="n">
        <v>10</v>
      </c>
    </row>
    <row r="209">
      <c r="A209" t="n">
        <v>8</v>
      </c>
      <c r="B209" t="n">
        <v>95</v>
      </c>
      <c r="C209" t="inlineStr">
        <is>
          <t xml:space="preserve">CONCLUIDO	</t>
        </is>
      </c>
      <c r="D209" t="n">
        <v>3.5638</v>
      </c>
      <c r="E209" t="n">
        <v>28.06</v>
      </c>
      <c r="F209" t="n">
        <v>24.59</v>
      </c>
      <c r="G209" t="n">
        <v>54.64</v>
      </c>
      <c r="H209" t="n">
        <v>0.8100000000000001</v>
      </c>
      <c r="I209" t="n">
        <v>27</v>
      </c>
      <c r="J209" t="n">
        <v>197.97</v>
      </c>
      <c r="K209" t="n">
        <v>53.44</v>
      </c>
      <c r="L209" t="n">
        <v>9</v>
      </c>
      <c r="M209" t="n">
        <v>25</v>
      </c>
      <c r="N209" t="n">
        <v>40.53</v>
      </c>
      <c r="O209" t="n">
        <v>24650.18</v>
      </c>
      <c r="P209" t="n">
        <v>322.33</v>
      </c>
      <c r="Q209" t="n">
        <v>770.92</v>
      </c>
      <c r="R209" t="n">
        <v>133.35</v>
      </c>
      <c r="S209" t="n">
        <v>92.92</v>
      </c>
      <c r="T209" t="n">
        <v>16423.1</v>
      </c>
      <c r="U209" t="n">
        <v>0.7</v>
      </c>
      <c r="V209" t="n">
        <v>0.83</v>
      </c>
      <c r="W209" t="n">
        <v>12.32</v>
      </c>
      <c r="X209" t="n">
        <v>0.97</v>
      </c>
      <c r="Y209" t="n">
        <v>4</v>
      </c>
      <c r="Z209" t="n">
        <v>10</v>
      </c>
    </row>
    <row r="210">
      <c r="A210" t="n">
        <v>9</v>
      </c>
      <c r="B210" t="n">
        <v>95</v>
      </c>
      <c r="C210" t="inlineStr">
        <is>
          <t xml:space="preserve">CONCLUIDO	</t>
        </is>
      </c>
      <c r="D210" t="n">
        <v>3.5916</v>
      </c>
      <c r="E210" t="n">
        <v>27.84</v>
      </c>
      <c r="F210" t="n">
        <v>24.48</v>
      </c>
      <c r="G210" t="n">
        <v>61.2</v>
      </c>
      <c r="H210" t="n">
        <v>0.89</v>
      </c>
      <c r="I210" t="n">
        <v>24</v>
      </c>
      <c r="J210" t="n">
        <v>199.53</v>
      </c>
      <c r="K210" t="n">
        <v>53.44</v>
      </c>
      <c r="L210" t="n">
        <v>10</v>
      </c>
      <c r="M210" t="n">
        <v>22</v>
      </c>
      <c r="N210" t="n">
        <v>41.1</v>
      </c>
      <c r="O210" t="n">
        <v>24842.77</v>
      </c>
      <c r="P210" t="n">
        <v>318.36</v>
      </c>
      <c r="Q210" t="n">
        <v>770.5700000000001</v>
      </c>
      <c r="R210" t="n">
        <v>130.06</v>
      </c>
      <c r="S210" t="n">
        <v>92.92</v>
      </c>
      <c r="T210" t="n">
        <v>14794.82</v>
      </c>
      <c r="U210" t="n">
        <v>0.71</v>
      </c>
      <c r="V210" t="n">
        <v>0.84</v>
      </c>
      <c r="W210" t="n">
        <v>12.31</v>
      </c>
      <c r="X210" t="n">
        <v>0.87</v>
      </c>
      <c r="Y210" t="n">
        <v>4</v>
      </c>
      <c r="Z210" t="n">
        <v>10</v>
      </c>
    </row>
    <row r="211">
      <c r="A211" t="n">
        <v>10</v>
      </c>
      <c r="B211" t="n">
        <v>95</v>
      </c>
      <c r="C211" t="inlineStr">
        <is>
          <t xml:space="preserve">CONCLUIDO	</t>
        </is>
      </c>
      <c r="D211" t="n">
        <v>3.612</v>
      </c>
      <c r="E211" t="n">
        <v>27.69</v>
      </c>
      <c r="F211" t="n">
        <v>24.4</v>
      </c>
      <c r="G211" t="n">
        <v>66.54000000000001</v>
      </c>
      <c r="H211" t="n">
        <v>0.97</v>
      </c>
      <c r="I211" t="n">
        <v>22</v>
      </c>
      <c r="J211" t="n">
        <v>201.1</v>
      </c>
      <c r="K211" t="n">
        <v>53.44</v>
      </c>
      <c r="L211" t="n">
        <v>11</v>
      </c>
      <c r="M211" t="n">
        <v>20</v>
      </c>
      <c r="N211" t="n">
        <v>41.66</v>
      </c>
      <c r="O211" t="n">
        <v>25036.12</v>
      </c>
      <c r="P211" t="n">
        <v>315.03</v>
      </c>
      <c r="Q211" t="n">
        <v>770.6</v>
      </c>
      <c r="R211" t="n">
        <v>127.41</v>
      </c>
      <c r="S211" t="n">
        <v>92.92</v>
      </c>
      <c r="T211" t="n">
        <v>13476.04</v>
      </c>
      <c r="U211" t="n">
        <v>0.73</v>
      </c>
      <c r="V211" t="n">
        <v>0.84</v>
      </c>
      <c r="W211" t="n">
        <v>12.3</v>
      </c>
      <c r="X211" t="n">
        <v>0.79</v>
      </c>
      <c r="Y211" t="n">
        <v>4</v>
      </c>
      <c r="Z211" t="n">
        <v>10</v>
      </c>
    </row>
    <row r="212">
      <c r="A212" t="n">
        <v>11</v>
      </c>
      <c r="B212" t="n">
        <v>95</v>
      </c>
      <c r="C212" t="inlineStr">
        <is>
          <t xml:space="preserve">CONCLUIDO	</t>
        </is>
      </c>
      <c r="D212" t="n">
        <v>3.6323</v>
      </c>
      <c r="E212" t="n">
        <v>27.53</v>
      </c>
      <c r="F212" t="n">
        <v>24.32</v>
      </c>
      <c r="G212" t="n">
        <v>72.95</v>
      </c>
      <c r="H212" t="n">
        <v>1.05</v>
      </c>
      <c r="I212" t="n">
        <v>20</v>
      </c>
      <c r="J212" t="n">
        <v>202.67</v>
      </c>
      <c r="K212" t="n">
        <v>53.44</v>
      </c>
      <c r="L212" t="n">
        <v>12</v>
      </c>
      <c r="M212" t="n">
        <v>18</v>
      </c>
      <c r="N212" t="n">
        <v>42.24</v>
      </c>
      <c r="O212" t="n">
        <v>25230.25</v>
      </c>
      <c r="P212" t="n">
        <v>311.71</v>
      </c>
      <c r="Q212" t="n">
        <v>770.58</v>
      </c>
      <c r="R212" t="n">
        <v>124.63</v>
      </c>
      <c r="S212" t="n">
        <v>92.92</v>
      </c>
      <c r="T212" t="n">
        <v>12098.61</v>
      </c>
      <c r="U212" t="n">
        <v>0.75</v>
      </c>
      <c r="V212" t="n">
        <v>0.84</v>
      </c>
      <c r="W212" t="n">
        <v>12.3</v>
      </c>
      <c r="X212" t="n">
        <v>0.7</v>
      </c>
      <c r="Y212" t="n">
        <v>4</v>
      </c>
      <c r="Z212" t="n">
        <v>10</v>
      </c>
    </row>
    <row r="213">
      <c r="A213" t="n">
        <v>12</v>
      </c>
      <c r="B213" t="n">
        <v>95</v>
      </c>
      <c r="C213" t="inlineStr">
        <is>
          <t xml:space="preserve">CONCLUIDO	</t>
        </is>
      </c>
      <c r="D213" t="n">
        <v>3.6517</v>
      </c>
      <c r="E213" t="n">
        <v>27.38</v>
      </c>
      <c r="F213" t="n">
        <v>24.25</v>
      </c>
      <c r="G213" t="n">
        <v>80.81999999999999</v>
      </c>
      <c r="H213" t="n">
        <v>1.13</v>
      </c>
      <c r="I213" t="n">
        <v>18</v>
      </c>
      <c r="J213" t="n">
        <v>204.25</v>
      </c>
      <c r="K213" t="n">
        <v>53.44</v>
      </c>
      <c r="L213" t="n">
        <v>13</v>
      </c>
      <c r="M213" t="n">
        <v>16</v>
      </c>
      <c r="N213" t="n">
        <v>42.82</v>
      </c>
      <c r="O213" t="n">
        <v>25425.3</v>
      </c>
      <c r="P213" t="n">
        <v>307.47</v>
      </c>
      <c r="Q213" t="n">
        <v>770.51</v>
      </c>
      <c r="R213" t="n">
        <v>122.12</v>
      </c>
      <c r="S213" t="n">
        <v>92.92</v>
      </c>
      <c r="T213" t="n">
        <v>10853.07</v>
      </c>
      <c r="U213" t="n">
        <v>0.76</v>
      </c>
      <c r="V213" t="n">
        <v>0.84</v>
      </c>
      <c r="W213" t="n">
        <v>12.3</v>
      </c>
      <c r="X213" t="n">
        <v>0.63</v>
      </c>
      <c r="Y213" t="n">
        <v>4</v>
      </c>
      <c r="Z213" t="n">
        <v>10</v>
      </c>
    </row>
    <row r="214">
      <c r="A214" t="n">
        <v>13</v>
      </c>
      <c r="B214" t="n">
        <v>95</v>
      </c>
      <c r="C214" t="inlineStr">
        <is>
          <t xml:space="preserve">CONCLUIDO	</t>
        </is>
      </c>
      <c r="D214" t="n">
        <v>3.6618</v>
      </c>
      <c r="E214" t="n">
        <v>27.31</v>
      </c>
      <c r="F214" t="n">
        <v>24.21</v>
      </c>
      <c r="G214" t="n">
        <v>85.44</v>
      </c>
      <c r="H214" t="n">
        <v>1.21</v>
      </c>
      <c r="I214" t="n">
        <v>17</v>
      </c>
      <c r="J214" t="n">
        <v>205.84</v>
      </c>
      <c r="K214" t="n">
        <v>53.44</v>
      </c>
      <c r="L214" t="n">
        <v>14</v>
      </c>
      <c r="M214" t="n">
        <v>15</v>
      </c>
      <c r="N214" t="n">
        <v>43.4</v>
      </c>
      <c r="O214" t="n">
        <v>25621.03</v>
      </c>
      <c r="P214" t="n">
        <v>305.14</v>
      </c>
      <c r="Q214" t="n">
        <v>770.63</v>
      </c>
      <c r="R214" t="n">
        <v>120.88</v>
      </c>
      <c r="S214" t="n">
        <v>92.92</v>
      </c>
      <c r="T214" t="n">
        <v>10239.66</v>
      </c>
      <c r="U214" t="n">
        <v>0.77</v>
      </c>
      <c r="V214" t="n">
        <v>0.85</v>
      </c>
      <c r="W214" t="n">
        <v>12.3</v>
      </c>
      <c r="X214" t="n">
        <v>0.6</v>
      </c>
      <c r="Y214" t="n">
        <v>4</v>
      </c>
      <c r="Z214" t="n">
        <v>10</v>
      </c>
    </row>
    <row r="215">
      <c r="A215" t="n">
        <v>14</v>
      </c>
      <c r="B215" t="n">
        <v>95</v>
      </c>
      <c r="C215" t="inlineStr">
        <is>
          <t xml:space="preserve">CONCLUIDO	</t>
        </is>
      </c>
      <c r="D215" t="n">
        <v>3.6717</v>
      </c>
      <c r="E215" t="n">
        <v>27.24</v>
      </c>
      <c r="F215" t="n">
        <v>24.17</v>
      </c>
      <c r="G215" t="n">
        <v>90.64</v>
      </c>
      <c r="H215" t="n">
        <v>1.28</v>
      </c>
      <c r="I215" t="n">
        <v>16</v>
      </c>
      <c r="J215" t="n">
        <v>207.43</v>
      </c>
      <c r="K215" t="n">
        <v>53.44</v>
      </c>
      <c r="L215" t="n">
        <v>15</v>
      </c>
      <c r="M215" t="n">
        <v>14</v>
      </c>
      <c r="N215" t="n">
        <v>44</v>
      </c>
      <c r="O215" t="n">
        <v>25817.56</v>
      </c>
      <c r="P215" t="n">
        <v>302.25</v>
      </c>
      <c r="Q215" t="n">
        <v>770.48</v>
      </c>
      <c r="R215" t="n">
        <v>119.72</v>
      </c>
      <c r="S215" t="n">
        <v>92.92</v>
      </c>
      <c r="T215" t="n">
        <v>9660.299999999999</v>
      </c>
      <c r="U215" t="n">
        <v>0.78</v>
      </c>
      <c r="V215" t="n">
        <v>0.85</v>
      </c>
      <c r="W215" t="n">
        <v>12.3</v>
      </c>
      <c r="X215" t="n">
        <v>0.5600000000000001</v>
      </c>
      <c r="Y215" t="n">
        <v>4</v>
      </c>
      <c r="Z215" t="n">
        <v>10</v>
      </c>
    </row>
    <row r="216">
      <c r="A216" t="n">
        <v>15</v>
      </c>
      <c r="B216" t="n">
        <v>95</v>
      </c>
      <c r="C216" t="inlineStr">
        <is>
          <t xml:space="preserve">CONCLUIDO	</t>
        </is>
      </c>
      <c r="D216" t="n">
        <v>3.68</v>
      </c>
      <c r="E216" t="n">
        <v>27.17</v>
      </c>
      <c r="F216" t="n">
        <v>24.15</v>
      </c>
      <c r="G216" t="n">
        <v>96.59</v>
      </c>
      <c r="H216" t="n">
        <v>1.36</v>
      </c>
      <c r="I216" t="n">
        <v>15</v>
      </c>
      <c r="J216" t="n">
        <v>209.03</v>
      </c>
      <c r="K216" t="n">
        <v>53.44</v>
      </c>
      <c r="L216" t="n">
        <v>16</v>
      </c>
      <c r="M216" t="n">
        <v>13</v>
      </c>
      <c r="N216" t="n">
        <v>44.6</v>
      </c>
      <c r="O216" t="n">
        <v>26014.91</v>
      </c>
      <c r="P216" t="n">
        <v>299.31</v>
      </c>
      <c r="Q216" t="n">
        <v>770.41</v>
      </c>
      <c r="R216" t="n">
        <v>118.83</v>
      </c>
      <c r="S216" t="n">
        <v>92.92</v>
      </c>
      <c r="T216" t="n">
        <v>9221.74</v>
      </c>
      <c r="U216" t="n">
        <v>0.78</v>
      </c>
      <c r="V216" t="n">
        <v>0.85</v>
      </c>
      <c r="W216" t="n">
        <v>12.3</v>
      </c>
      <c r="X216" t="n">
        <v>0.54</v>
      </c>
      <c r="Y216" t="n">
        <v>4</v>
      </c>
      <c r="Z216" t="n">
        <v>10</v>
      </c>
    </row>
    <row r="217">
      <c r="A217" t="n">
        <v>16</v>
      </c>
      <c r="B217" t="n">
        <v>95</v>
      </c>
      <c r="C217" t="inlineStr">
        <is>
          <t xml:space="preserve">CONCLUIDO	</t>
        </is>
      </c>
      <c r="D217" t="n">
        <v>3.6904</v>
      </c>
      <c r="E217" t="n">
        <v>27.1</v>
      </c>
      <c r="F217" t="n">
        <v>24.11</v>
      </c>
      <c r="G217" t="n">
        <v>103.32</v>
      </c>
      <c r="H217" t="n">
        <v>1.43</v>
      </c>
      <c r="I217" t="n">
        <v>14</v>
      </c>
      <c r="J217" t="n">
        <v>210.64</v>
      </c>
      <c r="K217" t="n">
        <v>53.44</v>
      </c>
      <c r="L217" t="n">
        <v>17</v>
      </c>
      <c r="M217" t="n">
        <v>12</v>
      </c>
      <c r="N217" t="n">
        <v>45.21</v>
      </c>
      <c r="O217" t="n">
        <v>26213.09</v>
      </c>
      <c r="P217" t="n">
        <v>296.81</v>
      </c>
      <c r="Q217" t="n">
        <v>770.5700000000001</v>
      </c>
      <c r="R217" t="n">
        <v>117.55</v>
      </c>
      <c r="S217" t="n">
        <v>92.92</v>
      </c>
      <c r="T217" t="n">
        <v>8588.24</v>
      </c>
      <c r="U217" t="n">
        <v>0.79</v>
      </c>
      <c r="V217" t="n">
        <v>0.85</v>
      </c>
      <c r="W217" t="n">
        <v>12.3</v>
      </c>
      <c r="X217" t="n">
        <v>0.5</v>
      </c>
      <c r="Y217" t="n">
        <v>4</v>
      </c>
      <c r="Z217" t="n">
        <v>10</v>
      </c>
    </row>
    <row r="218">
      <c r="A218" t="n">
        <v>17</v>
      </c>
      <c r="B218" t="n">
        <v>95</v>
      </c>
      <c r="C218" t="inlineStr">
        <is>
          <t xml:space="preserve">CONCLUIDO	</t>
        </is>
      </c>
      <c r="D218" t="n">
        <v>3.7018</v>
      </c>
      <c r="E218" t="n">
        <v>27.01</v>
      </c>
      <c r="F218" t="n">
        <v>24.06</v>
      </c>
      <c r="G218" t="n">
        <v>111.05</v>
      </c>
      <c r="H218" t="n">
        <v>1.51</v>
      </c>
      <c r="I218" t="n">
        <v>13</v>
      </c>
      <c r="J218" t="n">
        <v>212.25</v>
      </c>
      <c r="K218" t="n">
        <v>53.44</v>
      </c>
      <c r="L218" t="n">
        <v>18</v>
      </c>
      <c r="M218" t="n">
        <v>11</v>
      </c>
      <c r="N218" t="n">
        <v>45.82</v>
      </c>
      <c r="O218" t="n">
        <v>26412.11</v>
      </c>
      <c r="P218" t="n">
        <v>293.62</v>
      </c>
      <c r="Q218" t="n">
        <v>770.5</v>
      </c>
      <c r="R218" t="n">
        <v>115.95</v>
      </c>
      <c r="S218" t="n">
        <v>92.92</v>
      </c>
      <c r="T218" t="n">
        <v>7792.97</v>
      </c>
      <c r="U218" t="n">
        <v>0.8</v>
      </c>
      <c r="V218" t="n">
        <v>0.85</v>
      </c>
      <c r="W218" t="n">
        <v>12.3</v>
      </c>
      <c r="X218" t="n">
        <v>0.45</v>
      </c>
      <c r="Y218" t="n">
        <v>4</v>
      </c>
      <c r="Z218" t="n">
        <v>10</v>
      </c>
    </row>
    <row r="219">
      <c r="A219" t="n">
        <v>18</v>
      </c>
      <c r="B219" t="n">
        <v>95</v>
      </c>
      <c r="C219" t="inlineStr">
        <is>
          <t xml:space="preserve">CONCLUIDO	</t>
        </is>
      </c>
      <c r="D219" t="n">
        <v>3.713</v>
      </c>
      <c r="E219" t="n">
        <v>26.93</v>
      </c>
      <c r="F219" t="n">
        <v>24.02</v>
      </c>
      <c r="G219" t="n">
        <v>120.09</v>
      </c>
      <c r="H219" t="n">
        <v>1.58</v>
      </c>
      <c r="I219" t="n">
        <v>12</v>
      </c>
      <c r="J219" t="n">
        <v>213.87</v>
      </c>
      <c r="K219" t="n">
        <v>53.44</v>
      </c>
      <c r="L219" t="n">
        <v>19</v>
      </c>
      <c r="M219" t="n">
        <v>10</v>
      </c>
      <c r="N219" t="n">
        <v>46.44</v>
      </c>
      <c r="O219" t="n">
        <v>26611.98</v>
      </c>
      <c r="P219" t="n">
        <v>289.44</v>
      </c>
      <c r="Q219" t="n">
        <v>770.47</v>
      </c>
      <c r="R219" t="n">
        <v>114.72</v>
      </c>
      <c r="S219" t="n">
        <v>92.92</v>
      </c>
      <c r="T219" t="n">
        <v>7184.7</v>
      </c>
      <c r="U219" t="n">
        <v>0.8100000000000001</v>
      </c>
      <c r="V219" t="n">
        <v>0.85</v>
      </c>
      <c r="W219" t="n">
        <v>12.29</v>
      </c>
      <c r="X219" t="n">
        <v>0.41</v>
      </c>
      <c r="Y219" t="n">
        <v>4</v>
      </c>
      <c r="Z219" t="n">
        <v>10</v>
      </c>
    </row>
    <row r="220">
      <c r="A220" t="n">
        <v>19</v>
      </c>
      <c r="B220" t="n">
        <v>95</v>
      </c>
      <c r="C220" t="inlineStr">
        <is>
          <t xml:space="preserve">CONCLUIDO	</t>
        </is>
      </c>
      <c r="D220" t="n">
        <v>3.7127</v>
      </c>
      <c r="E220" t="n">
        <v>26.93</v>
      </c>
      <c r="F220" t="n">
        <v>24.02</v>
      </c>
      <c r="G220" t="n">
        <v>120.1</v>
      </c>
      <c r="H220" t="n">
        <v>1.65</v>
      </c>
      <c r="I220" t="n">
        <v>12</v>
      </c>
      <c r="J220" t="n">
        <v>215.5</v>
      </c>
      <c r="K220" t="n">
        <v>53.44</v>
      </c>
      <c r="L220" t="n">
        <v>20</v>
      </c>
      <c r="M220" t="n">
        <v>10</v>
      </c>
      <c r="N220" t="n">
        <v>47.07</v>
      </c>
      <c r="O220" t="n">
        <v>26812.71</v>
      </c>
      <c r="P220" t="n">
        <v>287.28</v>
      </c>
      <c r="Q220" t="n">
        <v>770.49</v>
      </c>
      <c r="R220" t="n">
        <v>114.93</v>
      </c>
      <c r="S220" t="n">
        <v>92.92</v>
      </c>
      <c r="T220" t="n">
        <v>7288.53</v>
      </c>
      <c r="U220" t="n">
        <v>0.8100000000000001</v>
      </c>
      <c r="V220" t="n">
        <v>0.85</v>
      </c>
      <c r="W220" t="n">
        <v>12.28</v>
      </c>
      <c r="X220" t="n">
        <v>0.41</v>
      </c>
      <c r="Y220" t="n">
        <v>4</v>
      </c>
      <c r="Z220" t="n">
        <v>10</v>
      </c>
    </row>
    <row r="221">
      <c r="A221" t="n">
        <v>20</v>
      </c>
      <c r="B221" t="n">
        <v>95</v>
      </c>
      <c r="C221" t="inlineStr">
        <is>
          <t xml:space="preserve">CONCLUIDO	</t>
        </is>
      </c>
      <c r="D221" t="n">
        <v>3.7233</v>
      </c>
      <c r="E221" t="n">
        <v>26.86</v>
      </c>
      <c r="F221" t="n">
        <v>23.98</v>
      </c>
      <c r="G221" t="n">
        <v>130.8</v>
      </c>
      <c r="H221" t="n">
        <v>1.72</v>
      </c>
      <c r="I221" t="n">
        <v>11</v>
      </c>
      <c r="J221" t="n">
        <v>217.14</v>
      </c>
      <c r="K221" t="n">
        <v>53.44</v>
      </c>
      <c r="L221" t="n">
        <v>21</v>
      </c>
      <c r="M221" t="n">
        <v>9</v>
      </c>
      <c r="N221" t="n">
        <v>47.7</v>
      </c>
      <c r="O221" t="n">
        <v>27014.3</v>
      </c>
      <c r="P221" t="n">
        <v>284.78</v>
      </c>
      <c r="Q221" t="n">
        <v>770.4299999999999</v>
      </c>
      <c r="R221" t="n">
        <v>113.43</v>
      </c>
      <c r="S221" t="n">
        <v>92.92</v>
      </c>
      <c r="T221" t="n">
        <v>6542.14</v>
      </c>
      <c r="U221" t="n">
        <v>0.82</v>
      </c>
      <c r="V221" t="n">
        <v>0.85</v>
      </c>
      <c r="W221" t="n">
        <v>12.29</v>
      </c>
      <c r="X221" t="n">
        <v>0.37</v>
      </c>
      <c r="Y221" t="n">
        <v>4</v>
      </c>
      <c r="Z221" t="n">
        <v>10</v>
      </c>
    </row>
    <row r="222">
      <c r="A222" t="n">
        <v>21</v>
      </c>
      <c r="B222" t="n">
        <v>95</v>
      </c>
      <c r="C222" t="inlineStr">
        <is>
          <t xml:space="preserve">CONCLUIDO	</t>
        </is>
      </c>
      <c r="D222" t="n">
        <v>3.7216</v>
      </c>
      <c r="E222" t="n">
        <v>26.87</v>
      </c>
      <c r="F222" t="n">
        <v>23.99</v>
      </c>
      <c r="G222" t="n">
        <v>130.87</v>
      </c>
      <c r="H222" t="n">
        <v>1.79</v>
      </c>
      <c r="I222" t="n">
        <v>11</v>
      </c>
      <c r="J222" t="n">
        <v>218.78</v>
      </c>
      <c r="K222" t="n">
        <v>53.44</v>
      </c>
      <c r="L222" t="n">
        <v>22</v>
      </c>
      <c r="M222" t="n">
        <v>9</v>
      </c>
      <c r="N222" t="n">
        <v>48.34</v>
      </c>
      <c r="O222" t="n">
        <v>27216.79</v>
      </c>
      <c r="P222" t="n">
        <v>281.08</v>
      </c>
      <c r="Q222" t="n">
        <v>770.42</v>
      </c>
      <c r="R222" t="n">
        <v>113.9</v>
      </c>
      <c r="S222" t="n">
        <v>92.92</v>
      </c>
      <c r="T222" t="n">
        <v>6777.21</v>
      </c>
      <c r="U222" t="n">
        <v>0.82</v>
      </c>
      <c r="V222" t="n">
        <v>0.85</v>
      </c>
      <c r="W222" t="n">
        <v>12.29</v>
      </c>
      <c r="X222" t="n">
        <v>0.38</v>
      </c>
      <c r="Y222" t="n">
        <v>4</v>
      </c>
      <c r="Z222" t="n">
        <v>10</v>
      </c>
    </row>
    <row r="223">
      <c r="A223" t="n">
        <v>22</v>
      </c>
      <c r="B223" t="n">
        <v>95</v>
      </c>
      <c r="C223" t="inlineStr">
        <is>
          <t xml:space="preserve">CONCLUIDO	</t>
        </is>
      </c>
      <c r="D223" t="n">
        <v>3.7334</v>
      </c>
      <c r="E223" t="n">
        <v>26.79</v>
      </c>
      <c r="F223" t="n">
        <v>23.94</v>
      </c>
      <c r="G223" t="n">
        <v>143.67</v>
      </c>
      <c r="H223" t="n">
        <v>1.85</v>
      </c>
      <c r="I223" t="n">
        <v>10</v>
      </c>
      <c r="J223" t="n">
        <v>220.43</v>
      </c>
      <c r="K223" t="n">
        <v>53.44</v>
      </c>
      <c r="L223" t="n">
        <v>23</v>
      </c>
      <c r="M223" t="n">
        <v>7</v>
      </c>
      <c r="N223" t="n">
        <v>48.99</v>
      </c>
      <c r="O223" t="n">
        <v>27420.16</v>
      </c>
      <c r="P223" t="n">
        <v>277.77</v>
      </c>
      <c r="Q223" t="n">
        <v>770.53</v>
      </c>
      <c r="R223" t="n">
        <v>112.1</v>
      </c>
      <c r="S223" t="n">
        <v>92.92</v>
      </c>
      <c r="T223" t="n">
        <v>5881.1</v>
      </c>
      <c r="U223" t="n">
        <v>0.83</v>
      </c>
      <c r="V223" t="n">
        <v>0.85</v>
      </c>
      <c r="W223" t="n">
        <v>12.29</v>
      </c>
      <c r="X223" t="n">
        <v>0.33</v>
      </c>
      <c r="Y223" t="n">
        <v>4</v>
      </c>
      <c r="Z223" t="n">
        <v>10</v>
      </c>
    </row>
    <row r="224">
      <c r="A224" t="n">
        <v>23</v>
      </c>
      <c r="B224" t="n">
        <v>95</v>
      </c>
      <c r="C224" t="inlineStr">
        <is>
          <t xml:space="preserve">CONCLUIDO	</t>
        </is>
      </c>
      <c r="D224" t="n">
        <v>3.7332</v>
      </c>
      <c r="E224" t="n">
        <v>26.79</v>
      </c>
      <c r="F224" t="n">
        <v>23.95</v>
      </c>
      <c r="G224" t="n">
        <v>143.68</v>
      </c>
      <c r="H224" t="n">
        <v>1.92</v>
      </c>
      <c r="I224" t="n">
        <v>10</v>
      </c>
      <c r="J224" t="n">
        <v>222.08</v>
      </c>
      <c r="K224" t="n">
        <v>53.44</v>
      </c>
      <c r="L224" t="n">
        <v>24</v>
      </c>
      <c r="M224" t="n">
        <v>5</v>
      </c>
      <c r="N224" t="n">
        <v>49.65</v>
      </c>
      <c r="O224" t="n">
        <v>27624.44</v>
      </c>
      <c r="P224" t="n">
        <v>275.41</v>
      </c>
      <c r="Q224" t="n">
        <v>770.5599999999999</v>
      </c>
      <c r="R224" t="n">
        <v>111.98</v>
      </c>
      <c r="S224" t="n">
        <v>92.92</v>
      </c>
      <c r="T224" t="n">
        <v>5822.83</v>
      </c>
      <c r="U224" t="n">
        <v>0.83</v>
      </c>
      <c r="V224" t="n">
        <v>0.85</v>
      </c>
      <c r="W224" t="n">
        <v>12.29</v>
      </c>
      <c r="X224" t="n">
        <v>0.34</v>
      </c>
      <c r="Y224" t="n">
        <v>4</v>
      </c>
      <c r="Z224" t="n">
        <v>10</v>
      </c>
    </row>
    <row r="225">
      <c r="A225" t="n">
        <v>24</v>
      </c>
      <c r="B225" t="n">
        <v>95</v>
      </c>
      <c r="C225" t="inlineStr">
        <is>
          <t xml:space="preserve">CONCLUIDO	</t>
        </is>
      </c>
      <c r="D225" t="n">
        <v>3.7301</v>
      </c>
      <c r="E225" t="n">
        <v>26.81</v>
      </c>
      <c r="F225" t="n">
        <v>23.97</v>
      </c>
      <c r="G225" t="n">
        <v>143.81</v>
      </c>
      <c r="H225" t="n">
        <v>1.99</v>
      </c>
      <c r="I225" t="n">
        <v>10</v>
      </c>
      <c r="J225" t="n">
        <v>223.75</v>
      </c>
      <c r="K225" t="n">
        <v>53.44</v>
      </c>
      <c r="L225" t="n">
        <v>25</v>
      </c>
      <c r="M225" t="n">
        <v>0</v>
      </c>
      <c r="N225" t="n">
        <v>50.31</v>
      </c>
      <c r="O225" t="n">
        <v>27829.77</v>
      </c>
      <c r="P225" t="n">
        <v>276.15</v>
      </c>
      <c r="Q225" t="n">
        <v>770.65</v>
      </c>
      <c r="R225" t="n">
        <v>112.69</v>
      </c>
      <c r="S225" t="n">
        <v>92.92</v>
      </c>
      <c r="T225" t="n">
        <v>6176.3</v>
      </c>
      <c r="U225" t="n">
        <v>0.82</v>
      </c>
      <c r="V225" t="n">
        <v>0.85</v>
      </c>
      <c r="W225" t="n">
        <v>12.3</v>
      </c>
      <c r="X225" t="n">
        <v>0.36</v>
      </c>
      <c r="Y225" t="n">
        <v>4</v>
      </c>
      <c r="Z225" t="n">
        <v>10</v>
      </c>
    </row>
    <row r="226">
      <c r="A226" t="n">
        <v>0</v>
      </c>
      <c r="B226" t="n">
        <v>55</v>
      </c>
      <c r="C226" t="inlineStr">
        <is>
          <t xml:space="preserve">CONCLUIDO	</t>
        </is>
      </c>
      <c r="D226" t="n">
        <v>2.4329</v>
      </c>
      <c r="E226" t="n">
        <v>41.1</v>
      </c>
      <c r="F226" t="n">
        <v>33.17</v>
      </c>
      <c r="G226" t="n">
        <v>8.119999999999999</v>
      </c>
      <c r="H226" t="n">
        <v>0.15</v>
      </c>
      <c r="I226" t="n">
        <v>245</v>
      </c>
      <c r="J226" t="n">
        <v>116.05</v>
      </c>
      <c r="K226" t="n">
        <v>43.4</v>
      </c>
      <c r="L226" t="n">
        <v>1</v>
      </c>
      <c r="M226" t="n">
        <v>243</v>
      </c>
      <c r="N226" t="n">
        <v>16.65</v>
      </c>
      <c r="O226" t="n">
        <v>14546.17</v>
      </c>
      <c r="P226" t="n">
        <v>336.09</v>
      </c>
      <c r="Q226" t="n">
        <v>773.7</v>
      </c>
      <c r="R226" t="n">
        <v>418.83</v>
      </c>
      <c r="S226" t="n">
        <v>92.92</v>
      </c>
      <c r="T226" t="n">
        <v>158073.78</v>
      </c>
      <c r="U226" t="n">
        <v>0.22</v>
      </c>
      <c r="V226" t="n">
        <v>0.62</v>
      </c>
      <c r="W226" t="n">
        <v>12.69</v>
      </c>
      <c r="X226" t="n">
        <v>9.51</v>
      </c>
      <c r="Y226" t="n">
        <v>4</v>
      </c>
      <c r="Z226" t="n">
        <v>10</v>
      </c>
    </row>
    <row r="227">
      <c r="A227" t="n">
        <v>1</v>
      </c>
      <c r="B227" t="n">
        <v>55</v>
      </c>
      <c r="C227" t="inlineStr">
        <is>
          <t xml:space="preserve">CONCLUIDO	</t>
        </is>
      </c>
      <c r="D227" t="n">
        <v>3.1366</v>
      </c>
      <c r="E227" t="n">
        <v>31.88</v>
      </c>
      <c r="F227" t="n">
        <v>27.41</v>
      </c>
      <c r="G227" t="n">
        <v>16.45</v>
      </c>
      <c r="H227" t="n">
        <v>0.3</v>
      </c>
      <c r="I227" t="n">
        <v>100</v>
      </c>
      <c r="J227" t="n">
        <v>117.34</v>
      </c>
      <c r="K227" t="n">
        <v>43.4</v>
      </c>
      <c r="L227" t="n">
        <v>2</v>
      </c>
      <c r="M227" t="n">
        <v>98</v>
      </c>
      <c r="N227" t="n">
        <v>16.94</v>
      </c>
      <c r="O227" t="n">
        <v>14705.49</v>
      </c>
      <c r="P227" t="n">
        <v>274.2</v>
      </c>
      <c r="Q227" t="n">
        <v>771.6799999999999</v>
      </c>
      <c r="R227" t="n">
        <v>227.4</v>
      </c>
      <c r="S227" t="n">
        <v>92.92</v>
      </c>
      <c r="T227" t="n">
        <v>63080.59</v>
      </c>
      <c r="U227" t="n">
        <v>0.41</v>
      </c>
      <c r="V227" t="n">
        <v>0.75</v>
      </c>
      <c r="W227" t="n">
        <v>12.43</v>
      </c>
      <c r="X227" t="n">
        <v>3.78</v>
      </c>
      <c r="Y227" t="n">
        <v>4</v>
      </c>
      <c r="Z227" t="n">
        <v>10</v>
      </c>
    </row>
    <row r="228">
      <c r="A228" t="n">
        <v>2</v>
      </c>
      <c r="B228" t="n">
        <v>55</v>
      </c>
      <c r="C228" t="inlineStr">
        <is>
          <t xml:space="preserve">CONCLUIDO	</t>
        </is>
      </c>
      <c r="D228" t="n">
        <v>3.3949</v>
      </c>
      <c r="E228" t="n">
        <v>29.46</v>
      </c>
      <c r="F228" t="n">
        <v>25.89</v>
      </c>
      <c r="G228" t="n">
        <v>25.06</v>
      </c>
      <c r="H228" t="n">
        <v>0.45</v>
      </c>
      <c r="I228" t="n">
        <v>62</v>
      </c>
      <c r="J228" t="n">
        <v>118.63</v>
      </c>
      <c r="K228" t="n">
        <v>43.4</v>
      </c>
      <c r="L228" t="n">
        <v>3</v>
      </c>
      <c r="M228" t="n">
        <v>60</v>
      </c>
      <c r="N228" t="n">
        <v>17.23</v>
      </c>
      <c r="O228" t="n">
        <v>14865.24</v>
      </c>
      <c r="P228" t="n">
        <v>254.62</v>
      </c>
      <c r="Q228" t="n">
        <v>771.15</v>
      </c>
      <c r="R228" t="n">
        <v>176.91</v>
      </c>
      <c r="S228" t="n">
        <v>92.92</v>
      </c>
      <c r="T228" t="n">
        <v>38025.3</v>
      </c>
      <c r="U228" t="n">
        <v>0.53</v>
      </c>
      <c r="V228" t="n">
        <v>0.79</v>
      </c>
      <c r="W228" t="n">
        <v>12.37</v>
      </c>
      <c r="X228" t="n">
        <v>2.27</v>
      </c>
      <c r="Y228" t="n">
        <v>4</v>
      </c>
      <c r="Z228" t="n">
        <v>10</v>
      </c>
    </row>
    <row r="229">
      <c r="A229" t="n">
        <v>3</v>
      </c>
      <c r="B229" t="n">
        <v>55</v>
      </c>
      <c r="C229" t="inlineStr">
        <is>
          <t xml:space="preserve">CONCLUIDO	</t>
        </is>
      </c>
      <c r="D229" t="n">
        <v>3.519</v>
      </c>
      <c r="E229" t="n">
        <v>28.42</v>
      </c>
      <c r="F229" t="n">
        <v>25.26</v>
      </c>
      <c r="G229" t="n">
        <v>33.68</v>
      </c>
      <c r="H229" t="n">
        <v>0.59</v>
      </c>
      <c r="I229" t="n">
        <v>45</v>
      </c>
      <c r="J229" t="n">
        <v>119.93</v>
      </c>
      <c r="K229" t="n">
        <v>43.4</v>
      </c>
      <c r="L229" t="n">
        <v>4</v>
      </c>
      <c r="M229" t="n">
        <v>43</v>
      </c>
      <c r="N229" t="n">
        <v>17.53</v>
      </c>
      <c r="O229" t="n">
        <v>15025.44</v>
      </c>
      <c r="P229" t="n">
        <v>243.96</v>
      </c>
      <c r="Q229" t="n">
        <v>771.14</v>
      </c>
      <c r="R229" t="n">
        <v>155.83</v>
      </c>
      <c r="S229" t="n">
        <v>92.92</v>
      </c>
      <c r="T229" t="n">
        <v>27574.33</v>
      </c>
      <c r="U229" t="n">
        <v>0.6</v>
      </c>
      <c r="V229" t="n">
        <v>0.8100000000000001</v>
      </c>
      <c r="W229" t="n">
        <v>12.34</v>
      </c>
      <c r="X229" t="n">
        <v>1.64</v>
      </c>
      <c r="Y229" t="n">
        <v>4</v>
      </c>
      <c r="Z229" t="n">
        <v>10</v>
      </c>
    </row>
    <row r="230">
      <c r="A230" t="n">
        <v>4</v>
      </c>
      <c r="B230" t="n">
        <v>55</v>
      </c>
      <c r="C230" t="inlineStr">
        <is>
          <t xml:space="preserve">CONCLUIDO	</t>
        </is>
      </c>
      <c r="D230" t="n">
        <v>3.5946</v>
      </c>
      <c r="E230" t="n">
        <v>27.82</v>
      </c>
      <c r="F230" t="n">
        <v>24.9</v>
      </c>
      <c r="G230" t="n">
        <v>42.68</v>
      </c>
      <c r="H230" t="n">
        <v>0.73</v>
      </c>
      <c r="I230" t="n">
        <v>35</v>
      </c>
      <c r="J230" t="n">
        <v>121.23</v>
      </c>
      <c r="K230" t="n">
        <v>43.4</v>
      </c>
      <c r="L230" t="n">
        <v>5</v>
      </c>
      <c r="M230" t="n">
        <v>33</v>
      </c>
      <c r="N230" t="n">
        <v>17.83</v>
      </c>
      <c r="O230" t="n">
        <v>15186.08</v>
      </c>
      <c r="P230" t="n">
        <v>235.9</v>
      </c>
      <c r="Q230" t="n">
        <v>770.78</v>
      </c>
      <c r="R230" t="n">
        <v>143.79</v>
      </c>
      <c r="S230" t="n">
        <v>92.92</v>
      </c>
      <c r="T230" t="n">
        <v>21600.6</v>
      </c>
      <c r="U230" t="n">
        <v>0.65</v>
      </c>
      <c r="V230" t="n">
        <v>0.82</v>
      </c>
      <c r="W230" t="n">
        <v>12.33</v>
      </c>
      <c r="X230" t="n">
        <v>1.28</v>
      </c>
      <c r="Y230" t="n">
        <v>4</v>
      </c>
      <c r="Z230" t="n">
        <v>10</v>
      </c>
    </row>
    <row r="231">
      <c r="A231" t="n">
        <v>5</v>
      </c>
      <c r="B231" t="n">
        <v>55</v>
      </c>
      <c r="C231" t="inlineStr">
        <is>
          <t xml:space="preserve">CONCLUIDO	</t>
        </is>
      </c>
      <c r="D231" t="n">
        <v>3.6409</v>
      </c>
      <c r="E231" t="n">
        <v>27.47</v>
      </c>
      <c r="F231" t="n">
        <v>24.69</v>
      </c>
      <c r="G231" t="n">
        <v>51.08</v>
      </c>
      <c r="H231" t="n">
        <v>0.86</v>
      </c>
      <c r="I231" t="n">
        <v>29</v>
      </c>
      <c r="J231" t="n">
        <v>122.54</v>
      </c>
      <c r="K231" t="n">
        <v>43.4</v>
      </c>
      <c r="L231" t="n">
        <v>6</v>
      </c>
      <c r="M231" t="n">
        <v>27</v>
      </c>
      <c r="N231" t="n">
        <v>18.14</v>
      </c>
      <c r="O231" t="n">
        <v>15347.16</v>
      </c>
      <c r="P231" t="n">
        <v>229.07</v>
      </c>
      <c r="Q231" t="n">
        <v>770.8</v>
      </c>
      <c r="R231" t="n">
        <v>137.03</v>
      </c>
      <c r="S231" t="n">
        <v>92.92</v>
      </c>
      <c r="T231" t="n">
        <v>18253.55</v>
      </c>
      <c r="U231" t="n">
        <v>0.68</v>
      </c>
      <c r="V231" t="n">
        <v>0.83</v>
      </c>
      <c r="W231" t="n">
        <v>12.32</v>
      </c>
      <c r="X231" t="n">
        <v>1.07</v>
      </c>
      <c r="Y231" t="n">
        <v>4</v>
      </c>
      <c r="Z231" t="n">
        <v>10</v>
      </c>
    </row>
    <row r="232">
      <c r="A232" t="n">
        <v>6</v>
      </c>
      <c r="B232" t="n">
        <v>55</v>
      </c>
      <c r="C232" t="inlineStr">
        <is>
          <t xml:space="preserve">CONCLUIDO	</t>
        </is>
      </c>
      <c r="D232" t="n">
        <v>3.6864</v>
      </c>
      <c r="E232" t="n">
        <v>27.13</v>
      </c>
      <c r="F232" t="n">
        <v>24.47</v>
      </c>
      <c r="G232" t="n">
        <v>61.17</v>
      </c>
      <c r="H232" t="n">
        <v>1</v>
      </c>
      <c r="I232" t="n">
        <v>24</v>
      </c>
      <c r="J232" t="n">
        <v>123.85</v>
      </c>
      <c r="K232" t="n">
        <v>43.4</v>
      </c>
      <c r="L232" t="n">
        <v>7</v>
      </c>
      <c r="M232" t="n">
        <v>22</v>
      </c>
      <c r="N232" t="n">
        <v>18.45</v>
      </c>
      <c r="O232" t="n">
        <v>15508.69</v>
      </c>
      <c r="P232" t="n">
        <v>222.14</v>
      </c>
      <c r="Q232" t="n">
        <v>770.61</v>
      </c>
      <c r="R232" t="n">
        <v>129.81</v>
      </c>
      <c r="S232" t="n">
        <v>92.92</v>
      </c>
      <c r="T232" t="n">
        <v>14666.54</v>
      </c>
      <c r="U232" t="n">
        <v>0.72</v>
      </c>
      <c r="V232" t="n">
        <v>0.84</v>
      </c>
      <c r="W232" t="n">
        <v>12.3</v>
      </c>
      <c r="X232" t="n">
        <v>0.85</v>
      </c>
      <c r="Y232" t="n">
        <v>4</v>
      </c>
      <c r="Z232" t="n">
        <v>10</v>
      </c>
    </row>
    <row r="233">
      <c r="A233" t="n">
        <v>7</v>
      </c>
      <c r="B233" t="n">
        <v>55</v>
      </c>
      <c r="C233" t="inlineStr">
        <is>
          <t xml:space="preserve">CONCLUIDO	</t>
        </is>
      </c>
      <c r="D233" t="n">
        <v>3.7102</v>
      </c>
      <c r="E233" t="n">
        <v>26.95</v>
      </c>
      <c r="F233" t="n">
        <v>24.37</v>
      </c>
      <c r="G233" t="n">
        <v>69.62</v>
      </c>
      <c r="H233" t="n">
        <v>1.13</v>
      </c>
      <c r="I233" t="n">
        <v>21</v>
      </c>
      <c r="J233" t="n">
        <v>125.16</v>
      </c>
      <c r="K233" t="n">
        <v>43.4</v>
      </c>
      <c r="L233" t="n">
        <v>8</v>
      </c>
      <c r="M233" t="n">
        <v>19</v>
      </c>
      <c r="N233" t="n">
        <v>18.76</v>
      </c>
      <c r="O233" t="n">
        <v>15670.68</v>
      </c>
      <c r="P233" t="n">
        <v>216.45</v>
      </c>
      <c r="Q233" t="n">
        <v>770.66</v>
      </c>
      <c r="R233" t="n">
        <v>126.22</v>
      </c>
      <c r="S233" t="n">
        <v>92.92</v>
      </c>
      <c r="T233" t="n">
        <v>12886.6</v>
      </c>
      <c r="U233" t="n">
        <v>0.74</v>
      </c>
      <c r="V233" t="n">
        <v>0.84</v>
      </c>
      <c r="W233" t="n">
        <v>12.3</v>
      </c>
      <c r="X233" t="n">
        <v>0.75</v>
      </c>
      <c r="Y233" t="n">
        <v>4</v>
      </c>
      <c r="Z233" t="n">
        <v>10</v>
      </c>
    </row>
    <row r="234">
      <c r="A234" t="n">
        <v>8</v>
      </c>
      <c r="B234" t="n">
        <v>55</v>
      </c>
      <c r="C234" t="inlineStr">
        <is>
          <t xml:space="preserve">CONCLUIDO	</t>
        </is>
      </c>
      <c r="D234" t="n">
        <v>3.7353</v>
      </c>
      <c r="E234" t="n">
        <v>26.77</v>
      </c>
      <c r="F234" t="n">
        <v>24.26</v>
      </c>
      <c r="G234" t="n">
        <v>80.86</v>
      </c>
      <c r="H234" t="n">
        <v>1.26</v>
      </c>
      <c r="I234" t="n">
        <v>18</v>
      </c>
      <c r="J234" t="n">
        <v>126.48</v>
      </c>
      <c r="K234" t="n">
        <v>43.4</v>
      </c>
      <c r="L234" t="n">
        <v>9</v>
      </c>
      <c r="M234" t="n">
        <v>16</v>
      </c>
      <c r="N234" t="n">
        <v>19.08</v>
      </c>
      <c r="O234" t="n">
        <v>15833.12</v>
      </c>
      <c r="P234" t="n">
        <v>209.95</v>
      </c>
      <c r="Q234" t="n">
        <v>770.51</v>
      </c>
      <c r="R234" t="n">
        <v>122.68</v>
      </c>
      <c r="S234" t="n">
        <v>92.92</v>
      </c>
      <c r="T234" t="n">
        <v>11132.41</v>
      </c>
      <c r="U234" t="n">
        <v>0.76</v>
      </c>
      <c r="V234" t="n">
        <v>0.84</v>
      </c>
      <c r="W234" t="n">
        <v>12.3</v>
      </c>
      <c r="X234" t="n">
        <v>0.65</v>
      </c>
      <c r="Y234" t="n">
        <v>4</v>
      </c>
      <c r="Z234" t="n">
        <v>10</v>
      </c>
    </row>
    <row r="235">
      <c r="A235" t="n">
        <v>9</v>
      </c>
      <c r="B235" t="n">
        <v>55</v>
      </c>
      <c r="C235" t="inlineStr">
        <is>
          <t xml:space="preserve">CONCLUIDO	</t>
        </is>
      </c>
      <c r="D235" t="n">
        <v>3.7529</v>
      </c>
      <c r="E235" t="n">
        <v>26.65</v>
      </c>
      <c r="F235" t="n">
        <v>24.18</v>
      </c>
      <c r="G235" t="n">
        <v>90.67</v>
      </c>
      <c r="H235" t="n">
        <v>1.38</v>
      </c>
      <c r="I235" t="n">
        <v>16</v>
      </c>
      <c r="J235" t="n">
        <v>127.8</v>
      </c>
      <c r="K235" t="n">
        <v>43.4</v>
      </c>
      <c r="L235" t="n">
        <v>10</v>
      </c>
      <c r="M235" t="n">
        <v>11</v>
      </c>
      <c r="N235" t="n">
        <v>19.4</v>
      </c>
      <c r="O235" t="n">
        <v>15996.02</v>
      </c>
      <c r="P235" t="n">
        <v>203.94</v>
      </c>
      <c r="Q235" t="n">
        <v>770.72</v>
      </c>
      <c r="R235" t="n">
        <v>119.87</v>
      </c>
      <c r="S235" t="n">
        <v>92.92</v>
      </c>
      <c r="T235" t="n">
        <v>9735.74</v>
      </c>
      <c r="U235" t="n">
        <v>0.78</v>
      </c>
      <c r="V235" t="n">
        <v>0.85</v>
      </c>
      <c r="W235" t="n">
        <v>12.3</v>
      </c>
      <c r="X235" t="n">
        <v>0.57</v>
      </c>
      <c r="Y235" t="n">
        <v>4</v>
      </c>
      <c r="Z235" t="n">
        <v>10</v>
      </c>
    </row>
    <row r="236">
      <c r="A236" t="n">
        <v>10</v>
      </c>
      <c r="B236" t="n">
        <v>55</v>
      </c>
      <c r="C236" t="inlineStr">
        <is>
          <t xml:space="preserve">CONCLUIDO	</t>
        </is>
      </c>
      <c r="D236" t="n">
        <v>3.7508</v>
      </c>
      <c r="E236" t="n">
        <v>26.66</v>
      </c>
      <c r="F236" t="n">
        <v>24.19</v>
      </c>
      <c r="G236" t="n">
        <v>90.73</v>
      </c>
      <c r="H236" t="n">
        <v>1.5</v>
      </c>
      <c r="I236" t="n">
        <v>16</v>
      </c>
      <c r="J236" t="n">
        <v>129.13</v>
      </c>
      <c r="K236" t="n">
        <v>43.4</v>
      </c>
      <c r="L236" t="n">
        <v>11</v>
      </c>
      <c r="M236" t="n">
        <v>0</v>
      </c>
      <c r="N236" t="n">
        <v>19.73</v>
      </c>
      <c r="O236" t="n">
        <v>16159.39</v>
      </c>
      <c r="P236" t="n">
        <v>202.83</v>
      </c>
      <c r="Q236" t="n">
        <v>770.63</v>
      </c>
      <c r="R236" t="n">
        <v>120.01</v>
      </c>
      <c r="S236" t="n">
        <v>92.92</v>
      </c>
      <c r="T236" t="n">
        <v>9807.76</v>
      </c>
      <c r="U236" t="n">
        <v>0.77</v>
      </c>
      <c r="V236" t="n">
        <v>0.85</v>
      </c>
      <c r="W236" t="n">
        <v>12.31</v>
      </c>
      <c r="X236" t="n">
        <v>0.58</v>
      </c>
      <c r="Y236" t="n">
        <v>4</v>
      </c>
      <c r="Z2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INDEX(resultados!$A$2:$ZZ$236, 1, MATCH($B$1, resultados!$A$1:$ZZ$1, 0))</f>
        <v/>
      </c>
      <c r="B7">
        <f>INDEX(resultados!$A$2:$ZZ$236, 1, MATCH($B$2, resultados!$A$1:$ZZ$1, 0))</f>
        <v/>
      </c>
      <c r="C7">
        <f>INDEX(resultados!$A$2:$ZZ$236, 1, MATCH($B$3, resultados!$A$1:$ZZ$1, 0))</f>
        <v/>
      </c>
    </row>
    <row r="8">
      <c r="A8">
        <f>INDEX(resultados!$A$2:$ZZ$236, 2, MATCH($B$1, resultados!$A$1:$ZZ$1, 0))</f>
        <v/>
      </c>
      <c r="B8">
        <f>INDEX(resultados!$A$2:$ZZ$236, 2, MATCH($B$2, resultados!$A$1:$ZZ$1, 0))</f>
        <v/>
      </c>
      <c r="C8">
        <f>INDEX(resultados!$A$2:$ZZ$236, 2, MATCH($B$3, resultados!$A$1:$ZZ$1, 0))</f>
        <v/>
      </c>
    </row>
    <row r="9">
      <c r="A9">
        <f>INDEX(resultados!$A$2:$ZZ$236, 3, MATCH($B$1, resultados!$A$1:$ZZ$1, 0))</f>
        <v/>
      </c>
      <c r="B9">
        <f>INDEX(resultados!$A$2:$ZZ$236, 3, MATCH($B$2, resultados!$A$1:$ZZ$1, 0))</f>
        <v/>
      </c>
      <c r="C9">
        <f>INDEX(resultados!$A$2:$ZZ$236, 3, MATCH($B$3, resultados!$A$1:$ZZ$1, 0))</f>
        <v/>
      </c>
    </row>
    <row r="10">
      <c r="A10">
        <f>INDEX(resultados!$A$2:$ZZ$236, 4, MATCH($B$1, resultados!$A$1:$ZZ$1, 0))</f>
        <v/>
      </c>
      <c r="B10">
        <f>INDEX(resultados!$A$2:$ZZ$236, 4, MATCH($B$2, resultados!$A$1:$ZZ$1, 0))</f>
        <v/>
      </c>
      <c r="C10">
        <f>INDEX(resultados!$A$2:$ZZ$236, 4, MATCH($B$3, resultados!$A$1:$ZZ$1, 0))</f>
        <v/>
      </c>
    </row>
    <row r="11">
      <c r="A11">
        <f>INDEX(resultados!$A$2:$ZZ$236, 5, MATCH($B$1, resultados!$A$1:$ZZ$1, 0))</f>
        <v/>
      </c>
      <c r="B11">
        <f>INDEX(resultados!$A$2:$ZZ$236, 5, MATCH($B$2, resultados!$A$1:$ZZ$1, 0))</f>
        <v/>
      </c>
      <c r="C11">
        <f>INDEX(resultados!$A$2:$ZZ$236, 5, MATCH($B$3, resultados!$A$1:$ZZ$1, 0))</f>
        <v/>
      </c>
    </row>
    <row r="12">
      <c r="A12">
        <f>INDEX(resultados!$A$2:$ZZ$236, 6, MATCH($B$1, resultados!$A$1:$ZZ$1, 0))</f>
        <v/>
      </c>
      <c r="B12">
        <f>INDEX(resultados!$A$2:$ZZ$236, 6, MATCH($B$2, resultados!$A$1:$ZZ$1, 0))</f>
        <v/>
      </c>
      <c r="C12">
        <f>INDEX(resultados!$A$2:$ZZ$236, 6, MATCH($B$3, resultados!$A$1:$ZZ$1, 0))</f>
        <v/>
      </c>
    </row>
    <row r="13">
      <c r="A13">
        <f>INDEX(resultados!$A$2:$ZZ$236, 7, MATCH($B$1, resultados!$A$1:$ZZ$1, 0))</f>
        <v/>
      </c>
      <c r="B13">
        <f>INDEX(resultados!$A$2:$ZZ$236, 7, MATCH($B$2, resultados!$A$1:$ZZ$1, 0))</f>
        <v/>
      </c>
      <c r="C13">
        <f>INDEX(resultados!$A$2:$ZZ$236, 7, MATCH($B$3, resultados!$A$1:$ZZ$1, 0))</f>
        <v/>
      </c>
    </row>
    <row r="14">
      <c r="A14">
        <f>INDEX(resultados!$A$2:$ZZ$236, 8, MATCH($B$1, resultados!$A$1:$ZZ$1, 0))</f>
        <v/>
      </c>
      <c r="B14">
        <f>INDEX(resultados!$A$2:$ZZ$236, 8, MATCH($B$2, resultados!$A$1:$ZZ$1, 0))</f>
        <v/>
      </c>
      <c r="C14">
        <f>INDEX(resultados!$A$2:$ZZ$236, 8, MATCH($B$3, resultados!$A$1:$ZZ$1, 0))</f>
        <v/>
      </c>
    </row>
    <row r="15">
      <c r="A15">
        <f>INDEX(resultados!$A$2:$ZZ$236, 9, MATCH($B$1, resultados!$A$1:$ZZ$1, 0))</f>
        <v/>
      </c>
      <c r="B15">
        <f>INDEX(resultados!$A$2:$ZZ$236, 9, MATCH($B$2, resultados!$A$1:$ZZ$1, 0))</f>
        <v/>
      </c>
      <c r="C15">
        <f>INDEX(resultados!$A$2:$ZZ$236, 9, MATCH($B$3, resultados!$A$1:$ZZ$1, 0))</f>
        <v/>
      </c>
    </row>
    <row r="16">
      <c r="A16">
        <f>INDEX(resultados!$A$2:$ZZ$236, 10, MATCH($B$1, resultados!$A$1:$ZZ$1, 0))</f>
        <v/>
      </c>
      <c r="B16">
        <f>INDEX(resultados!$A$2:$ZZ$236, 10, MATCH($B$2, resultados!$A$1:$ZZ$1, 0))</f>
        <v/>
      </c>
      <c r="C16">
        <f>INDEX(resultados!$A$2:$ZZ$236, 10, MATCH($B$3, resultados!$A$1:$ZZ$1, 0))</f>
        <v/>
      </c>
    </row>
    <row r="17">
      <c r="A17">
        <f>INDEX(resultados!$A$2:$ZZ$236, 11, MATCH($B$1, resultados!$A$1:$ZZ$1, 0))</f>
        <v/>
      </c>
      <c r="B17">
        <f>INDEX(resultados!$A$2:$ZZ$236, 11, MATCH($B$2, resultados!$A$1:$ZZ$1, 0))</f>
        <v/>
      </c>
      <c r="C17">
        <f>INDEX(resultados!$A$2:$ZZ$236, 11, MATCH($B$3, resultados!$A$1:$ZZ$1, 0))</f>
        <v/>
      </c>
    </row>
    <row r="18">
      <c r="A18">
        <f>INDEX(resultados!$A$2:$ZZ$236, 12, MATCH($B$1, resultados!$A$1:$ZZ$1, 0))</f>
        <v/>
      </c>
      <c r="B18">
        <f>INDEX(resultados!$A$2:$ZZ$236, 12, MATCH($B$2, resultados!$A$1:$ZZ$1, 0))</f>
        <v/>
      </c>
      <c r="C18">
        <f>INDEX(resultados!$A$2:$ZZ$236, 12, MATCH($B$3, resultados!$A$1:$ZZ$1, 0))</f>
        <v/>
      </c>
    </row>
    <row r="19">
      <c r="A19">
        <f>INDEX(resultados!$A$2:$ZZ$236, 13, MATCH($B$1, resultados!$A$1:$ZZ$1, 0))</f>
        <v/>
      </c>
      <c r="B19">
        <f>INDEX(resultados!$A$2:$ZZ$236, 13, MATCH($B$2, resultados!$A$1:$ZZ$1, 0))</f>
        <v/>
      </c>
      <c r="C19">
        <f>INDEX(resultados!$A$2:$ZZ$236, 13, MATCH($B$3, resultados!$A$1:$ZZ$1, 0))</f>
        <v/>
      </c>
    </row>
    <row r="20">
      <c r="A20">
        <f>INDEX(resultados!$A$2:$ZZ$236, 14, MATCH($B$1, resultados!$A$1:$ZZ$1, 0))</f>
        <v/>
      </c>
      <c r="B20">
        <f>INDEX(resultados!$A$2:$ZZ$236, 14, MATCH($B$2, resultados!$A$1:$ZZ$1, 0))</f>
        <v/>
      </c>
      <c r="C20">
        <f>INDEX(resultados!$A$2:$ZZ$236, 14, MATCH($B$3, resultados!$A$1:$ZZ$1, 0))</f>
        <v/>
      </c>
    </row>
    <row r="21">
      <c r="A21">
        <f>INDEX(resultados!$A$2:$ZZ$236, 15, MATCH($B$1, resultados!$A$1:$ZZ$1, 0))</f>
        <v/>
      </c>
      <c r="B21">
        <f>INDEX(resultados!$A$2:$ZZ$236, 15, MATCH($B$2, resultados!$A$1:$ZZ$1, 0))</f>
        <v/>
      </c>
      <c r="C21">
        <f>INDEX(resultados!$A$2:$ZZ$236, 15, MATCH($B$3, resultados!$A$1:$ZZ$1, 0))</f>
        <v/>
      </c>
    </row>
    <row r="22">
      <c r="A22">
        <f>INDEX(resultados!$A$2:$ZZ$236, 16, MATCH($B$1, resultados!$A$1:$ZZ$1, 0))</f>
        <v/>
      </c>
      <c r="B22">
        <f>INDEX(resultados!$A$2:$ZZ$236, 16, MATCH($B$2, resultados!$A$1:$ZZ$1, 0))</f>
        <v/>
      </c>
      <c r="C22">
        <f>INDEX(resultados!$A$2:$ZZ$236, 16, MATCH($B$3, resultados!$A$1:$ZZ$1, 0))</f>
        <v/>
      </c>
    </row>
    <row r="23">
      <c r="A23">
        <f>INDEX(resultados!$A$2:$ZZ$236, 17, MATCH($B$1, resultados!$A$1:$ZZ$1, 0))</f>
        <v/>
      </c>
      <c r="B23">
        <f>INDEX(resultados!$A$2:$ZZ$236, 17, MATCH($B$2, resultados!$A$1:$ZZ$1, 0))</f>
        <v/>
      </c>
      <c r="C23">
        <f>INDEX(resultados!$A$2:$ZZ$236, 17, MATCH($B$3, resultados!$A$1:$ZZ$1, 0))</f>
        <v/>
      </c>
    </row>
    <row r="24">
      <c r="A24">
        <f>INDEX(resultados!$A$2:$ZZ$236, 18, MATCH($B$1, resultados!$A$1:$ZZ$1, 0))</f>
        <v/>
      </c>
      <c r="B24">
        <f>INDEX(resultados!$A$2:$ZZ$236, 18, MATCH($B$2, resultados!$A$1:$ZZ$1, 0))</f>
        <v/>
      </c>
      <c r="C24">
        <f>INDEX(resultados!$A$2:$ZZ$236, 18, MATCH($B$3, resultados!$A$1:$ZZ$1, 0))</f>
        <v/>
      </c>
    </row>
    <row r="25">
      <c r="A25">
        <f>INDEX(resultados!$A$2:$ZZ$236, 19, MATCH($B$1, resultados!$A$1:$ZZ$1, 0))</f>
        <v/>
      </c>
      <c r="B25">
        <f>INDEX(resultados!$A$2:$ZZ$236, 19, MATCH($B$2, resultados!$A$1:$ZZ$1, 0))</f>
        <v/>
      </c>
      <c r="C25">
        <f>INDEX(resultados!$A$2:$ZZ$236, 19, MATCH($B$3, resultados!$A$1:$ZZ$1, 0))</f>
        <v/>
      </c>
    </row>
    <row r="26">
      <c r="A26">
        <f>INDEX(resultados!$A$2:$ZZ$236, 20, MATCH($B$1, resultados!$A$1:$ZZ$1, 0))</f>
        <v/>
      </c>
      <c r="B26">
        <f>INDEX(resultados!$A$2:$ZZ$236, 20, MATCH($B$2, resultados!$A$1:$ZZ$1, 0))</f>
        <v/>
      </c>
      <c r="C26">
        <f>INDEX(resultados!$A$2:$ZZ$236, 20, MATCH($B$3, resultados!$A$1:$ZZ$1, 0))</f>
        <v/>
      </c>
    </row>
    <row r="27">
      <c r="A27">
        <f>INDEX(resultados!$A$2:$ZZ$236, 21, MATCH($B$1, resultados!$A$1:$ZZ$1, 0))</f>
        <v/>
      </c>
      <c r="B27">
        <f>INDEX(resultados!$A$2:$ZZ$236, 21, MATCH($B$2, resultados!$A$1:$ZZ$1, 0))</f>
        <v/>
      </c>
      <c r="C27">
        <f>INDEX(resultados!$A$2:$ZZ$236, 21, MATCH($B$3, resultados!$A$1:$ZZ$1, 0))</f>
        <v/>
      </c>
    </row>
    <row r="28">
      <c r="A28">
        <f>INDEX(resultados!$A$2:$ZZ$236, 22, MATCH($B$1, resultados!$A$1:$ZZ$1, 0))</f>
        <v/>
      </c>
      <c r="B28">
        <f>INDEX(resultados!$A$2:$ZZ$236, 22, MATCH($B$2, resultados!$A$1:$ZZ$1, 0))</f>
        <v/>
      </c>
      <c r="C28">
        <f>INDEX(resultados!$A$2:$ZZ$236, 22, MATCH($B$3, resultados!$A$1:$ZZ$1, 0))</f>
        <v/>
      </c>
    </row>
    <row r="29">
      <c r="A29">
        <f>INDEX(resultados!$A$2:$ZZ$236, 23, MATCH($B$1, resultados!$A$1:$ZZ$1, 0))</f>
        <v/>
      </c>
      <c r="B29">
        <f>INDEX(resultados!$A$2:$ZZ$236, 23, MATCH($B$2, resultados!$A$1:$ZZ$1, 0))</f>
        <v/>
      </c>
      <c r="C29">
        <f>INDEX(resultados!$A$2:$ZZ$236, 23, MATCH($B$3, resultados!$A$1:$ZZ$1, 0))</f>
        <v/>
      </c>
    </row>
    <row r="30">
      <c r="A30">
        <f>INDEX(resultados!$A$2:$ZZ$236, 24, MATCH($B$1, resultados!$A$1:$ZZ$1, 0))</f>
        <v/>
      </c>
      <c r="B30">
        <f>INDEX(resultados!$A$2:$ZZ$236, 24, MATCH($B$2, resultados!$A$1:$ZZ$1, 0))</f>
        <v/>
      </c>
      <c r="C30">
        <f>INDEX(resultados!$A$2:$ZZ$236, 24, MATCH($B$3, resultados!$A$1:$ZZ$1, 0))</f>
        <v/>
      </c>
    </row>
    <row r="31">
      <c r="A31">
        <f>INDEX(resultados!$A$2:$ZZ$236, 25, MATCH($B$1, resultados!$A$1:$ZZ$1, 0))</f>
        <v/>
      </c>
      <c r="B31">
        <f>INDEX(resultados!$A$2:$ZZ$236, 25, MATCH($B$2, resultados!$A$1:$ZZ$1, 0))</f>
        <v/>
      </c>
      <c r="C31">
        <f>INDEX(resultados!$A$2:$ZZ$236, 25, MATCH($B$3, resultados!$A$1:$ZZ$1, 0))</f>
        <v/>
      </c>
    </row>
    <row r="32">
      <c r="A32">
        <f>INDEX(resultados!$A$2:$ZZ$236, 26, MATCH($B$1, resultados!$A$1:$ZZ$1, 0))</f>
        <v/>
      </c>
      <c r="B32">
        <f>INDEX(resultados!$A$2:$ZZ$236, 26, MATCH($B$2, resultados!$A$1:$ZZ$1, 0))</f>
        <v/>
      </c>
      <c r="C32">
        <f>INDEX(resultados!$A$2:$ZZ$236, 26, MATCH($B$3, resultados!$A$1:$ZZ$1, 0))</f>
        <v/>
      </c>
    </row>
    <row r="33">
      <c r="A33">
        <f>INDEX(resultados!$A$2:$ZZ$236, 27, MATCH($B$1, resultados!$A$1:$ZZ$1, 0))</f>
        <v/>
      </c>
      <c r="B33">
        <f>INDEX(resultados!$A$2:$ZZ$236, 27, MATCH($B$2, resultados!$A$1:$ZZ$1, 0))</f>
        <v/>
      </c>
      <c r="C33">
        <f>INDEX(resultados!$A$2:$ZZ$236, 27, MATCH($B$3, resultados!$A$1:$ZZ$1, 0))</f>
        <v/>
      </c>
    </row>
    <row r="34">
      <c r="A34">
        <f>INDEX(resultados!$A$2:$ZZ$236, 28, MATCH($B$1, resultados!$A$1:$ZZ$1, 0))</f>
        <v/>
      </c>
      <c r="B34">
        <f>INDEX(resultados!$A$2:$ZZ$236, 28, MATCH($B$2, resultados!$A$1:$ZZ$1, 0))</f>
        <v/>
      </c>
      <c r="C34">
        <f>INDEX(resultados!$A$2:$ZZ$236, 28, MATCH($B$3, resultados!$A$1:$ZZ$1, 0))</f>
        <v/>
      </c>
    </row>
    <row r="35">
      <c r="A35">
        <f>INDEX(resultados!$A$2:$ZZ$236, 29, MATCH($B$1, resultados!$A$1:$ZZ$1, 0))</f>
        <v/>
      </c>
      <c r="B35">
        <f>INDEX(resultados!$A$2:$ZZ$236, 29, MATCH($B$2, resultados!$A$1:$ZZ$1, 0))</f>
        <v/>
      </c>
      <c r="C35">
        <f>INDEX(resultados!$A$2:$ZZ$236, 29, MATCH($B$3, resultados!$A$1:$ZZ$1, 0))</f>
        <v/>
      </c>
    </row>
    <row r="36">
      <c r="A36">
        <f>INDEX(resultados!$A$2:$ZZ$236, 30, MATCH($B$1, resultados!$A$1:$ZZ$1, 0))</f>
        <v/>
      </c>
      <c r="B36">
        <f>INDEX(resultados!$A$2:$ZZ$236, 30, MATCH($B$2, resultados!$A$1:$ZZ$1, 0))</f>
        <v/>
      </c>
      <c r="C36">
        <f>INDEX(resultados!$A$2:$ZZ$236, 30, MATCH($B$3, resultados!$A$1:$ZZ$1, 0))</f>
        <v/>
      </c>
    </row>
    <row r="37">
      <c r="A37">
        <f>INDEX(resultados!$A$2:$ZZ$236, 31, MATCH($B$1, resultados!$A$1:$ZZ$1, 0))</f>
        <v/>
      </c>
      <c r="B37">
        <f>INDEX(resultados!$A$2:$ZZ$236, 31, MATCH($B$2, resultados!$A$1:$ZZ$1, 0))</f>
        <v/>
      </c>
      <c r="C37">
        <f>INDEX(resultados!$A$2:$ZZ$236, 31, MATCH($B$3, resultados!$A$1:$ZZ$1, 0))</f>
        <v/>
      </c>
    </row>
    <row r="38">
      <c r="A38">
        <f>INDEX(resultados!$A$2:$ZZ$236, 32, MATCH($B$1, resultados!$A$1:$ZZ$1, 0))</f>
        <v/>
      </c>
      <c r="B38">
        <f>INDEX(resultados!$A$2:$ZZ$236, 32, MATCH($B$2, resultados!$A$1:$ZZ$1, 0))</f>
        <v/>
      </c>
      <c r="C38">
        <f>INDEX(resultados!$A$2:$ZZ$236, 32, MATCH($B$3, resultados!$A$1:$ZZ$1, 0))</f>
        <v/>
      </c>
    </row>
    <row r="39">
      <c r="A39">
        <f>INDEX(resultados!$A$2:$ZZ$236, 33, MATCH($B$1, resultados!$A$1:$ZZ$1, 0))</f>
        <v/>
      </c>
      <c r="B39">
        <f>INDEX(resultados!$A$2:$ZZ$236, 33, MATCH($B$2, resultados!$A$1:$ZZ$1, 0))</f>
        <v/>
      </c>
      <c r="C39">
        <f>INDEX(resultados!$A$2:$ZZ$236, 33, MATCH($B$3, resultados!$A$1:$ZZ$1, 0))</f>
        <v/>
      </c>
    </row>
    <row r="40">
      <c r="A40">
        <f>INDEX(resultados!$A$2:$ZZ$236, 34, MATCH($B$1, resultados!$A$1:$ZZ$1, 0))</f>
        <v/>
      </c>
      <c r="B40">
        <f>INDEX(resultados!$A$2:$ZZ$236, 34, MATCH($B$2, resultados!$A$1:$ZZ$1, 0))</f>
        <v/>
      </c>
      <c r="C40">
        <f>INDEX(resultados!$A$2:$ZZ$236, 34, MATCH($B$3, resultados!$A$1:$ZZ$1, 0))</f>
        <v/>
      </c>
    </row>
    <row r="41">
      <c r="A41">
        <f>INDEX(resultados!$A$2:$ZZ$236, 35, MATCH($B$1, resultados!$A$1:$ZZ$1, 0))</f>
        <v/>
      </c>
      <c r="B41">
        <f>INDEX(resultados!$A$2:$ZZ$236, 35, MATCH($B$2, resultados!$A$1:$ZZ$1, 0))</f>
        <v/>
      </c>
      <c r="C41">
        <f>INDEX(resultados!$A$2:$ZZ$236, 35, MATCH($B$3, resultados!$A$1:$ZZ$1, 0))</f>
        <v/>
      </c>
    </row>
    <row r="42">
      <c r="A42">
        <f>INDEX(resultados!$A$2:$ZZ$236, 36, MATCH($B$1, resultados!$A$1:$ZZ$1, 0))</f>
        <v/>
      </c>
      <c r="B42">
        <f>INDEX(resultados!$A$2:$ZZ$236, 36, MATCH($B$2, resultados!$A$1:$ZZ$1, 0))</f>
        <v/>
      </c>
      <c r="C42">
        <f>INDEX(resultados!$A$2:$ZZ$236, 36, MATCH($B$3, resultados!$A$1:$ZZ$1, 0))</f>
        <v/>
      </c>
    </row>
    <row r="43">
      <c r="A43">
        <f>INDEX(resultados!$A$2:$ZZ$236, 37, MATCH($B$1, resultados!$A$1:$ZZ$1, 0))</f>
        <v/>
      </c>
      <c r="B43">
        <f>INDEX(resultados!$A$2:$ZZ$236, 37, MATCH($B$2, resultados!$A$1:$ZZ$1, 0))</f>
        <v/>
      </c>
      <c r="C43">
        <f>INDEX(resultados!$A$2:$ZZ$236, 37, MATCH($B$3, resultados!$A$1:$ZZ$1, 0))</f>
        <v/>
      </c>
    </row>
    <row r="44">
      <c r="A44">
        <f>INDEX(resultados!$A$2:$ZZ$236, 38, MATCH($B$1, resultados!$A$1:$ZZ$1, 0))</f>
        <v/>
      </c>
      <c r="B44">
        <f>INDEX(resultados!$A$2:$ZZ$236, 38, MATCH($B$2, resultados!$A$1:$ZZ$1, 0))</f>
        <v/>
      </c>
      <c r="C44">
        <f>INDEX(resultados!$A$2:$ZZ$236, 38, MATCH($B$3, resultados!$A$1:$ZZ$1, 0))</f>
        <v/>
      </c>
    </row>
    <row r="45">
      <c r="A45">
        <f>INDEX(resultados!$A$2:$ZZ$236, 39, MATCH($B$1, resultados!$A$1:$ZZ$1, 0))</f>
        <v/>
      </c>
      <c r="B45">
        <f>INDEX(resultados!$A$2:$ZZ$236, 39, MATCH($B$2, resultados!$A$1:$ZZ$1, 0))</f>
        <v/>
      </c>
      <c r="C45">
        <f>INDEX(resultados!$A$2:$ZZ$236, 39, MATCH($B$3, resultados!$A$1:$ZZ$1, 0))</f>
        <v/>
      </c>
    </row>
    <row r="46">
      <c r="A46">
        <f>INDEX(resultados!$A$2:$ZZ$236, 40, MATCH($B$1, resultados!$A$1:$ZZ$1, 0))</f>
        <v/>
      </c>
      <c r="B46">
        <f>INDEX(resultados!$A$2:$ZZ$236, 40, MATCH($B$2, resultados!$A$1:$ZZ$1, 0))</f>
        <v/>
      </c>
      <c r="C46">
        <f>INDEX(resultados!$A$2:$ZZ$236, 40, MATCH($B$3, resultados!$A$1:$ZZ$1, 0))</f>
        <v/>
      </c>
    </row>
    <row r="47">
      <c r="A47">
        <f>INDEX(resultados!$A$2:$ZZ$236, 41, MATCH($B$1, resultados!$A$1:$ZZ$1, 0))</f>
        <v/>
      </c>
      <c r="B47">
        <f>INDEX(resultados!$A$2:$ZZ$236, 41, MATCH($B$2, resultados!$A$1:$ZZ$1, 0))</f>
        <v/>
      </c>
      <c r="C47">
        <f>INDEX(resultados!$A$2:$ZZ$236, 41, MATCH($B$3, resultados!$A$1:$ZZ$1, 0))</f>
        <v/>
      </c>
    </row>
    <row r="48">
      <c r="A48">
        <f>INDEX(resultados!$A$2:$ZZ$236, 42, MATCH($B$1, resultados!$A$1:$ZZ$1, 0))</f>
        <v/>
      </c>
      <c r="B48">
        <f>INDEX(resultados!$A$2:$ZZ$236, 42, MATCH($B$2, resultados!$A$1:$ZZ$1, 0))</f>
        <v/>
      </c>
      <c r="C48">
        <f>INDEX(resultados!$A$2:$ZZ$236, 42, MATCH($B$3, resultados!$A$1:$ZZ$1, 0))</f>
        <v/>
      </c>
    </row>
    <row r="49">
      <c r="A49">
        <f>INDEX(resultados!$A$2:$ZZ$236, 43, MATCH($B$1, resultados!$A$1:$ZZ$1, 0))</f>
        <v/>
      </c>
      <c r="B49">
        <f>INDEX(resultados!$A$2:$ZZ$236, 43, MATCH($B$2, resultados!$A$1:$ZZ$1, 0))</f>
        <v/>
      </c>
      <c r="C49">
        <f>INDEX(resultados!$A$2:$ZZ$236, 43, MATCH($B$3, resultados!$A$1:$ZZ$1, 0))</f>
        <v/>
      </c>
    </row>
    <row r="50">
      <c r="A50">
        <f>INDEX(resultados!$A$2:$ZZ$236, 44, MATCH($B$1, resultados!$A$1:$ZZ$1, 0))</f>
        <v/>
      </c>
      <c r="B50">
        <f>INDEX(resultados!$A$2:$ZZ$236, 44, MATCH($B$2, resultados!$A$1:$ZZ$1, 0))</f>
        <v/>
      </c>
      <c r="C50">
        <f>INDEX(resultados!$A$2:$ZZ$236, 44, MATCH($B$3, resultados!$A$1:$ZZ$1, 0))</f>
        <v/>
      </c>
    </row>
    <row r="51">
      <c r="A51">
        <f>INDEX(resultados!$A$2:$ZZ$236, 45, MATCH($B$1, resultados!$A$1:$ZZ$1, 0))</f>
        <v/>
      </c>
      <c r="B51">
        <f>INDEX(resultados!$A$2:$ZZ$236, 45, MATCH($B$2, resultados!$A$1:$ZZ$1, 0))</f>
        <v/>
      </c>
      <c r="C51">
        <f>INDEX(resultados!$A$2:$ZZ$236, 45, MATCH($B$3, resultados!$A$1:$ZZ$1, 0))</f>
        <v/>
      </c>
    </row>
    <row r="52">
      <c r="A52">
        <f>INDEX(resultados!$A$2:$ZZ$236, 46, MATCH($B$1, resultados!$A$1:$ZZ$1, 0))</f>
        <v/>
      </c>
      <c r="B52">
        <f>INDEX(resultados!$A$2:$ZZ$236, 46, MATCH($B$2, resultados!$A$1:$ZZ$1, 0))</f>
        <v/>
      </c>
      <c r="C52">
        <f>INDEX(resultados!$A$2:$ZZ$236, 46, MATCH($B$3, resultados!$A$1:$ZZ$1, 0))</f>
        <v/>
      </c>
    </row>
    <row r="53">
      <c r="A53">
        <f>INDEX(resultados!$A$2:$ZZ$236, 47, MATCH($B$1, resultados!$A$1:$ZZ$1, 0))</f>
        <v/>
      </c>
      <c r="B53">
        <f>INDEX(resultados!$A$2:$ZZ$236, 47, MATCH($B$2, resultados!$A$1:$ZZ$1, 0))</f>
        <v/>
      </c>
      <c r="C53">
        <f>INDEX(resultados!$A$2:$ZZ$236, 47, MATCH($B$3, resultados!$A$1:$ZZ$1, 0))</f>
        <v/>
      </c>
    </row>
    <row r="54">
      <c r="A54">
        <f>INDEX(resultados!$A$2:$ZZ$236, 48, MATCH($B$1, resultados!$A$1:$ZZ$1, 0))</f>
        <v/>
      </c>
      <c r="B54">
        <f>INDEX(resultados!$A$2:$ZZ$236, 48, MATCH($B$2, resultados!$A$1:$ZZ$1, 0))</f>
        <v/>
      </c>
      <c r="C54">
        <f>INDEX(resultados!$A$2:$ZZ$236, 48, MATCH($B$3, resultados!$A$1:$ZZ$1, 0))</f>
        <v/>
      </c>
    </row>
    <row r="55">
      <c r="A55">
        <f>INDEX(resultados!$A$2:$ZZ$236, 49, MATCH($B$1, resultados!$A$1:$ZZ$1, 0))</f>
        <v/>
      </c>
      <c r="B55">
        <f>INDEX(resultados!$A$2:$ZZ$236, 49, MATCH($B$2, resultados!$A$1:$ZZ$1, 0))</f>
        <v/>
      </c>
      <c r="C55">
        <f>INDEX(resultados!$A$2:$ZZ$236, 49, MATCH($B$3, resultados!$A$1:$ZZ$1, 0))</f>
        <v/>
      </c>
    </row>
    <row r="56">
      <c r="A56">
        <f>INDEX(resultados!$A$2:$ZZ$236, 50, MATCH($B$1, resultados!$A$1:$ZZ$1, 0))</f>
        <v/>
      </c>
      <c r="B56">
        <f>INDEX(resultados!$A$2:$ZZ$236, 50, MATCH($B$2, resultados!$A$1:$ZZ$1, 0))</f>
        <v/>
      </c>
      <c r="C56">
        <f>INDEX(resultados!$A$2:$ZZ$236, 50, MATCH($B$3, resultados!$A$1:$ZZ$1, 0))</f>
        <v/>
      </c>
    </row>
    <row r="57">
      <c r="A57">
        <f>INDEX(resultados!$A$2:$ZZ$236, 51, MATCH($B$1, resultados!$A$1:$ZZ$1, 0))</f>
        <v/>
      </c>
      <c r="B57">
        <f>INDEX(resultados!$A$2:$ZZ$236, 51, MATCH($B$2, resultados!$A$1:$ZZ$1, 0))</f>
        <v/>
      </c>
      <c r="C57">
        <f>INDEX(resultados!$A$2:$ZZ$236, 51, MATCH($B$3, resultados!$A$1:$ZZ$1, 0))</f>
        <v/>
      </c>
    </row>
    <row r="58">
      <c r="A58">
        <f>INDEX(resultados!$A$2:$ZZ$236, 52, MATCH($B$1, resultados!$A$1:$ZZ$1, 0))</f>
        <v/>
      </c>
      <c r="B58">
        <f>INDEX(resultados!$A$2:$ZZ$236, 52, MATCH($B$2, resultados!$A$1:$ZZ$1, 0))</f>
        <v/>
      </c>
      <c r="C58">
        <f>INDEX(resultados!$A$2:$ZZ$236, 52, MATCH($B$3, resultados!$A$1:$ZZ$1, 0))</f>
        <v/>
      </c>
    </row>
    <row r="59">
      <c r="A59">
        <f>INDEX(resultados!$A$2:$ZZ$236, 53, MATCH($B$1, resultados!$A$1:$ZZ$1, 0))</f>
        <v/>
      </c>
      <c r="B59">
        <f>INDEX(resultados!$A$2:$ZZ$236, 53, MATCH($B$2, resultados!$A$1:$ZZ$1, 0))</f>
        <v/>
      </c>
      <c r="C59">
        <f>INDEX(resultados!$A$2:$ZZ$236, 53, MATCH($B$3, resultados!$A$1:$ZZ$1, 0))</f>
        <v/>
      </c>
    </row>
    <row r="60">
      <c r="A60">
        <f>INDEX(resultados!$A$2:$ZZ$236, 54, MATCH($B$1, resultados!$A$1:$ZZ$1, 0))</f>
        <v/>
      </c>
      <c r="B60">
        <f>INDEX(resultados!$A$2:$ZZ$236, 54, MATCH($B$2, resultados!$A$1:$ZZ$1, 0))</f>
        <v/>
      </c>
      <c r="C60">
        <f>INDEX(resultados!$A$2:$ZZ$236, 54, MATCH($B$3, resultados!$A$1:$ZZ$1, 0))</f>
        <v/>
      </c>
    </row>
    <row r="61">
      <c r="A61">
        <f>INDEX(resultados!$A$2:$ZZ$236, 55, MATCH($B$1, resultados!$A$1:$ZZ$1, 0))</f>
        <v/>
      </c>
      <c r="B61">
        <f>INDEX(resultados!$A$2:$ZZ$236, 55, MATCH($B$2, resultados!$A$1:$ZZ$1, 0))</f>
        <v/>
      </c>
      <c r="C61">
        <f>INDEX(resultados!$A$2:$ZZ$236, 55, MATCH($B$3, resultados!$A$1:$ZZ$1, 0))</f>
        <v/>
      </c>
    </row>
    <row r="62">
      <c r="A62">
        <f>INDEX(resultados!$A$2:$ZZ$236, 56, MATCH($B$1, resultados!$A$1:$ZZ$1, 0))</f>
        <v/>
      </c>
      <c r="B62">
        <f>INDEX(resultados!$A$2:$ZZ$236, 56, MATCH($B$2, resultados!$A$1:$ZZ$1, 0))</f>
        <v/>
      </c>
      <c r="C62">
        <f>INDEX(resultados!$A$2:$ZZ$236, 56, MATCH($B$3, resultados!$A$1:$ZZ$1, 0))</f>
        <v/>
      </c>
    </row>
    <row r="63">
      <c r="A63">
        <f>INDEX(resultados!$A$2:$ZZ$236, 57, MATCH($B$1, resultados!$A$1:$ZZ$1, 0))</f>
        <v/>
      </c>
      <c r="B63">
        <f>INDEX(resultados!$A$2:$ZZ$236, 57, MATCH($B$2, resultados!$A$1:$ZZ$1, 0))</f>
        <v/>
      </c>
      <c r="C63">
        <f>INDEX(resultados!$A$2:$ZZ$236, 57, MATCH($B$3, resultados!$A$1:$ZZ$1, 0))</f>
        <v/>
      </c>
    </row>
    <row r="64">
      <c r="A64">
        <f>INDEX(resultados!$A$2:$ZZ$236, 58, MATCH($B$1, resultados!$A$1:$ZZ$1, 0))</f>
        <v/>
      </c>
      <c r="B64">
        <f>INDEX(resultados!$A$2:$ZZ$236, 58, MATCH($B$2, resultados!$A$1:$ZZ$1, 0))</f>
        <v/>
      </c>
      <c r="C64">
        <f>INDEX(resultados!$A$2:$ZZ$236, 58, MATCH($B$3, resultados!$A$1:$ZZ$1, 0))</f>
        <v/>
      </c>
    </row>
    <row r="65">
      <c r="A65">
        <f>INDEX(resultados!$A$2:$ZZ$236, 59, MATCH($B$1, resultados!$A$1:$ZZ$1, 0))</f>
        <v/>
      </c>
      <c r="B65">
        <f>INDEX(resultados!$A$2:$ZZ$236, 59, MATCH($B$2, resultados!$A$1:$ZZ$1, 0))</f>
        <v/>
      </c>
      <c r="C65">
        <f>INDEX(resultados!$A$2:$ZZ$236, 59, MATCH($B$3, resultados!$A$1:$ZZ$1, 0))</f>
        <v/>
      </c>
    </row>
    <row r="66">
      <c r="A66">
        <f>INDEX(resultados!$A$2:$ZZ$236, 60, MATCH($B$1, resultados!$A$1:$ZZ$1, 0))</f>
        <v/>
      </c>
      <c r="B66">
        <f>INDEX(resultados!$A$2:$ZZ$236, 60, MATCH($B$2, resultados!$A$1:$ZZ$1, 0))</f>
        <v/>
      </c>
      <c r="C66">
        <f>INDEX(resultados!$A$2:$ZZ$236, 60, MATCH($B$3, resultados!$A$1:$ZZ$1, 0))</f>
        <v/>
      </c>
    </row>
    <row r="67">
      <c r="A67">
        <f>INDEX(resultados!$A$2:$ZZ$236, 61, MATCH($B$1, resultados!$A$1:$ZZ$1, 0))</f>
        <v/>
      </c>
      <c r="B67">
        <f>INDEX(resultados!$A$2:$ZZ$236, 61, MATCH($B$2, resultados!$A$1:$ZZ$1, 0))</f>
        <v/>
      </c>
      <c r="C67">
        <f>INDEX(resultados!$A$2:$ZZ$236, 61, MATCH($B$3, resultados!$A$1:$ZZ$1, 0))</f>
        <v/>
      </c>
    </row>
    <row r="68">
      <c r="A68">
        <f>INDEX(resultados!$A$2:$ZZ$236, 62, MATCH($B$1, resultados!$A$1:$ZZ$1, 0))</f>
        <v/>
      </c>
      <c r="B68">
        <f>INDEX(resultados!$A$2:$ZZ$236, 62, MATCH($B$2, resultados!$A$1:$ZZ$1, 0))</f>
        <v/>
      </c>
      <c r="C68">
        <f>INDEX(resultados!$A$2:$ZZ$236, 62, MATCH($B$3, resultados!$A$1:$ZZ$1, 0))</f>
        <v/>
      </c>
    </row>
    <row r="69">
      <c r="A69">
        <f>INDEX(resultados!$A$2:$ZZ$236, 63, MATCH($B$1, resultados!$A$1:$ZZ$1, 0))</f>
        <v/>
      </c>
      <c r="B69">
        <f>INDEX(resultados!$A$2:$ZZ$236, 63, MATCH($B$2, resultados!$A$1:$ZZ$1, 0))</f>
        <v/>
      </c>
      <c r="C69">
        <f>INDEX(resultados!$A$2:$ZZ$236, 63, MATCH($B$3, resultados!$A$1:$ZZ$1, 0))</f>
        <v/>
      </c>
    </row>
    <row r="70">
      <c r="A70">
        <f>INDEX(resultados!$A$2:$ZZ$236, 64, MATCH($B$1, resultados!$A$1:$ZZ$1, 0))</f>
        <v/>
      </c>
      <c r="B70">
        <f>INDEX(resultados!$A$2:$ZZ$236, 64, MATCH($B$2, resultados!$A$1:$ZZ$1, 0))</f>
        <v/>
      </c>
      <c r="C70">
        <f>INDEX(resultados!$A$2:$ZZ$236, 64, MATCH($B$3, resultados!$A$1:$ZZ$1, 0))</f>
        <v/>
      </c>
    </row>
    <row r="71">
      <c r="A71">
        <f>INDEX(resultados!$A$2:$ZZ$236, 65, MATCH($B$1, resultados!$A$1:$ZZ$1, 0))</f>
        <v/>
      </c>
      <c r="B71">
        <f>INDEX(resultados!$A$2:$ZZ$236, 65, MATCH($B$2, resultados!$A$1:$ZZ$1, 0))</f>
        <v/>
      </c>
      <c r="C71">
        <f>INDEX(resultados!$A$2:$ZZ$236, 65, MATCH($B$3, resultados!$A$1:$ZZ$1, 0))</f>
        <v/>
      </c>
    </row>
    <row r="72">
      <c r="A72">
        <f>INDEX(resultados!$A$2:$ZZ$236, 66, MATCH($B$1, resultados!$A$1:$ZZ$1, 0))</f>
        <v/>
      </c>
      <c r="B72">
        <f>INDEX(resultados!$A$2:$ZZ$236, 66, MATCH($B$2, resultados!$A$1:$ZZ$1, 0))</f>
        <v/>
      </c>
      <c r="C72">
        <f>INDEX(resultados!$A$2:$ZZ$236, 66, MATCH($B$3, resultados!$A$1:$ZZ$1, 0))</f>
        <v/>
      </c>
    </row>
    <row r="73">
      <c r="A73">
        <f>INDEX(resultados!$A$2:$ZZ$236, 67, MATCH($B$1, resultados!$A$1:$ZZ$1, 0))</f>
        <v/>
      </c>
      <c r="B73">
        <f>INDEX(resultados!$A$2:$ZZ$236, 67, MATCH($B$2, resultados!$A$1:$ZZ$1, 0))</f>
        <v/>
      </c>
      <c r="C73">
        <f>INDEX(resultados!$A$2:$ZZ$236, 67, MATCH($B$3, resultados!$A$1:$ZZ$1, 0))</f>
        <v/>
      </c>
    </row>
    <row r="74">
      <c r="A74">
        <f>INDEX(resultados!$A$2:$ZZ$236, 68, MATCH($B$1, resultados!$A$1:$ZZ$1, 0))</f>
        <v/>
      </c>
      <c r="B74">
        <f>INDEX(resultados!$A$2:$ZZ$236, 68, MATCH($B$2, resultados!$A$1:$ZZ$1, 0))</f>
        <v/>
      </c>
      <c r="C74">
        <f>INDEX(resultados!$A$2:$ZZ$236, 68, MATCH($B$3, resultados!$A$1:$ZZ$1, 0))</f>
        <v/>
      </c>
    </row>
    <row r="75">
      <c r="A75">
        <f>INDEX(resultados!$A$2:$ZZ$236, 69, MATCH($B$1, resultados!$A$1:$ZZ$1, 0))</f>
        <v/>
      </c>
      <c r="B75">
        <f>INDEX(resultados!$A$2:$ZZ$236, 69, MATCH($B$2, resultados!$A$1:$ZZ$1, 0))</f>
        <v/>
      </c>
      <c r="C75">
        <f>INDEX(resultados!$A$2:$ZZ$236, 69, MATCH($B$3, resultados!$A$1:$ZZ$1, 0))</f>
        <v/>
      </c>
    </row>
    <row r="76">
      <c r="A76">
        <f>INDEX(resultados!$A$2:$ZZ$236, 70, MATCH($B$1, resultados!$A$1:$ZZ$1, 0))</f>
        <v/>
      </c>
      <c r="B76">
        <f>INDEX(resultados!$A$2:$ZZ$236, 70, MATCH($B$2, resultados!$A$1:$ZZ$1, 0))</f>
        <v/>
      </c>
      <c r="C76">
        <f>INDEX(resultados!$A$2:$ZZ$236, 70, MATCH($B$3, resultados!$A$1:$ZZ$1, 0))</f>
        <v/>
      </c>
    </row>
    <row r="77">
      <c r="A77">
        <f>INDEX(resultados!$A$2:$ZZ$236, 71, MATCH($B$1, resultados!$A$1:$ZZ$1, 0))</f>
        <v/>
      </c>
      <c r="B77">
        <f>INDEX(resultados!$A$2:$ZZ$236, 71, MATCH($B$2, resultados!$A$1:$ZZ$1, 0))</f>
        <v/>
      </c>
      <c r="C77">
        <f>INDEX(resultados!$A$2:$ZZ$236, 71, MATCH($B$3, resultados!$A$1:$ZZ$1, 0))</f>
        <v/>
      </c>
    </row>
    <row r="78">
      <c r="A78">
        <f>INDEX(resultados!$A$2:$ZZ$236, 72, MATCH($B$1, resultados!$A$1:$ZZ$1, 0))</f>
        <v/>
      </c>
      <c r="B78">
        <f>INDEX(resultados!$A$2:$ZZ$236, 72, MATCH($B$2, resultados!$A$1:$ZZ$1, 0))</f>
        <v/>
      </c>
      <c r="C78">
        <f>INDEX(resultados!$A$2:$ZZ$236, 72, MATCH($B$3, resultados!$A$1:$ZZ$1, 0))</f>
        <v/>
      </c>
    </row>
    <row r="79">
      <c r="A79">
        <f>INDEX(resultados!$A$2:$ZZ$236, 73, MATCH($B$1, resultados!$A$1:$ZZ$1, 0))</f>
        <v/>
      </c>
      <c r="B79">
        <f>INDEX(resultados!$A$2:$ZZ$236, 73, MATCH($B$2, resultados!$A$1:$ZZ$1, 0))</f>
        <v/>
      </c>
      <c r="C79">
        <f>INDEX(resultados!$A$2:$ZZ$236, 73, MATCH($B$3, resultados!$A$1:$ZZ$1, 0))</f>
        <v/>
      </c>
    </row>
    <row r="80">
      <c r="A80">
        <f>INDEX(resultados!$A$2:$ZZ$236, 74, MATCH($B$1, resultados!$A$1:$ZZ$1, 0))</f>
        <v/>
      </c>
      <c r="B80">
        <f>INDEX(resultados!$A$2:$ZZ$236, 74, MATCH($B$2, resultados!$A$1:$ZZ$1, 0))</f>
        <v/>
      </c>
      <c r="C80">
        <f>INDEX(resultados!$A$2:$ZZ$236, 74, MATCH($B$3, resultados!$A$1:$ZZ$1, 0))</f>
        <v/>
      </c>
    </row>
    <row r="81">
      <c r="A81">
        <f>INDEX(resultados!$A$2:$ZZ$236, 75, MATCH($B$1, resultados!$A$1:$ZZ$1, 0))</f>
        <v/>
      </c>
      <c r="B81">
        <f>INDEX(resultados!$A$2:$ZZ$236, 75, MATCH($B$2, resultados!$A$1:$ZZ$1, 0))</f>
        <v/>
      </c>
      <c r="C81">
        <f>INDEX(resultados!$A$2:$ZZ$236, 75, MATCH($B$3, resultados!$A$1:$ZZ$1, 0))</f>
        <v/>
      </c>
    </row>
    <row r="82">
      <c r="A82">
        <f>INDEX(resultados!$A$2:$ZZ$236, 76, MATCH($B$1, resultados!$A$1:$ZZ$1, 0))</f>
        <v/>
      </c>
      <c r="B82">
        <f>INDEX(resultados!$A$2:$ZZ$236, 76, MATCH($B$2, resultados!$A$1:$ZZ$1, 0))</f>
        <v/>
      </c>
      <c r="C82">
        <f>INDEX(resultados!$A$2:$ZZ$236, 76, MATCH($B$3, resultados!$A$1:$ZZ$1, 0))</f>
        <v/>
      </c>
    </row>
    <row r="83">
      <c r="A83">
        <f>INDEX(resultados!$A$2:$ZZ$236, 77, MATCH($B$1, resultados!$A$1:$ZZ$1, 0))</f>
        <v/>
      </c>
      <c r="B83">
        <f>INDEX(resultados!$A$2:$ZZ$236, 77, MATCH($B$2, resultados!$A$1:$ZZ$1, 0))</f>
        <v/>
      </c>
      <c r="C83">
        <f>INDEX(resultados!$A$2:$ZZ$236, 77, MATCH($B$3, resultados!$A$1:$ZZ$1, 0))</f>
        <v/>
      </c>
    </row>
    <row r="84">
      <c r="A84">
        <f>INDEX(resultados!$A$2:$ZZ$236, 78, MATCH($B$1, resultados!$A$1:$ZZ$1, 0))</f>
        <v/>
      </c>
      <c r="B84">
        <f>INDEX(resultados!$A$2:$ZZ$236, 78, MATCH($B$2, resultados!$A$1:$ZZ$1, 0))</f>
        <v/>
      </c>
      <c r="C84">
        <f>INDEX(resultados!$A$2:$ZZ$236, 78, MATCH($B$3, resultados!$A$1:$ZZ$1, 0))</f>
        <v/>
      </c>
    </row>
    <row r="85">
      <c r="A85">
        <f>INDEX(resultados!$A$2:$ZZ$236, 79, MATCH($B$1, resultados!$A$1:$ZZ$1, 0))</f>
        <v/>
      </c>
      <c r="B85">
        <f>INDEX(resultados!$A$2:$ZZ$236, 79, MATCH($B$2, resultados!$A$1:$ZZ$1, 0))</f>
        <v/>
      </c>
      <c r="C85">
        <f>INDEX(resultados!$A$2:$ZZ$236, 79, MATCH($B$3, resultados!$A$1:$ZZ$1, 0))</f>
        <v/>
      </c>
    </row>
    <row r="86">
      <c r="A86">
        <f>INDEX(resultados!$A$2:$ZZ$236, 80, MATCH($B$1, resultados!$A$1:$ZZ$1, 0))</f>
        <v/>
      </c>
      <c r="B86">
        <f>INDEX(resultados!$A$2:$ZZ$236, 80, MATCH($B$2, resultados!$A$1:$ZZ$1, 0))</f>
        <v/>
      </c>
      <c r="C86">
        <f>INDEX(resultados!$A$2:$ZZ$236, 80, MATCH($B$3, resultados!$A$1:$ZZ$1, 0))</f>
        <v/>
      </c>
    </row>
    <row r="87">
      <c r="A87">
        <f>INDEX(resultados!$A$2:$ZZ$236, 81, MATCH($B$1, resultados!$A$1:$ZZ$1, 0))</f>
        <v/>
      </c>
      <c r="B87">
        <f>INDEX(resultados!$A$2:$ZZ$236, 81, MATCH($B$2, resultados!$A$1:$ZZ$1, 0))</f>
        <v/>
      </c>
      <c r="C87">
        <f>INDEX(resultados!$A$2:$ZZ$236, 81, MATCH($B$3, resultados!$A$1:$ZZ$1, 0))</f>
        <v/>
      </c>
    </row>
    <row r="88">
      <c r="A88">
        <f>INDEX(resultados!$A$2:$ZZ$236, 82, MATCH($B$1, resultados!$A$1:$ZZ$1, 0))</f>
        <v/>
      </c>
      <c r="B88">
        <f>INDEX(resultados!$A$2:$ZZ$236, 82, MATCH($B$2, resultados!$A$1:$ZZ$1, 0))</f>
        <v/>
      </c>
      <c r="C88">
        <f>INDEX(resultados!$A$2:$ZZ$236, 82, MATCH($B$3, resultados!$A$1:$ZZ$1, 0))</f>
        <v/>
      </c>
    </row>
    <row r="89">
      <c r="A89">
        <f>INDEX(resultados!$A$2:$ZZ$236, 83, MATCH($B$1, resultados!$A$1:$ZZ$1, 0))</f>
        <v/>
      </c>
      <c r="B89">
        <f>INDEX(resultados!$A$2:$ZZ$236, 83, MATCH($B$2, resultados!$A$1:$ZZ$1, 0))</f>
        <v/>
      </c>
      <c r="C89">
        <f>INDEX(resultados!$A$2:$ZZ$236, 83, MATCH($B$3, resultados!$A$1:$ZZ$1, 0))</f>
        <v/>
      </c>
    </row>
    <row r="90">
      <c r="A90">
        <f>INDEX(resultados!$A$2:$ZZ$236, 84, MATCH($B$1, resultados!$A$1:$ZZ$1, 0))</f>
        <v/>
      </c>
      <c r="B90">
        <f>INDEX(resultados!$A$2:$ZZ$236, 84, MATCH($B$2, resultados!$A$1:$ZZ$1, 0))</f>
        <v/>
      </c>
      <c r="C90">
        <f>INDEX(resultados!$A$2:$ZZ$236, 84, MATCH($B$3, resultados!$A$1:$ZZ$1, 0))</f>
        <v/>
      </c>
    </row>
    <row r="91">
      <c r="A91">
        <f>INDEX(resultados!$A$2:$ZZ$236, 85, MATCH($B$1, resultados!$A$1:$ZZ$1, 0))</f>
        <v/>
      </c>
      <c r="B91">
        <f>INDEX(resultados!$A$2:$ZZ$236, 85, MATCH($B$2, resultados!$A$1:$ZZ$1, 0))</f>
        <v/>
      </c>
      <c r="C91">
        <f>INDEX(resultados!$A$2:$ZZ$236, 85, MATCH($B$3, resultados!$A$1:$ZZ$1, 0))</f>
        <v/>
      </c>
    </row>
    <row r="92">
      <c r="A92">
        <f>INDEX(resultados!$A$2:$ZZ$236, 86, MATCH($B$1, resultados!$A$1:$ZZ$1, 0))</f>
        <v/>
      </c>
      <c r="B92">
        <f>INDEX(resultados!$A$2:$ZZ$236, 86, MATCH($B$2, resultados!$A$1:$ZZ$1, 0))</f>
        <v/>
      </c>
      <c r="C92">
        <f>INDEX(resultados!$A$2:$ZZ$236, 86, MATCH($B$3, resultados!$A$1:$ZZ$1, 0))</f>
        <v/>
      </c>
    </row>
    <row r="93">
      <c r="A93">
        <f>INDEX(resultados!$A$2:$ZZ$236, 87, MATCH($B$1, resultados!$A$1:$ZZ$1, 0))</f>
        <v/>
      </c>
      <c r="B93">
        <f>INDEX(resultados!$A$2:$ZZ$236, 87, MATCH($B$2, resultados!$A$1:$ZZ$1, 0))</f>
        <v/>
      </c>
      <c r="C93">
        <f>INDEX(resultados!$A$2:$ZZ$236, 87, MATCH($B$3, resultados!$A$1:$ZZ$1, 0))</f>
        <v/>
      </c>
    </row>
    <row r="94">
      <c r="A94">
        <f>INDEX(resultados!$A$2:$ZZ$236, 88, MATCH($B$1, resultados!$A$1:$ZZ$1, 0))</f>
        <v/>
      </c>
      <c r="B94">
        <f>INDEX(resultados!$A$2:$ZZ$236, 88, MATCH($B$2, resultados!$A$1:$ZZ$1, 0))</f>
        <v/>
      </c>
      <c r="C94">
        <f>INDEX(resultados!$A$2:$ZZ$236, 88, MATCH($B$3, resultados!$A$1:$ZZ$1, 0))</f>
        <v/>
      </c>
    </row>
    <row r="95">
      <c r="A95">
        <f>INDEX(resultados!$A$2:$ZZ$236, 89, MATCH($B$1, resultados!$A$1:$ZZ$1, 0))</f>
        <v/>
      </c>
      <c r="B95">
        <f>INDEX(resultados!$A$2:$ZZ$236, 89, MATCH($B$2, resultados!$A$1:$ZZ$1, 0))</f>
        <v/>
      </c>
      <c r="C95">
        <f>INDEX(resultados!$A$2:$ZZ$236, 89, MATCH($B$3, resultados!$A$1:$ZZ$1, 0))</f>
        <v/>
      </c>
    </row>
    <row r="96">
      <c r="A96">
        <f>INDEX(resultados!$A$2:$ZZ$236, 90, MATCH($B$1, resultados!$A$1:$ZZ$1, 0))</f>
        <v/>
      </c>
      <c r="B96">
        <f>INDEX(resultados!$A$2:$ZZ$236, 90, MATCH($B$2, resultados!$A$1:$ZZ$1, 0))</f>
        <v/>
      </c>
      <c r="C96">
        <f>INDEX(resultados!$A$2:$ZZ$236, 90, MATCH($B$3, resultados!$A$1:$ZZ$1, 0))</f>
        <v/>
      </c>
    </row>
    <row r="97">
      <c r="A97">
        <f>INDEX(resultados!$A$2:$ZZ$236, 91, MATCH($B$1, resultados!$A$1:$ZZ$1, 0))</f>
        <v/>
      </c>
      <c r="B97">
        <f>INDEX(resultados!$A$2:$ZZ$236, 91, MATCH($B$2, resultados!$A$1:$ZZ$1, 0))</f>
        <v/>
      </c>
      <c r="C97">
        <f>INDEX(resultados!$A$2:$ZZ$236, 91, MATCH($B$3, resultados!$A$1:$ZZ$1, 0))</f>
        <v/>
      </c>
    </row>
    <row r="98">
      <c r="A98">
        <f>INDEX(resultados!$A$2:$ZZ$236, 92, MATCH($B$1, resultados!$A$1:$ZZ$1, 0))</f>
        <v/>
      </c>
      <c r="B98">
        <f>INDEX(resultados!$A$2:$ZZ$236, 92, MATCH($B$2, resultados!$A$1:$ZZ$1, 0))</f>
        <v/>
      </c>
      <c r="C98">
        <f>INDEX(resultados!$A$2:$ZZ$236, 92, MATCH($B$3, resultados!$A$1:$ZZ$1, 0))</f>
        <v/>
      </c>
    </row>
    <row r="99">
      <c r="A99">
        <f>INDEX(resultados!$A$2:$ZZ$236, 93, MATCH($B$1, resultados!$A$1:$ZZ$1, 0))</f>
        <v/>
      </c>
      <c r="B99">
        <f>INDEX(resultados!$A$2:$ZZ$236, 93, MATCH($B$2, resultados!$A$1:$ZZ$1, 0))</f>
        <v/>
      </c>
      <c r="C99">
        <f>INDEX(resultados!$A$2:$ZZ$236, 93, MATCH($B$3, resultados!$A$1:$ZZ$1, 0))</f>
        <v/>
      </c>
    </row>
    <row r="100">
      <c r="A100">
        <f>INDEX(resultados!$A$2:$ZZ$236, 94, MATCH($B$1, resultados!$A$1:$ZZ$1, 0))</f>
        <v/>
      </c>
      <c r="B100">
        <f>INDEX(resultados!$A$2:$ZZ$236, 94, MATCH($B$2, resultados!$A$1:$ZZ$1, 0))</f>
        <v/>
      </c>
      <c r="C100">
        <f>INDEX(resultados!$A$2:$ZZ$236, 94, MATCH($B$3, resultados!$A$1:$ZZ$1, 0))</f>
        <v/>
      </c>
    </row>
    <row r="101">
      <c r="A101">
        <f>INDEX(resultados!$A$2:$ZZ$236, 95, MATCH($B$1, resultados!$A$1:$ZZ$1, 0))</f>
        <v/>
      </c>
      <c r="B101">
        <f>INDEX(resultados!$A$2:$ZZ$236, 95, MATCH($B$2, resultados!$A$1:$ZZ$1, 0))</f>
        <v/>
      </c>
      <c r="C101">
        <f>INDEX(resultados!$A$2:$ZZ$236, 95, MATCH($B$3, resultados!$A$1:$ZZ$1, 0))</f>
        <v/>
      </c>
    </row>
    <row r="102">
      <c r="A102">
        <f>INDEX(resultados!$A$2:$ZZ$236, 96, MATCH($B$1, resultados!$A$1:$ZZ$1, 0))</f>
        <v/>
      </c>
      <c r="B102">
        <f>INDEX(resultados!$A$2:$ZZ$236, 96, MATCH($B$2, resultados!$A$1:$ZZ$1, 0))</f>
        <v/>
      </c>
      <c r="C102">
        <f>INDEX(resultados!$A$2:$ZZ$236, 96, MATCH($B$3, resultados!$A$1:$ZZ$1, 0))</f>
        <v/>
      </c>
    </row>
    <row r="103">
      <c r="A103">
        <f>INDEX(resultados!$A$2:$ZZ$236, 97, MATCH($B$1, resultados!$A$1:$ZZ$1, 0))</f>
        <v/>
      </c>
      <c r="B103">
        <f>INDEX(resultados!$A$2:$ZZ$236, 97, MATCH($B$2, resultados!$A$1:$ZZ$1, 0))</f>
        <v/>
      </c>
      <c r="C103">
        <f>INDEX(resultados!$A$2:$ZZ$236, 97, MATCH($B$3, resultados!$A$1:$ZZ$1, 0))</f>
        <v/>
      </c>
    </row>
    <row r="104">
      <c r="A104">
        <f>INDEX(resultados!$A$2:$ZZ$236, 98, MATCH($B$1, resultados!$A$1:$ZZ$1, 0))</f>
        <v/>
      </c>
      <c r="B104">
        <f>INDEX(resultados!$A$2:$ZZ$236, 98, MATCH($B$2, resultados!$A$1:$ZZ$1, 0))</f>
        <v/>
      </c>
      <c r="C104">
        <f>INDEX(resultados!$A$2:$ZZ$236, 98, MATCH($B$3, resultados!$A$1:$ZZ$1, 0))</f>
        <v/>
      </c>
    </row>
    <row r="105">
      <c r="A105">
        <f>INDEX(resultados!$A$2:$ZZ$236, 99, MATCH($B$1, resultados!$A$1:$ZZ$1, 0))</f>
        <v/>
      </c>
      <c r="B105">
        <f>INDEX(resultados!$A$2:$ZZ$236, 99, MATCH($B$2, resultados!$A$1:$ZZ$1, 0))</f>
        <v/>
      </c>
      <c r="C105">
        <f>INDEX(resultados!$A$2:$ZZ$236, 99, MATCH($B$3, resultados!$A$1:$ZZ$1, 0))</f>
        <v/>
      </c>
    </row>
    <row r="106">
      <c r="A106">
        <f>INDEX(resultados!$A$2:$ZZ$236, 100, MATCH($B$1, resultados!$A$1:$ZZ$1, 0))</f>
        <v/>
      </c>
      <c r="B106">
        <f>INDEX(resultados!$A$2:$ZZ$236, 100, MATCH($B$2, resultados!$A$1:$ZZ$1, 0))</f>
        <v/>
      </c>
      <c r="C106">
        <f>INDEX(resultados!$A$2:$ZZ$236, 100, MATCH($B$3, resultados!$A$1:$ZZ$1, 0))</f>
        <v/>
      </c>
    </row>
    <row r="107">
      <c r="A107">
        <f>INDEX(resultados!$A$2:$ZZ$236, 101, MATCH($B$1, resultados!$A$1:$ZZ$1, 0))</f>
        <v/>
      </c>
      <c r="B107">
        <f>INDEX(resultados!$A$2:$ZZ$236, 101, MATCH($B$2, resultados!$A$1:$ZZ$1, 0))</f>
        <v/>
      </c>
      <c r="C107">
        <f>INDEX(resultados!$A$2:$ZZ$236, 101, MATCH($B$3, resultados!$A$1:$ZZ$1, 0))</f>
        <v/>
      </c>
    </row>
    <row r="108">
      <c r="A108">
        <f>INDEX(resultados!$A$2:$ZZ$236, 102, MATCH($B$1, resultados!$A$1:$ZZ$1, 0))</f>
        <v/>
      </c>
      <c r="B108">
        <f>INDEX(resultados!$A$2:$ZZ$236, 102, MATCH($B$2, resultados!$A$1:$ZZ$1, 0))</f>
        <v/>
      </c>
      <c r="C108">
        <f>INDEX(resultados!$A$2:$ZZ$236, 102, MATCH($B$3, resultados!$A$1:$ZZ$1, 0))</f>
        <v/>
      </c>
    </row>
    <row r="109">
      <c r="A109">
        <f>INDEX(resultados!$A$2:$ZZ$236, 103, MATCH($B$1, resultados!$A$1:$ZZ$1, 0))</f>
        <v/>
      </c>
      <c r="B109">
        <f>INDEX(resultados!$A$2:$ZZ$236, 103, MATCH($B$2, resultados!$A$1:$ZZ$1, 0))</f>
        <v/>
      </c>
      <c r="C109">
        <f>INDEX(resultados!$A$2:$ZZ$236, 103, MATCH($B$3, resultados!$A$1:$ZZ$1, 0))</f>
        <v/>
      </c>
    </row>
    <row r="110">
      <c r="A110">
        <f>INDEX(resultados!$A$2:$ZZ$236, 104, MATCH($B$1, resultados!$A$1:$ZZ$1, 0))</f>
        <v/>
      </c>
      <c r="B110">
        <f>INDEX(resultados!$A$2:$ZZ$236, 104, MATCH($B$2, resultados!$A$1:$ZZ$1, 0))</f>
        <v/>
      </c>
      <c r="C110">
        <f>INDEX(resultados!$A$2:$ZZ$236, 104, MATCH($B$3, resultados!$A$1:$ZZ$1, 0))</f>
        <v/>
      </c>
    </row>
    <row r="111">
      <c r="A111">
        <f>INDEX(resultados!$A$2:$ZZ$236, 105, MATCH($B$1, resultados!$A$1:$ZZ$1, 0))</f>
        <v/>
      </c>
      <c r="B111">
        <f>INDEX(resultados!$A$2:$ZZ$236, 105, MATCH($B$2, resultados!$A$1:$ZZ$1, 0))</f>
        <v/>
      </c>
      <c r="C111">
        <f>INDEX(resultados!$A$2:$ZZ$236, 105, MATCH($B$3, resultados!$A$1:$ZZ$1, 0))</f>
        <v/>
      </c>
    </row>
    <row r="112">
      <c r="A112">
        <f>INDEX(resultados!$A$2:$ZZ$236, 106, MATCH($B$1, resultados!$A$1:$ZZ$1, 0))</f>
        <v/>
      </c>
      <c r="B112">
        <f>INDEX(resultados!$A$2:$ZZ$236, 106, MATCH($B$2, resultados!$A$1:$ZZ$1, 0))</f>
        <v/>
      </c>
      <c r="C112">
        <f>INDEX(resultados!$A$2:$ZZ$236, 106, MATCH($B$3, resultados!$A$1:$ZZ$1, 0))</f>
        <v/>
      </c>
    </row>
    <row r="113">
      <c r="A113">
        <f>INDEX(resultados!$A$2:$ZZ$236, 107, MATCH($B$1, resultados!$A$1:$ZZ$1, 0))</f>
        <v/>
      </c>
      <c r="B113">
        <f>INDEX(resultados!$A$2:$ZZ$236, 107, MATCH($B$2, resultados!$A$1:$ZZ$1, 0))</f>
        <v/>
      </c>
      <c r="C113">
        <f>INDEX(resultados!$A$2:$ZZ$236, 107, MATCH($B$3, resultados!$A$1:$ZZ$1, 0))</f>
        <v/>
      </c>
    </row>
    <row r="114">
      <c r="A114">
        <f>INDEX(resultados!$A$2:$ZZ$236, 108, MATCH($B$1, resultados!$A$1:$ZZ$1, 0))</f>
        <v/>
      </c>
      <c r="B114">
        <f>INDEX(resultados!$A$2:$ZZ$236, 108, MATCH($B$2, resultados!$A$1:$ZZ$1, 0))</f>
        <v/>
      </c>
      <c r="C114">
        <f>INDEX(resultados!$A$2:$ZZ$236, 108, MATCH($B$3, resultados!$A$1:$ZZ$1, 0))</f>
        <v/>
      </c>
    </row>
    <row r="115">
      <c r="A115">
        <f>INDEX(resultados!$A$2:$ZZ$236, 109, MATCH($B$1, resultados!$A$1:$ZZ$1, 0))</f>
        <v/>
      </c>
      <c r="B115">
        <f>INDEX(resultados!$A$2:$ZZ$236, 109, MATCH($B$2, resultados!$A$1:$ZZ$1, 0))</f>
        <v/>
      </c>
      <c r="C115">
        <f>INDEX(resultados!$A$2:$ZZ$236, 109, MATCH($B$3, resultados!$A$1:$ZZ$1, 0))</f>
        <v/>
      </c>
    </row>
    <row r="116">
      <c r="A116">
        <f>INDEX(resultados!$A$2:$ZZ$236, 110, MATCH($B$1, resultados!$A$1:$ZZ$1, 0))</f>
        <v/>
      </c>
      <c r="B116">
        <f>INDEX(resultados!$A$2:$ZZ$236, 110, MATCH($B$2, resultados!$A$1:$ZZ$1, 0))</f>
        <v/>
      </c>
      <c r="C116">
        <f>INDEX(resultados!$A$2:$ZZ$236, 110, MATCH($B$3, resultados!$A$1:$ZZ$1, 0))</f>
        <v/>
      </c>
    </row>
    <row r="117">
      <c r="A117">
        <f>INDEX(resultados!$A$2:$ZZ$236, 111, MATCH($B$1, resultados!$A$1:$ZZ$1, 0))</f>
        <v/>
      </c>
      <c r="B117">
        <f>INDEX(resultados!$A$2:$ZZ$236, 111, MATCH($B$2, resultados!$A$1:$ZZ$1, 0))</f>
        <v/>
      </c>
      <c r="C117">
        <f>INDEX(resultados!$A$2:$ZZ$236, 111, MATCH($B$3, resultados!$A$1:$ZZ$1, 0))</f>
        <v/>
      </c>
    </row>
    <row r="118">
      <c r="A118">
        <f>INDEX(resultados!$A$2:$ZZ$236, 112, MATCH($B$1, resultados!$A$1:$ZZ$1, 0))</f>
        <v/>
      </c>
      <c r="B118">
        <f>INDEX(resultados!$A$2:$ZZ$236, 112, MATCH($B$2, resultados!$A$1:$ZZ$1, 0))</f>
        <v/>
      </c>
      <c r="C118">
        <f>INDEX(resultados!$A$2:$ZZ$236, 112, MATCH($B$3, resultados!$A$1:$ZZ$1, 0))</f>
        <v/>
      </c>
    </row>
    <row r="119">
      <c r="A119">
        <f>INDEX(resultados!$A$2:$ZZ$236, 113, MATCH($B$1, resultados!$A$1:$ZZ$1, 0))</f>
        <v/>
      </c>
      <c r="B119">
        <f>INDEX(resultados!$A$2:$ZZ$236, 113, MATCH($B$2, resultados!$A$1:$ZZ$1, 0))</f>
        <v/>
      </c>
      <c r="C119">
        <f>INDEX(resultados!$A$2:$ZZ$236, 113, MATCH($B$3, resultados!$A$1:$ZZ$1, 0))</f>
        <v/>
      </c>
    </row>
    <row r="120">
      <c r="A120">
        <f>INDEX(resultados!$A$2:$ZZ$236, 114, MATCH($B$1, resultados!$A$1:$ZZ$1, 0))</f>
        <v/>
      </c>
      <c r="B120">
        <f>INDEX(resultados!$A$2:$ZZ$236, 114, MATCH($B$2, resultados!$A$1:$ZZ$1, 0))</f>
        <v/>
      </c>
      <c r="C120">
        <f>INDEX(resultados!$A$2:$ZZ$236, 114, MATCH($B$3, resultados!$A$1:$ZZ$1, 0))</f>
        <v/>
      </c>
    </row>
    <row r="121">
      <c r="A121">
        <f>INDEX(resultados!$A$2:$ZZ$236, 115, MATCH($B$1, resultados!$A$1:$ZZ$1, 0))</f>
        <v/>
      </c>
      <c r="B121">
        <f>INDEX(resultados!$A$2:$ZZ$236, 115, MATCH($B$2, resultados!$A$1:$ZZ$1, 0))</f>
        <v/>
      </c>
      <c r="C121">
        <f>INDEX(resultados!$A$2:$ZZ$236, 115, MATCH($B$3, resultados!$A$1:$ZZ$1, 0))</f>
        <v/>
      </c>
    </row>
    <row r="122">
      <c r="A122">
        <f>INDEX(resultados!$A$2:$ZZ$236, 116, MATCH($B$1, resultados!$A$1:$ZZ$1, 0))</f>
        <v/>
      </c>
      <c r="B122">
        <f>INDEX(resultados!$A$2:$ZZ$236, 116, MATCH($B$2, resultados!$A$1:$ZZ$1, 0))</f>
        <v/>
      </c>
      <c r="C122">
        <f>INDEX(resultados!$A$2:$ZZ$236, 116, MATCH($B$3, resultados!$A$1:$ZZ$1, 0))</f>
        <v/>
      </c>
    </row>
    <row r="123">
      <c r="A123">
        <f>INDEX(resultados!$A$2:$ZZ$236, 117, MATCH($B$1, resultados!$A$1:$ZZ$1, 0))</f>
        <v/>
      </c>
      <c r="B123">
        <f>INDEX(resultados!$A$2:$ZZ$236, 117, MATCH($B$2, resultados!$A$1:$ZZ$1, 0))</f>
        <v/>
      </c>
      <c r="C123">
        <f>INDEX(resultados!$A$2:$ZZ$236, 117, MATCH($B$3, resultados!$A$1:$ZZ$1, 0))</f>
        <v/>
      </c>
    </row>
    <row r="124">
      <c r="A124">
        <f>INDEX(resultados!$A$2:$ZZ$236, 118, MATCH($B$1, resultados!$A$1:$ZZ$1, 0))</f>
        <v/>
      </c>
      <c r="B124">
        <f>INDEX(resultados!$A$2:$ZZ$236, 118, MATCH($B$2, resultados!$A$1:$ZZ$1, 0))</f>
        <v/>
      </c>
      <c r="C124">
        <f>INDEX(resultados!$A$2:$ZZ$236, 118, MATCH($B$3, resultados!$A$1:$ZZ$1, 0))</f>
        <v/>
      </c>
    </row>
    <row r="125">
      <c r="A125">
        <f>INDEX(resultados!$A$2:$ZZ$236, 119, MATCH($B$1, resultados!$A$1:$ZZ$1, 0))</f>
        <v/>
      </c>
      <c r="B125">
        <f>INDEX(resultados!$A$2:$ZZ$236, 119, MATCH($B$2, resultados!$A$1:$ZZ$1, 0))</f>
        <v/>
      </c>
      <c r="C125">
        <f>INDEX(resultados!$A$2:$ZZ$236, 119, MATCH($B$3, resultados!$A$1:$ZZ$1, 0))</f>
        <v/>
      </c>
    </row>
    <row r="126">
      <c r="A126">
        <f>INDEX(resultados!$A$2:$ZZ$236, 120, MATCH($B$1, resultados!$A$1:$ZZ$1, 0))</f>
        <v/>
      </c>
      <c r="B126">
        <f>INDEX(resultados!$A$2:$ZZ$236, 120, MATCH($B$2, resultados!$A$1:$ZZ$1, 0))</f>
        <v/>
      </c>
      <c r="C126">
        <f>INDEX(resultados!$A$2:$ZZ$236, 120, MATCH($B$3, resultados!$A$1:$ZZ$1, 0))</f>
        <v/>
      </c>
    </row>
    <row r="127">
      <c r="A127">
        <f>INDEX(resultados!$A$2:$ZZ$236, 121, MATCH($B$1, resultados!$A$1:$ZZ$1, 0))</f>
        <v/>
      </c>
      <c r="B127">
        <f>INDEX(resultados!$A$2:$ZZ$236, 121, MATCH($B$2, resultados!$A$1:$ZZ$1, 0))</f>
        <v/>
      </c>
      <c r="C127">
        <f>INDEX(resultados!$A$2:$ZZ$236, 121, MATCH($B$3, resultados!$A$1:$ZZ$1, 0))</f>
        <v/>
      </c>
    </row>
    <row r="128">
      <c r="A128">
        <f>INDEX(resultados!$A$2:$ZZ$236, 122, MATCH($B$1, resultados!$A$1:$ZZ$1, 0))</f>
        <v/>
      </c>
      <c r="B128">
        <f>INDEX(resultados!$A$2:$ZZ$236, 122, MATCH($B$2, resultados!$A$1:$ZZ$1, 0))</f>
        <v/>
      </c>
      <c r="C128">
        <f>INDEX(resultados!$A$2:$ZZ$236, 122, MATCH($B$3, resultados!$A$1:$ZZ$1, 0))</f>
        <v/>
      </c>
    </row>
    <row r="129">
      <c r="A129">
        <f>INDEX(resultados!$A$2:$ZZ$236, 123, MATCH($B$1, resultados!$A$1:$ZZ$1, 0))</f>
        <v/>
      </c>
      <c r="B129">
        <f>INDEX(resultados!$A$2:$ZZ$236, 123, MATCH($B$2, resultados!$A$1:$ZZ$1, 0))</f>
        <v/>
      </c>
      <c r="C129">
        <f>INDEX(resultados!$A$2:$ZZ$236, 123, MATCH($B$3, resultados!$A$1:$ZZ$1, 0))</f>
        <v/>
      </c>
    </row>
    <row r="130">
      <c r="A130">
        <f>INDEX(resultados!$A$2:$ZZ$236, 124, MATCH($B$1, resultados!$A$1:$ZZ$1, 0))</f>
        <v/>
      </c>
      <c r="B130">
        <f>INDEX(resultados!$A$2:$ZZ$236, 124, MATCH($B$2, resultados!$A$1:$ZZ$1, 0))</f>
        <v/>
      </c>
      <c r="C130">
        <f>INDEX(resultados!$A$2:$ZZ$236, 124, MATCH($B$3, resultados!$A$1:$ZZ$1, 0))</f>
        <v/>
      </c>
    </row>
    <row r="131">
      <c r="A131">
        <f>INDEX(resultados!$A$2:$ZZ$236, 125, MATCH($B$1, resultados!$A$1:$ZZ$1, 0))</f>
        <v/>
      </c>
      <c r="B131">
        <f>INDEX(resultados!$A$2:$ZZ$236, 125, MATCH($B$2, resultados!$A$1:$ZZ$1, 0))</f>
        <v/>
      </c>
      <c r="C131">
        <f>INDEX(resultados!$A$2:$ZZ$236, 125, MATCH($B$3, resultados!$A$1:$ZZ$1, 0))</f>
        <v/>
      </c>
    </row>
    <row r="132">
      <c r="A132">
        <f>INDEX(resultados!$A$2:$ZZ$236, 126, MATCH($B$1, resultados!$A$1:$ZZ$1, 0))</f>
        <v/>
      </c>
      <c r="B132">
        <f>INDEX(resultados!$A$2:$ZZ$236, 126, MATCH($B$2, resultados!$A$1:$ZZ$1, 0))</f>
        <v/>
      </c>
      <c r="C132">
        <f>INDEX(resultados!$A$2:$ZZ$236, 126, MATCH($B$3, resultados!$A$1:$ZZ$1, 0))</f>
        <v/>
      </c>
    </row>
    <row r="133">
      <c r="A133">
        <f>INDEX(resultados!$A$2:$ZZ$236, 127, MATCH($B$1, resultados!$A$1:$ZZ$1, 0))</f>
        <v/>
      </c>
      <c r="B133">
        <f>INDEX(resultados!$A$2:$ZZ$236, 127, MATCH($B$2, resultados!$A$1:$ZZ$1, 0))</f>
        <v/>
      </c>
      <c r="C133">
        <f>INDEX(resultados!$A$2:$ZZ$236, 127, MATCH($B$3, resultados!$A$1:$ZZ$1, 0))</f>
        <v/>
      </c>
    </row>
    <row r="134">
      <c r="A134">
        <f>INDEX(resultados!$A$2:$ZZ$236, 128, MATCH($B$1, resultados!$A$1:$ZZ$1, 0))</f>
        <v/>
      </c>
      <c r="B134">
        <f>INDEX(resultados!$A$2:$ZZ$236, 128, MATCH($B$2, resultados!$A$1:$ZZ$1, 0))</f>
        <v/>
      </c>
      <c r="C134">
        <f>INDEX(resultados!$A$2:$ZZ$236, 128, MATCH($B$3, resultados!$A$1:$ZZ$1, 0))</f>
        <v/>
      </c>
    </row>
    <row r="135">
      <c r="A135">
        <f>INDEX(resultados!$A$2:$ZZ$236, 129, MATCH($B$1, resultados!$A$1:$ZZ$1, 0))</f>
        <v/>
      </c>
      <c r="B135">
        <f>INDEX(resultados!$A$2:$ZZ$236, 129, MATCH($B$2, resultados!$A$1:$ZZ$1, 0))</f>
        <v/>
      </c>
      <c r="C135">
        <f>INDEX(resultados!$A$2:$ZZ$236, 129, MATCH($B$3, resultados!$A$1:$ZZ$1, 0))</f>
        <v/>
      </c>
    </row>
    <row r="136">
      <c r="A136">
        <f>INDEX(resultados!$A$2:$ZZ$236, 130, MATCH($B$1, resultados!$A$1:$ZZ$1, 0))</f>
        <v/>
      </c>
      <c r="B136">
        <f>INDEX(resultados!$A$2:$ZZ$236, 130, MATCH($B$2, resultados!$A$1:$ZZ$1, 0))</f>
        <v/>
      </c>
      <c r="C136">
        <f>INDEX(resultados!$A$2:$ZZ$236, 130, MATCH($B$3, resultados!$A$1:$ZZ$1, 0))</f>
        <v/>
      </c>
    </row>
    <row r="137">
      <c r="A137">
        <f>INDEX(resultados!$A$2:$ZZ$236, 131, MATCH($B$1, resultados!$A$1:$ZZ$1, 0))</f>
        <v/>
      </c>
      <c r="B137">
        <f>INDEX(resultados!$A$2:$ZZ$236, 131, MATCH($B$2, resultados!$A$1:$ZZ$1, 0))</f>
        <v/>
      </c>
      <c r="C137">
        <f>INDEX(resultados!$A$2:$ZZ$236, 131, MATCH($B$3, resultados!$A$1:$ZZ$1, 0))</f>
        <v/>
      </c>
    </row>
    <row r="138">
      <c r="A138">
        <f>INDEX(resultados!$A$2:$ZZ$236, 132, MATCH($B$1, resultados!$A$1:$ZZ$1, 0))</f>
        <v/>
      </c>
      <c r="B138">
        <f>INDEX(resultados!$A$2:$ZZ$236, 132, MATCH($B$2, resultados!$A$1:$ZZ$1, 0))</f>
        <v/>
      </c>
      <c r="C138">
        <f>INDEX(resultados!$A$2:$ZZ$236, 132, MATCH($B$3, resultados!$A$1:$ZZ$1, 0))</f>
        <v/>
      </c>
    </row>
    <row r="139">
      <c r="A139">
        <f>INDEX(resultados!$A$2:$ZZ$236, 133, MATCH($B$1, resultados!$A$1:$ZZ$1, 0))</f>
        <v/>
      </c>
      <c r="B139">
        <f>INDEX(resultados!$A$2:$ZZ$236, 133, MATCH($B$2, resultados!$A$1:$ZZ$1, 0))</f>
        <v/>
      </c>
      <c r="C139">
        <f>INDEX(resultados!$A$2:$ZZ$236, 133, MATCH($B$3, resultados!$A$1:$ZZ$1, 0))</f>
        <v/>
      </c>
    </row>
    <row r="140">
      <c r="A140">
        <f>INDEX(resultados!$A$2:$ZZ$236, 134, MATCH($B$1, resultados!$A$1:$ZZ$1, 0))</f>
        <v/>
      </c>
      <c r="B140">
        <f>INDEX(resultados!$A$2:$ZZ$236, 134, MATCH($B$2, resultados!$A$1:$ZZ$1, 0))</f>
        <v/>
      </c>
      <c r="C140">
        <f>INDEX(resultados!$A$2:$ZZ$236, 134, MATCH($B$3, resultados!$A$1:$ZZ$1, 0))</f>
        <v/>
      </c>
    </row>
    <row r="141">
      <c r="A141">
        <f>INDEX(resultados!$A$2:$ZZ$236, 135, MATCH($B$1, resultados!$A$1:$ZZ$1, 0))</f>
        <v/>
      </c>
      <c r="B141">
        <f>INDEX(resultados!$A$2:$ZZ$236, 135, MATCH($B$2, resultados!$A$1:$ZZ$1, 0))</f>
        <v/>
      </c>
      <c r="C141">
        <f>INDEX(resultados!$A$2:$ZZ$236, 135, MATCH($B$3, resultados!$A$1:$ZZ$1, 0))</f>
        <v/>
      </c>
    </row>
    <row r="142">
      <c r="A142">
        <f>INDEX(resultados!$A$2:$ZZ$236, 136, MATCH($B$1, resultados!$A$1:$ZZ$1, 0))</f>
        <v/>
      </c>
      <c r="B142">
        <f>INDEX(resultados!$A$2:$ZZ$236, 136, MATCH($B$2, resultados!$A$1:$ZZ$1, 0))</f>
        <v/>
      </c>
      <c r="C142">
        <f>INDEX(resultados!$A$2:$ZZ$236, 136, MATCH($B$3, resultados!$A$1:$ZZ$1, 0))</f>
        <v/>
      </c>
    </row>
    <row r="143">
      <c r="A143">
        <f>INDEX(resultados!$A$2:$ZZ$236, 137, MATCH($B$1, resultados!$A$1:$ZZ$1, 0))</f>
        <v/>
      </c>
      <c r="B143">
        <f>INDEX(resultados!$A$2:$ZZ$236, 137, MATCH($B$2, resultados!$A$1:$ZZ$1, 0))</f>
        <v/>
      </c>
      <c r="C143">
        <f>INDEX(resultados!$A$2:$ZZ$236, 137, MATCH($B$3, resultados!$A$1:$ZZ$1, 0))</f>
        <v/>
      </c>
    </row>
    <row r="144">
      <c r="A144">
        <f>INDEX(resultados!$A$2:$ZZ$236, 138, MATCH($B$1, resultados!$A$1:$ZZ$1, 0))</f>
        <v/>
      </c>
      <c r="B144">
        <f>INDEX(resultados!$A$2:$ZZ$236, 138, MATCH($B$2, resultados!$A$1:$ZZ$1, 0))</f>
        <v/>
      </c>
      <c r="C144">
        <f>INDEX(resultados!$A$2:$ZZ$236, 138, MATCH($B$3, resultados!$A$1:$ZZ$1, 0))</f>
        <v/>
      </c>
    </row>
    <row r="145">
      <c r="A145">
        <f>INDEX(resultados!$A$2:$ZZ$236, 139, MATCH($B$1, resultados!$A$1:$ZZ$1, 0))</f>
        <v/>
      </c>
      <c r="B145">
        <f>INDEX(resultados!$A$2:$ZZ$236, 139, MATCH($B$2, resultados!$A$1:$ZZ$1, 0))</f>
        <v/>
      </c>
      <c r="C145">
        <f>INDEX(resultados!$A$2:$ZZ$236, 139, MATCH($B$3, resultados!$A$1:$ZZ$1, 0))</f>
        <v/>
      </c>
    </row>
    <row r="146">
      <c r="A146">
        <f>INDEX(resultados!$A$2:$ZZ$236, 140, MATCH($B$1, resultados!$A$1:$ZZ$1, 0))</f>
        <v/>
      </c>
      <c r="B146">
        <f>INDEX(resultados!$A$2:$ZZ$236, 140, MATCH($B$2, resultados!$A$1:$ZZ$1, 0))</f>
        <v/>
      </c>
      <c r="C146">
        <f>INDEX(resultados!$A$2:$ZZ$236, 140, MATCH($B$3, resultados!$A$1:$ZZ$1, 0))</f>
        <v/>
      </c>
    </row>
    <row r="147">
      <c r="A147">
        <f>INDEX(resultados!$A$2:$ZZ$236, 141, MATCH($B$1, resultados!$A$1:$ZZ$1, 0))</f>
        <v/>
      </c>
      <c r="B147">
        <f>INDEX(resultados!$A$2:$ZZ$236, 141, MATCH($B$2, resultados!$A$1:$ZZ$1, 0))</f>
        <v/>
      </c>
      <c r="C147">
        <f>INDEX(resultados!$A$2:$ZZ$236, 141, MATCH($B$3, resultados!$A$1:$ZZ$1, 0))</f>
        <v/>
      </c>
    </row>
    <row r="148">
      <c r="A148">
        <f>INDEX(resultados!$A$2:$ZZ$236, 142, MATCH($B$1, resultados!$A$1:$ZZ$1, 0))</f>
        <v/>
      </c>
      <c r="B148">
        <f>INDEX(resultados!$A$2:$ZZ$236, 142, MATCH($B$2, resultados!$A$1:$ZZ$1, 0))</f>
        <v/>
      </c>
      <c r="C148">
        <f>INDEX(resultados!$A$2:$ZZ$236, 142, MATCH($B$3, resultados!$A$1:$ZZ$1, 0))</f>
        <v/>
      </c>
    </row>
    <row r="149">
      <c r="A149">
        <f>INDEX(resultados!$A$2:$ZZ$236, 143, MATCH($B$1, resultados!$A$1:$ZZ$1, 0))</f>
        <v/>
      </c>
      <c r="B149">
        <f>INDEX(resultados!$A$2:$ZZ$236, 143, MATCH($B$2, resultados!$A$1:$ZZ$1, 0))</f>
        <v/>
      </c>
      <c r="C149">
        <f>INDEX(resultados!$A$2:$ZZ$236, 143, MATCH($B$3, resultados!$A$1:$ZZ$1, 0))</f>
        <v/>
      </c>
    </row>
    <row r="150">
      <c r="A150">
        <f>INDEX(resultados!$A$2:$ZZ$236, 144, MATCH($B$1, resultados!$A$1:$ZZ$1, 0))</f>
        <v/>
      </c>
      <c r="B150">
        <f>INDEX(resultados!$A$2:$ZZ$236, 144, MATCH($B$2, resultados!$A$1:$ZZ$1, 0))</f>
        <v/>
      </c>
      <c r="C150">
        <f>INDEX(resultados!$A$2:$ZZ$236, 144, MATCH($B$3, resultados!$A$1:$ZZ$1, 0))</f>
        <v/>
      </c>
    </row>
    <row r="151">
      <c r="A151">
        <f>INDEX(resultados!$A$2:$ZZ$236, 145, MATCH($B$1, resultados!$A$1:$ZZ$1, 0))</f>
        <v/>
      </c>
      <c r="B151">
        <f>INDEX(resultados!$A$2:$ZZ$236, 145, MATCH($B$2, resultados!$A$1:$ZZ$1, 0))</f>
        <v/>
      </c>
      <c r="C151">
        <f>INDEX(resultados!$A$2:$ZZ$236, 145, MATCH($B$3, resultados!$A$1:$ZZ$1, 0))</f>
        <v/>
      </c>
    </row>
    <row r="152">
      <c r="A152">
        <f>INDEX(resultados!$A$2:$ZZ$236, 146, MATCH($B$1, resultados!$A$1:$ZZ$1, 0))</f>
        <v/>
      </c>
      <c r="B152">
        <f>INDEX(resultados!$A$2:$ZZ$236, 146, MATCH($B$2, resultados!$A$1:$ZZ$1, 0))</f>
        <v/>
      </c>
      <c r="C152">
        <f>INDEX(resultados!$A$2:$ZZ$236, 146, MATCH($B$3, resultados!$A$1:$ZZ$1, 0))</f>
        <v/>
      </c>
    </row>
    <row r="153">
      <c r="A153">
        <f>INDEX(resultados!$A$2:$ZZ$236, 147, MATCH($B$1, resultados!$A$1:$ZZ$1, 0))</f>
        <v/>
      </c>
      <c r="B153">
        <f>INDEX(resultados!$A$2:$ZZ$236, 147, MATCH($B$2, resultados!$A$1:$ZZ$1, 0))</f>
        <v/>
      </c>
      <c r="C153">
        <f>INDEX(resultados!$A$2:$ZZ$236, 147, MATCH($B$3, resultados!$A$1:$ZZ$1, 0))</f>
        <v/>
      </c>
    </row>
    <row r="154">
      <c r="A154">
        <f>INDEX(resultados!$A$2:$ZZ$236, 148, MATCH($B$1, resultados!$A$1:$ZZ$1, 0))</f>
        <v/>
      </c>
      <c r="B154">
        <f>INDEX(resultados!$A$2:$ZZ$236, 148, MATCH($B$2, resultados!$A$1:$ZZ$1, 0))</f>
        <v/>
      </c>
      <c r="C154">
        <f>INDEX(resultados!$A$2:$ZZ$236, 148, MATCH($B$3, resultados!$A$1:$ZZ$1, 0))</f>
        <v/>
      </c>
    </row>
    <row r="155">
      <c r="A155">
        <f>INDEX(resultados!$A$2:$ZZ$236, 149, MATCH($B$1, resultados!$A$1:$ZZ$1, 0))</f>
        <v/>
      </c>
      <c r="B155">
        <f>INDEX(resultados!$A$2:$ZZ$236, 149, MATCH($B$2, resultados!$A$1:$ZZ$1, 0))</f>
        <v/>
      </c>
      <c r="C155">
        <f>INDEX(resultados!$A$2:$ZZ$236, 149, MATCH($B$3, resultados!$A$1:$ZZ$1, 0))</f>
        <v/>
      </c>
    </row>
    <row r="156">
      <c r="A156">
        <f>INDEX(resultados!$A$2:$ZZ$236, 150, MATCH($B$1, resultados!$A$1:$ZZ$1, 0))</f>
        <v/>
      </c>
      <c r="B156">
        <f>INDEX(resultados!$A$2:$ZZ$236, 150, MATCH($B$2, resultados!$A$1:$ZZ$1, 0))</f>
        <v/>
      </c>
      <c r="C156">
        <f>INDEX(resultados!$A$2:$ZZ$236, 150, MATCH($B$3, resultados!$A$1:$ZZ$1, 0))</f>
        <v/>
      </c>
    </row>
    <row r="157">
      <c r="A157">
        <f>INDEX(resultados!$A$2:$ZZ$236, 151, MATCH($B$1, resultados!$A$1:$ZZ$1, 0))</f>
        <v/>
      </c>
      <c r="B157">
        <f>INDEX(resultados!$A$2:$ZZ$236, 151, MATCH($B$2, resultados!$A$1:$ZZ$1, 0))</f>
        <v/>
      </c>
      <c r="C157">
        <f>INDEX(resultados!$A$2:$ZZ$236, 151, MATCH($B$3, resultados!$A$1:$ZZ$1, 0))</f>
        <v/>
      </c>
    </row>
    <row r="158">
      <c r="A158">
        <f>INDEX(resultados!$A$2:$ZZ$236, 152, MATCH($B$1, resultados!$A$1:$ZZ$1, 0))</f>
        <v/>
      </c>
      <c r="B158">
        <f>INDEX(resultados!$A$2:$ZZ$236, 152, MATCH($B$2, resultados!$A$1:$ZZ$1, 0))</f>
        <v/>
      </c>
      <c r="C158">
        <f>INDEX(resultados!$A$2:$ZZ$236, 152, MATCH($B$3, resultados!$A$1:$ZZ$1, 0))</f>
        <v/>
      </c>
    </row>
    <row r="159">
      <c r="A159">
        <f>INDEX(resultados!$A$2:$ZZ$236, 153, MATCH($B$1, resultados!$A$1:$ZZ$1, 0))</f>
        <v/>
      </c>
      <c r="B159">
        <f>INDEX(resultados!$A$2:$ZZ$236, 153, MATCH($B$2, resultados!$A$1:$ZZ$1, 0))</f>
        <v/>
      </c>
      <c r="C159">
        <f>INDEX(resultados!$A$2:$ZZ$236, 153, MATCH($B$3, resultados!$A$1:$ZZ$1, 0))</f>
        <v/>
      </c>
    </row>
    <row r="160">
      <c r="A160">
        <f>INDEX(resultados!$A$2:$ZZ$236, 154, MATCH($B$1, resultados!$A$1:$ZZ$1, 0))</f>
        <v/>
      </c>
      <c r="B160">
        <f>INDEX(resultados!$A$2:$ZZ$236, 154, MATCH($B$2, resultados!$A$1:$ZZ$1, 0))</f>
        <v/>
      </c>
      <c r="C160">
        <f>INDEX(resultados!$A$2:$ZZ$236, 154, MATCH($B$3, resultados!$A$1:$ZZ$1, 0))</f>
        <v/>
      </c>
    </row>
    <row r="161">
      <c r="A161">
        <f>INDEX(resultados!$A$2:$ZZ$236, 155, MATCH($B$1, resultados!$A$1:$ZZ$1, 0))</f>
        <v/>
      </c>
      <c r="B161">
        <f>INDEX(resultados!$A$2:$ZZ$236, 155, MATCH($B$2, resultados!$A$1:$ZZ$1, 0))</f>
        <v/>
      </c>
      <c r="C161">
        <f>INDEX(resultados!$A$2:$ZZ$236, 155, MATCH($B$3, resultados!$A$1:$ZZ$1, 0))</f>
        <v/>
      </c>
    </row>
    <row r="162">
      <c r="A162">
        <f>INDEX(resultados!$A$2:$ZZ$236, 156, MATCH($B$1, resultados!$A$1:$ZZ$1, 0))</f>
        <v/>
      </c>
      <c r="B162">
        <f>INDEX(resultados!$A$2:$ZZ$236, 156, MATCH($B$2, resultados!$A$1:$ZZ$1, 0))</f>
        <v/>
      </c>
      <c r="C162">
        <f>INDEX(resultados!$A$2:$ZZ$236, 156, MATCH($B$3, resultados!$A$1:$ZZ$1, 0))</f>
        <v/>
      </c>
    </row>
    <row r="163">
      <c r="A163">
        <f>INDEX(resultados!$A$2:$ZZ$236, 157, MATCH($B$1, resultados!$A$1:$ZZ$1, 0))</f>
        <v/>
      </c>
      <c r="B163">
        <f>INDEX(resultados!$A$2:$ZZ$236, 157, MATCH($B$2, resultados!$A$1:$ZZ$1, 0))</f>
        <v/>
      </c>
      <c r="C163">
        <f>INDEX(resultados!$A$2:$ZZ$236, 157, MATCH($B$3, resultados!$A$1:$ZZ$1, 0))</f>
        <v/>
      </c>
    </row>
    <row r="164">
      <c r="A164">
        <f>INDEX(resultados!$A$2:$ZZ$236, 158, MATCH($B$1, resultados!$A$1:$ZZ$1, 0))</f>
        <v/>
      </c>
      <c r="B164">
        <f>INDEX(resultados!$A$2:$ZZ$236, 158, MATCH($B$2, resultados!$A$1:$ZZ$1, 0))</f>
        <v/>
      </c>
      <c r="C164">
        <f>INDEX(resultados!$A$2:$ZZ$236, 158, MATCH($B$3, resultados!$A$1:$ZZ$1, 0))</f>
        <v/>
      </c>
    </row>
    <row r="165">
      <c r="A165">
        <f>INDEX(resultados!$A$2:$ZZ$236, 159, MATCH($B$1, resultados!$A$1:$ZZ$1, 0))</f>
        <v/>
      </c>
      <c r="B165">
        <f>INDEX(resultados!$A$2:$ZZ$236, 159, MATCH($B$2, resultados!$A$1:$ZZ$1, 0))</f>
        <v/>
      </c>
      <c r="C165">
        <f>INDEX(resultados!$A$2:$ZZ$236, 159, MATCH($B$3, resultados!$A$1:$ZZ$1, 0))</f>
        <v/>
      </c>
    </row>
    <row r="166">
      <c r="A166">
        <f>INDEX(resultados!$A$2:$ZZ$236, 160, MATCH($B$1, resultados!$A$1:$ZZ$1, 0))</f>
        <v/>
      </c>
      <c r="B166">
        <f>INDEX(resultados!$A$2:$ZZ$236, 160, MATCH($B$2, resultados!$A$1:$ZZ$1, 0))</f>
        <v/>
      </c>
      <c r="C166">
        <f>INDEX(resultados!$A$2:$ZZ$236, 160, MATCH($B$3, resultados!$A$1:$ZZ$1, 0))</f>
        <v/>
      </c>
    </row>
    <row r="167">
      <c r="A167">
        <f>INDEX(resultados!$A$2:$ZZ$236, 161, MATCH($B$1, resultados!$A$1:$ZZ$1, 0))</f>
        <v/>
      </c>
      <c r="B167">
        <f>INDEX(resultados!$A$2:$ZZ$236, 161, MATCH($B$2, resultados!$A$1:$ZZ$1, 0))</f>
        <v/>
      </c>
      <c r="C167">
        <f>INDEX(resultados!$A$2:$ZZ$236, 161, MATCH($B$3, resultados!$A$1:$ZZ$1, 0))</f>
        <v/>
      </c>
    </row>
    <row r="168">
      <c r="A168">
        <f>INDEX(resultados!$A$2:$ZZ$236, 162, MATCH($B$1, resultados!$A$1:$ZZ$1, 0))</f>
        <v/>
      </c>
      <c r="B168">
        <f>INDEX(resultados!$A$2:$ZZ$236, 162, MATCH($B$2, resultados!$A$1:$ZZ$1, 0))</f>
        <v/>
      </c>
      <c r="C168">
        <f>INDEX(resultados!$A$2:$ZZ$236, 162, MATCH($B$3, resultados!$A$1:$ZZ$1, 0))</f>
        <v/>
      </c>
    </row>
    <row r="169">
      <c r="A169">
        <f>INDEX(resultados!$A$2:$ZZ$236, 163, MATCH($B$1, resultados!$A$1:$ZZ$1, 0))</f>
        <v/>
      </c>
      <c r="B169">
        <f>INDEX(resultados!$A$2:$ZZ$236, 163, MATCH($B$2, resultados!$A$1:$ZZ$1, 0))</f>
        <v/>
      </c>
      <c r="C169">
        <f>INDEX(resultados!$A$2:$ZZ$236, 163, MATCH($B$3, resultados!$A$1:$ZZ$1, 0))</f>
        <v/>
      </c>
    </row>
    <row r="170">
      <c r="A170">
        <f>INDEX(resultados!$A$2:$ZZ$236, 164, MATCH($B$1, resultados!$A$1:$ZZ$1, 0))</f>
        <v/>
      </c>
      <c r="B170">
        <f>INDEX(resultados!$A$2:$ZZ$236, 164, MATCH($B$2, resultados!$A$1:$ZZ$1, 0))</f>
        <v/>
      </c>
      <c r="C170">
        <f>INDEX(resultados!$A$2:$ZZ$236, 164, MATCH($B$3, resultados!$A$1:$ZZ$1, 0))</f>
        <v/>
      </c>
    </row>
    <row r="171">
      <c r="A171">
        <f>INDEX(resultados!$A$2:$ZZ$236, 165, MATCH($B$1, resultados!$A$1:$ZZ$1, 0))</f>
        <v/>
      </c>
      <c r="B171">
        <f>INDEX(resultados!$A$2:$ZZ$236, 165, MATCH($B$2, resultados!$A$1:$ZZ$1, 0))</f>
        <v/>
      </c>
      <c r="C171">
        <f>INDEX(resultados!$A$2:$ZZ$236, 165, MATCH($B$3, resultados!$A$1:$ZZ$1, 0))</f>
        <v/>
      </c>
    </row>
    <row r="172">
      <c r="A172">
        <f>INDEX(resultados!$A$2:$ZZ$236, 166, MATCH($B$1, resultados!$A$1:$ZZ$1, 0))</f>
        <v/>
      </c>
      <c r="B172">
        <f>INDEX(resultados!$A$2:$ZZ$236, 166, MATCH($B$2, resultados!$A$1:$ZZ$1, 0))</f>
        <v/>
      </c>
      <c r="C172">
        <f>INDEX(resultados!$A$2:$ZZ$236, 166, MATCH($B$3, resultados!$A$1:$ZZ$1, 0))</f>
        <v/>
      </c>
    </row>
    <row r="173">
      <c r="A173">
        <f>INDEX(resultados!$A$2:$ZZ$236, 167, MATCH($B$1, resultados!$A$1:$ZZ$1, 0))</f>
        <v/>
      </c>
      <c r="B173">
        <f>INDEX(resultados!$A$2:$ZZ$236, 167, MATCH($B$2, resultados!$A$1:$ZZ$1, 0))</f>
        <v/>
      </c>
      <c r="C173">
        <f>INDEX(resultados!$A$2:$ZZ$236, 167, MATCH($B$3, resultados!$A$1:$ZZ$1, 0))</f>
        <v/>
      </c>
    </row>
    <row r="174">
      <c r="A174">
        <f>INDEX(resultados!$A$2:$ZZ$236, 168, MATCH($B$1, resultados!$A$1:$ZZ$1, 0))</f>
        <v/>
      </c>
      <c r="B174">
        <f>INDEX(resultados!$A$2:$ZZ$236, 168, MATCH($B$2, resultados!$A$1:$ZZ$1, 0))</f>
        <v/>
      </c>
      <c r="C174">
        <f>INDEX(resultados!$A$2:$ZZ$236, 168, MATCH($B$3, resultados!$A$1:$ZZ$1, 0))</f>
        <v/>
      </c>
    </row>
    <row r="175">
      <c r="A175">
        <f>INDEX(resultados!$A$2:$ZZ$236, 169, MATCH($B$1, resultados!$A$1:$ZZ$1, 0))</f>
        <v/>
      </c>
      <c r="B175">
        <f>INDEX(resultados!$A$2:$ZZ$236, 169, MATCH($B$2, resultados!$A$1:$ZZ$1, 0))</f>
        <v/>
      </c>
      <c r="C175">
        <f>INDEX(resultados!$A$2:$ZZ$236, 169, MATCH($B$3, resultados!$A$1:$ZZ$1, 0))</f>
        <v/>
      </c>
    </row>
    <row r="176">
      <c r="A176">
        <f>INDEX(resultados!$A$2:$ZZ$236, 170, MATCH($B$1, resultados!$A$1:$ZZ$1, 0))</f>
        <v/>
      </c>
      <c r="B176">
        <f>INDEX(resultados!$A$2:$ZZ$236, 170, MATCH($B$2, resultados!$A$1:$ZZ$1, 0))</f>
        <v/>
      </c>
      <c r="C176">
        <f>INDEX(resultados!$A$2:$ZZ$236, 170, MATCH($B$3, resultados!$A$1:$ZZ$1, 0))</f>
        <v/>
      </c>
    </row>
    <row r="177">
      <c r="A177">
        <f>INDEX(resultados!$A$2:$ZZ$236, 171, MATCH($B$1, resultados!$A$1:$ZZ$1, 0))</f>
        <v/>
      </c>
      <c r="B177">
        <f>INDEX(resultados!$A$2:$ZZ$236, 171, MATCH($B$2, resultados!$A$1:$ZZ$1, 0))</f>
        <v/>
      </c>
      <c r="C177">
        <f>INDEX(resultados!$A$2:$ZZ$236, 171, MATCH($B$3, resultados!$A$1:$ZZ$1, 0))</f>
        <v/>
      </c>
    </row>
    <row r="178">
      <c r="A178">
        <f>INDEX(resultados!$A$2:$ZZ$236, 172, MATCH($B$1, resultados!$A$1:$ZZ$1, 0))</f>
        <v/>
      </c>
      <c r="B178">
        <f>INDEX(resultados!$A$2:$ZZ$236, 172, MATCH($B$2, resultados!$A$1:$ZZ$1, 0))</f>
        <v/>
      </c>
      <c r="C178">
        <f>INDEX(resultados!$A$2:$ZZ$236, 172, MATCH($B$3, resultados!$A$1:$ZZ$1, 0))</f>
        <v/>
      </c>
    </row>
    <row r="179">
      <c r="A179">
        <f>INDEX(resultados!$A$2:$ZZ$236, 173, MATCH($B$1, resultados!$A$1:$ZZ$1, 0))</f>
        <v/>
      </c>
      <c r="B179">
        <f>INDEX(resultados!$A$2:$ZZ$236, 173, MATCH($B$2, resultados!$A$1:$ZZ$1, 0))</f>
        <v/>
      </c>
      <c r="C179">
        <f>INDEX(resultados!$A$2:$ZZ$236, 173, MATCH($B$3, resultados!$A$1:$ZZ$1, 0))</f>
        <v/>
      </c>
    </row>
    <row r="180">
      <c r="A180">
        <f>INDEX(resultados!$A$2:$ZZ$236, 174, MATCH($B$1, resultados!$A$1:$ZZ$1, 0))</f>
        <v/>
      </c>
      <c r="B180">
        <f>INDEX(resultados!$A$2:$ZZ$236, 174, MATCH($B$2, resultados!$A$1:$ZZ$1, 0))</f>
        <v/>
      </c>
      <c r="C180">
        <f>INDEX(resultados!$A$2:$ZZ$236, 174, MATCH($B$3, resultados!$A$1:$ZZ$1, 0))</f>
        <v/>
      </c>
    </row>
    <row r="181">
      <c r="A181">
        <f>INDEX(resultados!$A$2:$ZZ$236, 175, MATCH($B$1, resultados!$A$1:$ZZ$1, 0))</f>
        <v/>
      </c>
      <c r="B181">
        <f>INDEX(resultados!$A$2:$ZZ$236, 175, MATCH($B$2, resultados!$A$1:$ZZ$1, 0))</f>
        <v/>
      </c>
      <c r="C181">
        <f>INDEX(resultados!$A$2:$ZZ$236, 175, MATCH($B$3, resultados!$A$1:$ZZ$1, 0))</f>
        <v/>
      </c>
    </row>
    <row r="182">
      <c r="A182">
        <f>INDEX(resultados!$A$2:$ZZ$236, 176, MATCH($B$1, resultados!$A$1:$ZZ$1, 0))</f>
        <v/>
      </c>
      <c r="B182">
        <f>INDEX(resultados!$A$2:$ZZ$236, 176, MATCH($B$2, resultados!$A$1:$ZZ$1, 0))</f>
        <v/>
      </c>
      <c r="C182">
        <f>INDEX(resultados!$A$2:$ZZ$236, 176, MATCH($B$3, resultados!$A$1:$ZZ$1, 0))</f>
        <v/>
      </c>
    </row>
    <row r="183">
      <c r="A183">
        <f>INDEX(resultados!$A$2:$ZZ$236, 177, MATCH($B$1, resultados!$A$1:$ZZ$1, 0))</f>
        <v/>
      </c>
      <c r="B183">
        <f>INDEX(resultados!$A$2:$ZZ$236, 177, MATCH($B$2, resultados!$A$1:$ZZ$1, 0))</f>
        <v/>
      </c>
      <c r="C183">
        <f>INDEX(resultados!$A$2:$ZZ$236, 177, MATCH($B$3, resultados!$A$1:$ZZ$1, 0))</f>
        <v/>
      </c>
    </row>
    <row r="184">
      <c r="A184">
        <f>INDEX(resultados!$A$2:$ZZ$236, 178, MATCH($B$1, resultados!$A$1:$ZZ$1, 0))</f>
        <v/>
      </c>
      <c r="B184">
        <f>INDEX(resultados!$A$2:$ZZ$236, 178, MATCH($B$2, resultados!$A$1:$ZZ$1, 0))</f>
        <v/>
      </c>
      <c r="C184">
        <f>INDEX(resultados!$A$2:$ZZ$236, 178, MATCH($B$3, resultados!$A$1:$ZZ$1, 0))</f>
        <v/>
      </c>
    </row>
    <row r="185">
      <c r="A185">
        <f>INDEX(resultados!$A$2:$ZZ$236, 179, MATCH($B$1, resultados!$A$1:$ZZ$1, 0))</f>
        <v/>
      </c>
      <c r="B185">
        <f>INDEX(resultados!$A$2:$ZZ$236, 179, MATCH($B$2, resultados!$A$1:$ZZ$1, 0))</f>
        <v/>
      </c>
      <c r="C185">
        <f>INDEX(resultados!$A$2:$ZZ$236, 179, MATCH($B$3, resultados!$A$1:$ZZ$1, 0))</f>
        <v/>
      </c>
    </row>
    <row r="186">
      <c r="A186">
        <f>INDEX(resultados!$A$2:$ZZ$236, 180, MATCH($B$1, resultados!$A$1:$ZZ$1, 0))</f>
        <v/>
      </c>
      <c r="B186">
        <f>INDEX(resultados!$A$2:$ZZ$236, 180, MATCH($B$2, resultados!$A$1:$ZZ$1, 0))</f>
        <v/>
      </c>
      <c r="C186">
        <f>INDEX(resultados!$A$2:$ZZ$236, 180, MATCH($B$3, resultados!$A$1:$ZZ$1, 0))</f>
        <v/>
      </c>
    </row>
    <row r="187">
      <c r="A187">
        <f>INDEX(resultados!$A$2:$ZZ$236, 181, MATCH($B$1, resultados!$A$1:$ZZ$1, 0))</f>
        <v/>
      </c>
      <c r="B187">
        <f>INDEX(resultados!$A$2:$ZZ$236, 181, MATCH($B$2, resultados!$A$1:$ZZ$1, 0))</f>
        <v/>
      </c>
      <c r="C187">
        <f>INDEX(resultados!$A$2:$ZZ$236, 181, MATCH($B$3, resultados!$A$1:$ZZ$1, 0))</f>
        <v/>
      </c>
    </row>
    <row r="188">
      <c r="A188">
        <f>INDEX(resultados!$A$2:$ZZ$236, 182, MATCH($B$1, resultados!$A$1:$ZZ$1, 0))</f>
        <v/>
      </c>
      <c r="B188">
        <f>INDEX(resultados!$A$2:$ZZ$236, 182, MATCH($B$2, resultados!$A$1:$ZZ$1, 0))</f>
        <v/>
      </c>
      <c r="C188">
        <f>INDEX(resultados!$A$2:$ZZ$236, 182, MATCH($B$3, resultados!$A$1:$ZZ$1, 0))</f>
        <v/>
      </c>
    </row>
    <row r="189">
      <c r="A189">
        <f>INDEX(resultados!$A$2:$ZZ$236, 183, MATCH($B$1, resultados!$A$1:$ZZ$1, 0))</f>
        <v/>
      </c>
      <c r="B189">
        <f>INDEX(resultados!$A$2:$ZZ$236, 183, MATCH($B$2, resultados!$A$1:$ZZ$1, 0))</f>
        <v/>
      </c>
      <c r="C189">
        <f>INDEX(resultados!$A$2:$ZZ$236, 183, MATCH($B$3, resultados!$A$1:$ZZ$1, 0))</f>
        <v/>
      </c>
    </row>
    <row r="190">
      <c r="A190">
        <f>INDEX(resultados!$A$2:$ZZ$236, 184, MATCH($B$1, resultados!$A$1:$ZZ$1, 0))</f>
        <v/>
      </c>
      <c r="B190">
        <f>INDEX(resultados!$A$2:$ZZ$236, 184, MATCH($B$2, resultados!$A$1:$ZZ$1, 0))</f>
        <v/>
      </c>
      <c r="C190">
        <f>INDEX(resultados!$A$2:$ZZ$236, 184, MATCH($B$3, resultados!$A$1:$ZZ$1, 0))</f>
        <v/>
      </c>
    </row>
    <row r="191">
      <c r="A191">
        <f>INDEX(resultados!$A$2:$ZZ$236, 185, MATCH($B$1, resultados!$A$1:$ZZ$1, 0))</f>
        <v/>
      </c>
      <c r="B191">
        <f>INDEX(resultados!$A$2:$ZZ$236, 185, MATCH($B$2, resultados!$A$1:$ZZ$1, 0))</f>
        <v/>
      </c>
      <c r="C191">
        <f>INDEX(resultados!$A$2:$ZZ$236, 185, MATCH($B$3, resultados!$A$1:$ZZ$1, 0))</f>
        <v/>
      </c>
    </row>
    <row r="192">
      <c r="A192">
        <f>INDEX(resultados!$A$2:$ZZ$236, 186, MATCH($B$1, resultados!$A$1:$ZZ$1, 0))</f>
        <v/>
      </c>
      <c r="B192">
        <f>INDEX(resultados!$A$2:$ZZ$236, 186, MATCH($B$2, resultados!$A$1:$ZZ$1, 0))</f>
        <v/>
      </c>
      <c r="C192">
        <f>INDEX(resultados!$A$2:$ZZ$236, 186, MATCH($B$3, resultados!$A$1:$ZZ$1, 0))</f>
        <v/>
      </c>
    </row>
    <row r="193">
      <c r="A193">
        <f>INDEX(resultados!$A$2:$ZZ$236, 187, MATCH($B$1, resultados!$A$1:$ZZ$1, 0))</f>
        <v/>
      </c>
      <c r="B193">
        <f>INDEX(resultados!$A$2:$ZZ$236, 187, MATCH($B$2, resultados!$A$1:$ZZ$1, 0))</f>
        <v/>
      </c>
      <c r="C193">
        <f>INDEX(resultados!$A$2:$ZZ$236, 187, MATCH($B$3, resultados!$A$1:$ZZ$1, 0))</f>
        <v/>
      </c>
    </row>
    <row r="194">
      <c r="A194">
        <f>INDEX(resultados!$A$2:$ZZ$236, 188, MATCH($B$1, resultados!$A$1:$ZZ$1, 0))</f>
        <v/>
      </c>
      <c r="B194">
        <f>INDEX(resultados!$A$2:$ZZ$236, 188, MATCH($B$2, resultados!$A$1:$ZZ$1, 0))</f>
        <v/>
      </c>
      <c r="C194">
        <f>INDEX(resultados!$A$2:$ZZ$236, 188, MATCH($B$3, resultados!$A$1:$ZZ$1, 0))</f>
        <v/>
      </c>
    </row>
    <row r="195">
      <c r="A195">
        <f>INDEX(resultados!$A$2:$ZZ$236, 189, MATCH($B$1, resultados!$A$1:$ZZ$1, 0))</f>
        <v/>
      </c>
      <c r="B195">
        <f>INDEX(resultados!$A$2:$ZZ$236, 189, MATCH($B$2, resultados!$A$1:$ZZ$1, 0))</f>
        <v/>
      </c>
      <c r="C195">
        <f>INDEX(resultados!$A$2:$ZZ$236, 189, MATCH($B$3, resultados!$A$1:$ZZ$1, 0))</f>
        <v/>
      </c>
    </row>
    <row r="196">
      <c r="A196">
        <f>INDEX(resultados!$A$2:$ZZ$236, 190, MATCH($B$1, resultados!$A$1:$ZZ$1, 0))</f>
        <v/>
      </c>
      <c r="B196">
        <f>INDEX(resultados!$A$2:$ZZ$236, 190, MATCH($B$2, resultados!$A$1:$ZZ$1, 0))</f>
        <v/>
      </c>
      <c r="C196">
        <f>INDEX(resultados!$A$2:$ZZ$236, 190, MATCH($B$3, resultados!$A$1:$ZZ$1, 0))</f>
        <v/>
      </c>
    </row>
    <row r="197">
      <c r="A197">
        <f>INDEX(resultados!$A$2:$ZZ$236, 191, MATCH($B$1, resultados!$A$1:$ZZ$1, 0))</f>
        <v/>
      </c>
      <c r="B197">
        <f>INDEX(resultados!$A$2:$ZZ$236, 191, MATCH($B$2, resultados!$A$1:$ZZ$1, 0))</f>
        <v/>
      </c>
      <c r="C197">
        <f>INDEX(resultados!$A$2:$ZZ$236, 191, MATCH($B$3, resultados!$A$1:$ZZ$1, 0))</f>
        <v/>
      </c>
    </row>
    <row r="198">
      <c r="A198">
        <f>INDEX(resultados!$A$2:$ZZ$236, 192, MATCH($B$1, resultados!$A$1:$ZZ$1, 0))</f>
        <v/>
      </c>
      <c r="B198">
        <f>INDEX(resultados!$A$2:$ZZ$236, 192, MATCH($B$2, resultados!$A$1:$ZZ$1, 0))</f>
        <v/>
      </c>
      <c r="C198">
        <f>INDEX(resultados!$A$2:$ZZ$236, 192, MATCH($B$3, resultados!$A$1:$ZZ$1, 0))</f>
        <v/>
      </c>
    </row>
    <row r="199">
      <c r="A199">
        <f>INDEX(resultados!$A$2:$ZZ$236, 193, MATCH($B$1, resultados!$A$1:$ZZ$1, 0))</f>
        <v/>
      </c>
      <c r="B199">
        <f>INDEX(resultados!$A$2:$ZZ$236, 193, MATCH($B$2, resultados!$A$1:$ZZ$1, 0))</f>
        <v/>
      </c>
      <c r="C199">
        <f>INDEX(resultados!$A$2:$ZZ$236, 193, MATCH($B$3, resultados!$A$1:$ZZ$1, 0))</f>
        <v/>
      </c>
    </row>
    <row r="200">
      <c r="A200">
        <f>INDEX(resultados!$A$2:$ZZ$236, 194, MATCH($B$1, resultados!$A$1:$ZZ$1, 0))</f>
        <v/>
      </c>
      <c r="B200">
        <f>INDEX(resultados!$A$2:$ZZ$236, 194, MATCH($B$2, resultados!$A$1:$ZZ$1, 0))</f>
        <v/>
      </c>
      <c r="C200">
        <f>INDEX(resultados!$A$2:$ZZ$236, 194, MATCH($B$3, resultados!$A$1:$ZZ$1, 0))</f>
        <v/>
      </c>
    </row>
    <row r="201">
      <c r="A201">
        <f>INDEX(resultados!$A$2:$ZZ$236, 195, MATCH($B$1, resultados!$A$1:$ZZ$1, 0))</f>
        <v/>
      </c>
      <c r="B201">
        <f>INDEX(resultados!$A$2:$ZZ$236, 195, MATCH($B$2, resultados!$A$1:$ZZ$1, 0))</f>
        <v/>
      </c>
      <c r="C201">
        <f>INDEX(resultados!$A$2:$ZZ$236, 195, MATCH($B$3, resultados!$A$1:$ZZ$1, 0))</f>
        <v/>
      </c>
    </row>
    <row r="202">
      <c r="A202">
        <f>INDEX(resultados!$A$2:$ZZ$236, 196, MATCH($B$1, resultados!$A$1:$ZZ$1, 0))</f>
        <v/>
      </c>
      <c r="B202">
        <f>INDEX(resultados!$A$2:$ZZ$236, 196, MATCH($B$2, resultados!$A$1:$ZZ$1, 0))</f>
        <v/>
      </c>
      <c r="C202">
        <f>INDEX(resultados!$A$2:$ZZ$236, 196, MATCH($B$3, resultados!$A$1:$ZZ$1, 0))</f>
        <v/>
      </c>
    </row>
    <row r="203">
      <c r="A203">
        <f>INDEX(resultados!$A$2:$ZZ$236, 197, MATCH($B$1, resultados!$A$1:$ZZ$1, 0))</f>
        <v/>
      </c>
      <c r="B203">
        <f>INDEX(resultados!$A$2:$ZZ$236, 197, MATCH($B$2, resultados!$A$1:$ZZ$1, 0))</f>
        <v/>
      </c>
      <c r="C203">
        <f>INDEX(resultados!$A$2:$ZZ$236, 197, MATCH($B$3, resultados!$A$1:$ZZ$1, 0))</f>
        <v/>
      </c>
    </row>
    <row r="204">
      <c r="A204">
        <f>INDEX(resultados!$A$2:$ZZ$236, 198, MATCH($B$1, resultados!$A$1:$ZZ$1, 0))</f>
        <v/>
      </c>
      <c r="B204">
        <f>INDEX(resultados!$A$2:$ZZ$236, 198, MATCH($B$2, resultados!$A$1:$ZZ$1, 0))</f>
        <v/>
      </c>
      <c r="C204">
        <f>INDEX(resultados!$A$2:$ZZ$236, 198, MATCH($B$3, resultados!$A$1:$ZZ$1, 0))</f>
        <v/>
      </c>
    </row>
    <row r="205">
      <c r="A205">
        <f>INDEX(resultados!$A$2:$ZZ$236, 199, MATCH($B$1, resultados!$A$1:$ZZ$1, 0))</f>
        <v/>
      </c>
      <c r="B205">
        <f>INDEX(resultados!$A$2:$ZZ$236, 199, MATCH($B$2, resultados!$A$1:$ZZ$1, 0))</f>
        <v/>
      </c>
      <c r="C205">
        <f>INDEX(resultados!$A$2:$ZZ$236, 199, MATCH($B$3, resultados!$A$1:$ZZ$1, 0))</f>
        <v/>
      </c>
    </row>
    <row r="206">
      <c r="A206">
        <f>INDEX(resultados!$A$2:$ZZ$236, 200, MATCH($B$1, resultados!$A$1:$ZZ$1, 0))</f>
        <v/>
      </c>
      <c r="B206">
        <f>INDEX(resultados!$A$2:$ZZ$236, 200, MATCH($B$2, resultados!$A$1:$ZZ$1, 0))</f>
        <v/>
      </c>
      <c r="C206">
        <f>INDEX(resultados!$A$2:$ZZ$236, 200, MATCH($B$3, resultados!$A$1:$ZZ$1, 0))</f>
        <v/>
      </c>
    </row>
    <row r="207">
      <c r="A207">
        <f>INDEX(resultados!$A$2:$ZZ$236, 201, MATCH($B$1, resultados!$A$1:$ZZ$1, 0))</f>
        <v/>
      </c>
      <c r="B207">
        <f>INDEX(resultados!$A$2:$ZZ$236, 201, MATCH($B$2, resultados!$A$1:$ZZ$1, 0))</f>
        <v/>
      </c>
      <c r="C207">
        <f>INDEX(resultados!$A$2:$ZZ$236, 201, MATCH($B$3, resultados!$A$1:$ZZ$1, 0))</f>
        <v/>
      </c>
    </row>
    <row r="208">
      <c r="A208">
        <f>INDEX(resultados!$A$2:$ZZ$236, 202, MATCH($B$1, resultados!$A$1:$ZZ$1, 0))</f>
        <v/>
      </c>
      <c r="B208">
        <f>INDEX(resultados!$A$2:$ZZ$236, 202, MATCH($B$2, resultados!$A$1:$ZZ$1, 0))</f>
        <v/>
      </c>
      <c r="C208">
        <f>INDEX(resultados!$A$2:$ZZ$236, 202, MATCH($B$3, resultados!$A$1:$ZZ$1, 0))</f>
        <v/>
      </c>
    </row>
    <row r="209">
      <c r="A209">
        <f>INDEX(resultados!$A$2:$ZZ$236, 203, MATCH($B$1, resultados!$A$1:$ZZ$1, 0))</f>
        <v/>
      </c>
      <c r="B209">
        <f>INDEX(resultados!$A$2:$ZZ$236, 203, MATCH($B$2, resultados!$A$1:$ZZ$1, 0))</f>
        <v/>
      </c>
      <c r="C209">
        <f>INDEX(resultados!$A$2:$ZZ$236, 203, MATCH($B$3, resultados!$A$1:$ZZ$1, 0))</f>
        <v/>
      </c>
    </row>
    <row r="210">
      <c r="A210">
        <f>INDEX(resultados!$A$2:$ZZ$236, 204, MATCH($B$1, resultados!$A$1:$ZZ$1, 0))</f>
        <v/>
      </c>
      <c r="B210">
        <f>INDEX(resultados!$A$2:$ZZ$236, 204, MATCH($B$2, resultados!$A$1:$ZZ$1, 0))</f>
        <v/>
      </c>
      <c r="C210">
        <f>INDEX(resultados!$A$2:$ZZ$236, 204, MATCH($B$3, resultados!$A$1:$ZZ$1, 0))</f>
        <v/>
      </c>
    </row>
    <row r="211">
      <c r="A211">
        <f>INDEX(resultados!$A$2:$ZZ$236, 205, MATCH($B$1, resultados!$A$1:$ZZ$1, 0))</f>
        <v/>
      </c>
      <c r="B211">
        <f>INDEX(resultados!$A$2:$ZZ$236, 205, MATCH($B$2, resultados!$A$1:$ZZ$1, 0))</f>
        <v/>
      </c>
      <c r="C211">
        <f>INDEX(resultados!$A$2:$ZZ$236, 205, MATCH($B$3, resultados!$A$1:$ZZ$1, 0))</f>
        <v/>
      </c>
    </row>
    <row r="212">
      <c r="A212">
        <f>INDEX(resultados!$A$2:$ZZ$236, 206, MATCH($B$1, resultados!$A$1:$ZZ$1, 0))</f>
        <v/>
      </c>
      <c r="B212">
        <f>INDEX(resultados!$A$2:$ZZ$236, 206, MATCH($B$2, resultados!$A$1:$ZZ$1, 0))</f>
        <v/>
      </c>
      <c r="C212">
        <f>INDEX(resultados!$A$2:$ZZ$236, 206, MATCH($B$3, resultados!$A$1:$ZZ$1, 0))</f>
        <v/>
      </c>
    </row>
    <row r="213">
      <c r="A213">
        <f>INDEX(resultados!$A$2:$ZZ$236, 207, MATCH($B$1, resultados!$A$1:$ZZ$1, 0))</f>
        <v/>
      </c>
      <c r="B213">
        <f>INDEX(resultados!$A$2:$ZZ$236, 207, MATCH($B$2, resultados!$A$1:$ZZ$1, 0))</f>
        <v/>
      </c>
      <c r="C213">
        <f>INDEX(resultados!$A$2:$ZZ$236, 207, MATCH($B$3, resultados!$A$1:$ZZ$1, 0))</f>
        <v/>
      </c>
    </row>
    <row r="214">
      <c r="A214">
        <f>INDEX(resultados!$A$2:$ZZ$236, 208, MATCH($B$1, resultados!$A$1:$ZZ$1, 0))</f>
        <v/>
      </c>
      <c r="B214">
        <f>INDEX(resultados!$A$2:$ZZ$236, 208, MATCH($B$2, resultados!$A$1:$ZZ$1, 0))</f>
        <v/>
      </c>
      <c r="C214">
        <f>INDEX(resultados!$A$2:$ZZ$236, 208, MATCH($B$3, resultados!$A$1:$ZZ$1, 0))</f>
        <v/>
      </c>
    </row>
    <row r="215">
      <c r="A215">
        <f>INDEX(resultados!$A$2:$ZZ$236, 209, MATCH($B$1, resultados!$A$1:$ZZ$1, 0))</f>
        <v/>
      </c>
      <c r="B215">
        <f>INDEX(resultados!$A$2:$ZZ$236, 209, MATCH($B$2, resultados!$A$1:$ZZ$1, 0))</f>
        <v/>
      </c>
      <c r="C215">
        <f>INDEX(resultados!$A$2:$ZZ$236, 209, MATCH($B$3, resultados!$A$1:$ZZ$1, 0))</f>
        <v/>
      </c>
    </row>
    <row r="216">
      <c r="A216">
        <f>INDEX(resultados!$A$2:$ZZ$236, 210, MATCH($B$1, resultados!$A$1:$ZZ$1, 0))</f>
        <v/>
      </c>
      <c r="B216">
        <f>INDEX(resultados!$A$2:$ZZ$236, 210, MATCH($B$2, resultados!$A$1:$ZZ$1, 0))</f>
        <v/>
      </c>
      <c r="C216">
        <f>INDEX(resultados!$A$2:$ZZ$236, 210, MATCH($B$3, resultados!$A$1:$ZZ$1, 0))</f>
        <v/>
      </c>
    </row>
    <row r="217">
      <c r="A217">
        <f>INDEX(resultados!$A$2:$ZZ$236, 211, MATCH($B$1, resultados!$A$1:$ZZ$1, 0))</f>
        <v/>
      </c>
      <c r="B217">
        <f>INDEX(resultados!$A$2:$ZZ$236, 211, MATCH($B$2, resultados!$A$1:$ZZ$1, 0))</f>
        <v/>
      </c>
      <c r="C217">
        <f>INDEX(resultados!$A$2:$ZZ$236, 211, MATCH($B$3, resultados!$A$1:$ZZ$1, 0))</f>
        <v/>
      </c>
    </row>
    <row r="218">
      <c r="A218">
        <f>INDEX(resultados!$A$2:$ZZ$236, 212, MATCH($B$1, resultados!$A$1:$ZZ$1, 0))</f>
        <v/>
      </c>
      <c r="B218">
        <f>INDEX(resultados!$A$2:$ZZ$236, 212, MATCH($B$2, resultados!$A$1:$ZZ$1, 0))</f>
        <v/>
      </c>
      <c r="C218">
        <f>INDEX(resultados!$A$2:$ZZ$236, 212, MATCH($B$3, resultados!$A$1:$ZZ$1, 0))</f>
        <v/>
      </c>
    </row>
    <row r="219">
      <c r="A219">
        <f>INDEX(resultados!$A$2:$ZZ$236, 213, MATCH($B$1, resultados!$A$1:$ZZ$1, 0))</f>
        <v/>
      </c>
      <c r="B219">
        <f>INDEX(resultados!$A$2:$ZZ$236, 213, MATCH($B$2, resultados!$A$1:$ZZ$1, 0))</f>
        <v/>
      </c>
      <c r="C219">
        <f>INDEX(resultados!$A$2:$ZZ$236, 213, MATCH($B$3, resultados!$A$1:$ZZ$1, 0))</f>
        <v/>
      </c>
    </row>
    <row r="220">
      <c r="A220">
        <f>INDEX(resultados!$A$2:$ZZ$236, 214, MATCH($B$1, resultados!$A$1:$ZZ$1, 0))</f>
        <v/>
      </c>
      <c r="B220">
        <f>INDEX(resultados!$A$2:$ZZ$236, 214, MATCH($B$2, resultados!$A$1:$ZZ$1, 0))</f>
        <v/>
      </c>
      <c r="C220">
        <f>INDEX(resultados!$A$2:$ZZ$236, 214, MATCH($B$3, resultados!$A$1:$ZZ$1, 0))</f>
        <v/>
      </c>
    </row>
    <row r="221">
      <c r="A221">
        <f>INDEX(resultados!$A$2:$ZZ$236, 215, MATCH($B$1, resultados!$A$1:$ZZ$1, 0))</f>
        <v/>
      </c>
      <c r="B221">
        <f>INDEX(resultados!$A$2:$ZZ$236, 215, MATCH($B$2, resultados!$A$1:$ZZ$1, 0))</f>
        <v/>
      </c>
      <c r="C221">
        <f>INDEX(resultados!$A$2:$ZZ$236, 215, MATCH($B$3, resultados!$A$1:$ZZ$1, 0))</f>
        <v/>
      </c>
    </row>
    <row r="222">
      <c r="A222">
        <f>INDEX(resultados!$A$2:$ZZ$236, 216, MATCH($B$1, resultados!$A$1:$ZZ$1, 0))</f>
        <v/>
      </c>
      <c r="B222">
        <f>INDEX(resultados!$A$2:$ZZ$236, 216, MATCH($B$2, resultados!$A$1:$ZZ$1, 0))</f>
        <v/>
      </c>
      <c r="C222">
        <f>INDEX(resultados!$A$2:$ZZ$236, 216, MATCH($B$3, resultados!$A$1:$ZZ$1, 0))</f>
        <v/>
      </c>
    </row>
    <row r="223">
      <c r="A223">
        <f>INDEX(resultados!$A$2:$ZZ$236, 217, MATCH($B$1, resultados!$A$1:$ZZ$1, 0))</f>
        <v/>
      </c>
      <c r="B223">
        <f>INDEX(resultados!$A$2:$ZZ$236, 217, MATCH($B$2, resultados!$A$1:$ZZ$1, 0))</f>
        <v/>
      </c>
      <c r="C223">
        <f>INDEX(resultados!$A$2:$ZZ$236, 217, MATCH($B$3, resultados!$A$1:$ZZ$1, 0))</f>
        <v/>
      </c>
    </row>
    <row r="224">
      <c r="A224">
        <f>INDEX(resultados!$A$2:$ZZ$236, 218, MATCH($B$1, resultados!$A$1:$ZZ$1, 0))</f>
        <v/>
      </c>
      <c r="B224">
        <f>INDEX(resultados!$A$2:$ZZ$236, 218, MATCH($B$2, resultados!$A$1:$ZZ$1, 0))</f>
        <v/>
      </c>
      <c r="C224">
        <f>INDEX(resultados!$A$2:$ZZ$236, 218, MATCH($B$3, resultados!$A$1:$ZZ$1, 0))</f>
        <v/>
      </c>
    </row>
    <row r="225">
      <c r="A225">
        <f>INDEX(resultados!$A$2:$ZZ$236, 219, MATCH($B$1, resultados!$A$1:$ZZ$1, 0))</f>
        <v/>
      </c>
      <c r="B225">
        <f>INDEX(resultados!$A$2:$ZZ$236, 219, MATCH($B$2, resultados!$A$1:$ZZ$1, 0))</f>
        <v/>
      </c>
      <c r="C225">
        <f>INDEX(resultados!$A$2:$ZZ$236, 219, MATCH($B$3, resultados!$A$1:$ZZ$1, 0))</f>
        <v/>
      </c>
    </row>
    <row r="226">
      <c r="A226">
        <f>INDEX(resultados!$A$2:$ZZ$236, 220, MATCH($B$1, resultados!$A$1:$ZZ$1, 0))</f>
        <v/>
      </c>
      <c r="B226">
        <f>INDEX(resultados!$A$2:$ZZ$236, 220, MATCH($B$2, resultados!$A$1:$ZZ$1, 0))</f>
        <v/>
      </c>
      <c r="C226">
        <f>INDEX(resultados!$A$2:$ZZ$236, 220, MATCH($B$3, resultados!$A$1:$ZZ$1, 0))</f>
        <v/>
      </c>
    </row>
    <row r="227">
      <c r="A227">
        <f>INDEX(resultados!$A$2:$ZZ$236, 221, MATCH($B$1, resultados!$A$1:$ZZ$1, 0))</f>
        <v/>
      </c>
      <c r="B227">
        <f>INDEX(resultados!$A$2:$ZZ$236, 221, MATCH($B$2, resultados!$A$1:$ZZ$1, 0))</f>
        <v/>
      </c>
      <c r="C227">
        <f>INDEX(resultados!$A$2:$ZZ$236, 221, MATCH($B$3, resultados!$A$1:$ZZ$1, 0))</f>
        <v/>
      </c>
    </row>
    <row r="228">
      <c r="A228">
        <f>INDEX(resultados!$A$2:$ZZ$236, 222, MATCH($B$1, resultados!$A$1:$ZZ$1, 0))</f>
        <v/>
      </c>
      <c r="B228">
        <f>INDEX(resultados!$A$2:$ZZ$236, 222, MATCH($B$2, resultados!$A$1:$ZZ$1, 0))</f>
        <v/>
      </c>
      <c r="C228">
        <f>INDEX(resultados!$A$2:$ZZ$236, 222, MATCH($B$3, resultados!$A$1:$ZZ$1, 0))</f>
        <v/>
      </c>
    </row>
    <row r="229">
      <c r="A229">
        <f>INDEX(resultados!$A$2:$ZZ$236, 223, MATCH($B$1, resultados!$A$1:$ZZ$1, 0))</f>
        <v/>
      </c>
      <c r="B229">
        <f>INDEX(resultados!$A$2:$ZZ$236, 223, MATCH($B$2, resultados!$A$1:$ZZ$1, 0))</f>
        <v/>
      </c>
      <c r="C229">
        <f>INDEX(resultados!$A$2:$ZZ$236, 223, MATCH($B$3, resultados!$A$1:$ZZ$1, 0))</f>
        <v/>
      </c>
    </row>
    <row r="230">
      <c r="A230">
        <f>INDEX(resultados!$A$2:$ZZ$236, 224, MATCH($B$1, resultados!$A$1:$ZZ$1, 0))</f>
        <v/>
      </c>
      <c r="B230">
        <f>INDEX(resultados!$A$2:$ZZ$236, 224, MATCH($B$2, resultados!$A$1:$ZZ$1, 0))</f>
        <v/>
      </c>
      <c r="C230">
        <f>INDEX(resultados!$A$2:$ZZ$236, 224, MATCH($B$3, resultados!$A$1:$ZZ$1, 0))</f>
        <v/>
      </c>
    </row>
    <row r="231">
      <c r="A231">
        <f>INDEX(resultados!$A$2:$ZZ$236, 225, MATCH($B$1, resultados!$A$1:$ZZ$1, 0))</f>
        <v/>
      </c>
      <c r="B231">
        <f>INDEX(resultados!$A$2:$ZZ$236, 225, MATCH($B$2, resultados!$A$1:$ZZ$1, 0))</f>
        <v/>
      </c>
      <c r="C231">
        <f>INDEX(resultados!$A$2:$ZZ$236, 225, MATCH($B$3, resultados!$A$1:$ZZ$1, 0))</f>
        <v/>
      </c>
    </row>
    <row r="232">
      <c r="A232">
        <f>INDEX(resultados!$A$2:$ZZ$236, 226, MATCH($B$1, resultados!$A$1:$ZZ$1, 0))</f>
        <v/>
      </c>
      <c r="B232">
        <f>INDEX(resultados!$A$2:$ZZ$236, 226, MATCH($B$2, resultados!$A$1:$ZZ$1, 0))</f>
        <v/>
      </c>
      <c r="C232">
        <f>INDEX(resultados!$A$2:$ZZ$236, 226, MATCH($B$3, resultados!$A$1:$ZZ$1, 0))</f>
        <v/>
      </c>
    </row>
    <row r="233">
      <c r="A233">
        <f>INDEX(resultados!$A$2:$ZZ$236, 227, MATCH($B$1, resultados!$A$1:$ZZ$1, 0))</f>
        <v/>
      </c>
      <c r="B233">
        <f>INDEX(resultados!$A$2:$ZZ$236, 227, MATCH($B$2, resultados!$A$1:$ZZ$1, 0))</f>
        <v/>
      </c>
      <c r="C233">
        <f>INDEX(resultados!$A$2:$ZZ$236, 227, MATCH($B$3, resultados!$A$1:$ZZ$1, 0))</f>
        <v/>
      </c>
    </row>
    <row r="234">
      <c r="A234">
        <f>INDEX(resultados!$A$2:$ZZ$236, 228, MATCH($B$1, resultados!$A$1:$ZZ$1, 0))</f>
        <v/>
      </c>
      <c r="B234">
        <f>INDEX(resultados!$A$2:$ZZ$236, 228, MATCH($B$2, resultados!$A$1:$ZZ$1, 0))</f>
        <v/>
      </c>
      <c r="C234">
        <f>INDEX(resultados!$A$2:$ZZ$236, 228, MATCH($B$3, resultados!$A$1:$ZZ$1, 0))</f>
        <v/>
      </c>
    </row>
    <row r="235">
      <c r="A235">
        <f>INDEX(resultados!$A$2:$ZZ$236, 229, MATCH($B$1, resultados!$A$1:$ZZ$1, 0))</f>
        <v/>
      </c>
      <c r="B235">
        <f>INDEX(resultados!$A$2:$ZZ$236, 229, MATCH($B$2, resultados!$A$1:$ZZ$1, 0))</f>
        <v/>
      </c>
      <c r="C235">
        <f>INDEX(resultados!$A$2:$ZZ$236, 229, MATCH($B$3, resultados!$A$1:$ZZ$1, 0))</f>
        <v/>
      </c>
    </row>
    <row r="236">
      <c r="A236">
        <f>INDEX(resultados!$A$2:$ZZ$236, 230, MATCH($B$1, resultados!$A$1:$ZZ$1, 0))</f>
        <v/>
      </c>
      <c r="B236">
        <f>INDEX(resultados!$A$2:$ZZ$236, 230, MATCH($B$2, resultados!$A$1:$ZZ$1, 0))</f>
        <v/>
      </c>
      <c r="C236">
        <f>INDEX(resultados!$A$2:$ZZ$236, 230, MATCH($B$3, resultados!$A$1:$ZZ$1, 0))</f>
        <v/>
      </c>
    </row>
    <row r="237">
      <c r="A237">
        <f>INDEX(resultados!$A$2:$ZZ$236, 231, MATCH($B$1, resultados!$A$1:$ZZ$1, 0))</f>
        <v/>
      </c>
      <c r="B237">
        <f>INDEX(resultados!$A$2:$ZZ$236, 231, MATCH($B$2, resultados!$A$1:$ZZ$1, 0))</f>
        <v/>
      </c>
      <c r="C237">
        <f>INDEX(resultados!$A$2:$ZZ$236, 231, MATCH($B$3, resultados!$A$1:$ZZ$1, 0))</f>
        <v/>
      </c>
    </row>
    <row r="238">
      <c r="A238">
        <f>INDEX(resultados!$A$2:$ZZ$236, 232, MATCH($B$1, resultados!$A$1:$ZZ$1, 0))</f>
        <v/>
      </c>
      <c r="B238">
        <f>INDEX(resultados!$A$2:$ZZ$236, 232, MATCH($B$2, resultados!$A$1:$ZZ$1, 0))</f>
        <v/>
      </c>
      <c r="C238">
        <f>INDEX(resultados!$A$2:$ZZ$236, 232, MATCH($B$3, resultados!$A$1:$ZZ$1, 0))</f>
        <v/>
      </c>
    </row>
    <row r="239">
      <c r="A239">
        <f>INDEX(resultados!$A$2:$ZZ$236, 233, MATCH($B$1, resultados!$A$1:$ZZ$1, 0))</f>
        <v/>
      </c>
      <c r="B239">
        <f>INDEX(resultados!$A$2:$ZZ$236, 233, MATCH($B$2, resultados!$A$1:$ZZ$1, 0))</f>
        <v/>
      </c>
      <c r="C239">
        <f>INDEX(resultados!$A$2:$ZZ$236, 233, MATCH($B$3, resultados!$A$1:$ZZ$1, 0))</f>
        <v/>
      </c>
    </row>
    <row r="240">
      <c r="A240">
        <f>INDEX(resultados!$A$2:$ZZ$236, 234, MATCH($B$1, resultados!$A$1:$ZZ$1, 0))</f>
        <v/>
      </c>
      <c r="B240">
        <f>INDEX(resultados!$A$2:$ZZ$236, 234, MATCH($B$2, resultados!$A$1:$ZZ$1, 0))</f>
        <v/>
      </c>
      <c r="C240">
        <f>INDEX(resultados!$A$2:$ZZ$236, 234, MATCH($B$3, resultados!$A$1:$ZZ$1, 0))</f>
        <v/>
      </c>
    </row>
    <row r="241">
      <c r="A241">
        <f>INDEX(resultados!$A$2:$ZZ$236, 235, MATCH($B$1, resultados!$A$1:$ZZ$1, 0))</f>
        <v/>
      </c>
      <c r="B241">
        <f>INDEX(resultados!$A$2:$ZZ$236, 235, MATCH($B$2, resultados!$A$1:$ZZ$1, 0))</f>
        <v/>
      </c>
      <c r="C241">
        <f>INDEX(resultados!$A$2:$ZZ$236, 235,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2.9554</v>
      </c>
      <c r="E2" t="n">
        <v>33.84</v>
      </c>
      <c r="F2" t="n">
        <v>29.58</v>
      </c>
      <c r="G2" t="n">
        <v>11.45</v>
      </c>
      <c r="H2" t="n">
        <v>0.24</v>
      </c>
      <c r="I2" t="n">
        <v>155</v>
      </c>
      <c r="J2" t="n">
        <v>71.52</v>
      </c>
      <c r="K2" t="n">
        <v>32.27</v>
      </c>
      <c r="L2" t="n">
        <v>1</v>
      </c>
      <c r="M2" t="n">
        <v>153</v>
      </c>
      <c r="N2" t="n">
        <v>8.25</v>
      </c>
      <c r="O2" t="n">
        <v>9054.6</v>
      </c>
      <c r="P2" t="n">
        <v>212.78</v>
      </c>
      <c r="Q2" t="n">
        <v>772.3</v>
      </c>
      <c r="R2" t="n">
        <v>299.22</v>
      </c>
      <c r="S2" t="n">
        <v>92.92</v>
      </c>
      <c r="T2" t="n">
        <v>98717.14</v>
      </c>
      <c r="U2" t="n">
        <v>0.31</v>
      </c>
      <c r="V2" t="n">
        <v>0.6899999999999999</v>
      </c>
      <c r="W2" t="n">
        <v>12.54</v>
      </c>
      <c r="X2" t="n">
        <v>5.94</v>
      </c>
      <c r="Y2" t="n">
        <v>4</v>
      </c>
      <c r="Z2" t="n">
        <v>10</v>
      </c>
      <c r="AA2" t="n">
        <v>317.1195234052797</v>
      </c>
      <c r="AB2" t="n">
        <v>433.8969222490897</v>
      </c>
      <c r="AC2" t="n">
        <v>392.4864089677909</v>
      </c>
      <c r="AD2" t="n">
        <v>317119.5234052797</v>
      </c>
      <c r="AE2" t="n">
        <v>433896.9222490897</v>
      </c>
      <c r="AF2" t="n">
        <v>4.480836963913561e-05</v>
      </c>
      <c r="AG2" t="n">
        <v>23</v>
      </c>
      <c r="AH2" t="n">
        <v>392486.4089677909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3.4529</v>
      </c>
      <c r="E3" t="n">
        <v>28.96</v>
      </c>
      <c r="F3" t="n">
        <v>26.09</v>
      </c>
      <c r="G3" t="n">
        <v>23.72</v>
      </c>
      <c r="H3" t="n">
        <v>0.48</v>
      </c>
      <c r="I3" t="n">
        <v>66</v>
      </c>
      <c r="J3" t="n">
        <v>72.7</v>
      </c>
      <c r="K3" t="n">
        <v>32.27</v>
      </c>
      <c r="L3" t="n">
        <v>2</v>
      </c>
      <c r="M3" t="n">
        <v>64</v>
      </c>
      <c r="N3" t="n">
        <v>8.43</v>
      </c>
      <c r="O3" t="n">
        <v>9200.25</v>
      </c>
      <c r="P3" t="n">
        <v>180.2</v>
      </c>
      <c r="Q3" t="n">
        <v>771.11</v>
      </c>
      <c r="R3" t="n">
        <v>183.51</v>
      </c>
      <c r="S3" t="n">
        <v>92.92</v>
      </c>
      <c r="T3" t="n">
        <v>41309.08</v>
      </c>
      <c r="U3" t="n">
        <v>0.51</v>
      </c>
      <c r="V3" t="n">
        <v>0.78</v>
      </c>
      <c r="W3" t="n">
        <v>12.38</v>
      </c>
      <c r="X3" t="n">
        <v>2.47</v>
      </c>
      <c r="Y3" t="n">
        <v>4</v>
      </c>
      <c r="Z3" t="n">
        <v>10</v>
      </c>
      <c r="AA3" t="n">
        <v>251.1291600771812</v>
      </c>
      <c r="AB3" t="n">
        <v>343.6059958540616</v>
      </c>
      <c r="AC3" t="n">
        <v>310.8127218638964</v>
      </c>
      <c r="AD3" t="n">
        <v>251129.1600771811</v>
      </c>
      <c r="AE3" t="n">
        <v>343605.9958540616</v>
      </c>
      <c r="AF3" t="n">
        <v>5.235122810007828e-05</v>
      </c>
      <c r="AG3" t="n">
        <v>19</v>
      </c>
      <c r="AH3" t="n">
        <v>310812.7218638964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3.625</v>
      </c>
      <c r="E4" t="n">
        <v>27.59</v>
      </c>
      <c r="F4" t="n">
        <v>25.1</v>
      </c>
      <c r="G4" t="n">
        <v>36.74</v>
      </c>
      <c r="H4" t="n">
        <v>0.71</v>
      </c>
      <c r="I4" t="n">
        <v>41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164.96</v>
      </c>
      <c r="Q4" t="n">
        <v>770.9400000000001</v>
      </c>
      <c r="R4" t="n">
        <v>150.62</v>
      </c>
      <c r="S4" t="n">
        <v>92.92</v>
      </c>
      <c r="T4" t="n">
        <v>24985.73</v>
      </c>
      <c r="U4" t="n">
        <v>0.62</v>
      </c>
      <c r="V4" t="n">
        <v>0.82</v>
      </c>
      <c r="W4" t="n">
        <v>12.34</v>
      </c>
      <c r="X4" t="n">
        <v>1.49</v>
      </c>
      <c r="Y4" t="n">
        <v>4</v>
      </c>
      <c r="Z4" t="n">
        <v>10</v>
      </c>
      <c r="AA4" t="n">
        <v>232.2504027543542</v>
      </c>
      <c r="AB4" t="n">
        <v>317.7752472129907</v>
      </c>
      <c r="AC4" t="n">
        <v>287.4472236194377</v>
      </c>
      <c r="AD4" t="n">
        <v>232250.4027543541</v>
      </c>
      <c r="AE4" t="n">
        <v>317775.2472129907</v>
      </c>
      <c r="AF4" t="n">
        <v>5.496052647420537e-05</v>
      </c>
      <c r="AG4" t="n">
        <v>18</v>
      </c>
      <c r="AH4" t="n">
        <v>287447.2236194377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3.7097</v>
      </c>
      <c r="E5" t="n">
        <v>26.96</v>
      </c>
      <c r="F5" t="n">
        <v>24.66</v>
      </c>
      <c r="G5" t="n">
        <v>51.02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152.99</v>
      </c>
      <c r="Q5" t="n">
        <v>770.88</v>
      </c>
      <c r="R5" t="n">
        <v>135.84</v>
      </c>
      <c r="S5" t="n">
        <v>92.92</v>
      </c>
      <c r="T5" t="n">
        <v>17659.01</v>
      </c>
      <c r="U5" t="n">
        <v>0.68</v>
      </c>
      <c r="V5" t="n">
        <v>0.83</v>
      </c>
      <c r="W5" t="n">
        <v>12.32</v>
      </c>
      <c r="X5" t="n">
        <v>1.05</v>
      </c>
      <c r="Y5" t="n">
        <v>4</v>
      </c>
      <c r="Z5" t="n">
        <v>10</v>
      </c>
      <c r="AA5" t="n">
        <v>226.0291428058927</v>
      </c>
      <c r="AB5" t="n">
        <v>309.2630448888917</v>
      </c>
      <c r="AC5" t="n">
        <v>279.7474139381971</v>
      </c>
      <c r="AD5" t="n">
        <v>226029.1428058927</v>
      </c>
      <c r="AE5" t="n">
        <v>309263.0448888917</v>
      </c>
      <c r="AF5" t="n">
        <v>5.624470760313371e-05</v>
      </c>
      <c r="AG5" t="n">
        <v>18</v>
      </c>
      <c r="AH5" t="n">
        <v>279747.4139381971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3.7209</v>
      </c>
      <c r="E6" t="n">
        <v>26.88</v>
      </c>
      <c r="F6" t="n">
        <v>24.61</v>
      </c>
      <c r="G6" t="n">
        <v>54.69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152.69</v>
      </c>
      <c r="Q6" t="n">
        <v>771.14</v>
      </c>
      <c r="R6" t="n">
        <v>133.21</v>
      </c>
      <c r="S6" t="n">
        <v>92.92</v>
      </c>
      <c r="T6" t="n">
        <v>16350.34</v>
      </c>
      <c r="U6" t="n">
        <v>0.7</v>
      </c>
      <c r="V6" t="n">
        <v>0.83</v>
      </c>
      <c r="W6" t="n">
        <v>12.35</v>
      </c>
      <c r="X6" t="n">
        <v>1</v>
      </c>
      <c r="Y6" t="n">
        <v>4</v>
      </c>
      <c r="Z6" t="n">
        <v>10</v>
      </c>
      <c r="AA6" t="n">
        <v>225.7000594280399</v>
      </c>
      <c r="AB6" t="n">
        <v>308.8127784931797</v>
      </c>
      <c r="AC6" t="n">
        <v>279.3401203353388</v>
      </c>
      <c r="AD6" t="n">
        <v>225700.0594280399</v>
      </c>
      <c r="AE6" t="n">
        <v>308812.7784931797</v>
      </c>
      <c r="AF6" t="n">
        <v>5.641451667803332e-05</v>
      </c>
      <c r="AG6" t="n">
        <v>18</v>
      </c>
      <c r="AH6" t="n">
        <v>279340.1203353388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3.3952</v>
      </c>
      <c r="E2" t="n">
        <v>29.45</v>
      </c>
      <c r="F2" t="n">
        <v>26.81</v>
      </c>
      <c r="G2" t="n">
        <v>18.92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83</v>
      </c>
      <c r="N2" t="n">
        <v>4.24</v>
      </c>
      <c r="O2" t="n">
        <v>5140</v>
      </c>
      <c r="P2" t="n">
        <v>116.5</v>
      </c>
      <c r="Q2" t="n">
        <v>771.38</v>
      </c>
      <c r="R2" t="n">
        <v>207.03</v>
      </c>
      <c r="S2" t="n">
        <v>92.92</v>
      </c>
      <c r="T2" t="n">
        <v>52972.16</v>
      </c>
      <c r="U2" t="n">
        <v>0.45</v>
      </c>
      <c r="V2" t="n">
        <v>0.76</v>
      </c>
      <c r="W2" t="n">
        <v>12.42</v>
      </c>
      <c r="X2" t="n">
        <v>3.18</v>
      </c>
      <c r="Y2" t="n">
        <v>4</v>
      </c>
      <c r="Z2" t="n">
        <v>10</v>
      </c>
      <c r="AA2" t="n">
        <v>232.2770710964493</v>
      </c>
      <c r="AB2" t="n">
        <v>317.8117360151695</v>
      </c>
      <c r="AC2" t="n">
        <v>287.480229981549</v>
      </c>
      <c r="AD2" t="n">
        <v>232277.0710964493</v>
      </c>
      <c r="AE2" t="n">
        <v>317811.7360151695</v>
      </c>
      <c r="AF2" t="n">
        <v>6.808379192991165e-05</v>
      </c>
      <c r="AG2" t="n">
        <v>20</v>
      </c>
      <c r="AH2" t="n">
        <v>287480.229981549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3.5844</v>
      </c>
      <c r="E3" t="n">
        <v>27.9</v>
      </c>
      <c r="F3" t="n">
        <v>25.61</v>
      </c>
      <c r="G3" t="n">
        <v>28.99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105.08</v>
      </c>
      <c r="Q3" t="n">
        <v>771.66</v>
      </c>
      <c r="R3" t="n">
        <v>165.13</v>
      </c>
      <c r="S3" t="n">
        <v>92.92</v>
      </c>
      <c r="T3" t="n">
        <v>32184.79</v>
      </c>
      <c r="U3" t="n">
        <v>0.5600000000000001</v>
      </c>
      <c r="V3" t="n">
        <v>0.8</v>
      </c>
      <c r="W3" t="n">
        <v>12.43</v>
      </c>
      <c r="X3" t="n">
        <v>1.99</v>
      </c>
      <c r="Y3" t="n">
        <v>4</v>
      </c>
      <c r="Z3" t="n">
        <v>10</v>
      </c>
      <c r="AA3" t="n">
        <v>215.8348254299845</v>
      </c>
      <c r="AB3" t="n">
        <v>295.3147301136396</v>
      </c>
      <c r="AC3" t="n">
        <v>267.1303067485078</v>
      </c>
      <c r="AD3" t="n">
        <v>215834.8254299845</v>
      </c>
      <c r="AE3" t="n">
        <v>295314.7301136396</v>
      </c>
      <c r="AF3" t="n">
        <v>7.187781096653373e-05</v>
      </c>
      <c r="AG3" t="n">
        <v>19</v>
      </c>
      <c r="AH3" t="n">
        <v>267130.3067485078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2.1654</v>
      </c>
      <c r="E2" t="n">
        <v>46.18</v>
      </c>
      <c r="F2" t="n">
        <v>35.34</v>
      </c>
      <c r="G2" t="n">
        <v>7.12</v>
      </c>
      <c r="H2" t="n">
        <v>0.12</v>
      </c>
      <c r="I2" t="n">
        <v>298</v>
      </c>
      <c r="J2" t="n">
        <v>141.81</v>
      </c>
      <c r="K2" t="n">
        <v>47.83</v>
      </c>
      <c r="L2" t="n">
        <v>1</v>
      </c>
      <c r="M2" t="n">
        <v>296</v>
      </c>
      <c r="N2" t="n">
        <v>22.98</v>
      </c>
      <c r="O2" t="n">
        <v>17723.39</v>
      </c>
      <c r="P2" t="n">
        <v>408.89</v>
      </c>
      <c r="Q2" t="n">
        <v>774.4400000000001</v>
      </c>
      <c r="R2" t="n">
        <v>492.21</v>
      </c>
      <c r="S2" t="n">
        <v>92.92</v>
      </c>
      <c r="T2" t="n">
        <v>194499.55</v>
      </c>
      <c r="U2" t="n">
        <v>0.19</v>
      </c>
      <c r="V2" t="n">
        <v>0.58</v>
      </c>
      <c r="W2" t="n">
        <v>12.76</v>
      </c>
      <c r="X2" t="n">
        <v>11.68</v>
      </c>
      <c r="Y2" t="n">
        <v>4</v>
      </c>
      <c r="Z2" t="n">
        <v>10</v>
      </c>
      <c r="AA2" t="n">
        <v>568.8339479306383</v>
      </c>
      <c r="AB2" t="n">
        <v>778.3037027413536</v>
      </c>
      <c r="AC2" t="n">
        <v>704.0234897078255</v>
      </c>
      <c r="AD2" t="n">
        <v>568833.9479306382</v>
      </c>
      <c r="AE2" t="n">
        <v>778303.7027413537</v>
      </c>
      <c r="AF2" t="n">
        <v>2.332594088107828e-05</v>
      </c>
      <c r="AG2" t="n">
        <v>31</v>
      </c>
      <c r="AH2" t="n">
        <v>704023.4897078256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2.9714</v>
      </c>
      <c r="E3" t="n">
        <v>33.65</v>
      </c>
      <c r="F3" t="n">
        <v>28.05</v>
      </c>
      <c r="G3" t="n">
        <v>14.38</v>
      </c>
      <c r="H3" t="n">
        <v>0.25</v>
      </c>
      <c r="I3" t="n">
        <v>117</v>
      </c>
      <c r="J3" t="n">
        <v>143.17</v>
      </c>
      <c r="K3" t="n">
        <v>47.83</v>
      </c>
      <c r="L3" t="n">
        <v>2</v>
      </c>
      <c r="M3" t="n">
        <v>115</v>
      </c>
      <c r="N3" t="n">
        <v>23.34</v>
      </c>
      <c r="O3" t="n">
        <v>17891.86</v>
      </c>
      <c r="P3" t="n">
        <v>322.2</v>
      </c>
      <c r="Q3" t="n">
        <v>771.9299999999999</v>
      </c>
      <c r="R3" t="n">
        <v>248.79</v>
      </c>
      <c r="S3" t="n">
        <v>92.92</v>
      </c>
      <c r="T3" t="n">
        <v>73693.96000000001</v>
      </c>
      <c r="U3" t="n">
        <v>0.37</v>
      </c>
      <c r="V3" t="n">
        <v>0.73</v>
      </c>
      <c r="W3" t="n">
        <v>12.45</v>
      </c>
      <c r="X3" t="n">
        <v>4.41</v>
      </c>
      <c r="Y3" t="n">
        <v>4</v>
      </c>
      <c r="Z3" t="n">
        <v>10</v>
      </c>
      <c r="AA3" t="n">
        <v>364.5951011081606</v>
      </c>
      <c r="AB3" t="n">
        <v>498.8551021368389</v>
      </c>
      <c r="AC3" t="n">
        <v>451.2450713364314</v>
      </c>
      <c r="AD3" t="n">
        <v>364595.1011081606</v>
      </c>
      <c r="AE3" t="n">
        <v>498855.1021368389</v>
      </c>
      <c r="AF3" t="n">
        <v>3.20082667100933e-05</v>
      </c>
      <c r="AG3" t="n">
        <v>22</v>
      </c>
      <c r="AH3" t="n">
        <v>451245.0713364314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3.2585</v>
      </c>
      <c r="E4" t="n">
        <v>30.69</v>
      </c>
      <c r="F4" t="n">
        <v>26.35</v>
      </c>
      <c r="G4" t="n">
        <v>21.66</v>
      </c>
      <c r="H4" t="n">
        <v>0.37</v>
      </c>
      <c r="I4" t="n">
        <v>73</v>
      </c>
      <c r="J4" t="n">
        <v>144.54</v>
      </c>
      <c r="K4" t="n">
        <v>47.83</v>
      </c>
      <c r="L4" t="n">
        <v>3</v>
      </c>
      <c r="M4" t="n">
        <v>71</v>
      </c>
      <c r="N4" t="n">
        <v>23.71</v>
      </c>
      <c r="O4" t="n">
        <v>18060.85</v>
      </c>
      <c r="P4" t="n">
        <v>299.56</v>
      </c>
      <c r="Q4" t="n">
        <v>771.37</v>
      </c>
      <c r="R4" t="n">
        <v>192.3</v>
      </c>
      <c r="S4" t="n">
        <v>92.92</v>
      </c>
      <c r="T4" t="n">
        <v>45665.39</v>
      </c>
      <c r="U4" t="n">
        <v>0.48</v>
      </c>
      <c r="V4" t="n">
        <v>0.78</v>
      </c>
      <c r="W4" t="n">
        <v>12.39</v>
      </c>
      <c r="X4" t="n">
        <v>2.73</v>
      </c>
      <c r="Y4" t="n">
        <v>4</v>
      </c>
      <c r="Z4" t="n">
        <v>10</v>
      </c>
      <c r="AA4" t="n">
        <v>321.437050558287</v>
      </c>
      <c r="AB4" t="n">
        <v>439.8043533756891</v>
      </c>
      <c r="AC4" t="n">
        <v>397.8300431587994</v>
      </c>
      <c r="AD4" t="n">
        <v>321437.050558287</v>
      </c>
      <c r="AE4" t="n">
        <v>439804.3533756891</v>
      </c>
      <c r="AF4" t="n">
        <v>3.51009413323144e-05</v>
      </c>
      <c r="AG4" t="n">
        <v>20</v>
      </c>
      <c r="AH4" t="n">
        <v>397830.0431587994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3.4062</v>
      </c>
      <c r="E5" t="n">
        <v>29.36</v>
      </c>
      <c r="F5" t="n">
        <v>25.6</v>
      </c>
      <c r="G5" t="n">
        <v>28.98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287.73</v>
      </c>
      <c r="Q5" t="n">
        <v>771.0599999999999</v>
      </c>
      <c r="R5" t="n">
        <v>167.24</v>
      </c>
      <c r="S5" t="n">
        <v>92.92</v>
      </c>
      <c r="T5" t="n">
        <v>33237.4</v>
      </c>
      <c r="U5" t="n">
        <v>0.5600000000000001</v>
      </c>
      <c r="V5" t="n">
        <v>0.8</v>
      </c>
      <c r="W5" t="n">
        <v>12.36</v>
      </c>
      <c r="X5" t="n">
        <v>1.98</v>
      </c>
      <c r="Y5" t="n">
        <v>4</v>
      </c>
      <c r="Z5" t="n">
        <v>10</v>
      </c>
      <c r="AA5" t="n">
        <v>310.075264875089</v>
      </c>
      <c r="AB5" t="n">
        <v>424.2586569573296</v>
      </c>
      <c r="AC5" t="n">
        <v>383.7680061880861</v>
      </c>
      <c r="AD5" t="n">
        <v>310075.264875089</v>
      </c>
      <c r="AE5" t="n">
        <v>424258.6569573296</v>
      </c>
      <c r="AF5" t="n">
        <v>3.66919829265396e-05</v>
      </c>
      <c r="AG5" t="n">
        <v>20</v>
      </c>
      <c r="AH5" t="n">
        <v>383768.0061880861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3.5057</v>
      </c>
      <c r="E6" t="n">
        <v>28.53</v>
      </c>
      <c r="F6" t="n">
        <v>25.11</v>
      </c>
      <c r="G6" t="n">
        <v>36.75</v>
      </c>
      <c r="H6" t="n">
        <v>0.6</v>
      </c>
      <c r="I6" t="n">
        <v>41</v>
      </c>
      <c r="J6" t="n">
        <v>147.3</v>
      </c>
      <c r="K6" t="n">
        <v>47.83</v>
      </c>
      <c r="L6" t="n">
        <v>5</v>
      </c>
      <c r="M6" t="n">
        <v>39</v>
      </c>
      <c r="N6" t="n">
        <v>24.47</v>
      </c>
      <c r="O6" t="n">
        <v>18400.38</v>
      </c>
      <c r="P6" t="n">
        <v>278.7</v>
      </c>
      <c r="Q6" t="n">
        <v>770.86</v>
      </c>
      <c r="R6" t="n">
        <v>151.1</v>
      </c>
      <c r="S6" t="n">
        <v>92.92</v>
      </c>
      <c r="T6" t="n">
        <v>25227.82</v>
      </c>
      <c r="U6" t="n">
        <v>0.61</v>
      </c>
      <c r="V6" t="n">
        <v>0.82</v>
      </c>
      <c r="W6" t="n">
        <v>12.33</v>
      </c>
      <c r="X6" t="n">
        <v>1.5</v>
      </c>
      <c r="Y6" t="n">
        <v>4</v>
      </c>
      <c r="Z6" t="n">
        <v>10</v>
      </c>
      <c r="AA6" t="n">
        <v>293.6432705713611</v>
      </c>
      <c r="AB6" t="n">
        <v>401.7756774225431</v>
      </c>
      <c r="AC6" t="n">
        <v>363.4307706650398</v>
      </c>
      <c r="AD6" t="n">
        <v>293643.2705713611</v>
      </c>
      <c r="AE6" t="n">
        <v>401775.6774225431</v>
      </c>
      <c r="AF6" t="n">
        <v>3.776380850965002e-05</v>
      </c>
      <c r="AG6" t="n">
        <v>19</v>
      </c>
      <c r="AH6" t="n">
        <v>363430.7706650398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3.5644</v>
      </c>
      <c r="E7" t="n">
        <v>28.06</v>
      </c>
      <c r="F7" t="n">
        <v>24.84</v>
      </c>
      <c r="G7" t="n">
        <v>43.84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272.1</v>
      </c>
      <c r="Q7" t="n">
        <v>770.74</v>
      </c>
      <c r="R7" t="n">
        <v>142.16</v>
      </c>
      <c r="S7" t="n">
        <v>92.92</v>
      </c>
      <c r="T7" t="n">
        <v>20790.38</v>
      </c>
      <c r="U7" t="n">
        <v>0.65</v>
      </c>
      <c r="V7" t="n">
        <v>0.82</v>
      </c>
      <c r="W7" t="n">
        <v>12.32</v>
      </c>
      <c r="X7" t="n">
        <v>1.23</v>
      </c>
      <c r="Y7" t="n">
        <v>4</v>
      </c>
      <c r="Z7" t="n">
        <v>10</v>
      </c>
      <c r="AA7" t="n">
        <v>288.9312254190768</v>
      </c>
      <c r="AB7" t="n">
        <v>395.3284493644273</v>
      </c>
      <c r="AC7" t="n">
        <v>357.598857004049</v>
      </c>
      <c r="AD7" t="n">
        <v>288931.2254190769</v>
      </c>
      <c r="AE7" t="n">
        <v>395328.4493644273</v>
      </c>
      <c r="AF7" t="n">
        <v>3.83961317431031e-05</v>
      </c>
      <c r="AG7" t="n">
        <v>19</v>
      </c>
      <c r="AH7" t="n">
        <v>357598.857004049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3.6018</v>
      </c>
      <c r="E8" t="n">
        <v>27.76</v>
      </c>
      <c r="F8" t="n">
        <v>24.7</v>
      </c>
      <c r="G8" t="n">
        <v>51.1</v>
      </c>
      <c r="H8" t="n">
        <v>0.83</v>
      </c>
      <c r="I8" t="n">
        <v>29</v>
      </c>
      <c r="J8" t="n">
        <v>150.07</v>
      </c>
      <c r="K8" t="n">
        <v>47.83</v>
      </c>
      <c r="L8" t="n">
        <v>7</v>
      </c>
      <c r="M8" t="n">
        <v>27</v>
      </c>
      <c r="N8" t="n">
        <v>25.24</v>
      </c>
      <c r="O8" t="n">
        <v>18742.03</v>
      </c>
      <c r="P8" t="n">
        <v>266.92</v>
      </c>
      <c r="Q8" t="n">
        <v>770.74</v>
      </c>
      <c r="R8" t="n">
        <v>137.15</v>
      </c>
      <c r="S8" t="n">
        <v>92.92</v>
      </c>
      <c r="T8" t="n">
        <v>18312.25</v>
      </c>
      <c r="U8" t="n">
        <v>0.68</v>
      </c>
      <c r="V8" t="n">
        <v>0.83</v>
      </c>
      <c r="W8" t="n">
        <v>12.32</v>
      </c>
      <c r="X8" t="n">
        <v>1.08</v>
      </c>
      <c r="Y8" t="n">
        <v>4</v>
      </c>
      <c r="Z8" t="n">
        <v>10</v>
      </c>
      <c r="AA8" t="n">
        <v>285.6597648364909</v>
      </c>
      <c r="AB8" t="n">
        <v>390.8522926686783</v>
      </c>
      <c r="AC8" t="n">
        <v>353.549898421017</v>
      </c>
      <c r="AD8" t="n">
        <v>285659.7648364909</v>
      </c>
      <c r="AE8" t="n">
        <v>390852.2926686783</v>
      </c>
      <c r="AF8" t="n">
        <v>3.879900889695565e-05</v>
      </c>
      <c r="AG8" t="n">
        <v>19</v>
      </c>
      <c r="AH8" t="n">
        <v>353549.898421017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3.6414</v>
      </c>
      <c r="E9" t="n">
        <v>27.46</v>
      </c>
      <c r="F9" t="n">
        <v>24.51</v>
      </c>
      <c r="G9" t="n">
        <v>58.83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261.24</v>
      </c>
      <c r="Q9" t="n">
        <v>770.5700000000001</v>
      </c>
      <c r="R9" t="n">
        <v>131.03</v>
      </c>
      <c r="S9" t="n">
        <v>92.92</v>
      </c>
      <c r="T9" t="n">
        <v>15271.73</v>
      </c>
      <c r="U9" t="n">
        <v>0.71</v>
      </c>
      <c r="V9" t="n">
        <v>0.84</v>
      </c>
      <c r="W9" t="n">
        <v>12.31</v>
      </c>
      <c r="X9" t="n">
        <v>0.9</v>
      </c>
      <c r="Y9" t="n">
        <v>4</v>
      </c>
      <c r="Z9" t="n">
        <v>10</v>
      </c>
      <c r="AA9" t="n">
        <v>273.2564148054196</v>
      </c>
      <c r="AB9" t="n">
        <v>373.8814819589825</v>
      </c>
      <c r="AC9" t="n">
        <v>338.198758066772</v>
      </c>
      <c r="AD9" t="n">
        <v>273256.4148054196</v>
      </c>
      <c r="AE9" t="n">
        <v>373881.4819589825</v>
      </c>
      <c r="AF9" t="n">
        <v>3.922558470691719e-05</v>
      </c>
      <c r="AG9" t="n">
        <v>18</v>
      </c>
      <c r="AH9" t="n">
        <v>338198.758066772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3.6685</v>
      </c>
      <c r="E10" t="n">
        <v>27.26</v>
      </c>
      <c r="F10" t="n">
        <v>24.4</v>
      </c>
      <c r="G10" t="n">
        <v>66.53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20</v>
      </c>
      <c r="N10" t="n">
        <v>26.03</v>
      </c>
      <c r="O10" t="n">
        <v>19085.83</v>
      </c>
      <c r="P10" t="n">
        <v>256.42</v>
      </c>
      <c r="Q10" t="n">
        <v>770.55</v>
      </c>
      <c r="R10" t="n">
        <v>127.1</v>
      </c>
      <c r="S10" t="n">
        <v>92.92</v>
      </c>
      <c r="T10" t="n">
        <v>13324.64</v>
      </c>
      <c r="U10" t="n">
        <v>0.73</v>
      </c>
      <c r="V10" t="n">
        <v>0.84</v>
      </c>
      <c r="W10" t="n">
        <v>12.31</v>
      </c>
      <c r="X10" t="n">
        <v>0.78</v>
      </c>
      <c r="Y10" t="n">
        <v>4</v>
      </c>
      <c r="Z10" t="n">
        <v>10</v>
      </c>
      <c r="AA10" t="n">
        <v>270.5784462040797</v>
      </c>
      <c r="AB10" t="n">
        <v>370.2173671749927</v>
      </c>
      <c r="AC10" t="n">
        <v>334.8843412551489</v>
      </c>
      <c r="AD10" t="n">
        <v>270578.4462040797</v>
      </c>
      <c r="AE10" t="n">
        <v>370217.3671749927</v>
      </c>
      <c r="AF10" t="n">
        <v>3.951750906171409e-05</v>
      </c>
      <c r="AG10" t="n">
        <v>18</v>
      </c>
      <c r="AH10" t="n">
        <v>334884.3412551489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3.6945</v>
      </c>
      <c r="E11" t="n">
        <v>27.07</v>
      </c>
      <c r="F11" t="n">
        <v>24.29</v>
      </c>
      <c r="G11" t="n">
        <v>76.7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17</v>
      </c>
      <c r="N11" t="n">
        <v>26.43</v>
      </c>
      <c r="O11" t="n">
        <v>19258.55</v>
      </c>
      <c r="P11" t="n">
        <v>251.19</v>
      </c>
      <c r="Q11" t="n">
        <v>770.5700000000001</v>
      </c>
      <c r="R11" t="n">
        <v>123.74</v>
      </c>
      <c r="S11" t="n">
        <v>92.92</v>
      </c>
      <c r="T11" t="n">
        <v>11656.94</v>
      </c>
      <c r="U11" t="n">
        <v>0.75</v>
      </c>
      <c r="V11" t="n">
        <v>0.84</v>
      </c>
      <c r="W11" t="n">
        <v>12.3</v>
      </c>
      <c r="X11" t="n">
        <v>0.68</v>
      </c>
      <c r="Y11" t="n">
        <v>4</v>
      </c>
      <c r="Z11" t="n">
        <v>10</v>
      </c>
      <c r="AA11" t="n">
        <v>267.8205086758802</v>
      </c>
      <c r="AB11" t="n">
        <v>366.4438353772936</v>
      </c>
      <c r="AC11" t="n">
        <v>331.470950036037</v>
      </c>
      <c r="AD11" t="n">
        <v>267820.5086758802</v>
      </c>
      <c r="AE11" t="n">
        <v>366443.8353772936</v>
      </c>
      <c r="AF11" t="n">
        <v>3.979758408845651e-05</v>
      </c>
      <c r="AG11" t="n">
        <v>18</v>
      </c>
      <c r="AH11" t="n">
        <v>331470.950036037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3.7015</v>
      </c>
      <c r="E12" t="n">
        <v>27.02</v>
      </c>
      <c r="F12" t="n">
        <v>24.27</v>
      </c>
      <c r="G12" t="n">
        <v>80.89</v>
      </c>
      <c r="H12" t="n">
        <v>1.25</v>
      </c>
      <c r="I12" t="n">
        <v>18</v>
      </c>
      <c r="J12" t="n">
        <v>155.66</v>
      </c>
      <c r="K12" t="n">
        <v>47.83</v>
      </c>
      <c r="L12" t="n">
        <v>11</v>
      </c>
      <c r="M12" t="n">
        <v>16</v>
      </c>
      <c r="N12" t="n">
        <v>26.83</v>
      </c>
      <c r="O12" t="n">
        <v>19431.82</v>
      </c>
      <c r="P12" t="n">
        <v>246.72</v>
      </c>
      <c r="Q12" t="n">
        <v>770.5</v>
      </c>
      <c r="R12" t="n">
        <v>123.05</v>
      </c>
      <c r="S12" t="n">
        <v>92.92</v>
      </c>
      <c r="T12" t="n">
        <v>11318.3</v>
      </c>
      <c r="U12" t="n">
        <v>0.76</v>
      </c>
      <c r="V12" t="n">
        <v>0.84</v>
      </c>
      <c r="W12" t="n">
        <v>12.3</v>
      </c>
      <c r="X12" t="n">
        <v>0.66</v>
      </c>
      <c r="Y12" t="n">
        <v>4</v>
      </c>
      <c r="Z12" t="n">
        <v>10</v>
      </c>
      <c r="AA12" t="n">
        <v>265.9647156131122</v>
      </c>
      <c r="AB12" t="n">
        <v>363.9046574370027</v>
      </c>
      <c r="AC12" t="n">
        <v>329.1741076746088</v>
      </c>
      <c r="AD12" t="n">
        <v>265964.7156131122</v>
      </c>
      <c r="AE12" t="n">
        <v>363904.6574370027</v>
      </c>
      <c r="AF12" t="n">
        <v>3.987298890334869e-05</v>
      </c>
      <c r="AG12" t="n">
        <v>18</v>
      </c>
      <c r="AH12" t="n">
        <v>329174.1076746088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3.723</v>
      </c>
      <c r="E13" t="n">
        <v>26.86</v>
      </c>
      <c r="F13" t="n">
        <v>24.17</v>
      </c>
      <c r="G13" t="n">
        <v>90.64</v>
      </c>
      <c r="H13" t="n">
        <v>1.35</v>
      </c>
      <c r="I13" t="n">
        <v>16</v>
      </c>
      <c r="J13" t="n">
        <v>157.07</v>
      </c>
      <c r="K13" t="n">
        <v>47.83</v>
      </c>
      <c r="L13" t="n">
        <v>12</v>
      </c>
      <c r="M13" t="n">
        <v>14</v>
      </c>
      <c r="N13" t="n">
        <v>27.24</v>
      </c>
      <c r="O13" t="n">
        <v>19605.66</v>
      </c>
      <c r="P13" t="n">
        <v>242.24</v>
      </c>
      <c r="Q13" t="n">
        <v>770.47</v>
      </c>
      <c r="R13" t="n">
        <v>119.75</v>
      </c>
      <c r="S13" t="n">
        <v>92.92</v>
      </c>
      <c r="T13" t="n">
        <v>9678.030000000001</v>
      </c>
      <c r="U13" t="n">
        <v>0.78</v>
      </c>
      <c r="V13" t="n">
        <v>0.85</v>
      </c>
      <c r="W13" t="n">
        <v>12.3</v>
      </c>
      <c r="X13" t="n">
        <v>0.5600000000000001</v>
      </c>
      <c r="Y13" t="n">
        <v>4</v>
      </c>
      <c r="Z13" t="n">
        <v>10</v>
      </c>
      <c r="AA13" t="n">
        <v>263.666343838776</v>
      </c>
      <c r="AB13" t="n">
        <v>360.7599237783494</v>
      </c>
      <c r="AC13" t="n">
        <v>326.329502982676</v>
      </c>
      <c r="AD13" t="n">
        <v>263666.343838776</v>
      </c>
      <c r="AE13" t="n">
        <v>360759.9237783494</v>
      </c>
      <c r="AF13" t="n">
        <v>4.010458940623185e-05</v>
      </c>
      <c r="AG13" t="n">
        <v>18</v>
      </c>
      <c r="AH13" t="n">
        <v>326329.502982676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3.7431</v>
      </c>
      <c r="E14" t="n">
        <v>26.72</v>
      </c>
      <c r="F14" t="n">
        <v>24.08</v>
      </c>
      <c r="G14" t="n">
        <v>103.21</v>
      </c>
      <c r="H14" t="n">
        <v>1.45</v>
      </c>
      <c r="I14" t="n">
        <v>14</v>
      </c>
      <c r="J14" t="n">
        <v>158.48</v>
      </c>
      <c r="K14" t="n">
        <v>47.83</v>
      </c>
      <c r="L14" t="n">
        <v>13</v>
      </c>
      <c r="M14" t="n">
        <v>12</v>
      </c>
      <c r="N14" t="n">
        <v>27.65</v>
      </c>
      <c r="O14" t="n">
        <v>19780.06</v>
      </c>
      <c r="P14" t="n">
        <v>236.09</v>
      </c>
      <c r="Q14" t="n">
        <v>770.51</v>
      </c>
      <c r="R14" t="n">
        <v>116.79</v>
      </c>
      <c r="S14" t="n">
        <v>92.92</v>
      </c>
      <c r="T14" t="n">
        <v>8205.84</v>
      </c>
      <c r="U14" t="n">
        <v>0.8</v>
      </c>
      <c r="V14" t="n">
        <v>0.85</v>
      </c>
      <c r="W14" t="n">
        <v>12.29</v>
      </c>
      <c r="X14" t="n">
        <v>0.47</v>
      </c>
      <c r="Y14" t="n">
        <v>4</v>
      </c>
      <c r="Z14" t="n">
        <v>10</v>
      </c>
      <c r="AA14" t="n">
        <v>260.8304757227937</v>
      </c>
      <c r="AB14" t="n">
        <v>356.879763912391</v>
      </c>
      <c r="AC14" t="n">
        <v>322.8196601284861</v>
      </c>
      <c r="AD14" t="n">
        <v>260830.4757227937</v>
      </c>
      <c r="AE14" t="n">
        <v>356879.763912391</v>
      </c>
      <c r="AF14" t="n">
        <v>4.032110894613657e-05</v>
      </c>
      <c r="AG14" t="n">
        <v>18</v>
      </c>
      <c r="AH14" t="n">
        <v>322819.6601284861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3.7516</v>
      </c>
      <c r="E15" t="n">
        <v>26.66</v>
      </c>
      <c r="F15" t="n">
        <v>24.05</v>
      </c>
      <c r="G15" t="n">
        <v>111.01</v>
      </c>
      <c r="H15" t="n">
        <v>1.55</v>
      </c>
      <c r="I15" t="n">
        <v>13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231.96</v>
      </c>
      <c r="Q15" t="n">
        <v>770.49</v>
      </c>
      <c r="R15" t="n">
        <v>115.7</v>
      </c>
      <c r="S15" t="n">
        <v>92.92</v>
      </c>
      <c r="T15" t="n">
        <v>7669.69</v>
      </c>
      <c r="U15" t="n">
        <v>0.8</v>
      </c>
      <c r="V15" t="n">
        <v>0.85</v>
      </c>
      <c r="W15" t="n">
        <v>12.29</v>
      </c>
      <c r="X15" t="n">
        <v>0.44</v>
      </c>
      <c r="Y15" t="n">
        <v>4</v>
      </c>
      <c r="Z15" t="n">
        <v>10</v>
      </c>
      <c r="AA15" t="n">
        <v>259.0903641970317</v>
      </c>
      <c r="AB15" t="n">
        <v>354.4988665545409</v>
      </c>
      <c r="AC15" t="n">
        <v>320.6659922728588</v>
      </c>
      <c r="AD15" t="n">
        <v>259090.3641970317</v>
      </c>
      <c r="AE15" t="n">
        <v>354498.8665545409</v>
      </c>
      <c r="AF15" t="n">
        <v>4.041267193564852e-05</v>
      </c>
      <c r="AG15" t="n">
        <v>18</v>
      </c>
      <c r="AH15" t="n">
        <v>320665.9922728589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3.7484</v>
      </c>
      <c r="E16" t="n">
        <v>26.68</v>
      </c>
      <c r="F16" t="n">
        <v>24.07</v>
      </c>
      <c r="G16" t="n">
        <v>111.11</v>
      </c>
      <c r="H16" t="n">
        <v>1.65</v>
      </c>
      <c r="I16" t="n">
        <v>13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229.38</v>
      </c>
      <c r="Q16" t="n">
        <v>770.54</v>
      </c>
      <c r="R16" t="n">
        <v>116.17</v>
      </c>
      <c r="S16" t="n">
        <v>92.92</v>
      </c>
      <c r="T16" t="n">
        <v>7900.37</v>
      </c>
      <c r="U16" t="n">
        <v>0.8</v>
      </c>
      <c r="V16" t="n">
        <v>0.85</v>
      </c>
      <c r="W16" t="n">
        <v>12.3</v>
      </c>
      <c r="X16" t="n">
        <v>0.46</v>
      </c>
      <c r="Y16" t="n">
        <v>4</v>
      </c>
      <c r="Z16" t="n">
        <v>10</v>
      </c>
      <c r="AA16" t="n">
        <v>258.2487324041342</v>
      </c>
      <c r="AB16" t="n">
        <v>353.3473088053244</v>
      </c>
      <c r="AC16" t="n">
        <v>319.6243375790061</v>
      </c>
      <c r="AD16" t="n">
        <v>258248.7324041342</v>
      </c>
      <c r="AE16" t="n">
        <v>353347.3088053244</v>
      </c>
      <c r="AF16" t="n">
        <v>4.037820116312638e-05</v>
      </c>
      <c r="AG16" t="n">
        <v>18</v>
      </c>
      <c r="AH16" t="n">
        <v>319624.3375790061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3.7466</v>
      </c>
      <c r="E17" t="n">
        <v>26.69</v>
      </c>
      <c r="F17" t="n">
        <v>24.09</v>
      </c>
      <c r="G17" t="n">
        <v>111.17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230.51</v>
      </c>
      <c r="Q17" t="n">
        <v>770.79</v>
      </c>
      <c r="R17" t="n">
        <v>116.39</v>
      </c>
      <c r="S17" t="n">
        <v>92.92</v>
      </c>
      <c r="T17" t="n">
        <v>8011.21</v>
      </c>
      <c r="U17" t="n">
        <v>0.8</v>
      </c>
      <c r="V17" t="n">
        <v>0.85</v>
      </c>
      <c r="W17" t="n">
        <v>12.31</v>
      </c>
      <c r="X17" t="n">
        <v>0.47</v>
      </c>
      <c r="Y17" t="n">
        <v>4</v>
      </c>
      <c r="Z17" t="n">
        <v>10</v>
      </c>
      <c r="AA17" t="n">
        <v>258.7169668716016</v>
      </c>
      <c r="AB17" t="n">
        <v>353.9879678607602</v>
      </c>
      <c r="AC17" t="n">
        <v>320.2038530333617</v>
      </c>
      <c r="AD17" t="n">
        <v>258716.9668716016</v>
      </c>
      <c r="AE17" t="n">
        <v>353987.9678607602</v>
      </c>
      <c r="AF17" t="n">
        <v>4.035881135358266e-05</v>
      </c>
      <c r="AG17" t="n">
        <v>18</v>
      </c>
      <c r="AH17" t="n">
        <v>320203.8530333617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1.8379</v>
      </c>
      <c r="E2" t="n">
        <v>54.41</v>
      </c>
      <c r="F2" t="n">
        <v>38.62</v>
      </c>
      <c r="G2" t="n">
        <v>6.16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514.6900000000001</v>
      </c>
      <c r="Q2" t="n">
        <v>775.52</v>
      </c>
      <c r="R2" t="n">
        <v>601.48</v>
      </c>
      <c r="S2" t="n">
        <v>92.92</v>
      </c>
      <c r="T2" t="n">
        <v>248740.84</v>
      </c>
      <c r="U2" t="n">
        <v>0.15</v>
      </c>
      <c r="V2" t="n">
        <v>0.53</v>
      </c>
      <c r="W2" t="n">
        <v>12.9</v>
      </c>
      <c r="X2" t="n">
        <v>14.94</v>
      </c>
      <c r="Y2" t="n">
        <v>4</v>
      </c>
      <c r="Z2" t="n">
        <v>10</v>
      </c>
      <c r="AA2" t="n">
        <v>753.3239890889043</v>
      </c>
      <c r="AB2" t="n">
        <v>1030.731116180278</v>
      </c>
      <c r="AC2" t="n">
        <v>932.3595850922392</v>
      </c>
      <c r="AD2" t="n">
        <v>753323.9890889043</v>
      </c>
      <c r="AE2" t="n">
        <v>1030731.116180278</v>
      </c>
      <c r="AF2" t="n">
        <v>1.788932841317744e-05</v>
      </c>
      <c r="AG2" t="n">
        <v>36</v>
      </c>
      <c r="AH2" t="n">
        <v>932359.5850922392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</v>
      </c>
      <c r="E3" t="n">
        <v>36.35</v>
      </c>
      <c r="F3" t="n">
        <v>28.95</v>
      </c>
      <c r="G3" t="n">
        <v>12.41</v>
      </c>
      <c r="H3" t="n">
        <v>0.2</v>
      </c>
      <c r="I3" t="n">
        <v>140</v>
      </c>
      <c r="J3" t="n">
        <v>178.21</v>
      </c>
      <c r="K3" t="n">
        <v>52.44</v>
      </c>
      <c r="L3" t="n">
        <v>2</v>
      </c>
      <c r="M3" t="n">
        <v>138</v>
      </c>
      <c r="N3" t="n">
        <v>33.77</v>
      </c>
      <c r="O3" t="n">
        <v>22213.89</v>
      </c>
      <c r="P3" t="n">
        <v>384.95</v>
      </c>
      <c r="Q3" t="n">
        <v>772.3200000000001</v>
      </c>
      <c r="R3" t="n">
        <v>278.61</v>
      </c>
      <c r="S3" t="n">
        <v>92.92</v>
      </c>
      <c r="T3" t="n">
        <v>88489.78</v>
      </c>
      <c r="U3" t="n">
        <v>0.33</v>
      </c>
      <c r="V3" t="n">
        <v>0.71</v>
      </c>
      <c r="W3" t="n">
        <v>12.5</v>
      </c>
      <c r="X3" t="n">
        <v>5.32</v>
      </c>
      <c r="Y3" t="n">
        <v>4</v>
      </c>
      <c r="Z3" t="n">
        <v>10</v>
      </c>
      <c r="AA3" t="n">
        <v>430.6856672558406</v>
      </c>
      <c r="AB3" t="n">
        <v>589.2831304500927</v>
      </c>
      <c r="AC3" t="n">
        <v>533.0427755440031</v>
      </c>
      <c r="AD3" t="n">
        <v>430685.6672558406</v>
      </c>
      <c r="AE3" t="n">
        <v>589283.1304500927</v>
      </c>
      <c r="AF3" t="n">
        <v>2.677705123491546e-05</v>
      </c>
      <c r="AG3" t="n">
        <v>24</v>
      </c>
      <c r="AH3" t="n">
        <v>533042.7755440031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3.0974</v>
      </c>
      <c r="E4" t="n">
        <v>32.29</v>
      </c>
      <c r="F4" t="n">
        <v>26.81</v>
      </c>
      <c r="G4" t="n">
        <v>18.7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354.26</v>
      </c>
      <c r="Q4" t="n">
        <v>771.42</v>
      </c>
      <c r="R4" t="n">
        <v>207.85</v>
      </c>
      <c r="S4" t="n">
        <v>92.92</v>
      </c>
      <c r="T4" t="n">
        <v>53375.21</v>
      </c>
      <c r="U4" t="n">
        <v>0.45</v>
      </c>
      <c r="V4" t="n">
        <v>0.76</v>
      </c>
      <c r="W4" t="n">
        <v>12.4</v>
      </c>
      <c r="X4" t="n">
        <v>3.18</v>
      </c>
      <c r="Y4" t="n">
        <v>4</v>
      </c>
      <c r="Z4" t="n">
        <v>10</v>
      </c>
      <c r="AA4" t="n">
        <v>373.6306753715336</v>
      </c>
      <c r="AB4" t="n">
        <v>511.2179734653892</v>
      </c>
      <c r="AC4" t="n">
        <v>462.4280475767837</v>
      </c>
      <c r="AD4" t="n">
        <v>373630.6753715337</v>
      </c>
      <c r="AE4" t="n">
        <v>511217.9734653892</v>
      </c>
      <c r="AF4" t="n">
        <v>3.014875990368126e-05</v>
      </c>
      <c r="AG4" t="n">
        <v>22</v>
      </c>
      <c r="AH4" t="n">
        <v>462428.0475767837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3.2754</v>
      </c>
      <c r="E5" t="n">
        <v>30.53</v>
      </c>
      <c r="F5" t="n">
        <v>25.91</v>
      </c>
      <c r="G5" t="n">
        <v>25.07</v>
      </c>
      <c r="H5" t="n">
        <v>0.39</v>
      </c>
      <c r="I5" t="n">
        <v>62</v>
      </c>
      <c r="J5" t="n">
        <v>181.19</v>
      </c>
      <c r="K5" t="n">
        <v>52.44</v>
      </c>
      <c r="L5" t="n">
        <v>4</v>
      </c>
      <c r="M5" t="n">
        <v>60</v>
      </c>
      <c r="N5" t="n">
        <v>34.75</v>
      </c>
      <c r="O5" t="n">
        <v>22581.25</v>
      </c>
      <c r="P5" t="n">
        <v>339.85</v>
      </c>
      <c r="Q5" t="n">
        <v>771.55</v>
      </c>
      <c r="R5" t="n">
        <v>177.08</v>
      </c>
      <c r="S5" t="n">
        <v>92.92</v>
      </c>
      <c r="T5" t="n">
        <v>38113.77</v>
      </c>
      <c r="U5" t="n">
        <v>0.52</v>
      </c>
      <c r="V5" t="n">
        <v>0.79</v>
      </c>
      <c r="W5" t="n">
        <v>12.38</v>
      </c>
      <c r="X5" t="n">
        <v>2.28</v>
      </c>
      <c r="Y5" t="n">
        <v>4</v>
      </c>
      <c r="Z5" t="n">
        <v>10</v>
      </c>
      <c r="AA5" t="n">
        <v>339.5456159560392</v>
      </c>
      <c r="AB5" t="n">
        <v>464.5812914464161</v>
      </c>
      <c r="AC5" t="n">
        <v>420.2423050347072</v>
      </c>
      <c r="AD5" t="n">
        <v>339545.6159560392</v>
      </c>
      <c r="AE5" t="n">
        <v>464581.2914464161</v>
      </c>
      <c r="AF5" t="n">
        <v>3.18813353743519e-05</v>
      </c>
      <c r="AG5" t="n">
        <v>20</v>
      </c>
      <c r="AH5" t="n">
        <v>420242.3050347072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3.3794</v>
      </c>
      <c r="E6" t="n">
        <v>29.59</v>
      </c>
      <c r="F6" t="n">
        <v>25.43</v>
      </c>
      <c r="G6" t="n">
        <v>31.14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331.23</v>
      </c>
      <c r="Q6" t="n">
        <v>771.08</v>
      </c>
      <c r="R6" t="n">
        <v>162.1</v>
      </c>
      <c r="S6" t="n">
        <v>92.92</v>
      </c>
      <c r="T6" t="n">
        <v>30686.21</v>
      </c>
      <c r="U6" t="n">
        <v>0.57</v>
      </c>
      <c r="V6" t="n">
        <v>0.8100000000000001</v>
      </c>
      <c r="W6" t="n">
        <v>12.33</v>
      </c>
      <c r="X6" t="n">
        <v>1.81</v>
      </c>
      <c r="Y6" t="n">
        <v>4</v>
      </c>
      <c r="Z6" t="n">
        <v>10</v>
      </c>
      <c r="AA6" t="n">
        <v>330.8243804321472</v>
      </c>
      <c r="AB6" t="n">
        <v>452.6485122488704</v>
      </c>
      <c r="AC6" t="n">
        <v>409.4483735360143</v>
      </c>
      <c r="AD6" t="n">
        <v>330824.3804321472</v>
      </c>
      <c r="AE6" t="n">
        <v>452648.5122488703</v>
      </c>
      <c r="AF6" t="n">
        <v>3.289362666058644e-05</v>
      </c>
      <c r="AG6" t="n">
        <v>20</v>
      </c>
      <c r="AH6" t="n">
        <v>409448.3735360143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3.457</v>
      </c>
      <c r="E7" t="n">
        <v>28.93</v>
      </c>
      <c r="F7" t="n">
        <v>25.08</v>
      </c>
      <c r="G7" t="n">
        <v>37.63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324.21</v>
      </c>
      <c r="Q7" t="n">
        <v>770.96</v>
      </c>
      <c r="R7" t="n">
        <v>150.2</v>
      </c>
      <c r="S7" t="n">
        <v>92.92</v>
      </c>
      <c r="T7" t="n">
        <v>24783.64</v>
      </c>
      <c r="U7" t="n">
        <v>0.62</v>
      </c>
      <c r="V7" t="n">
        <v>0.82</v>
      </c>
      <c r="W7" t="n">
        <v>12.33</v>
      </c>
      <c r="X7" t="n">
        <v>1.47</v>
      </c>
      <c r="Y7" t="n">
        <v>4</v>
      </c>
      <c r="Z7" t="n">
        <v>10</v>
      </c>
      <c r="AA7" t="n">
        <v>315.4876126825927</v>
      </c>
      <c r="AB7" t="n">
        <v>431.6640700034894</v>
      </c>
      <c r="AC7" t="n">
        <v>390.466657006683</v>
      </c>
      <c r="AD7" t="n">
        <v>315487.6126825927</v>
      </c>
      <c r="AE7" t="n">
        <v>431664.0700034894</v>
      </c>
      <c r="AF7" t="n">
        <v>3.364895169723836e-05</v>
      </c>
      <c r="AG7" t="n">
        <v>19</v>
      </c>
      <c r="AH7" t="n">
        <v>390466.6570066829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3.5097</v>
      </c>
      <c r="E8" t="n">
        <v>28.49</v>
      </c>
      <c r="F8" t="n">
        <v>24.86</v>
      </c>
      <c r="G8" t="n">
        <v>43.88</v>
      </c>
      <c r="H8" t="n">
        <v>0.67</v>
      </c>
      <c r="I8" t="n">
        <v>34</v>
      </c>
      <c r="J8" t="n">
        <v>185.7</v>
      </c>
      <c r="K8" t="n">
        <v>52.44</v>
      </c>
      <c r="L8" t="n">
        <v>7</v>
      </c>
      <c r="M8" t="n">
        <v>32</v>
      </c>
      <c r="N8" t="n">
        <v>36.26</v>
      </c>
      <c r="O8" t="n">
        <v>23137.49</v>
      </c>
      <c r="P8" t="n">
        <v>318.75</v>
      </c>
      <c r="Q8" t="n">
        <v>770.84</v>
      </c>
      <c r="R8" t="n">
        <v>142.75</v>
      </c>
      <c r="S8" t="n">
        <v>92.92</v>
      </c>
      <c r="T8" t="n">
        <v>21085.97</v>
      </c>
      <c r="U8" t="n">
        <v>0.65</v>
      </c>
      <c r="V8" t="n">
        <v>0.82</v>
      </c>
      <c r="W8" t="n">
        <v>12.33</v>
      </c>
      <c r="X8" t="n">
        <v>1.25</v>
      </c>
      <c r="Y8" t="n">
        <v>4</v>
      </c>
      <c r="Z8" t="n">
        <v>10</v>
      </c>
      <c r="AA8" t="n">
        <v>311.0515670854385</v>
      </c>
      <c r="AB8" t="n">
        <v>425.5944767129433</v>
      </c>
      <c r="AC8" t="n">
        <v>384.976337181059</v>
      </c>
      <c r="AD8" t="n">
        <v>311051.5670854385</v>
      </c>
      <c r="AE8" t="n">
        <v>425594.4767129433</v>
      </c>
      <c r="AF8" t="n">
        <v>3.41619108393976e-05</v>
      </c>
      <c r="AG8" t="n">
        <v>19</v>
      </c>
      <c r="AH8" t="n">
        <v>384976.3371810589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3.5451</v>
      </c>
      <c r="E9" t="n">
        <v>28.21</v>
      </c>
      <c r="F9" t="n">
        <v>24.72</v>
      </c>
      <c r="G9" t="n">
        <v>49.44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314.24</v>
      </c>
      <c r="Q9" t="n">
        <v>770.73</v>
      </c>
      <c r="R9" t="n">
        <v>137.97</v>
      </c>
      <c r="S9" t="n">
        <v>92.92</v>
      </c>
      <c r="T9" t="n">
        <v>18715.51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307.8276966932953</v>
      </c>
      <c r="AB9" t="n">
        <v>421.1834350152892</v>
      </c>
      <c r="AC9" t="n">
        <v>380.986279112093</v>
      </c>
      <c r="AD9" t="n">
        <v>307827.6966932953</v>
      </c>
      <c r="AE9" t="n">
        <v>421183.4350152892</v>
      </c>
      <c r="AF9" t="n">
        <v>3.450647921951974e-05</v>
      </c>
      <c r="AG9" t="n">
        <v>19</v>
      </c>
      <c r="AH9" t="n">
        <v>380986.279112093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3.5842</v>
      </c>
      <c r="E10" t="n">
        <v>27.9</v>
      </c>
      <c r="F10" t="n">
        <v>24.56</v>
      </c>
      <c r="G10" t="n">
        <v>56.67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310.05</v>
      </c>
      <c r="Q10" t="n">
        <v>770.75</v>
      </c>
      <c r="R10" t="n">
        <v>132.54</v>
      </c>
      <c r="S10" t="n">
        <v>92.92</v>
      </c>
      <c r="T10" t="n">
        <v>16020.08</v>
      </c>
      <c r="U10" t="n">
        <v>0.7</v>
      </c>
      <c r="V10" t="n">
        <v>0.83</v>
      </c>
      <c r="W10" t="n">
        <v>12.31</v>
      </c>
      <c r="X10" t="n">
        <v>0.9399999999999999</v>
      </c>
      <c r="Y10" t="n">
        <v>4</v>
      </c>
      <c r="Z10" t="n">
        <v>10</v>
      </c>
      <c r="AA10" t="n">
        <v>304.6377532601066</v>
      </c>
      <c r="AB10" t="n">
        <v>416.8188136796285</v>
      </c>
      <c r="AC10" t="n">
        <v>377.0382111109232</v>
      </c>
      <c r="AD10" t="n">
        <v>304637.7532601067</v>
      </c>
      <c r="AE10" t="n">
        <v>416818.8136796285</v>
      </c>
      <c r="AF10" t="n">
        <v>3.488706180886368e-05</v>
      </c>
      <c r="AG10" t="n">
        <v>19</v>
      </c>
      <c r="AH10" t="n">
        <v>377038.2111109232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3.613</v>
      </c>
      <c r="E11" t="n">
        <v>27.68</v>
      </c>
      <c r="F11" t="n">
        <v>24.44</v>
      </c>
      <c r="G11" t="n">
        <v>63.75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305.35</v>
      </c>
      <c r="Q11" t="n">
        <v>770.71</v>
      </c>
      <c r="R11" t="n">
        <v>128.62</v>
      </c>
      <c r="S11" t="n">
        <v>92.92</v>
      </c>
      <c r="T11" t="n">
        <v>14075.84</v>
      </c>
      <c r="U11" t="n">
        <v>0.72</v>
      </c>
      <c r="V11" t="n">
        <v>0.84</v>
      </c>
      <c r="W11" t="n">
        <v>12.31</v>
      </c>
      <c r="X11" t="n">
        <v>0.82</v>
      </c>
      <c r="Y11" t="n">
        <v>4</v>
      </c>
      <c r="Z11" t="n">
        <v>10</v>
      </c>
      <c r="AA11" t="n">
        <v>301.7232181749074</v>
      </c>
      <c r="AB11" t="n">
        <v>412.8310181958457</v>
      </c>
      <c r="AC11" t="n">
        <v>373.4310052312065</v>
      </c>
      <c r="AD11" t="n">
        <v>301723.2181749074</v>
      </c>
      <c r="AE11" t="n">
        <v>412831.0181958457</v>
      </c>
      <c r="AF11" t="n">
        <v>3.516738862659017e-05</v>
      </c>
      <c r="AG11" t="n">
        <v>19</v>
      </c>
      <c r="AH11" t="n">
        <v>373431.0052312065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3.6346</v>
      </c>
      <c r="E12" t="n">
        <v>27.51</v>
      </c>
      <c r="F12" t="n">
        <v>24.35</v>
      </c>
      <c r="G12" t="n">
        <v>69.56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302.21</v>
      </c>
      <c r="Q12" t="n">
        <v>770.72</v>
      </c>
      <c r="R12" t="n">
        <v>125.59</v>
      </c>
      <c r="S12" t="n">
        <v>92.92</v>
      </c>
      <c r="T12" t="n">
        <v>12572.83</v>
      </c>
      <c r="U12" t="n">
        <v>0.74</v>
      </c>
      <c r="V12" t="n">
        <v>0.84</v>
      </c>
      <c r="W12" t="n">
        <v>12.3</v>
      </c>
      <c r="X12" t="n">
        <v>0.73</v>
      </c>
      <c r="Y12" t="n">
        <v>4</v>
      </c>
      <c r="Z12" t="n">
        <v>10</v>
      </c>
      <c r="AA12" t="n">
        <v>290.7664332215249</v>
      </c>
      <c r="AB12" t="n">
        <v>397.8394616433908</v>
      </c>
      <c r="AC12" t="n">
        <v>359.8702217953361</v>
      </c>
      <c r="AD12" t="n">
        <v>290766.4332215249</v>
      </c>
      <c r="AE12" t="n">
        <v>397839.4616433908</v>
      </c>
      <c r="AF12" t="n">
        <v>3.537763373988503e-05</v>
      </c>
      <c r="AG12" t="n">
        <v>18</v>
      </c>
      <c r="AH12" t="n">
        <v>359870.2217953361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3.6514</v>
      </c>
      <c r="E13" t="n">
        <v>27.39</v>
      </c>
      <c r="F13" t="n">
        <v>24.29</v>
      </c>
      <c r="G13" t="n">
        <v>76.70999999999999</v>
      </c>
      <c r="H13" t="n">
        <v>1.1</v>
      </c>
      <c r="I13" t="n">
        <v>19</v>
      </c>
      <c r="J13" t="n">
        <v>193.33</v>
      </c>
      <c r="K13" t="n">
        <v>52.44</v>
      </c>
      <c r="L13" t="n">
        <v>12</v>
      </c>
      <c r="M13" t="n">
        <v>17</v>
      </c>
      <c r="N13" t="n">
        <v>38.89</v>
      </c>
      <c r="O13" t="n">
        <v>24078.33</v>
      </c>
      <c r="P13" t="n">
        <v>298.4</v>
      </c>
      <c r="Q13" t="n">
        <v>770.65</v>
      </c>
      <c r="R13" t="n">
        <v>123.49</v>
      </c>
      <c r="S13" t="n">
        <v>92.92</v>
      </c>
      <c r="T13" t="n">
        <v>11532.82</v>
      </c>
      <c r="U13" t="n">
        <v>0.75</v>
      </c>
      <c r="V13" t="n">
        <v>0.84</v>
      </c>
      <c r="W13" t="n">
        <v>12.31</v>
      </c>
      <c r="X13" t="n">
        <v>0.68</v>
      </c>
      <c r="Y13" t="n">
        <v>4</v>
      </c>
      <c r="Z13" t="n">
        <v>10</v>
      </c>
      <c r="AA13" t="n">
        <v>288.7152193278371</v>
      </c>
      <c r="AB13" t="n">
        <v>395.0329003008769</v>
      </c>
      <c r="AC13" t="n">
        <v>357.3315147283182</v>
      </c>
      <c r="AD13" t="n">
        <v>288715.2193278371</v>
      </c>
      <c r="AE13" t="n">
        <v>395032.9003008769</v>
      </c>
      <c r="AF13" t="n">
        <v>3.554115771689216e-05</v>
      </c>
      <c r="AG13" t="n">
        <v>18</v>
      </c>
      <c r="AH13" t="n">
        <v>357331.5147283182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3.661</v>
      </c>
      <c r="E14" t="n">
        <v>27.31</v>
      </c>
      <c r="F14" t="n">
        <v>24.25</v>
      </c>
      <c r="G14" t="n">
        <v>80.84999999999999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295.41</v>
      </c>
      <c r="Q14" t="n">
        <v>770.62</v>
      </c>
      <c r="R14" t="n">
        <v>122.54</v>
      </c>
      <c r="S14" t="n">
        <v>92.92</v>
      </c>
      <c r="T14" t="n">
        <v>11061.12</v>
      </c>
      <c r="U14" t="n">
        <v>0.76</v>
      </c>
      <c r="V14" t="n">
        <v>0.84</v>
      </c>
      <c r="W14" t="n">
        <v>12.3</v>
      </c>
      <c r="X14" t="n">
        <v>0.64</v>
      </c>
      <c r="Y14" t="n">
        <v>4</v>
      </c>
      <c r="Z14" t="n">
        <v>10</v>
      </c>
      <c r="AA14" t="n">
        <v>287.2458064271876</v>
      </c>
      <c r="AB14" t="n">
        <v>393.0223847442863</v>
      </c>
      <c r="AC14" t="n">
        <v>355.5128799546723</v>
      </c>
      <c r="AD14" t="n">
        <v>287245.8064271876</v>
      </c>
      <c r="AE14" t="n">
        <v>393022.3847442863</v>
      </c>
      <c r="AF14" t="n">
        <v>3.563459998946765e-05</v>
      </c>
      <c r="AG14" t="n">
        <v>18</v>
      </c>
      <c r="AH14" t="n">
        <v>355512.8799546723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3.6834</v>
      </c>
      <c r="E15" t="n">
        <v>27.15</v>
      </c>
      <c r="F15" t="n">
        <v>24.16</v>
      </c>
      <c r="G15" t="n">
        <v>90.59999999999999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14</v>
      </c>
      <c r="N15" t="n">
        <v>39.98</v>
      </c>
      <c r="O15" t="n">
        <v>24459.75</v>
      </c>
      <c r="P15" t="n">
        <v>290.91</v>
      </c>
      <c r="Q15" t="n">
        <v>770.5</v>
      </c>
      <c r="R15" t="n">
        <v>119.47</v>
      </c>
      <c r="S15" t="n">
        <v>92.92</v>
      </c>
      <c r="T15" t="n">
        <v>9537.26</v>
      </c>
      <c r="U15" t="n">
        <v>0.78</v>
      </c>
      <c r="V15" t="n">
        <v>0.85</v>
      </c>
      <c r="W15" t="n">
        <v>12.29</v>
      </c>
      <c r="X15" t="n">
        <v>0.55</v>
      </c>
      <c r="Y15" t="n">
        <v>4</v>
      </c>
      <c r="Z15" t="n">
        <v>10</v>
      </c>
      <c r="AA15" t="n">
        <v>284.7638658965158</v>
      </c>
      <c r="AB15" t="n">
        <v>389.6264842147327</v>
      </c>
      <c r="AC15" t="n">
        <v>352.4410794054829</v>
      </c>
      <c r="AD15" t="n">
        <v>284763.8658965158</v>
      </c>
      <c r="AE15" t="n">
        <v>389626.4842147327</v>
      </c>
      <c r="AF15" t="n">
        <v>3.585263195881047e-05</v>
      </c>
      <c r="AG15" t="n">
        <v>18</v>
      </c>
      <c r="AH15" t="n">
        <v>352441.0794054829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3.6922</v>
      </c>
      <c r="E16" t="n">
        <v>27.08</v>
      </c>
      <c r="F16" t="n">
        <v>24.13</v>
      </c>
      <c r="G16" t="n">
        <v>96.52</v>
      </c>
      <c r="H16" t="n">
        <v>1.35</v>
      </c>
      <c r="I16" t="n">
        <v>15</v>
      </c>
      <c r="J16" t="n">
        <v>197.98</v>
      </c>
      <c r="K16" t="n">
        <v>52.44</v>
      </c>
      <c r="L16" t="n">
        <v>15</v>
      </c>
      <c r="M16" t="n">
        <v>13</v>
      </c>
      <c r="N16" t="n">
        <v>40.54</v>
      </c>
      <c r="O16" t="n">
        <v>24651.58</v>
      </c>
      <c r="P16" t="n">
        <v>288.21</v>
      </c>
      <c r="Q16" t="n">
        <v>770.4299999999999</v>
      </c>
      <c r="R16" t="n">
        <v>118.49</v>
      </c>
      <c r="S16" t="n">
        <v>92.92</v>
      </c>
      <c r="T16" t="n">
        <v>9054.34</v>
      </c>
      <c r="U16" t="n">
        <v>0.78</v>
      </c>
      <c r="V16" t="n">
        <v>0.85</v>
      </c>
      <c r="W16" t="n">
        <v>12.29</v>
      </c>
      <c r="X16" t="n">
        <v>0.52</v>
      </c>
      <c r="Y16" t="n">
        <v>4</v>
      </c>
      <c r="Z16" t="n">
        <v>10</v>
      </c>
      <c r="AA16" t="n">
        <v>283.4569972831248</v>
      </c>
      <c r="AB16" t="n">
        <v>387.8383689229169</v>
      </c>
      <c r="AC16" t="n">
        <v>350.8236193274826</v>
      </c>
      <c r="AD16" t="n">
        <v>283456.9972831248</v>
      </c>
      <c r="AE16" t="n">
        <v>387838.3689229169</v>
      </c>
      <c r="AF16" t="n">
        <v>3.593828737533801e-05</v>
      </c>
      <c r="AG16" t="n">
        <v>18</v>
      </c>
      <c r="AH16" t="n">
        <v>350823.6193274825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3.7031</v>
      </c>
      <c r="E17" t="n">
        <v>27</v>
      </c>
      <c r="F17" t="n">
        <v>24.09</v>
      </c>
      <c r="G17" t="n">
        <v>103.22</v>
      </c>
      <c r="H17" t="n">
        <v>1.42</v>
      </c>
      <c r="I17" t="n">
        <v>14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284.89</v>
      </c>
      <c r="Q17" t="n">
        <v>770.61</v>
      </c>
      <c r="R17" t="n">
        <v>116.75</v>
      </c>
      <c r="S17" t="n">
        <v>92.92</v>
      </c>
      <c r="T17" t="n">
        <v>8185.12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281.8540034767231</v>
      </c>
      <c r="AB17" t="n">
        <v>385.6450820779026</v>
      </c>
      <c r="AC17" t="n">
        <v>348.839656700659</v>
      </c>
      <c r="AD17" t="n">
        <v>281854.0034767231</v>
      </c>
      <c r="AE17" t="n">
        <v>385645.0820779026</v>
      </c>
      <c r="AF17" t="n">
        <v>3.604438328899144e-05</v>
      </c>
      <c r="AG17" t="n">
        <v>18</v>
      </c>
      <c r="AH17" t="n">
        <v>348839.656700659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3.7118</v>
      </c>
      <c r="E18" t="n">
        <v>26.94</v>
      </c>
      <c r="F18" t="n">
        <v>24.06</v>
      </c>
      <c r="G18" t="n">
        <v>111.04</v>
      </c>
      <c r="H18" t="n">
        <v>1.5</v>
      </c>
      <c r="I18" t="n">
        <v>13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281.43</v>
      </c>
      <c r="Q18" t="n">
        <v>770.47</v>
      </c>
      <c r="R18" t="n">
        <v>116.11</v>
      </c>
      <c r="S18" t="n">
        <v>92.92</v>
      </c>
      <c r="T18" t="n">
        <v>7870.82</v>
      </c>
      <c r="U18" t="n">
        <v>0.8</v>
      </c>
      <c r="V18" t="n">
        <v>0.85</v>
      </c>
      <c r="W18" t="n">
        <v>12.29</v>
      </c>
      <c r="X18" t="n">
        <v>0.45</v>
      </c>
      <c r="Y18" t="n">
        <v>4</v>
      </c>
      <c r="Z18" t="n">
        <v>10</v>
      </c>
      <c r="AA18" t="n">
        <v>280.285603031715</v>
      </c>
      <c r="AB18" t="n">
        <v>383.4991273960982</v>
      </c>
      <c r="AC18" t="n">
        <v>346.8985089218196</v>
      </c>
      <c r="AD18" t="n">
        <v>280285.603031715</v>
      </c>
      <c r="AE18" t="n">
        <v>383499.1273960982</v>
      </c>
      <c r="AF18" t="n">
        <v>3.612906534851298e-05</v>
      </c>
      <c r="AG18" t="n">
        <v>18</v>
      </c>
      <c r="AH18" t="n">
        <v>346898.5089218196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3.7121</v>
      </c>
      <c r="E19" t="n">
        <v>26.94</v>
      </c>
      <c r="F19" t="n">
        <v>24.06</v>
      </c>
      <c r="G19" t="n">
        <v>111.03</v>
      </c>
      <c r="H19" t="n">
        <v>1.58</v>
      </c>
      <c r="I19" t="n">
        <v>13</v>
      </c>
      <c r="J19" t="n">
        <v>202.68</v>
      </c>
      <c r="K19" t="n">
        <v>52.44</v>
      </c>
      <c r="L19" t="n">
        <v>18</v>
      </c>
      <c r="M19" t="n">
        <v>11</v>
      </c>
      <c r="N19" t="n">
        <v>42.24</v>
      </c>
      <c r="O19" t="n">
        <v>25231.66</v>
      </c>
      <c r="P19" t="n">
        <v>277.48</v>
      </c>
      <c r="Q19" t="n">
        <v>770.52</v>
      </c>
      <c r="R19" t="n">
        <v>115.94</v>
      </c>
      <c r="S19" t="n">
        <v>92.92</v>
      </c>
      <c r="T19" t="n">
        <v>7789.23</v>
      </c>
      <c r="U19" t="n">
        <v>0.8</v>
      </c>
      <c r="V19" t="n">
        <v>0.85</v>
      </c>
      <c r="W19" t="n">
        <v>12.29</v>
      </c>
      <c r="X19" t="n">
        <v>0.45</v>
      </c>
      <c r="Y19" t="n">
        <v>4</v>
      </c>
      <c r="Z19" t="n">
        <v>10</v>
      </c>
      <c r="AA19" t="n">
        <v>278.8283539953839</v>
      </c>
      <c r="AB19" t="n">
        <v>381.5052549752998</v>
      </c>
      <c r="AC19" t="n">
        <v>345.0949288864448</v>
      </c>
      <c r="AD19" t="n">
        <v>278828.3539953839</v>
      </c>
      <c r="AE19" t="n">
        <v>381505.2549752998</v>
      </c>
      <c r="AF19" t="n">
        <v>3.613198541953096e-05</v>
      </c>
      <c r="AG19" t="n">
        <v>18</v>
      </c>
      <c r="AH19" t="n">
        <v>345094.9288864448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3.7217</v>
      </c>
      <c r="E20" t="n">
        <v>26.87</v>
      </c>
      <c r="F20" t="n">
        <v>24.02</v>
      </c>
      <c r="G20" t="n">
        <v>120.11</v>
      </c>
      <c r="H20" t="n">
        <v>1.65</v>
      </c>
      <c r="I20" t="n">
        <v>12</v>
      </c>
      <c r="J20" t="n">
        <v>204.26</v>
      </c>
      <c r="K20" t="n">
        <v>52.44</v>
      </c>
      <c r="L20" t="n">
        <v>19</v>
      </c>
      <c r="M20" t="n">
        <v>10</v>
      </c>
      <c r="N20" t="n">
        <v>42.82</v>
      </c>
      <c r="O20" t="n">
        <v>25426.72</v>
      </c>
      <c r="P20" t="n">
        <v>276.12</v>
      </c>
      <c r="Q20" t="n">
        <v>770.58</v>
      </c>
      <c r="R20" t="n">
        <v>114.83</v>
      </c>
      <c r="S20" t="n">
        <v>92.92</v>
      </c>
      <c r="T20" t="n">
        <v>7236.84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278.0042659157293</v>
      </c>
      <c r="AB20" t="n">
        <v>380.3777013085162</v>
      </c>
      <c r="AC20" t="n">
        <v>344.0749873590875</v>
      </c>
      <c r="AD20" t="n">
        <v>278004.2659157293</v>
      </c>
      <c r="AE20" t="n">
        <v>380377.7013085163</v>
      </c>
      <c r="AF20" t="n">
        <v>3.622542769210645e-05</v>
      </c>
      <c r="AG20" t="n">
        <v>18</v>
      </c>
      <c r="AH20" t="n">
        <v>344074.9873590874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3.7311</v>
      </c>
      <c r="E21" t="n">
        <v>26.8</v>
      </c>
      <c r="F21" t="n">
        <v>23.99</v>
      </c>
      <c r="G21" t="n">
        <v>130.86</v>
      </c>
      <c r="H21" t="n">
        <v>1.73</v>
      </c>
      <c r="I21" t="n">
        <v>11</v>
      </c>
      <c r="J21" t="n">
        <v>205.85</v>
      </c>
      <c r="K21" t="n">
        <v>52.44</v>
      </c>
      <c r="L21" t="n">
        <v>20</v>
      </c>
      <c r="M21" t="n">
        <v>9</v>
      </c>
      <c r="N21" t="n">
        <v>43.41</v>
      </c>
      <c r="O21" t="n">
        <v>25622.45</v>
      </c>
      <c r="P21" t="n">
        <v>272.55</v>
      </c>
      <c r="Q21" t="n">
        <v>770.45</v>
      </c>
      <c r="R21" t="n">
        <v>113.71</v>
      </c>
      <c r="S21" t="n">
        <v>92.92</v>
      </c>
      <c r="T21" t="n">
        <v>6684.72</v>
      </c>
      <c r="U21" t="n">
        <v>0.82</v>
      </c>
      <c r="V21" t="n">
        <v>0.85</v>
      </c>
      <c r="W21" t="n">
        <v>12.29</v>
      </c>
      <c r="X21" t="n">
        <v>0.38</v>
      </c>
      <c r="Y21" t="n">
        <v>4</v>
      </c>
      <c r="Z21" t="n">
        <v>10</v>
      </c>
      <c r="AA21" t="n">
        <v>276.3910598568295</v>
      </c>
      <c r="AB21" t="n">
        <v>378.170441609101</v>
      </c>
      <c r="AC21" t="n">
        <v>342.078385427476</v>
      </c>
      <c r="AD21" t="n">
        <v>276391.0598568295</v>
      </c>
      <c r="AE21" t="n">
        <v>378170.441609101</v>
      </c>
      <c r="AF21" t="n">
        <v>3.631692325066996e-05</v>
      </c>
      <c r="AG21" t="n">
        <v>18</v>
      </c>
      <c r="AH21" t="n">
        <v>342078.385427476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3.7326</v>
      </c>
      <c r="E22" t="n">
        <v>26.79</v>
      </c>
      <c r="F22" t="n">
        <v>23.98</v>
      </c>
      <c r="G22" t="n">
        <v>130.8</v>
      </c>
      <c r="H22" t="n">
        <v>1.8</v>
      </c>
      <c r="I22" t="n">
        <v>11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268.8</v>
      </c>
      <c r="Q22" t="n">
        <v>770.52</v>
      </c>
      <c r="R22" t="n">
        <v>113.39</v>
      </c>
      <c r="S22" t="n">
        <v>92.92</v>
      </c>
      <c r="T22" t="n">
        <v>6523.64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274.9719104103067</v>
      </c>
      <c r="AB22" t="n">
        <v>376.2286987279139</v>
      </c>
      <c r="AC22" t="n">
        <v>340.3219597616161</v>
      </c>
      <c r="AD22" t="n">
        <v>274971.9104103068</v>
      </c>
      <c r="AE22" t="n">
        <v>376228.6987279139</v>
      </c>
      <c r="AF22" t="n">
        <v>3.633152360575989e-05</v>
      </c>
      <c r="AG22" t="n">
        <v>18</v>
      </c>
      <c r="AH22" t="n">
        <v>340321.9597616161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3.7418</v>
      </c>
      <c r="E23" t="n">
        <v>26.72</v>
      </c>
      <c r="F23" t="n">
        <v>23.95</v>
      </c>
      <c r="G23" t="n">
        <v>143.69</v>
      </c>
      <c r="H23" t="n">
        <v>1.87</v>
      </c>
      <c r="I23" t="n">
        <v>10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266.77</v>
      </c>
      <c r="Q23" t="n">
        <v>770.46</v>
      </c>
      <c r="R23" t="n">
        <v>112.26</v>
      </c>
      <c r="S23" t="n">
        <v>92.92</v>
      </c>
      <c r="T23" t="n">
        <v>5963.57</v>
      </c>
      <c r="U23" t="n">
        <v>0.83</v>
      </c>
      <c r="V23" t="n">
        <v>0.85</v>
      </c>
      <c r="W23" t="n">
        <v>12.29</v>
      </c>
      <c r="X23" t="n">
        <v>0.34</v>
      </c>
      <c r="Y23" t="n">
        <v>4</v>
      </c>
      <c r="Z23" t="n">
        <v>10</v>
      </c>
      <c r="AA23" t="n">
        <v>273.9369118446629</v>
      </c>
      <c r="AB23" t="n">
        <v>374.8125680294856</v>
      </c>
      <c r="AC23" t="n">
        <v>339.0409825894939</v>
      </c>
      <c r="AD23" t="n">
        <v>273936.9118446629</v>
      </c>
      <c r="AE23" t="n">
        <v>374812.5680294856</v>
      </c>
      <c r="AF23" t="n">
        <v>3.64210724503114e-05</v>
      </c>
      <c r="AG23" t="n">
        <v>18</v>
      </c>
      <c r="AH23" t="n">
        <v>339040.9825894939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3.742</v>
      </c>
      <c r="E24" t="n">
        <v>26.72</v>
      </c>
      <c r="F24" t="n">
        <v>23.95</v>
      </c>
      <c r="G24" t="n">
        <v>143.68</v>
      </c>
      <c r="H24" t="n">
        <v>1.94</v>
      </c>
      <c r="I24" t="n">
        <v>10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267.51</v>
      </c>
      <c r="Q24" t="n">
        <v>770.6</v>
      </c>
      <c r="R24" t="n">
        <v>111.85</v>
      </c>
      <c r="S24" t="n">
        <v>92.92</v>
      </c>
      <c r="T24" t="n">
        <v>5756.85</v>
      </c>
      <c r="U24" t="n">
        <v>0.83</v>
      </c>
      <c r="V24" t="n">
        <v>0.85</v>
      </c>
      <c r="W24" t="n">
        <v>12.3</v>
      </c>
      <c r="X24" t="n">
        <v>0.34</v>
      </c>
      <c r="Y24" t="n">
        <v>4</v>
      </c>
      <c r="Z24" t="n">
        <v>10</v>
      </c>
      <c r="AA24" t="n">
        <v>274.1999669037745</v>
      </c>
      <c r="AB24" t="n">
        <v>375.1724915665325</v>
      </c>
      <c r="AC24" t="n">
        <v>339.3665555293209</v>
      </c>
      <c r="AD24" t="n">
        <v>274199.9669037745</v>
      </c>
      <c r="AE24" t="n">
        <v>375172.4915665325</v>
      </c>
      <c r="AF24" t="n">
        <v>3.642301916432339e-05</v>
      </c>
      <c r="AG24" t="n">
        <v>18</v>
      </c>
      <c r="AH24" t="n">
        <v>339366.5555293208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3.4281</v>
      </c>
      <c r="E2" t="n">
        <v>29.17</v>
      </c>
      <c r="F2" t="n">
        <v>26.65</v>
      </c>
      <c r="G2" t="n">
        <v>20.24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77.48</v>
      </c>
      <c r="Q2" t="n">
        <v>772.4299999999999</v>
      </c>
      <c r="R2" t="n">
        <v>198.38</v>
      </c>
      <c r="S2" t="n">
        <v>92.92</v>
      </c>
      <c r="T2" t="n">
        <v>48679.56</v>
      </c>
      <c r="U2" t="n">
        <v>0.47</v>
      </c>
      <c r="V2" t="n">
        <v>0.77</v>
      </c>
      <c r="W2" t="n">
        <v>12.5</v>
      </c>
      <c r="X2" t="n">
        <v>3.02</v>
      </c>
      <c r="Y2" t="n">
        <v>4</v>
      </c>
      <c r="Z2" t="n">
        <v>10</v>
      </c>
      <c r="AA2" t="n">
        <v>205.6465398285163</v>
      </c>
      <c r="AB2" t="n">
        <v>281.3746682782794</v>
      </c>
      <c r="AC2" t="n">
        <v>254.5206648497103</v>
      </c>
      <c r="AD2" t="n">
        <v>205646.5398285163</v>
      </c>
      <c r="AE2" t="n">
        <v>281374.6682782794</v>
      </c>
      <c r="AF2" t="n">
        <v>8.09593606075474e-05</v>
      </c>
      <c r="AG2" t="n">
        <v>19</v>
      </c>
      <c r="AH2" t="n">
        <v>254520.6648497103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2.6264</v>
      </c>
      <c r="E2" t="n">
        <v>38.07</v>
      </c>
      <c r="F2" t="n">
        <v>31.77</v>
      </c>
      <c r="G2" t="n">
        <v>9.08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288.28</v>
      </c>
      <c r="Q2" t="n">
        <v>772.76</v>
      </c>
      <c r="R2" t="n">
        <v>372.58</v>
      </c>
      <c r="S2" t="n">
        <v>92.92</v>
      </c>
      <c r="T2" t="n">
        <v>135122.29</v>
      </c>
      <c r="U2" t="n">
        <v>0.25</v>
      </c>
      <c r="V2" t="n">
        <v>0.65</v>
      </c>
      <c r="W2" t="n">
        <v>12.62</v>
      </c>
      <c r="X2" t="n">
        <v>8.119999999999999</v>
      </c>
      <c r="Y2" t="n">
        <v>4</v>
      </c>
      <c r="Z2" t="n">
        <v>10</v>
      </c>
      <c r="AA2" t="n">
        <v>393.4518364966041</v>
      </c>
      <c r="AB2" t="n">
        <v>538.338160564624</v>
      </c>
      <c r="AC2" t="n">
        <v>486.9599220826892</v>
      </c>
      <c r="AD2" t="n">
        <v>393451.8364966041</v>
      </c>
      <c r="AE2" t="n">
        <v>538338.160564624</v>
      </c>
      <c r="AF2" t="n">
        <v>3.381181850829804e-05</v>
      </c>
      <c r="AG2" t="n">
        <v>25</v>
      </c>
      <c r="AH2" t="n">
        <v>486959.9220826892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3.2609</v>
      </c>
      <c r="E3" t="n">
        <v>30.67</v>
      </c>
      <c r="F3" t="n">
        <v>26.89</v>
      </c>
      <c r="G3" t="n">
        <v>18.54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239.25</v>
      </c>
      <c r="Q3" t="n">
        <v>771.45</v>
      </c>
      <c r="R3" t="n">
        <v>210.16</v>
      </c>
      <c r="S3" t="n">
        <v>92.92</v>
      </c>
      <c r="T3" t="n">
        <v>54529.46</v>
      </c>
      <c r="U3" t="n">
        <v>0.44</v>
      </c>
      <c r="V3" t="n">
        <v>0.76</v>
      </c>
      <c r="W3" t="n">
        <v>12.41</v>
      </c>
      <c r="X3" t="n">
        <v>3.27</v>
      </c>
      <c r="Y3" t="n">
        <v>4</v>
      </c>
      <c r="Z3" t="n">
        <v>10</v>
      </c>
      <c r="AA3" t="n">
        <v>292.7442466263007</v>
      </c>
      <c r="AB3" t="n">
        <v>400.5455931987744</v>
      </c>
      <c r="AC3" t="n">
        <v>362.3180839531533</v>
      </c>
      <c r="AD3" t="n">
        <v>292744.2466263007</v>
      </c>
      <c r="AE3" t="n">
        <v>400545.5931987744</v>
      </c>
      <c r="AF3" t="n">
        <v>4.198026156476892e-05</v>
      </c>
      <c r="AG3" t="n">
        <v>20</v>
      </c>
      <c r="AH3" t="n">
        <v>362318.0839531533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3.4755</v>
      </c>
      <c r="E4" t="n">
        <v>28.77</v>
      </c>
      <c r="F4" t="n">
        <v>25.65</v>
      </c>
      <c r="G4" t="n">
        <v>27.99</v>
      </c>
      <c r="H4" t="n">
        <v>0.52</v>
      </c>
      <c r="I4" t="n">
        <v>55</v>
      </c>
      <c r="J4" t="n">
        <v>101.2</v>
      </c>
      <c r="K4" t="n">
        <v>39.72</v>
      </c>
      <c r="L4" t="n">
        <v>3</v>
      </c>
      <c r="M4" t="n">
        <v>53</v>
      </c>
      <c r="N4" t="n">
        <v>13.49</v>
      </c>
      <c r="O4" t="n">
        <v>12715.54</v>
      </c>
      <c r="P4" t="n">
        <v>222.97</v>
      </c>
      <c r="Q4" t="n">
        <v>771.15</v>
      </c>
      <c r="R4" t="n">
        <v>169.12</v>
      </c>
      <c r="S4" t="n">
        <v>92.92</v>
      </c>
      <c r="T4" t="n">
        <v>34167.57</v>
      </c>
      <c r="U4" t="n">
        <v>0.55</v>
      </c>
      <c r="V4" t="n">
        <v>0.8</v>
      </c>
      <c r="W4" t="n">
        <v>12.36</v>
      </c>
      <c r="X4" t="n">
        <v>2.04</v>
      </c>
      <c r="Y4" t="n">
        <v>4</v>
      </c>
      <c r="Z4" t="n">
        <v>10</v>
      </c>
      <c r="AA4" t="n">
        <v>269.7983793757895</v>
      </c>
      <c r="AB4" t="n">
        <v>369.1500453264064</v>
      </c>
      <c r="AC4" t="n">
        <v>333.9188831057961</v>
      </c>
      <c r="AD4" t="n">
        <v>269798.3793757895</v>
      </c>
      <c r="AE4" t="n">
        <v>369150.0453264064</v>
      </c>
      <c r="AF4" t="n">
        <v>4.474298477977074e-05</v>
      </c>
      <c r="AG4" t="n">
        <v>19</v>
      </c>
      <c r="AH4" t="n">
        <v>333918.8831057961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3.5944</v>
      </c>
      <c r="E5" t="n">
        <v>27.82</v>
      </c>
      <c r="F5" t="n">
        <v>25.03</v>
      </c>
      <c r="G5" t="n">
        <v>38.51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211.75</v>
      </c>
      <c r="Q5" t="n">
        <v>770.64</v>
      </c>
      <c r="R5" t="n">
        <v>148.11</v>
      </c>
      <c r="S5" t="n">
        <v>92.92</v>
      </c>
      <c r="T5" t="n">
        <v>23741.89</v>
      </c>
      <c r="U5" t="n">
        <v>0.63</v>
      </c>
      <c r="V5" t="n">
        <v>0.82</v>
      </c>
      <c r="W5" t="n">
        <v>12.34</v>
      </c>
      <c r="X5" t="n">
        <v>1.42</v>
      </c>
      <c r="Y5" t="n">
        <v>4</v>
      </c>
      <c r="Z5" t="n">
        <v>10</v>
      </c>
      <c r="AA5" t="n">
        <v>261.9234047559731</v>
      </c>
      <c r="AB5" t="n">
        <v>358.375157632213</v>
      </c>
      <c r="AC5" t="n">
        <v>324.1723355704866</v>
      </c>
      <c r="AD5" t="n">
        <v>261923.4047559731</v>
      </c>
      <c r="AE5" t="n">
        <v>358375.157632213</v>
      </c>
      <c r="AF5" t="n">
        <v>4.627368277727174e-05</v>
      </c>
      <c r="AG5" t="n">
        <v>19</v>
      </c>
      <c r="AH5" t="n">
        <v>324172.3355704866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3.6535</v>
      </c>
      <c r="E6" t="n">
        <v>27.37</v>
      </c>
      <c r="F6" t="n">
        <v>24.75</v>
      </c>
      <c r="G6" t="n">
        <v>47.9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29</v>
      </c>
      <c r="N6" t="n">
        <v>14</v>
      </c>
      <c r="O6" t="n">
        <v>13024.91</v>
      </c>
      <c r="P6" t="n">
        <v>203.54</v>
      </c>
      <c r="Q6" t="n">
        <v>770.62</v>
      </c>
      <c r="R6" t="n">
        <v>138.66</v>
      </c>
      <c r="S6" t="n">
        <v>92.92</v>
      </c>
      <c r="T6" t="n">
        <v>19058.46</v>
      </c>
      <c r="U6" t="n">
        <v>0.67</v>
      </c>
      <c r="V6" t="n">
        <v>0.83</v>
      </c>
      <c r="W6" t="n">
        <v>12.33</v>
      </c>
      <c r="X6" t="n">
        <v>1.13</v>
      </c>
      <c r="Y6" t="n">
        <v>4</v>
      </c>
      <c r="Z6" t="n">
        <v>10</v>
      </c>
      <c r="AA6" t="n">
        <v>248.3635096385058</v>
      </c>
      <c r="AB6" t="n">
        <v>339.8219109119816</v>
      </c>
      <c r="AC6" t="n">
        <v>307.3897846776908</v>
      </c>
      <c r="AD6" t="n">
        <v>248363.5096385058</v>
      </c>
      <c r="AE6" t="n">
        <v>339821.9109119816</v>
      </c>
      <c r="AF6" t="n">
        <v>4.70345259366688e-05</v>
      </c>
      <c r="AG6" t="n">
        <v>18</v>
      </c>
      <c r="AH6" t="n">
        <v>307389.7846776908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3.7023</v>
      </c>
      <c r="E7" t="n">
        <v>27.01</v>
      </c>
      <c r="F7" t="n">
        <v>24.51</v>
      </c>
      <c r="G7" t="n">
        <v>58.82</v>
      </c>
      <c r="H7" t="n">
        <v>1.01</v>
      </c>
      <c r="I7" t="n">
        <v>25</v>
      </c>
      <c r="J7" t="n">
        <v>104.97</v>
      </c>
      <c r="K7" t="n">
        <v>39.72</v>
      </c>
      <c r="L7" t="n">
        <v>6</v>
      </c>
      <c r="M7" t="n">
        <v>23</v>
      </c>
      <c r="N7" t="n">
        <v>14.25</v>
      </c>
      <c r="O7" t="n">
        <v>13180.19</v>
      </c>
      <c r="P7" t="n">
        <v>195.45</v>
      </c>
      <c r="Q7" t="n">
        <v>770.67</v>
      </c>
      <c r="R7" t="n">
        <v>130.94</v>
      </c>
      <c r="S7" t="n">
        <v>92.92</v>
      </c>
      <c r="T7" t="n">
        <v>15227.6</v>
      </c>
      <c r="U7" t="n">
        <v>0.71</v>
      </c>
      <c r="V7" t="n">
        <v>0.84</v>
      </c>
      <c r="W7" t="n">
        <v>12.31</v>
      </c>
      <c r="X7" t="n">
        <v>0.89</v>
      </c>
      <c r="Y7" t="n">
        <v>4</v>
      </c>
      <c r="Z7" t="n">
        <v>10</v>
      </c>
      <c r="AA7" t="n">
        <v>244.1175285318239</v>
      </c>
      <c r="AB7" t="n">
        <v>334.0123722423563</v>
      </c>
      <c r="AC7" t="n">
        <v>302.1347002249539</v>
      </c>
      <c r="AD7" t="n">
        <v>244117.5285318239</v>
      </c>
      <c r="AE7" t="n">
        <v>334012.3722423563</v>
      </c>
      <c r="AF7" t="n">
        <v>4.766276868080714e-05</v>
      </c>
      <c r="AG7" t="n">
        <v>18</v>
      </c>
      <c r="AH7" t="n">
        <v>302134.7002249539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3.7306</v>
      </c>
      <c r="E8" t="n">
        <v>26.8</v>
      </c>
      <c r="F8" t="n">
        <v>24.39</v>
      </c>
      <c r="G8" t="n">
        <v>69.67</v>
      </c>
      <c r="H8" t="n">
        <v>1.16</v>
      </c>
      <c r="I8" t="n">
        <v>21</v>
      </c>
      <c r="J8" t="n">
        <v>106.23</v>
      </c>
      <c r="K8" t="n">
        <v>39.72</v>
      </c>
      <c r="L8" t="n">
        <v>7</v>
      </c>
      <c r="M8" t="n">
        <v>18</v>
      </c>
      <c r="N8" t="n">
        <v>14.52</v>
      </c>
      <c r="O8" t="n">
        <v>13335.87</v>
      </c>
      <c r="P8" t="n">
        <v>188.43</v>
      </c>
      <c r="Q8" t="n">
        <v>770.5</v>
      </c>
      <c r="R8" t="n">
        <v>126.62</v>
      </c>
      <c r="S8" t="n">
        <v>92.92</v>
      </c>
      <c r="T8" t="n">
        <v>13089.29</v>
      </c>
      <c r="U8" t="n">
        <v>0.73</v>
      </c>
      <c r="V8" t="n">
        <v>0.84</v>
      </c>
      <c r="W8" t="n">
        <v>12.31</v>
      </c>
      <c r="X8" t="n">
        <v>0.77</v>
      </c>
      <c r="Y8" t="n">
        <v>4</v>
      </c>
      <c r="Z8" t="n">
        <v>10</v>
      </c>
      <c r="AA8" t="n">
        <v>240.8660869641228</v>
      </c>
      <c r="AB8" t="n">
        <v>329.5636064459516</v>
      </c>
      <c r="AC8" t="n">
        <v>298.1105183922747</v>
      </c>
      <c r="AD8" t="n">
        <v>240866.0869641228</v>
      </c>
      <c r="AE8" t="n">
        <v>329563.6064459516</v>
      </c>
      <c r="AF8" t="n">
        <v>4.802709797710047e-05</v>
      </c>
      <c r="AG8" t="n">
        <v>18</v>
      </c>
      <c r="AH8" t="n">
        <v>298110.5183922747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3.7481</v>
      </c>
      <c r="E9" t="n">
        <v>26.68</v>
      </c>
      <c r="F9" t="n">
        <v>24.3</v>
      </c>
      <c r="G9" t="n">
        <v>76.73999999999999</v>
      </c>
      <c r="H9" t="n">
        <v>1.31</v>
      </c>
      <c r="I9" t="n">
        <v>19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183.7</v>
      </c>
      <c r="Q9" t="n">
        <v>770.97</v>
      </c>
      <c r="R9" t="n">
        <v>123.03</v>
      </c>
      <c r="S9" t="n">
        <v>92.92</v>
      </c>
      <c r="T9" t="n">
        <v>11302.43</v>
      </c>
      <c r="U9" t="n">
        <v>0.76</v>
      </c>
      <c r="V9" t="n">
        <v>0.84</v>
      </c>
      <c r="W9" t="n">
        <v>12.33</v>
      </c>
      <c r="X9" t="n">
        <v>0.6899999999999999</v>
      </c>
      <c r="Y9" t="n">
        <v>4</v>
      </c>
      <c r="Z9" t="n">
        <v>10</v>
      </c>
      <c r="AA9" t="n">
        <v>238.7313486047697</v>
      </c>
      <c r="AB9" t="n">
        <v>326.6427632446765</v>
      </c>
      <c r="AC9" t="n">
        <v>295.4684363666992</v>
      </c>
      <c r="AD9" t="n">
        <v>238731.3486047697</v>
      </c>
      <c r="AE9" t="n">
        <v>326642.7632446765</v>
      </c>
      <c r="AF9" t="n">
        <v>4.825238994477304e-05</v>
      </c>
      <c r="AG9" t="n">
        <v>18</v>
      </c>
      <c r="AH9" t="n">
        <v>295468.4363666992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2.3371</v>
      </c>
      <c r="E2" t="n">
        <v>42.79</v>
      </c>
      <c r="F2" t="n">
        <v>33.94</v>
      </c>
      <c r="G2" t="n">
        <v>7.74</v>
      </c>
      <c r="H2" t="n">
        <v>0.14</v>
      </c>
      <c r="I2" t="n">
        <v>263</v>
      </c>
      <c r="J2" t="n">
        <v>124.63</v>
      </c>
      <c r="K2" t="n">
        <v>45</v>
      </c>
      <c r="L2" t="n">
        <v>1</v>
      </c>
      <c r="M2" t="n">
        <v>261</v>
      </c>
      <c r="N2" t="n">
        <v>18.64</v>
      </c>
      <c r="O2" t="n">
        <v>15605.44</v>
      </c>
      <c r="P2" t="n">
        <v>360.64</v>
      </c>
      <c r="Q2" t="n">
        <v>773.9</v>
      </c>
      <c r="R2" t="n">
        <v>445.07</v>
      </c>
      <c r="S2" t="n">
        <v>92.92</v>
      </c>
      <c r="T2" t="n">
        <v>171101.59</v>
      </c>
      <c r="U2" t="n">
        <v>0.21</v>
      </c>
      <c r="V2" t="n">
        <v>0.6</v>
      </c>
      <c r="W2" t="n">
        <v>12.7</v>
      </c>
      <c r="X2" t="n">
        <v>10.27</v>
      </c>
      <c r="Y2" t="n">
        <v>4</v>
      </c>
      <c r="Z2" t="n">
        <v>10</v>
      </c>
      <c r="AA2" t="n">
        <v>488.9700116074919</v>
      </c>
      <c r="AB2" t="n">
        <v>669.0303417158199</v>
      </c>
      <c r="AC2" t="n">
        <v>605.1790248924433</v>
      </c>
      <c r="AD2" t="n">
        <v>488970.0116074919</v>
      </c>
      <c r="AE2" t="n">
        <v>669030.3417158199</v>
      </c>
      <c r="AF2" t="n">
        <v>2.679073746209691e-05</v>
      </c>
      <c r="AG2" t="n">
        <v>28</v>
      </c>
      <c r="AH2" t="n">
        <v>605179.0248924433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3.082</v>
      </c>
      <c r="E3" t="n">
        <v>32.45</v>
      </c>
      <c r="F3" t="n">
        <v>27.61</v>
      </c>
      <c r="G3" t="n">
        <v>15.63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290.31</v>
      </c>
      <c r="Q3" t="n">
        <v>772.09</v>
      </c>
      <c r="R3" t="n">
        <v>234.07</v>
      </c>
      <c r="S3" t="n">
        <v>92.92</v>
      </c>
      <c r="T3" t="n">
        <v>66389.7</v>
      </c>
      <c r="U3" t="n">
        <v>0.4</v>
      </c>
      <c r="V3" t="n">
        <v>0.74</v>
      </c>
      <c r="W3" t="n">
        <v>12.44</v>
      </c>
      <c r="X3" t="n">
        <v>3.97</v>
      </c>
      <c r="Y3" t="n">
        <v>4</v>
      </c>
      <c r="Z3" t="n">
        <v>10</v>
      </c>
      <c r="AA3" t="n">
        <v>342.6800845877576</v>
      </c>
      <c r="AB3" t="n">
        <v>468.8700097113296</v>
      </c>
      <c r="AC3" t="n">
        <v>424.1217140476712</v>
      </c>
      <c r="AD3" t="n">
        <v>342680.0845877576</v>
      </c>
      <c r="AE3" t="n">
        <v>468870.0097113296</v>
      </c>
      <c r="AF3" t="n">
        <v>3.532970470163137e-05</v>
      </c>
      <c r="AG3" t="n">
        <v>22</v>
      </c>
      <c r="AH3" t="n">
        <v>424121.7140476712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3.3436</v>
      </c>
      <c r="E4" t="n">
        <v>29.91</v>
      </c>
      <c r="F4" t="n">
        <v>26.09</v>
      </c>
      <c r="G4" t="n">
        <v>23.72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64</v>
      </c>
      <c r="N4" t="n">
        <v>19.27</v>
      </c>
      <c r="O4" t="n">
        <v>15930.42</v>
      </c>
      <c r="P4" t="n">
        <v>270.66</v>
      </c>
      <c r="Q4" t="n">
        <v>771.13</v>
      </c>
      <c r="R4" t="n">
        <v>183.37</v>
      </c>
      <c r="S4" t="n">
        <v>92.92</v>
      </c>
      <c r="T4" t="n">
        <v>41236.73</v>
      </c>
      <c r="U4" t="n">
        <v>0.51</v>
      </c>
      <c r="V4" t="n">
        <v>0.78</v>
      </c>
      <c r="W4" t="n">
        <v>12.38</v>
      </c>
      <c r="X4" t="n">
        <v>2.47</v>
      </c>
      <c r="Y4" t="n">
        <v>4</v>
      </c>
      <c r="Z4" t="n">
        <v>10</v>
      </c>
      <c r="AA4" t="n">
        <v>304.5533804370572</v>
      </c>
      <c r="AB4" t="n">
        <v>416.7033710608661</v>
      </c>
      <c r="AC4" t="n">
        <v>376.9337861736708</v>
      </c>
      <c r="AD4" t="n">
        <v>304553.3804370572</v>
      </c>
      <c r="AE4" t="n">
        <v>416703.3710608661</v>
      </c>
      <c r="AF4" t="n">
        <v>3.832848820258748e-05</v>
      </c>
      <c r="AG4" t="n">
        <v>20</v>
      </c>
      <c r="AH4" t="n">
        <v>376933.7861736708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3.4782</v>
      </c>
      <c r="E5" t="n">
        <v>28.75</v>
      </c>
      <c r="F5" t="n">
        <v>25.39</v>
      </c>
      <c r="G5" t="n">
        <v>31.74</v>
      </c>
      <c r="H5" t="n">
        <v>0.55</v>
      </c>
      <c r="I5" t="n">
        <v>48</v>
      </c>
      <c r="J5" t="n">
        <v>128.59</v>
      </c>
      <c r="K5" t="n">
        <v>45</v>
      </c>
      <c r="L5" t="n">
        <v>4</v>
      </c>
      <c r="M5" t="n">
        <v>46</v>
      </c>
      <c r="N5" t="n">
        <v>19.59</v>
      </c>
      <c r="O5" t="n">
        <v>16093.6</v>
      </c>
      <c r="P5" t="n">
        <v>259.18</v>
      </c>
      <c r="Q5" t="n">
        <v>770.9400000000001</v>
      </c>
      <c r="R5" t="n">
        <v>160.07</v>
      </c>
      <c r="S5" t="n">
        <v>92.92</v>
      </c>
      <c r="T5" t="n">
        <v>29679.85</v>
      </c>
      <c r="U5" t="n">
        <v>0.58</v>
      </c>
      <c r="V5" t="n">
        <v>0.8100000000000001</v>
      </c>
      <c r="W5" t="n">
        <v>12.35</v>
      </c>
      <c r="X5" t="n">
        <v>1.77</v>
      </c>
      <c r="Y5" t="n">
        <v>4</v>
      </c>
      <c r="Z5" t="n">
        <v>10</v>
      </c>
      <c r="AA5" t="n">
        <v>285.8976688516529</v>
      </c>
      <c r="AB5" t="n">
        <v>391.1778034378074</v>
      </c>
      <c r="AC5" t="n">
        <v>353.8443428991976</v>
      </c>
      <c r="AD5" t="n">
        <v>285897.6688516529</v>
      </c>
      <c r="AE5" t="n">
        <v>391177.8034378074</v>
      </c>
      <c r="AF5" t="n">
        <v>3.987144026385925e-05</v>
      </c>
      <c r="AG5" t="n">
        <v>19</v>
      </c>
      <c r="AH5" t="n">
        <v>353844.3428991976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3.5663</v>
      </c>
      <c r="E6" t="n">
        <v>28.04</v>
      </c>
      <c r="F6" t="n">
        <v>24.96</v>
      </c>
      <c r="G6" t="n">
        <v>40.48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250.56</v>
      </c>
      <c r="Q6" t="n">
        <v>770.91</v>
      </c>
      <c r="R6" t="n">
        <v>146.09</v>
      </c>
      <c r="S6" t="n">
        <v>92.92</v>
      </c>
      <c r="T6" t="n">
        <v>22743.98</v>
      </c>
      <c r="U6" t="n">
        <v>0.64</v>
      </c>
      <c r="V6" t="n">
        <v>0.82</v>
      </c>
      <c r="W6" t="n">
        <v>12.33</v>
      </c>
      <c r="X6" t="n">
        <v>1.35</v>
      </c>
      <c r="Y6" t="n">
        <v>4</v>
      </c>
      <c r="Z6" t="n">
        <v>10</v>
      </c>
      <c r="AA6" t="n">
        <v>279.5038880556385</v>
      </c>
      <c r="AB6" t="n">
        <v>382.4295504789995</v>
      </c>
      <c r="AC6" t="n">
        <v>345.9310109245282</v>
      </c>
      <c r="AD6" t="n">
        <v>279503.8880556385</v>
      </c>
      <c r="AE6" t="n">
        <v>382429.5504789995</v>
      </c>
      <c r="AF6" t="n">
        <v>4.088135167989226e-05</v>
      </c>
      <c r="AG6" t="n">
        <v>19</v>
      </c>
      <c r="AH6" t="n">
        <v>345931.0109245282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3.6147</v>
      </c>
      <c r="E7" t="n">
        <v>27.66</v>
      </c>
      <c r="F7" t="n">
        <v>24.74</v>
      </c>
      <c r="G7" t="n">
        <v>47.88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243.97</v>
      </c>
      <c r="Q7" t="n">
        <v>770.78</v>
      </c>
      <c r="R7" t="n">
        <v>138.71</v>
      </c>
      <c r="S7" t="n">
        <v>92.92</v>
      </c>
      <c r="T7" t="n">
        <v>19080.56</v>
      </c>
      <c r="U7" t="n">
        <v>0.67</v>
      </c>
      <c r="V7" t="n">
        <v>0.83</v>
      </c>
      <c r="W7" t="n">
        <v>12.32</v>
      </c>
      <c r="X7" t="n">
        <v>1.13</v>
      </c>
      <c r="Y7" t="n">
        <v>4</v>
      </c>
      <c r="Z7" t="n">
        <v>10</v>
      </c>
      <c r="AA7" t="n">
        <v>275.4349667027971</v>
      </c>
      <c r="AB7" t="n">
        <v>376.8622727759009</v>
      </c>
      <c r="AC7" t="n">
        <v>340.8950663916899</v>
      </c>
      <c r="AD7" t="n">
        <v>275434.966702797</v>
      </c>
      <c r="AE7" t="n">
        <v>376862.2727759008</v>
      </c>
      <c r="AF7" t="n">
        <v>4.143617248052787e-05</v>
      </c>
      <c r="AG7" t="n">
        <v>19</v>
      </c>
      <c r="AH7" t="n">
        <v>340895.0663916899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3.6562</v>
      </c>
      <c r="E8" t="n">
        <v>27.35</v>
      </c>
      <c r="F8" t="n">
        <v>24.55</v>
      </c>
      <c r="G8" t="n">
        <v>56.66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238.01</v>
      </c>
      <c r="Q8" t="n">
        <v>770.65</v>
      </c>
      <c r="R8" t="n">
        <v>132.59</v>
      </c>
      <c r="S8" t="n">
        <v>92.92</v>
      </c>
      <c r="T8" t="n">
        <v>16049.69</v>
      </c>
      <c r="U8" t="n">
        <v>0.7</v>
      </c>
      <c r="V8" t="n">
        <v>0.83</v>
      </c>
      <c r="W8" t="n">
        <v>12.31</v>
      </c>
      <c r="X8" t="n">
        <v>0.9399999999999999</v>
      </c>
      <c r="Y8" t="n">
        <v>4</v>
      </c>
      <c r="Z8" t="n">
        <v>10</v>
      </c>
      <c r="AA8" t="n">
        <v>263.0175696901753</v>
      </c>
      <c r="AB8" t="n">
        <v>359.8722423663385</v>
      </c>
      <c r="AC8" t="n">
        <v>325.5265406387588</v>
      </c>
      <c r="AD8" t="n">
        <v>263017.5696901752</v>
      </c>
      <c r="AE8" t="n">
        <v>359872.2423663385</v>
      </c>
      <c r="AF8" t="n">
        <v>4.191189692735387e-05</v>
      </c>
      <c r="AG8" t="n">
        <v>18</v>
      </c>
      <c r="AH8" t="n">
        <v>325526.5406387588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3.6897</v>
      </c>
      <c r="E9" t="n">
        <v>27.1</v>
      </c>
      <c r="F9" t="n">
        <v>24.41</v>
      </c>
      <c r="G9" t="n">
        <v>66.56999999999999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20</v>
      </c>
      <c r="N9" t="n">
        <v>20.93</v>
      </c>
      <c r="O9" t="n">
        <v>16751.02</v>
      </c>
      <c r="P9" t="n">
        <v>232</v>
      </c>
      <c r="Q9" t="n">
        <v>770.6</v>
      </c>
      <c r="R9" t="n">
        <v>127.51</v>
      </c>
      <c r="S9" t="n">
        <v>92.92</v>
      </c>
      <c r="T9" t="n">
        <v>13528.18</v>
      </c>
      <c r="U9" t="n">
        <v>0.73</v>
      </c>
      <c r="V9" t="n">
        <v>0.84</v>
      </c>
      <c r="W9" t="n">
        <v>12.31</v>
      </c>
      <c r="X9" t="n">
        <v>0.8</v>
      </c>
      <c r="Y9" t="n">
        <v>4</v>
      </c>
      <c r="Z9" t="n">
        <v>10</v>
      </c>
      <c r="AA9" t="n">
        <v>259.7998653028288</v>
      </c>
      <c r="AB9" t="n">
        <v>355.4696372684722</v>
      </c>
      <c r="AC9" t="n">
        <v>321.5441139923377</v>
      </c>
      <c r="AD9" t="n">
        <v>259799.8653028288</v>
      </c>
      <c r="AE9" t="n">
        <v>355469.6372684722</v>
      </c>
      <c r="AF9" t="n">
        <v>4.229591545671942e-05</v>
      </c>
      <c r="AG9" t="n">
        <v>18</v>
      </c>
      <c r="AH9" t="n">
        <v>321544.1139923377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3.7158</v>
      </c>
      <c r="E10" t="n">
        <v>26.91</v>
      </c>
      <c r="F10" t="n">
        <v>24.29</v>
      </c>
      <c r="G10" t="n">
        <v>76.72</v>
      </c>
      <c r="H10" t="n">
        <v>1.18</v>
      </c>
      <c r="I10" t="n">
        <v>19</v>
      </c>
      <c r="J10" t="n">
        <v>135.27</v>
      </c>
      <c r="K10" t="n">
        <v>45</v>
      </c>
      <c r="L10" t="n">
        <v>9</v>
      </c>
      <c r="M10" t="n">
        <v>17</v>
      </c>
      <c r="N10" t="n">
        <v>21.27</v>
      </c>
      <c r="O10" t="n">
        <v>16916.71</v>
      </c>
      <c r="P10" t="n">
        <v>226.03</v>
      </c>
      <c r="Q10" t="n">
        <v>770.67</v>
      </c>
      <c r="R10" t="n">
        <v>123.79</v>
      </c>
      <c r="S10" t="n">
        <v>92.92</v>
      </c>
      <c r="T10" t="n">
        <v>11680.62</v>
      </c>
      <c r="U10" t="n">
        <v>0.75</v>
      </c>
      <c r="V10" t="n">
        <v>0.84</v>
      </c>
      <c r="W10" t="n">
        <v>12.3</v>
      </c>
      <c r="X10" t="n">
        <v>0.68</v>
      </c>
      <c r="Y10" t="n">
        <v>4</v>
      </c>
      <c r="Z10" t="n">
        <v>10</v>
      </c>
      <c r="AA10" t="n">
        <v>256.8558442499168</v>
      </c>
      <c r="AB10" t="n">
        <v>351.4414977826696</v>
      </c>
      <c r="AC10" t="n">
        <v>317.9004144856366</v>
      </c>
      <c r="AD10" t="n">
        <v>256855.8442499168</v>
      </c>
      <c r="AE10" t="n">
        <v>351441.4977826696</v>
      </c>
      <c r="AF10" t="n">
        <v>4.259510601243408e-05</v>
      </c>
      <c r="AG10" t="n">
        <v>18</v>
      </c>
      <c r="AH10" t="n">
        <v>317900.4144856366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3.7344</v>
      </c>
      <c r="E11" t="n">
        <v>26.78</v>
      </c>
      <c r="F11" t="n">
        <v>24.21</v>
      </c>
      <c r="G11" t="n">
        <v>85.45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15</v>
      </c>
      <c r="N11" t="n">
        <v>21.61</v>
      </c>
      <c r="O11" t="n">
        <v>17082.76</v>
      </c>
      <c r="P11" t="n">
        <v>220.47</v>
      </c>
      <c r="Q11" t="n">
        <v>770.64</v>
      </c>
      <c r="R11" t="n">
        <v>121.17</v>
      </c>
      <c r="S11" t="n">
        <v>92.92</v>
      </c>
      <c r="T11" t="n">
        <v>10380.15</v>
      </c>
      <c r="U11" t="n">
        <v>0.77</v>
      </c>
      <c r="V11" t="n">
        <v>0.85</v>
      </c>
      <c r="W11" t="n">
        <v>12.3</v>
      </c>
      <c r="X11" t="n">
        <v>0.6</v>
      </c>
      <c r="Y11" t="n">
        <v>4</v>
      </c>
      <c r="Z11" t="n">
        <v>10</v>
      </c>
      <c r="AA11" t="n">
        <v>254.310253601298</v>
      </c>
      <c r="AB11" t="n">
        <v>347.9585083536976</v>
      </c>
      <c r="AC11" t="n">
        <v>314.7498366793583</v>
      </c>
      <c r="AD11" t="n">
        <v>254310.253601298</v>
      </c>
      <c r="AE11" t="n">
        <v>347958.5083536976</v>
      </c>
      <c r="AF11" t="n">
        <v>4.280832227052959e-05</v>
      </c>
      <c r="AG11" t="n">
        <v>18</v>
      </c>
      <c r="AH11" t="n">
        <v>314749.8366793583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3.7529</v>
      </c>
      <c r="E12" t="n">
        <v>26.65</v>
      </c>
      <c r="F12" t="n">
        <v>24.13</v>
      </c>
      <c r="G12" t="n">
        <v>96.52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214.23</v>
      </c>
      <c r="Q12" t="n">
        <v>770.5700000000001</v>
      </c>
      <c r="R12" t="n">
        <v>118.21</v>
      </c>
      <c r="S12" t="n">
        <v>92.92</v>
      </c>
      <c r="T12" t="n">
        <v>8911.200000000001</v>
      </c>
      <c r="U12" t="n">
        <v>0.79</v>
      </c>
      <c r="V12" t="n">
        <v>0.85</v>
      </c>
      <c r="W12" t="n">
        <v>12.3</v>
      </c>
      <c r="X12" t="n">
        <v>0.52</v>
      </c>
      <c r="Y12" t="n">
        <v>4</v>
      </c>
      <c r="Z12" t="n">
        <v>10</v>
      </c>
      <c r="AA12" t="n">
        <v>251.5458016247661</v>
      </c>
      <c r="AB12" t="n">
        <v>344.1760632003948</v>
      </c>
      <c r="AC12" t="n">
        <v>311.3283827827904</v>
      </c>
      <c r="AD12" t="n">
        <v>251545.8016247661</v>
      </c>
      <c r="AE12" t="n">
        <v>344176.0632003947</v>
      </c>
      <c r="AF12" t="n">
        <v>4.302039220465683e-05</v>
      </c>
      <c r="AG12" t="n">
        <v>18</v>
      </c>
      <c r="AH12" t="n">
        <v>311328.3827827903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3.7601</v>
      </c>
      <c r="E13" t="n">
        <v>26.59</v>
      </c>
      <c r="F13" t="n">
        <v>24.1</v>
      </c>
      <c r="G13" t="n">
        <v>103.31</v>
      </c>
      <c r="H13" t="n">
        <v>1.52</v>
      </c>
      <c r="I13" t="n">
        <v>14</v>
      </c>
      <c r="J13" t="n">
        <v>139.32</v>
      </c>
      <c r="K13" t="n">
        <v>45</v>
      </c>
      <c r="L13" t="n">
        <v>12</v>
      </c>
      <c r="M13" t="n">
        <v>2</v>
      </c>
      <c r="N13" t="n">
        <v>22.32</v>
      </c>
      <c r="O13" t="n">
        <v>17416.34</v>
      </c>
      <c r="P13" t="n">
        <v>211.33</v>
      </c>
      <c r="Q13" t="n">
        <v>770.55</v>
      </c>
      <c r="R13" t="n">
        <v>117.19</v>
      </c>
      <c r="S13" t="n">
        <v>92.92</v>
      </c>
      <c r="T13" t="n">
        <v>8406.16</v>
      </c>
      <c r="U13" t="n">
        <v>0.79</v>
      </c>
      <c r="V13" t="n">
        <v>0.85</v>
      </c>
      <c r="W13" t="n">
        <v>12.3</v>
      </c>
      <c r="X13" t="n">
        <v>0.49</v>
      </c>
      <c r="Y13" t="n">
        <v>4</v>
      </c>
      <c r="Z13" t="n">
        <v>10</v>
      </c>
      <c r="AA13" t="n">
        <v>250.3072786861805</v>
      </c>
      <c r="AB13" t="n">
        <v>342.4814614760471</v>
      </c>
      <c r="AC13" t="n">
        <v>309.7955114686254</v>
      </c>
      <c r="AD13" t="n">
        <v>250307.2786861805</v>
      </c>
      <c r="AE13" t="n">
        <v>342481.4614760471</v>
      </c>
      <c r="AF13" t="n">
        <v>4.310292753037122e-05</v>
      </c>
      <c r="AG13" t="n">
        <v>18</v>
      </c>
      <c r="AH13" t="n">
        <v>309795.5114686254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3.7599</v>
      </c>
      <c r="E14" t="n">
        <v>26.6</v>
      </c>
      <c r="F14" t="n">
        <v>24.11</v>
      </c>
      <c r="G14" t="n">
        <v>103.31</v>
      </c>
      <c r="H14" t="n">
        <v>1.63</v>
      </c>
      <c r="I14" t="n">
        <v>14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213.18</v>
      </c>
      <c r="Q14" t="n">
        <v>770.52</v>
      </c>
      <c r="R14" t="n">
        <v>117.12</v>
      </c>
      <c r="S14" t="n">
        <v>92.92</v>
      </c>
      <c r="T14" t="n">
        <v>8372.440000000001</v>
      </c>
      <c r="U14" t="n">
        <v>0.79</v>
      </c>
      <c r="V14" t="n">
        <v>0.85</v>
      </c>
      <c r="W14" t="n">
        <v>12.31</v>
      </c>
      <c r="X14" t="n">
        <v>0.49</v>
      </c>
      <c r="Y14" t="n">
        <v>4</v>
      </c>
      <c r="Z14" t="n">
        <v>10</v>
      </c>
      <c r="AA14" t="n">
        <v>250.9867468261886</v>
      </c>
      <c r="AB14" t="n">
        <v>343.4111397612245</v>
      </c>
      <c r="AC14" t="n">
        <v>310.6364625630774</v>
      </c>
      <c r="AD14" t="n">
        <v>250986.7468261886</v>
      </c>
      <c r="AE14" t="n">
        <v>343411.1397612245</v>
      </c>
      <c r="AF14" t="n">
        <v>4.310063488243471e-05</v>
      </c>
      <c r="AG14" t="n">
        <v>18</v>
      </c>
      <c r="AH14" t="n">
        <v>310636.4625630775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2024-09-26T13:20:41Z</dcterms:created>
  <dcterms:modified xmlns:dcterms="http://purl.org/dc/terms/" xmlns:xsi="http://www.w3.org/2001/XMLSchema-instance" xsi:type="dcterms:W3CDTF">2024-09-26T13:20:41Z</dcterms:modified>
</cp:coreProperties>
</file>