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<sst xmlns="http://schemas.openxmlformats.org/spreadsheetml/2006/main" count="992" uniqueCount="33">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</sst>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EF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8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0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9FF00"/>
                </a:solidFill>
              </c:spPr>
            </c:marker>
          </c:dPt>
          <c:dPt>
            <c:idx val="33"/>
            <c:marker>
              <c:spPr>
                <a:solidFill>
                  <a:srgbClr val="D8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2FF00"/>
                </a:solidFill>
              </c:spPr>
            </c:marker>
          </c:dPt>
          <c:dPt>
            <c:idx val="39"/>
            <c:marker>
              <c:spPr>
                <a:solidFill>
                  <a:srgbClr val="D1FF00"/>
                </a:solidFill>
              </c:spPr>
            </c:marker>
          </c:dPt>
          <c:dPt>
            <c:idx val="40"/>
            <c:marker>
              <c:spPr>
                <a:solidFill>
                  <a:srgbClr val="D0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AFF00"/>
                </a:solidFill>
              </c:spPr>
            </c:marker>
          </c:dPt>
          <c:dPt>
            <c:idx val="46"/>
            <c:marker>
              <c:spPr>
                <a:solidFill>
                  <a:srgbClr val="C9FF00"/>
                </a:solidFill>
              </c:spPr>
            </c:marker>
          </c:dPt>
          <c:dPt>
            <c:idx val="47"/>
            <c:marker>
              <c:spPr>
                <a:solidFill>
                  <a:srgbClr val="C8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3FF00"/>
                </a:solidFill>
              </c:spPr>
            </c:marker>
          </c:dPt>
          <c:dPt>
            <c:idx val="52"/>
            <c:marker>
              <c:spPr>
                <a:solidFill>
                  <a:srgbClr val="C2FF00"/>
                </a:solidFill>
              </c:spPr>
            </c:marker>
          </c:dPt>
          <c:dPt>
            <c:idx val="53"/>
            <c:marker>
              <c:spPr>
                <a:solidFill>
                  <a:srgbClr val="C1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CFF00"/>
                </a:solidFill>
              </c:spPr>
            </c:marker>
          </c:dPt>
          <c:dPt>
            <c:idx val="58"/>
            <c:marker>
              <c:spPr>
                <a:solidFill>
                  <a:srgbClr val="BBFF00"/>
                </a:solidFill>
              </c:spPr>
            </c:marker>
          </c:dPt>
          <c:dPt>
            <c:idx val="59"/>
            <c:marker>
              <c:spPr>
                <a:solidFill>
                  <a:srgbClr val="BAFF00"/>
                </a:solidFill>
              </c:spPr>
            </c:marker>
          </c:dPt>
          <c:dPt>
            <c:idx val="60"/>
            <c:marker>
              <c:spPr>
                <a:solidFill>
                  <a:srgbClr val="B9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5FF00"/>
                </a:solidFill>
              </c:spPr>
            </c:marker>
          </c:dPt>
          <c:dPt>
            <c:idx val="64"/>
            <c:marker>
              <c:spPr>
                <a:solidFill>
                  <a:srgbClr val="B4FF00"/>
                </a:solidFill>
              </c:spPr>
            </c:marker>
          </c:dPt>
          <c:dPt>
            <c:idx val="65"/>
            <c:marker>
              <c:spPr>
                <a:solidFill>
                  <a:srgbClr val="B3FF00"/>
                </a:solidFill>
              </c:spPr>
            </c:marker>
          </c:dPt>
          <c:dPt>
            <c:idx val="66"/>
            <c:marker>
              <c:spPr>
                <a:solidFill>
                  <a:srgbClr val="B2FF00"/>
                </a:solidFill>
              </c:spPr>
            </c:marker>
          </c:dPt>
          <c:dPt>
            <c:idx val="67"/>
            <c:marker>
              <c:spPr>
                <a:solidFill>
                  <a:srgbClr val="B1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DFF00"/>
                </a:solidFill>
              </c:spPr>
            </c:marker>
          </c:dPt>
          <c:dPt>
            <c:idx val="71"/>
            <c:marker>
              <c:spPr>
                <a:solidFill>
                  <a:srgbClr val="ACFF00"/>
                </a:solidFill>
              </c:spPr>
            </c:marker>
          </c:dPt>
          <c:dPt>
            <c:idx val="72"/>
            <c:marker>
              <c:spPr>
                <a:solidFill>
                  <a:srgbClr val="ABFF00"/>
                </a:solidFill>
              </c:spPr>
            </c:marker>
          </c:dPt>
          <c:dPt>
            <c:idx val="73"/>
            <c:marker>
              <c:spPr>
                <a:solidFill>
                  <a:srgbClr val="AAFF00"/>
                </a:solidFill>
              </c:spPr>
            </c:marker>
          </c:dPt>
          <c:dPt>
            <c:idx val="74"/>
            <c:marker>
              <c:spPr>
                <a:solidFill>
                  <a:srgbClr val="A9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6FF00"/>
                </a:solidFill>
              </c:spPr>
            </c:marker>
          </c:dPt>
          <c:dPt>
            <c:idx val="77"/>
            <c:marker>
              <c:spPr>
                <a:solidFill>
                  <a:srgbClr val="A5FF00"/>
                </a:solidFill>
              </c:spPr>
            </c:marker>
          </c:dPt>
          <c:dPt>
            <c:idx val="78"/>
            <c:marker>
              <c:spPr>
                <a:solidFill>
                  <a:srgbClr val="A4FF00"/>
                </a:solidFill>
              </c:spPr>
            </c:marker>
          </c:dPt>
          <c:dPt>
            <c:idx val="79"/>
            <c:marker>
              <c:spPr>
                <a:solidFill>
                  <a:srgbClr val="A3FF00"/>
                </a:solidFill>
              </c:spPr>
            </c:marker>
          </c:dPt>
          <c:dPt>
            <c:idx val="80"/>
            <c:marker>
              <c:spPr>
                <a:solidFill>
                  <a:srgbClr val="A2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9FFF00"/>
                </a:solidFill>
              </c:spPr>
            </c:marker>
          </c:dPt>
          <c:dPt>
            <c:idx val="83"/>
            <c:marker>
              <c:spPr>
                <a:solidFill>
                  <a:srgbClr val="9EFF00"/>
                </a:solidFill>
              </c:spPr>
            </c:marker>
          </c:dPt>
          <c:dPt>
            <c:idx val="84"/>
            <c:marker>
              <c:spPr>
                <a:solidFill>
                  <a:srgbClr val="9DFF00"/>
                </a:solidFill>
              </c:spPr>
            </c:marker>
          </c:dPt>
          <c:dPt>
            <c:idx val="85"/>
            <c:marker>
              <c:spPr>
                <a:solidFill>
                  <a:srgbClr val="9CFF00"/>
                </a:solidFill>
              </c:spPr>
            </c:marker>
          </c:dPt>
          <c:dPt>
            <c:idx val="86"/>
            <c:marker>
              <c:spPr>
                <a:solidFill>
                  <a:srgbClr val="9BFF00"/>
                </a:solidFill>
              </c:spPr>
            </c:marker>
          </c:dPt>
          <c:dPt>
            <c:idx val="87"/>
            <c:marker>
              <c:spPr>
                <a:solidFill>
                  <a:srgbClr val="9A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7FF00"/>
                </a:solidFill>
              </c:spPr>
            </c:marker>
          </c:dPt>
          <c:dPt>
            <c:idx val="90"/>
            <c:marker>
              <c:spPr>
                <a:solidFill>
                  <a:srgbClr val="96FF00"/>
                </a:solidFill>
              </c:spPr>
            </c:marker>
          </c:dPt>
          <c:dPt>
            <c:idx val="91"/>
            <c:marker>
              <c:spPr>
                <a:solidFill>
                  <a:srgbClr val="95FF00"/>
                </a:solidFill>
              </c:spPr>
            </c:marker>
          </c:dPt>
          <c:dPt>
            <c:idx val="92"/>
            <c:marker>
              <c:spPr>
                <a:solidFill>
                  <a:srgbClr val="94FF00"/>
                </a:solidFill>
              </c:spPr>
            </c:marker>
          </c:dPt>
          <c:dPt>
            <c:idx val="93"/>
            <c:marker>
              <c:spPr>
                <a:solidFill>
                  <a:srgbClr val="93FF00"/>
                </a:solidFill>
              </c:spPr>
            </c:marker>
          </c:dPt>
          <c:dPt>
            <c:idx val="94"/>
            <c:marker>
              <c:spPr>
                <a:solidFill>
                  <a:srgbClr val="92FF00"/>
                </a:solidFill>
              </c:spPr>
            </c:marker>
          </c:dPt>
          <c:dPt>
            <c:idx val="95"/>
            <c:marker>
              <c:spPr>
                <a:solidFill>
                  <a:srgbClr val="90FF00"/>
                </a:solidFill>
              </c:spPr>
            </c:marker>
          </c:dPt>
          <c:dPt>
            <c:idx val="96"/>
            <c:marker>
              <c:spPr>
                <a:solidFill>
                  <a:srgbClr val="8FFF00"/>
                </a:solidFill>
              </c:spPr>
            </c:marker>
          </c:dPt>
          <c:dPt>
            <c:idx val="97"/>
            <c:marker>
              <c:spPr>
                <a:solidFill>
                  <a:srgbClr val="8EFF00"/>
                </a:solidFill>
              </c:spPr>
            </c:marker>
          </c:dPt>
          <c:dPt>
            <c:idx val="98"/>
            <c:marker>
              <c:spPr>
                <a:solidFill>
                  <a:srgbClr val="8DFF00"/>
                </a:solidFill>
              </c:spPr>
            </c:marker>
          </c:dPt>
          <c:dPt>
            <c:idx val="99"/>
            <c:marker>
              <c:spPr>
                <a:solidFill>
                  <a:srgbClr val="8CFF00"/>
                </a:solidFill>
              </c:spPr>
            </c:marker>
          </c:dPt>
          <c:dPt>
            <c:idx val="100"/>
            <c:marker>
              <c:spPr>
                <a:solidFill>
                  <a:srgbClr val="8BFF00"/>
                </a:solidFill>
              </c:spPr>
            </c:marker>
          </c:dPt>
          <c:dPt>
            <c:idx val="101"/>
            <c:marker>
              <c:spPr>
                <a:solidFill>
                  <a:srgbClr val="89FF00"/>
                </a:solidFill>
              </c:spPr>
            </c:marker>
          </c:dPt>
          <c:dPt>
            <c:idx val="102"/>
            <c:marker>
              <c:spPr>
                <a:solidFill>
                  <a:srgbClr val="88FF00"/>
                </a:solidFill>
              </c:spPr>
            </c:marker>
          </c:dPt>
          <c:dPt>
            <c:idx val="103"/>
            <c:marker>
              <c:spPr>
                <a:solidFill>
                  <a:srgbClr val="87FF00"/>
                </a:solidFill>
              </c:spPr>
            </c:marker>
          </c:dPt>
          <c:dPt>
            <c:idx val="104"/>
            <c:marker>
              <c:spPr>
                <a:solidFill>
                  <a:srgbClr val="86FF00"/>
                </a:solidFill>
              </c:spPr>
            </c:marker>
          </c:dPt>
          <c:dPt>
            <c:idx val="105"/>
            <c:marker>
              <c:spPr>
                <a:solidFill>
                  <a:srgbClr val="85FF00"/>
                </a:solidFill>
              </c:spPr>
            </c:marker>
          </c:dPt>
          <c:dPt>
            <c:idx val="106"/>
            <c:marker>
              <c:spPr>
                <a:solidFill>
                  <a:srgbClr val="84FF00"/>
                </a:solidFill>
              </c:spPr>
            </c:marker>
          </c:dPt>
          <c:dPt>
            <c:idx val="107"/>
            <c:marker>
              <c:spPr>
                <a:solidFill>
                  <a:srgbClr val="82FF00"/>
                </a:solidFill>
              </c:spPr>
            </c:marker>
          </c:dPt>
          <c:dPt>
            <c:idx val="108"/>
            <c:marker>
              <c:spPr>
                <a:solidFill>
                  <a:srgbClr val="81FF00"/>
                </a:solidFill>
              </c:spPr>
            </c:marker>
          </c:dPt>
          <c:dPt>
            <c:idx val="109"/>
            <c:marker>
              <c:spPr>
                <a:solidFill>
                  <a:srgbClr val="80FF00"/>
                </a:solidFill>
              </c:spPr>
            </c:marker>
          </c:dPt>
          <c:dPt>
            <c:idx val="110"/>
            <c:marker>
              <c:spPr>
                <a:solidFill>
                  <a:srgbClr val="7FFF00"/>
                </a:solidFill>
              </c:spPr>
            </c:marker>
          </c:dPt>
          <c:dPt>
            <c:idx val="111"/>
            <c:marker>
              <c:spPr>
                <a:solidFill>
                  <a:srgbClr val="7EFF00"/>
                </a:solidFill>
              </c:spPr>
            </c:marker>
          </c:dPt>
          <c:dPt>
            <c:idx val="112"/>
            <c:marker>
              <c:spPr>
                <a:solidFill>
                  <a:srgbClr val="7DFF00"/>
                </a:solidFill>
              </c:spPr>
            </c:marker>
          </c:dPt>
          <c:dPt>
            <c:idx val="113"/>
            <c:marker>
              <c:spPr>
                <a:solidFill>
                  <a:srgbClr val="7CFF00"/>
                </a:solidFill>
              </c:spPr>
            </c:marker>
          </c:dPt>
          <c:dPt>
            <c:idx val="114"/>
            <c:marker>
              <c:spPr>
                <a:solidFill>
                  <a:srgbClr val="7AFF00"/>
                </a:solidFill>
              </c:spPr>
            </c:marker>
          </c:dPt>
          <c:dPt>
            <c:idx val="115"/>
            <c:marker>
              <c:spPr>
                <a:solidFill>
                  <a:srgbClr val="79FF00"/>
                </a:solidFill>
              </c:spPr>
            </c:marker>
          </c:dPt>
          <c:dPt>
            <c:idx val="116"/>
            <c:marker>
              <c:spPr>
                <a:solidFill>
                  <a:srgbClr val="78FF00"/>
                </a:solidFill>
              </c:spPr>
            </c:marker>
          </c:dPt>
          <c:dPt>
            <c:idx val="117"/>
            <c:marker>
              <c:spPr>
                <a:solidFill>
                  <a:srgbClr val="77FF00"/>
                </a:solidFill>
              </c:spPr>
            </c:marker>
          </c:dPt>
          <c:dPt>
            <c:idx val="118"/>
            <c:marker>
              <c:spPr>
                <a:solidFill>
                  <a:srgbClr val="76FF00"/>
                </a:solidFill>
              </c:spPr>
            </c:marker>
          </c:dPt>
          <c:dPt>
            <c:idx val="119"/>
            <c:marker>
              <c:spPr>
                <a:solidFill>
                  <a:srgbClr val="75FF00"/>
                </a:solidFill>
              </c:spPr>
            </c:marker>
          </c:dPt>
          <c:dPt>
            <c:idx val="120"/>
            <c:marker>
              <c:spPr>
                <a:solidFill>
                  <a:srgbClr val="73FF00"/>
                </a:solidFill>
              </c:spPr>
            </c:marker>
          </c:dPt>
          <c:dPt>
            <c:idx val="121"/>
            <c:marker>
              <c:spPr>
                <a:solidFill>
                  <a:srgbClr val="72FF00"/>
                </a:solidFill>
              </c:spPr>
            </c:marker>
          </c:dPt>
          <c:dPt>
            <c:idx val="122"/>
            <c:marker>
              <c:spPr>
                <a:solidFill>
                  <a:srgbClr val="71FF00"/>
                </a:solidFill>
              </c:spPr>
            </c:marker>
          </c:dPt>
          <c:dPt>
            <c:idx val="123"/>
            <c:marker>
              <c:spPr>
                <a:solidFill>
                  <a:srgbClr val="70FF00"/>
                </a:solidFill>
              </c:spPr>
            </c:marker>
          </c:dPt>
          <c:dPt>
            <c:idx val="124"/>
            <c:marker>
              <c:spPr>
                <a:solidFill>
                  <a:srgbClr val="6FFF00"/>
                </a:solidFill>
              </c:spPr>
            </c:marker>
          </c:dPt>
          <c:dPt>
            <c:idx val="125"/>
            <c:marker>
              <c:spPr>
                <a:solidFill>
                  <a:srgbClr val="6EFF00"/>
                </a:solidFill>
              </c:spPr>
            </c:marker>
          </c:dPt>
          <c:dPt>
            <c:idx val="126"/>
            <c:marker>
              <c:spPr>
                <a:solidFill>
                  <a:srgbClr val="6CFF00"/>
                </a:solidFill>
              </c:spPr>
            </c:marker>
          </c:dPt>
          <c:dPt>
            <c:idx val="127"/>
            <c:marker>
              <c:spPr>
                <a:solidFill>
                  <a:srgbClr val="6BFF00"/>
                </a:solidFill>
              </c:spPr>
            </c:marker>
          </c:dPt>
          <c:dPt>
            <c:idx val="128"/>
            <c:marker>
              <c:spPr>
                <a:solidFill>
                  <a:srgbClr val="6AFF00"/>
                </a:solidFill>
              </c:spPr>
            </c:marker>
          </c:dPt>
          <c:dPt>
            <c:idx val="129"/>
            <c:marker>
              <c:spPr>
                <a:solidFill>
                  <a:srgbClr val="69FF00"/>
                </a:solidFill>
              </c:spPr>
            </c:marker>
          </c:dPt>
          <c:dPt>
            <c:idx val="130"/>
            <c:marker>
              <c:spPr>
                <a:solidFill>
                  <a:srgbClr val="68FF00"/>
                </a:solidFill>
              </c:spPr>
            </c:marker>
          </c:dPt>
          <c:dPt>
            <c:idx val="131"/>
            <c:marker>
              <c:spPr>
                <a:solidFill>
                  <a:srgbClr val="67FF00"/>
                </a:solidFill>
              </c:spPr>
            </c:marker>
          </c:dPt>
          <c:dPt>
            <c:idx val="132"/>
            <c:marker>
              <c:spPr>
                <a:solidFill>
                  <a:srgbClr val="66FF00"/>
                </a:solidFill>
              </c:spPr>
            </c:marker>
          </c:dPt>
          <c:dPt>
            <c:idx val="133"/>
            <c:marker>
              <c:spPr>
                <a:solidFill>
                  <a:srgbClr val="64FF00"/>
                </a:solidFill>
              </c:spPr>
            </c:marker>
          </c:dPt>
          <c:dPt>
            <c:idx val="134"/>
            <c:marker>
              <c:spPr>
                <a:solidFill>
                  <a:srgbClr val="63FF00"/>
                </a:solidFill>
              </c:spPr>
            </c:marker>
          </c:dPt>
          <c:dPt>
            <c:idx val="135"/>
            <c:marker>
              <c:spPr>
                <a:solidFill>
                  <a:srgbClr val="62FF00"/>
                </a:solidFill>
              </c:spPr>
            </c:marker>
          </c:dPt>
          <c:dPt>
            <c:idx val="136"/>
            <c:marker>
              <c:spPr>
                <a:solidFill>
                  <a:srgbClr val="61FF00"/>
                </a:solidFill>
              </c:spPr>
            </c:marker>
          </c:dPt>
          <c:dPt>
            <c:idx val="137"/>
            <c:marker>
              <c:spPr>
                <a:solidFill>
                  <a:srgbClr val="60FF00"/>
                </a:solidFill>
              </c:spPr>
            </c:marker>
          </c:dPt>
          <c:dPt>
            <c:idx val="138"/>
            <c:marker>
              <c:spPr>
                <a:solidFill>
                  <a:srgbClr val="5FFF00"/>
                </a:solidFill>
              </c:spPr>
            </c:marker>
          </c:dPt>
          <c:dPt>
            <c:idx val="139"/>
            <c:marker>
              <c:spPr>
                <a:solidFill>
                  <a:srgbClr val="5DFF00"/>
                </a:solidFill>
              </c:spPr>
            </c:marker>
          </c:dPt>
          <c:dPt>
            <c:idx val="140"/>
            <c:marker>
              <c:spPr>
                <a:solidFill>
                  <a:srgbClr val="5CFF00"/>
                </a:solidFill>
              </c:spPr>
            </c:marker>
          </c:dPt>
          <c:dPt>
            <c:idx val="141"/>
            <c:marker>
              <c:spPr>
                <a:solidFill>
                  <a:srgbClr val="5BFF00"/>
                </a:solidFill>
              </c:spPr>
            </c:marker>
          </c:dPt>
          <c:dPt>
            <c:idx val="142"/>
            <c:marker>
              <c:spPr>
                <a:solidFill>
                  <a:srgbClr val="5AFF00"/>
                </a:solidFill>
              </c:spPr>
            </c:marker>
          </c:dPt>
          <c:dPt>
            <c:idx val="143"/>
            <c:marker>
              <c:spPr>
                <a:solidFill>
                  <a:srgbClr val="59FF00"/>
                </a:solidFill>
              </c:spPr>
            </c:marker>
          </c:dPt>
          <c:dPt>
            <c:idx val="144"/>
            <c:marker>
              <c:spPr>
                <a:solidFill>
                  <a:srgbClr val="58FF00"/>
                </a:solidFill>
              </c:spPr>
            </c:marker>
          </c:dPt>
          <c:dPt>
            <c:idx val="145"/>
            <c:marker>
              <c:spPr>
                <a:solidFill>
                  <a:srgbClr val="56FF00"/>
                </a:solidFill>
              </c:spPr>
            </c:marker>
          </c:dPt>
          <c:dPt>
            <c:idx val="146"/>
            <c:marker>
              <c:spPr>
                <a:solidFill>
                  <a:srgbClr val="55FF00"/>
                </a:solidFill>
              </c:spPr>
            </c:marker>
          </c:dPt>
          <c:dPt>
            <c:idx val="147"/>
            <c:marker>
              <c:spPr>
                <a:solidFill>
                  <a:srgbClr val="54FF00"/>
                </a:solidFill>
              </c:spPr>
            </c:marker>
          </c:dPt>
          <c:dPt>
            <c:idx val="148"/>
            <c:marker>
              <c:spPr>
                <a:solidFill>
                  <a:srgbClr val="53FF00"/>
                </a:solidFill>
              </c:spPr>
            </c:marker>
          </c:dPt>
          <c:dPt>
            <c:idx val="149"/>
            <c:marker>
              <c:spPr>
                <a:solidFill>
                  <a:srgbClr val="52FF00"/>
                </a:solidFill>
              </c:spPr>
            </c:marker>
          </c:dPt>
          <c:dPt>
            <c:idx val="150"/>
            <c:marker>
              <c:spPr>
                <a:solidFill>
                  <a:srgbClr val="51FF00"/>
                </a:solidFill>
              </c:spPr>
            </c:marker>
          </c:dPt>
          <c:dPt>
            <c:idx val="151"/>
            <c:marker>
              <c:spPr>
                <a:solidFill>
                  <a:srgbClr val="4FFF00"/>
                </a:solidFill>
              </c:spPr>
            </c:marker>
          </c:dPt>
          <c:dPt>
            <c:idx val="152"/>
            <c:marker>
              <c:spPr>
                <a:solidFill>
                  <a:srgbClr val="4EFF00"/>
                </a:solidFill>
              </c:spPr>
            </c:marker>
          </c:dPt>
          <c:dPt>
            <c:idx val="153"/>
            <c:marker>
              <c:spPr>
                <a:solidFill>
                  <a:srgbClr val="4DFF00"/>
                </a:solidFill>
              </c:spPr>
            </c:marker>
          </c:dPt>
          <c:dPt>
            <c:idx val="154"/>
            <c:marker>
              <c:spPr>
                <a:solidFill>
                  <a:srgbClr val="4CFF00"/>
                </a:solidFill>
              </c:spPr>
            </c:marker>
          </c:dPt>
          <c:dPt>
            <c:idx val="155"/>
            <c:marker>
              <c:spPr>
                <a:solidFill>
                  <a:srgbClr val="4BFF00"/>
                </a:solidFill>
              </c:spPr>
            </c:marker>
          </c:dPt>
          <c:dPt>
            <c:idx val="156"/>
            <c:marker>
              <c:spPr>
                <a:solidFill>
                  <a:srgbClr val="4AFF00"/>
                </a:solidFill>
              </c:spPr>
            </c:marker>
          </c:dPt>
          <c:dPt>
            <c:idx val="157"/>
            <c:marker>
              <c:spPr>
                <a:solidFill>
                  <a:srgbClr val="49FF00"/>
                </a:solidFill>
              </c:spPr>
            </c:marker>
          </c:dPt>
          <c:dPt>
            <c:idx val="158"/>
            <c:marker>
              <c:spPr>
                <a:solidFill>
                  <a:srgbClr val="47FF00"/>
                </a:solidFill>
              </c:spPr>
            </c:marker>
          </c:dPt>
          <c:dPt>
            <c:idx val="159"/>
            <c:marker>
              <c:spPr>
                <a:solidFill>
                  <a:srgbClr val="46FF00"/>
                </a:solidFill>
              </c:spPr>
            </c:marker>
          </c:dPt>
          <c:dPt>
            <c:idx val="160"/>
            <c:marker>
              <c:spPr>
                <a:solidFill>
                  <a:srgbClr val="45FF00"/>
                </a:solidFill>
              </c:spPr>
            </c:marker>
          </c:dPt>
          <c:dPt>
            <c:idx val="161"/>
            <c:marker>
              <c:spPr>
                <a:solidFill>
                  <a:srgbClr val="44FF00"/>
                </a:solidFill>
              </c:spPr>
            </c:marker>
          </c:dPt>
          <c:dPt>
            <c:idx val="162"/>
            <c:marker>
              <c:spPr>
                <a:solidFill>
                  <a:srgbClr val="43FF00"/>
                </a:solidFill>
              </c:spPr>
            </c:marker>
          </c:dPt>
          <c:dPt>
            <c:idx val="163"/>
            <c:marker>
              <c:spPr>
                <a:solidFill>
                  <a:srgbClr val="42FF00"/>
                </a:solidFill>
              </c:spPr>
            </c:marker>
          </c:dPt>
          <c:dPt>
            <c:idx val="164"/>
            <c:marker>
              <c:spPr>
                <a:solidFill>
                  <a:srgbClr val="40FF00"/>
                </a:solidFill>
              </c:spPr>
            </c:marker>
          </c:dPt>
          <c:dPt>
            <c:idx val="165"/>
            <c:marker>
              <c:spPr>
                <a:solidFill>
                  <a:srgbClr val="3FFF00"/>
                </a:solidFill>
              </c:spPr>
            </c:marker>
          </c:dPt>
          <c:dPt>
            <c:idx val="166"/>
            <c:marker>
              <c:spPr>
                <a:solidFill>
                  <a:srgbClr val="3EFF00"/>
                </a:solidFill>
              </c:spPr>
            </c:marker>
          </c:dPt>
          <c:dPt>
            <c:idx val="167"/>
            <c:marker>
              <c:spPr>
                <a:solidFill>
                  <a:srgbClr val="3DFF00"/>
                </a:solidFill>
              </c:spPr>
            </c:marker>
          </c:dPt>
          <c:dPt>
            <c:idx val="168"/>
            <c:marker>
              <c:spPr>
                <a:solidFill>
                  <a:srgbClr val="3CFF00"/>
                </a:solidFill>
              </c:spPr>
            </c:marker>
          </c:dPt>
          <c:dPt>
            <c:idx val="169"/>
            <c:marker>
              <c:spPr>
                <a:solidFill>
                  <a:srgbClr val="3BFF00"/>
                </a:solidFill>
              </c:spPr>
            </c:marker>
          </c:dPt>
          <c:dPt>
            <c:idx val="170"/>
            <c:marker>
              <c:spPr>
                <a:solidFill>
                  <a:srgbClr val="39FF00"/>
                </a:solidFill>
              </c:spPr>
            </c:marker>
          </c:dPt>
          <c:dPt>
            <c:idx val="171"/>
            <c:marker>
              <c:spPr>
                <a:solidFill>
                  <a:srgbClr val="38FF00"/>
                </a:solidFill>
              </c:spPr>
            </c:marker>
          </c:dPt>
          <c:dPt>
            <c:idx val="172"/>
            <c:marker>
              <c:spPr>
                <a:solidFill>
                  <a:srgbClr val="37FF00"/>
                </a:solidFill>
              </c:spPr>
            </c:marker>
          </c:dPt>
          <c:dPt>
            <c:idx val="173"/>
            <c:marker>
              <c:spPr>
                <a:solidFill>
                  <a:srgbClr val="36FF00"/>
                </a:solidFill>
              </c:spPr>
            </c:marker>
          </c:dPt>
          <c:dPt>
            <c:idx val="174"/>
            <c:marker>
              <c:spPr>
                <a:solidFill>
                  <a:srgbClr val="35FF00"/>
                </a:solidFill>
              </c:spPr>
            </c:marker>
          </c:dPt>
          <c:dPt>
            <c:idx val="175"/>
            <c:marker>
              <c:spPr>
                <a:solidFill>
                  <a:srgbClr val="34FF00"/>
                </a:solidFill>
              </c:spPr>
            </c:marker>
          </c:dPt>
          <c:dPt>
            <c:idx val="176"/>
            <c:marker>
              <c:spPr>
                <a:solidFill>
                  <a:srgbClr val="33FF00"/>
                </a:solidFill>
              </c:spPr>
            </c:marker>
          </c:dPt>
          <c:dPt>
            <c:idx val="177"/>
            <c:marker>
              <c:spPr>
                <a:solidFill>
                  <a:srgbClr val="31FF00"/>
                </a:solidFill>
              </c:spPr>
            </c:marker>
          </c:dPt>
          <c:dPt>
            <c:idx val="178"/>
            <c:marker>
              <c:spPr>
                <a:solidFill>
                  <a:srgbClr val="30FF00"/>
                </a:solidFill>
              </c:spPr>
            </c:marker>
          </c:dPt>
          <c:dPt>
            <c:idx val="179"/>
            <c:marker>
              <c:spPr>
                <a:solidFill>
                  <a:srgbClr val="2FFF00"/>
                </a:solidFill>
              </c:spPr>
            </c:marker>
          </c:dPt>
          <c:dPt>
            <c:idx val="180"/>
            <c:marker>
              <c:spPr>
                <a:solidFill>
                  <a:srgbClr val="2EFF00"/>
                </a:solidFill>
              </c:spPr>
            </c:marker>
          </c:dPt>
          <c:dPt>
            <c:idx val="181"/>
            <c:marker>
              <c:spPr>
                <a:solidFill>
                  <a:srgbClr val="2DFF00"/>
                </a:solidFill>
              </c:spPr>
            </c:marker>
          </c:dPt>
          <c:dPt>
            <c:idx val="182"/>
            <c:marker>
              <c:spPr>
                <a:solidFill>
                  <a:srgbClr val="2CFF00"/>
                </a:solidFill>
              </c:spPr>
            </c:marker>
          </c:dPt>
          <c:dPt>
            <c:idx val="183"/>
            <c:marker>
              <c:spPr>
                <a:solidFill>
                  <a:srgbClr val="2AFF00"/>
                </a:solidFill>
              </c:spPr>
            </c:marker>
          </c:dPt>
          <c:dPt>
            <c:idx val="184"/>
            <c:marker>
              <c:spPr>
                <a:solidFill>
                  <a:srgbClr val="29FF00"/>
                </a:solidFill>
              </c:spPr>
            </c:marker>
          </c:dPt>
          <c:dPt>
            <c:idx val="185"/>
            <c:marker>
              <c:spPr>
                <a:solidFill>
                  <a:srgbClr val="28FF00"/>
                </a:solidFill>
              </c:spPr>
            </c:marker>
          </c:dPt>
          <c:dPt>
            <c:idx val="186"/>
            <c:marker>
              <c:spPr>
                <a:solidFill>
                  <a:srgbClr val="27FF00"/>
                </a:solidFill>
              </c:spPr>
            </c:marker>
          </c:dPt>
          <c:dPt>
            <c:idx val="187"/>
            <c:marker>
              <c:spPr>
                <a:solidFill>
                  <a:srgbClr val="26FF00"/>
                </a:solidFill>
              </c:spPr>
            </c:marker>
          </c:dPt>
          <c:dPt>
            <c:idx val="188"/>
            <c:marker>
              <c:spPr>
                <a:solidFill>
                  <a:srgbClr val="25FF00"/>
                </a:solidFill>
              </c:spPr>
            </c:marker>
          </c:dPt>
          <c:dPt>
            <c:idx val="189"/>
            <c:marker>
              <c:spPr>
                <a:solidFill>
                  <a:srgbClr val="23FF00"/>
                </a:solidFill>
              </c:spPr>
            </c:marker>
          </c:dPt>
          <c:dPt>
            <c:idx val="190"/>
            <c:marker>
              <c:spPr>
                <a:solidFill>
                  <a:srgbClr val="22FF00"/>
                </a:solidFill>
              </c:spPr>
            </c:marker>
          </c:dPt>
          <c:dPt>
            <c:idx val="191"/>
            <c:marker>
              <c:spPr>
                <a:solidFill>
                  <a:srgbClr val="21FF00"/>
                </a:solidFill>
              </c:spPr>
            </c:marker>
          </c:dPt>
          <c:dPt>
            <c:idx val="192"/>
            <c:marker>
              <c:spPr>
                <a:solidFill>
                  <a:srgbClr val="20FF00"/>
                </a:solidFill>
              </c:spPr>
            </c:marker>
          </c:dPt>
          <c:dPt>
            <c:idx val="193"/>
            <c:marker>
              <c:spPr>
                <a:solidFill>
                  <a:srgbClr val="1FFF00"/>
                </a:solidFill>
              </c:spPr>
            </c:marker>
          </c:dPt>
          <c:dPt>
            <c:idx val="194"/>
            <c:marker>
              <c:spPr>
                <a:solidFill>
                  <a:srgbClr val="1EFF00"/>
                </a:solidFill>
              </c:spPr>
            </c:marker>
          </c:dPt>
          <c:dPt>
            <c:idx val="195"/>
            <c:marker>
              <c:spPr>
                <a:solidFill>
                  <a:srgbClr val="1CFF00"/>
                </a:solidFill>
              </c:spPr>
            </c:marker>
          </c:dPt>
          <c:dPt>
            <c:idx val="196"/>
            <c:marker>
              <c:spPr>
                <a:solidFill>
                  <a:srgbClr val="1BFF00"/>
                </a:solidFill>
              </c:spPr>
            </c:marker>
          </c:dPt>
          <c:dPt>
            <c:idx val="197"/>
            <c:marker>
              <c:spPr>
                <a:solidFill>
                  <a:srgbClr val="1AFF00"/>
                </a:solidFill>
              </c:spPr>
            </c:marker>
          </c:dPt>
          <c:dPt>
            <c:idx val="198"/>
            <c:marker>
              <c:spPr>
                <a:solidFill>
                  <a:srgbClr val="19FF00"/>
                </a:solidFill>
              </c:spPr>
            </c:marker>
          </c:dPt>
          <c:dPt>
            <c:idx val="199"/>
            <c:marker>
              <c:spPr>
                <a:solidFill>
                  <a:srgbClr val="18FF00"/>
                </a:solidFill>
              </c:spPr>
            </c:marker>
          </c:dPt>
          <c:dPt>
            <c:idx val="200"/>
            <c:marker>
              <c:spPr>
                <a:solidFill>
                  <a:srgbClr val="17FF00"/>
                </a:solidFill>
              </c:spPr>
            </c:marker>
          </c:dPt>
          <c:dPt>
            <c:idx val="201"/>
            <c:marker>
              <c:spPr>
                <a:solidFill>
                  <a:srgbClr val="16FF00"/>
                </a:solidFill>
              </c:spPr>
            </c:marker>
          </c:dPt>
          <c:dPt>
            <c:idx val="202"/>
            <c:marker>
              <c:spPr>
                <a:solidFill>
                  <a:srgbClr val="14FF00"/>
                </a:solidFill>
              </c:spPr>
            </c:marker>
          </c:dPt>
          <c:dPt>
            <c:idx val="203"/>
            <c:marker>
              <c:spPr>
                <a:solidFill>
                  <a:srgbClr val="13FF00"/>
                </a:solidFill>
              </c:spPr>
            </c:marker>
          </c:dPt>
          <c:dPt>
            <c:idx val="204"/>
            <c:marker>
              <c:spPr>
                <a:solidFill>
                  <a:srgbClr val="12FF00"/>
                </a:solidFill>
              </c:spPr>
            </c:marker>
          </c:dPt>
          <c:dPt>
            <c:idx val="205"/>
            <c:marker>
              <c:spPr>
                <a:solidFill>
                  <a:srgbClr val="11FF00"/>
                </a:solidFill>
              </c:spPr>
            </c:marker>
          </c:dPt>
          <c:dPt>
            <c:idx val="206"/>
            <c:marker>
              <c:spPr>
                <a:solidFill>
                  <a:srgbClr val="10FF00"/>
                </a:solidFill>
              </c:spPr>
            </c:marker>
          </c:dPt>
          <c:dPt>
            <c:idx val="207"/>
            <c:marker>
              <c:spPr>
                <a:solidFill>
                  <a:srgbClr val="0FFF00"/>
                </a:solidFill>
              </c:spPr>
            </c:marker>
          </c:dPt>
          <c:dPt>
            <c:idx val="208"/>
            <c:marker>
              <c:spPr>
                <a:solidFill>
                  <a:srgbClr val="0DFF00"/>
                </a:solidFill>
              </c:spPr>
            </c:marker>
          </c:dPt>
          <c:dPt>
            <c:idx val="209"/>
            <c:marker>
              <c:spPr>
                <a:solidFill>
                  <a:srgbClr val="0CFF00"/>
                </a:solidFill>
              </c:spPr>
            </c:marker>
          </c:dPt>
          <c:dPt>
            <c:idx val="210"/>
            <c:marker>
              <c:spPr>
                <a:solidFill>
                  <a:srgbClr val="0BFF00"/>
                </a:solidFill>
              </c:spPr>
            </c:marker>
          </c:dPt>
          <c:dPt>
            <c:idx val="211"/>
            <c:marker>
              <c:spPr>
                <a:solidFill>
                  <a:srgbClr val="0AFF00"/>
                </a:solidFill>
              </c:spPr>
            </c:marker>
          </c:dPt>
          <c:dPt>
            <c:idx val="212"/>
            <c:marker>
              <c:spPr>
                <a:solidFill>
                  <a:srgbClr val="09FF00"/>
                </a:solidFill>
              </c:spPr>
            </c:marker>
          </c:dPt>
          <c:dPt>
            <c:idx val="213"/>
            <c:marker>
              <c:spPr>
                <a:solidFill>
                  <a:srgbClr val="08FF00"/>
                </a:solidFill>
              </c:spPr>
            </c:marker>
          </c:dPt>
          <c:dPt>
            <c:idx val="214"/>
            <c:marker>
              <c:spPr>
                <a:solidFill>
                  <a:srgbClr val="06FF00"/>
                </a:solidFill>
              </c:spPr>
            </c:marker>
          </c:dPt>
          <c:dPt>
            <c:idx val="215"/>
            <c:marker>
              <c:spPr>
                <a:solidFill>
                  <a:srgbClr val="05FF00"/>
                </a:solidFill>
              </c:spPr>
            </c:marker>
          </c:dPt>
          <c:dPt>
            <c:idx val="216"/>
            <c:marker>
              <c:spPr>
                <a:solidFill>
                  <a:srgbClr val="04FF00"/>
                </a:solidFill>
              </c:spPr>
            </c:marker>
          </c:dPt>
          <c:dPt>
            <c:idx val="217"/>
            <c:marker>
              <c:spPr>
                <a:solidFill>
                  <a:srgbClr val="03FF00"/>
                </a:solidFill>
              </c:spPr>
            </c:marker>
          </c:dPt>
          <c:dPt>
            <c:idx val="218"/>
            <c:marker>
              <c:spPr>
                <a:solidFill>
                  <a:srgbClr val="02FF00"/>
                </a:solidFill>
              </c:spPr>
            </c:marker>
          </c:dPt>
          <c:dPt>
            <c:idx val="21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gráficos!$A$7:$A$226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xVal>
          <c:yVal>
            <c:numRef>
              <c:f>gráficos!$B$7:$B$226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1.3806</v>
      </c>
      <c r="E2">
        <v>72.43000000000001</v>
      </c>
      <c r="F2">
        <v>49.93</v>
      </c>
      <c r="G2">
        <v>5.83</v>
      </c>
      <c r="H2">
        <v>0.09</v>
      </c>
      <c r="I2">
        <v>514</v>
      </c>
      <c r="J2">
        <v>194.77</v>
      </c>
      <c r="K2">
        <v>54.38</v>
      </c>
      <c r="L2">
        <v>1</v>
      </c>
      <c r="M2">
        <v>512</v>
      </c>
      <c r="N2">
        <v>39.4</v>
      </c>
      <c r="O2">
        <v>24256.19</v>
      </c>
      <c r="P2">
        <v>710.8</v>
      </c>
      <c r="Q2">
        <v>1227.8</v>
      </c>
      <c r="R2">
        <v>598.35</v>
      </c>
      <c r="S2">
        <v>94.27</v>
      </c>
      <c r="T2">
        <v>248572.37</v>
      </c>
      <c r="U2">
        <v>0.16</v>
      </c>
      <c r="V2">
        <v>0.61</v>
      </c>
      <c r="W2">
        <v>21.32</v>
      </c>
      <c r="X2">
        <v>15.34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1.9552</v>
      </c>
      <c r="E3">
        <v>51.15</v>
      </c>
      <c r="F3">
        <v>40.54</v>
      </c>
      <c r="G3">
        <v>11.69</v>
      </c>
      <c r="H3">
        <v>0.18</v>
      </c>
      <c r="I3">
        <v>208</v>
      </c>
      <c r="J3">
        <v>196.32</v>
      </c>
      <c r="K3">
        <v>54.38</v>
      </c>
      <c r="L3">
        <v>2</v>
      </c>
      <c r="M3">
        <v>206</v>
      </c>
      <c r="N3">
        <v>39.95</v>
      </c>
      <c r="O3">
        <v>24447.22</v>
      </c>
      <c r="P3">
        <v>575.85</v>
      </c>
      <c r="Q3">
        <v>1222.22</v>
      </c>
      <c r="R3">
        <v>293.5</v>
      </c>
      <c r="S3">
        <v>94.27</v>
      </c>
      <c r="T3">
        <v>97676.11</v>
      </c>
      <c r="U3">
        <v>0.32</v>
      </c>
      <c r="V3">
        <v>0.74</v>
      </c>
      <c r="W3">
        <v>20.82</v>
      </c>
      <c r="X3">
        <v>6.03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2.18</v>
      </c>
      <c r="E4">
        <v>45.87</v>
      </c>
      <c r="F4">
        <v>38.26</v>
      </c>
      <c r="G4">
        <v>17.52</v>
      </c>
      <c r="H4">
        <v>0.27</v>
      </c>
      <c r="I4">
        <v>131</v>
      </c>
      <c r="J4">
        <v>197.88</v>
      </c>
      <c r="K4">
        <v>54.38</v>
      </c>
      <c r="L4">
        <v>3</v>
      </c>
      <c r="M4">
        <v>129</v>
      </c>
      <c r="N4">
        <v>40.5</v>
      </c>
      <c r="O4">
        <v>24639</v>
      </c>
      <c r="P4">
        <v>540.46</v>
      </c>
      <c r="Q4">
        <v>1221.02</v>
      </c>
      <c r="R4">
        <v>219.37</v>
      </c>
      <c r="S4">
        <v>94.27</v>
      </c>
      <c r="T4">
        <v>60996.03</v>
      </c>
      <c r="U4">
        <v>0.43</v>
      </c>
      <c r="V4">
        <v>0.79</v>
      </c>
      <c r="W4">
        <v>20.69</v>
      </c>
      <c r="X4">
        <v>3.76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2.3045</v>
      </c>
      <c r="E5">
        <v>43.39</v>
      </c>
      <c r="F5">
        <v>37.18</v>
      </c>
      <c r="G5">
        <v>23.48</v>
      </c>
      <c r="H5">
        <v>0.36</v>
      </c>
      <c r="I5">
        <v>95</v>
      </c>
      <c r="J5">
        <v>199.44</v>
      </c>
      <c r="K5">
        <v>54.38</v>
      </c>
      <c r="L5">
        <v>4</v>
      </c>
      <c r="M5">
        <v>93</v>
      </c>
      <c r="N5">
        <v>41.06</v>
      </c>
      <c r="O5">
        <v>24831.54</v>
      </c>
      <c r="P5">
        <v>521.97</v>
      </c>
      <c r="Q5">
        <v>1220.48</v>
      </c>
      <c r="R5">
        <v>184.74</v>
      </c>
      <c r="S5">
        <v>94.27</v>
      </c>
      <c r="T5">
        <v>43861.88</v>
      </c>
      <c r="U5">
        <v>0.51</v>
      </c>
      <c r="V5">
        <v>0.8100000000000001</v>
      </c>
      <c r="W5">
        <v>20.63</v>
      </c>
      <c r="X5">
        <v>2.69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2.3788</v>
      </c>
      <c r="E6">
        <v>42.04</v>
      </c>
      <c r="F6">
        <v>36.6</v>
      </c>
      <c r="G6">
        <v>29.28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73</v>
      </c>
      <c r="N6">
        <v>41.63</v>
      </c>
      <c r="O6">
        <v>25024.84</v>
      </c>
      <c r="P6">
        <v>510.54</v>
      </c>
      <c r="Q6">
        <v>1219.58</v>
      </c>
      <c r="R6">
        <v>165.77</v>
      </c>
      <c r="S6">
        <v>94.27</v>
      </c>
      <c r="T6">
        <v>34480.57</v>
      </c>
      <c r="U6">
        <v>0.57</v>
      </c>
      <c r="V6">
        <v>0.82</v>
      </c>
      <c r="W6">
        <v>20.6</v>
      </c>
      <c r="X6">
        <v>2.12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2.4329</v>
      </c>
      <c r="E7">
        <v>41.1</v>
      </c>
      <c r="F7">
        <v>36.21</v>
      </c>
      <c r="G7">
        <v>35.62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501.54</v>
      </c>
      <c r="Q7">
        <v>1219.53</v>
      </c>
      <c r="R7">
        <v>153.2</v>
      </c>
      <c r="S7">
        <v>94.27</v>
      </c>
      <c r="T7">
        <v>28261.13</v>
      </c>
      <c r="U7">
        <v>0.62</v>
      </c>
      <c r="V7">
        <v>0.83</v>
      </c>
      <c r="W7">
        <v>20.58</v>
      </c>
      <c r="X7">
        <v>1.74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2.4686</v>
      </c>
      <c r="E8">
        <v>40.51</v>
      </c>
      <c r="F8">
        <v>35.97</v>
      </c>
      <c r="G8">
        <v>41.5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494.7</v>
      </c>
      <c r="Q8">
        <v>1219.32</v>
      </c>
      <c r="R8">
        <v>145.37</v>
      </c>
      <c r="S8">
        <v>94.27</v>
      </c>
      <c r="T8">
        <v>24390.85</v>
      </c>
      <c r="U8">
        <v>0.65</v>
      </c>
      <c r="V8">
        <v>0.84</v>
      </c>
      <c r="W8">
        <v>20.57</v>
      </c>
      <c r="X8">
        <v>1.49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2.4999</v>
      </c>
      <c r="E9">
        <v>40</v>
      </c>
      <c r="F9">
        <v>35.73</v>
      </c>
      <c r="G9">
        <v>47.65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488.03</v>
      </c>
      <c r="Q9">
        <v>1219.26</v>
      </c>
      <c r="R9">
        <v>137.36</v>
      </c>
      <c r="S9">
        <v>94.27</v>
      </c>
      <c r="T9">
        <v>20424.41</v>
      </c>
      <c r="U9">
        <v>0.6899999999999999</v>
      </c>
      <c r="V9">
        <v>0.84</v>
      </c>
      <c r="W9">
        <v>20.56</v>
      </c>
      <c r="X9">
        <v>1.26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2.5206</v>
      </c>
      <c r="E10">
        <v>39.67</v>
      </c>
      <c r="F10">
        <v>35.6</v>
      </c>
      <c r="G10">
        <v>53.4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482.38</v>
      </c>
      <c r="Q10">
        <v>1219.18</v>
      </c>
      <c r="R10">
        <v>133.38</v>
      </c>
      <c r="S10">
        <v>94.27</v>
      </c>
      <c r="T10">
        <v>18458.14</v>
      </c>
      <c r="U10">
        <v>0.71</v>
      </c>
      <c r="V10">
        <v>0.85</v>
      </c>
      <c r="W10">
        <v>20.54</v>
      </c>
      <c r="X10">
        <v>1.13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2.5384</v>
      </c>
      <c r="E11">
        <v>39.39</v>
      </c>
      <c r="F11">
        <v>35.48</v>
      </c>
      <c r="G11">
        <v>59.13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476.77</v>
      </c>
      <c r="Q11">
        <v>1219.2</v>
      </c>
      <c r="R11">
        <v>129.34</v>
      </c>
      <c r="S11">
        <v>94.27</v>
      </c>
      <c r="T11">
        <v>16458.64</v>
      </c>
      <c r="U11">
        <v>0.73</v>
      </c>
      <c r="V11">
        <v>0.85</v>
      </c>
      <c r="W11">
        <v>20.54</v>
      </c>
      <c r="X11">
        <v>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2.5566</v>
      </c>
      <c r="E12">
        <v>39.11</v>
      </c>
      <c r="F12">
        <v>35.35</v>
      </c>
      <c r="G12">
        <v>66.29000000000001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472.24</v>
      </c>
      <c r="Q12">
        <v>1218.9</v>
      </c>
      <c r="R12">
        <v>125.63</v>
      </c>
      <c r="S12">
        <v>94.27</v>
      </c>
      <c r="T12">
        <v>14623.73</v>
      </c>
      <c r="U12">
        <v>0.75</v>
      </c>
      <c r="V12">
        <v>0.85</v>
      </c>
      <c r="W12">
        <v>20.52</v>
      </c>
      <c r="X12">
        <v>0.88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2.5696</v>
      </c>
      <c r="E13">
        <v>38.92</v>
      </c>
      <c r="F13">
        <v>35.27</v>
      </c>
      <c r="G13">
        <v>72.98</v>
      </c>
      <c r="H13">
        <v>1</v>
      </c>
      <c r="I13">
        <v>29</v>
      </c>
      <c r="J13">
        <v>212.16</v>
      </c>
      <c r="K13">
        <v>54.38</v>
      </c>
      <c r="L13">
        <v>12</v>
      </c>
      <c r="M13">
        <v>27</v>
      </c>
      <c r="N13">
        <v>45.78</v>
      </c>
      <c r="O13">
        <v>26400.51</v>
      </c>
      <c r="P13">
        <v>467.24</v>
      </c>
      <c r="Q13">
        <v>1218.78</v>
      </c>
      <c r="R13">
        <v>122.47</v>
      </c>
      <c r="S13">
        <v>94.27</v>
      </c>
      <c r="T13">
        <v>13056.49</v>
      </c>
      <c r="U13">
        <v>0.77</v>
      </c>
      <c r="V13">
        <v>0.85</v>
      </c>
      <c r="W13">
        <v>20.54</v>
      </c>
      <c r="X13">
        <v>0.8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2.5774</v>
      </c>
      <c r="E14">
        <v>38.8</v>
      </c>
      <c r="F14">
        <v>35.23</v>
      </c>
      <c r="G14">
        <v>78.29000000000001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463.36</v>
      </c>
      <c r="Q14">
        <v>1218.77</v>
      </c>
      <c r="R14">
        <v>121.34</v>
      </c>
      <c r="S14">
        <v>94.27</v>
      </c>
      <c r="T14">
        <v>12501.26</v>
      </c>
      <c r="U14">
        <v>0.78</v>
      </c>
      <c r="V14">
        <v>0.86</v>
      </c>
      <c r="W14">
        <v>20.53</v>
      </c>
      <c r="X14">
        <v>0.76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2.5877</v>
      </c>
      <c r="E15">
        <v>38.65</v>
      </c>
      <c r="F15">
        <v>35.16</v>
      </c>
      <c r="G15">
        <v>84.37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458.43</v>
      </c>
      <c r="Q15">
        <v>1218.87</v>
      </c>
      <c r="R15">
        <v>118.95</v>
      </c>
      <c r="S15">
        <v>94.27</v>
      </c>
      <c r="T15">
        <v>11317.17</v>
      </c>
      <c r="U15">
        <v>0.79</v>
      </c>
      <c r="V15">
        <v>0.86</v>
      </c>
      <c r="W15">
        <v>20.52</v>
      </c>
      <c r="X15">
        <v>0.6899999999999999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2.5967</v>
      </c>
      <c r="E16">
        <v>38.51</v>
      </c>
      <c r="F16">
        <v>35.1</v>
      </c>
      <c r="G16">
        <v>91.56</v>
      </c>
      <c r="H16">
        <v>1.23</v>
      </c>
      <c r="I16">
        <v>23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454.02</v>
      </c>
      <c r="Q16">
        <v>1218.69</v>
      </c>
      <c r="R16">
        <v>117.22</v>
      </c>
      <c r="S16">
        <v>94.27</v>
      </c>
      <c r="T16">
        <v>10462.44</v>
      </c>
      <c r="U16">
        <v>0.8</v>
      </c>
      <c r="V16">
        <v>0.86</v>
      </c>
      <c r="W16">
        <v>20.51</v>
      </c>
      <c r="X16">
        <v>0.63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2.6013</v>
      </c>
      <c r="E17">
        <v>38.44</v>
      </c>
      <c r="F17">
        <v>35.07</v>
      </c>
      <c r="G17">
        <v>95.65000000000001</v>
      </c>
      <c r="H17">
        <v>1.3</v>
      </c>
      <c r="I17">
        <v>22</v>
      </c>
      <c r="J17">
        <v>218.68</v>
      </c>
      <c r="K17">
        <v>54.38</v>
      </c>
      <c r="L17">
        <v>16</v>
      </c>
      <c r="M17">
        <v>20</v>
      </c>
      <c r="N17">
        <v>48.31</v>
      </c>
      <c r="O17">
        <v>27204.98</v>
      </c>
      <c r="P17">
        <v>449.61</v>
      </c>
      <c r="Q17">
        <v>1218.66</v>
      </c>
      <c r="R17">
        <v>116.13</v>
      </c>
      <c r="S17">
        <v>94.27</v>
      </c>
      <c r="T17">
        <v>9924</v>
      </c>
      <c r="U17">
        <v>0.8100000000000001</v>
      </c>
      <c r="V17">
        <v>0.86</v>
      </c>
      <c r="W17">
        <v>20.52</v>
      </c>
      <c r="X17">
        <v>0.6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2.6116</v>
      </c>
      <c r="E18">
        <v>38.29</v>
      </c>
      <c r="F18">
        <v>35</v>
      </c>
      <c r="G18">
        <v>104.99</v>
      </c>
      <c r="H18">
        <v>1.37</v>
      </c>
      <c r="I18">
        <v>20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444.83</v>
      </c>
      <c r="Q18">
        <v>1218.84</v>
      </c>
      <c r="R18">
        <v>113.79</v>
      </c>
      <c r="S18">
        <v>94.27</v>
      </c>
      <c r="T18">
        <v>8760.620000000001</v>
      </c>
      <c r="U18">
        <v>0.83</v>
      </c>
      <c r="V18">
        <v>0.86</v>
      </c>
      <c r="W18">
        <v>20.51</v>
      </c>
      <c r="X18">
        <v>0.53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2.6153</v>
      </c>
      <c r="E19">
        <v>38.24</v>
      </c>
      <c r="F19">
        <v>34.98</v>
      </c>
      <c r="G19">
        <v>110.47</v>
      </c>
      <c r="H19">
        <v>1.44</v>
      </c>
      <c r="I19">
        <v>19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441.08</v>
      </c>
      <c r="Q19">
        <v>1218.79</v>
      </c>
      <c r="R19">
        <v>113.21</v>
      </c>
      <c r="S19">
        <v>94.27</v>
      </c>
      <c r="T19">
        <v>8476.15</v>
      </c>
      <c r="U19">
        <v>0.83</v>
      </c>
      <c r="V19">
        <v>0.86</v>
      </c>
      <c r="W19">
        <v>20.51</v>
      </c>
      <c r="X19">
        <v>0.51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2.6192</v>
      </c>
      <c r="E20">
        <v>38.18</v>
      </c>
      <c r="F20">
        <v>34.96</v>
      </c>
      <c r="G20">
        <v>116.54</v>
      </c>
      <c r="H20">
        <v>1.51</v>
      </c>
      <c r="I20">
        <v>18</v>
      </c>
      <c r="J20">
        <v>223.65</v>
      </c>
      <c r="K20">
        <v>54.38</v>
      </c>
      <c r="L20">
        <v>19</v>
      </c>
      <c r="M20">
        <v>16</v>
      </c>
      <c r="N20">
        <v>50.27</v>
      </c>
      <c r="O20">
        <v>27817.81</v>
      </c>
      <c r="P20">
        <v>437.01</v>
      </c>
      <c r="Q20">
        <v>1218.78</v>
      </c>
      <c r="R20">
        <v>112.81</v>
      </c>
      <c r="S20">
        <v>94.27</v>
      </c>
      <c r="T20">
        <v>8281.51</v>
      </c>
      <c r="U20">
        <v>0.84</v>
      </c>
      <c r="V20">
        <v>0.86</v>
      </c>
      <c r="W20">
        <v>20.51</v>
      </c>
      <c r="X20">
        <v>0.5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2.6243</v>
      </c>
      <c r="E21">
        <v>38.11</v>
      </c>
      <c r="F21">
        <v>34.93</v>
      </c>
      <c r="G21">
        <v>123.28</v>
      </c>
      <c r="H21">
        <v>1.58</v>
      </c>
      <c r="I21">
        <v>17</v>
      </c>
      <c r="J21">
        <v>225.32</v>
      </c>
      <c r="K21">
        <v>54.38</v>
      </c>
      <c r="L21">
        <v>20</v>
      </c>
      <c r="M21">
        <v>15</v>
      </c>
      <c r="N21">
        <v>50.95</v>
      </c>
      <c r="O21">
        <v>28023.89</v>
      </c>
      <c r="P21">
        <v>432.72</v>
      </c>
      <c r="Q21">
        <v>1218.65</v>
      </c>
      <c r="R21">
        <v>111.56</v>
      </c>
      <c r="S21">
        <v>94.27</v>
      </c>
      <c r="T21">
        <v>7664.76</v>
      </c>
      <c r="U21">
        <v>0.85</v>
      </c>
      <c r="V21">
        <v>0.86</v>
      </c>
      <c r="W21">
        <v>20.51</v>
      </c>
      <c r="X21">
        <v>0.46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2.6286</v>
      </c>
      <c r="E22">
        <v>38.04</v>
      </c>
      <c r="F22">
        <v>34.9</v>
      </c>
      <c r="G22">
        <v>130.89</v>
      </c>
      <c r="H22">
        <v>1.64</v>
      </c>
      <c r="I22">
        <v>16</v>
      </c>
      <c r="J22">
        <v>227</v>
      </c>
      <c r="K22">
        <v>54.38</v>
      </c>
      <c r="L22">
        <v>21</v>
      </c>
      <c r="M22">
        <v>14</v>
      </c>
      <c r="N22">
        <v>51.62</v>
      </c>
      <c r="O22">
        <v>28230.92</v>
      </c>
      <c r="P22">
        <v>428.62</v>
      </c>
      <c r="Q22">
        <v>1218.75</v>
      </c>
      <c r="R22">
        <v>110.62</v>
      </c>
      <c r="S22">
        <v>94.27</v>
      </c>
      <c r="T22">
        <v>7197.35</v>
      </c>
      <c r="U22">
        <v>0.85</v>
      </c>
      <c r="V22">
        <v>0.86</v>
      </c>
      <c r="W22">
        <v>20.51</v>
      </c>
      <c r="X22">
        <v>0.44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2.6332</v>
      </c>
      <c r="E23">
        <v>37.98</v>
      </c>
      <c r="F23">
        <v>34.88</v>
      </c>
      <c r="G23">
        <v>139.51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13</v>
      </c>
      <c r="N23">
        <v>52.31</v>
      </c>
      <c r="O23">
        <v>28438.91</v>
      </c>
      <c r="P23">
        <v>423.49</v>
      </c>
      <c r="Q23">
        <v>1218.67</v>
      </c>
      <c r="R23">
        <v>109.87</v>
      </c>
      <c r="S23">
        <v>94.27</v>
      </c>
      <c r="T23">
        <v>6830.02</v>
      </c>
      <c r="U23">
        <v>0.86</v>
      </c>
      <c r="V23">
        <v>0.86</v>
      </c>
      <c r="W23">
        <v>20.51</v>
      </c>
      <c r="X23">
        <v>0.41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2.6399</v>
      </c>
      <c r="E24">
        <v>37.88</v>
      </c>
      <c r="F24">
        <v>34.82</v>
      </c>
      <c r="G24">
        <v>149.23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12</v>
      </c>
      <c r="N24">
        <v>53</v>
      </c>
      <c r="O24">
        <v>28647.87</v>
      </c>
      <c r="P24">
        <v>417.63</v>
      </c>
      <c r="Q24">
        <v>1218.68</v>
      </c>
      <c r="R24">
        <v>108.14</v>
      </c>
      <c r="S24">
        <v>94.27</v>
      </c>
      <c r="T24">
        <v>5970.47</v>
      </c>
      <c r="U24">
        <v>0.87</v>
      </c>
      <c r="V24">
        <v>0.87</v>
      </c>
      <c r="W24">
        <v>20.5</v>
      </c>
      <c r="X24">
        <v>0.35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2.6387</v>
      </c>
      <c r="E25">
        <v>37.9</v>
      </c>
      <c r="F25">
        <v>34.84</v>
      </c>
      <c r="G25">
        <v>149.3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416.93</v>
      </c>
      <c r="Q25">
        <v>1218.78</v>
      </c>
      <c r="R25">
        <v>108.4</v>
      </c>
      <c r="S25">
        <v>94.27</v>
      </c>
      <c r="T25">
        <v>6098.42</v>
      </c>
      <c r="U25">
        <v>0.87</v>
      </c>
      <c r="V25">
        <v>0.87</v>
      </c>
      <c r="W25">
        <v>20.51</v>
      </c>
      <c r="X25">
        <v>0.37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2.6376</v>
      </c>
      <c r="E26">
        <v>37.91</v>
      </c>
      <c r="F26">
        <v>34.85</v>
      </c>
      <c r="G26">
        <v>149.37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416.39</v>
      </c>
      <c r="Q26">
        <v>1218.71</v>
      </c>
      <c r="R26">
        <v>108.8</v>
      </c>
      <c r="S26">
        <v>94.27</v>
      </c>
      <c r="T26">
        <v>6299.44</v>
      </c>
      <c r="U26">
        <v>0.87</v>
      </c>
      <c r="V26">
        <v>0.87</v>
      </c>
      <c r="W26">
        <v>20.51</v>
      </c>
      <c r="X26">
        <v>0.39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2.6373</v>
      </c>
      <c r="E27">
        <v>37.92</v>
      </c>
      <c r="F27">
        <v>34.86</v>
      </c>
      <c r="G27">
        <v>149.38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418.86</v>
      </c>
      <c r="Q27">
        <v>1218.78</v>
      </c>
      <c r="R27">
        <v>108.85</v>
      </c>
      <c r="S27">
        <v>94.27</v>
      </c>
      <c r="T27">
        <v>6322.09</v>
      </c>
      <c r="U27">
        <v>0.87</v>
      </c>
      <c r="V27">
        <v>0.87</v>
      </c>
      <c r="W27">
        <v>20.52</v>
      </c>
      <c r="X27">
        <v>0.39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1.5803</v>
      </c>
      <c r="E2">
        <v>63.28</v>
      </c>
      <c r="F2">
        <v>47.19</v>
      </c>
      <c r="G2">
        <v>6.63</v>
      </c>
      <c r="H2">
        <v>0.11</v>
      </c>
      <c r="I2">
        <v>427</v>
      </c>
      <c r="J2">
        <v>159.12</v>
      </c>
      <c r="K2">
        <v>50.28</v>
      </c>
      <c r="L2">
        <v>1</v>
      </c>
      <c r="M2">
        <v>425</v>
      </c>
      <c r="N2">
        <v>27.84</v>
      </c>
      <c r="O2">
        <v>19859.16</v>
      </c>
      <c r="P2">
        <v>590.87</v>
      </c>
      <c r="Q2">
        <v>1226.93</v>
      </c>
      <c r="R2">
        <v>509.82</v>
      </c>
      <c r="S2">
        <v>94.27</v>
      </c>
      <c r="T2">
        <v>204740.79</v>
      </c>
      <c r="U2">
        <v>0.18</v>
      </c>
      <c r="V2">
        <v>0.64</v>
      </c>
      <c r="W2">
        <v>21.16</v>
      </c>
      <c r="X2">
        <v>12.63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2.0975</v>
      </c>
      <c r="E3">
        <v>47.68</v>
      </c>
      <c r="F3">
        <v>39.62</v>
      </c>
      <c r="G3">
        <v>13.35</v>
      </c>
      <c r="H3">
        <v>0.22</v>
      </c>
      <c r="I3">
        <v>178</v>
      </c>
      <c r="J3">
        <v>160.54</v>
      </c>
      <c r="K3">
        <v>50.28</v>
      </c>
      <c r="L3">
        <v>2</v>
      </c>
      <c r="M3">
        <v>176</v>
      </c>
      <c r="N3">
        <v>28.26</v>
      </c>
      <c r="O3">
        <v>20034.4</v>
      </c>
      <c r="P3">
        <v>493</v>
      </c>
      <c r="Q3">
        <v>1222.1</v>
      </c>
      <c r="R3">
        <v>263.35</v>
      </c>
      <c r="S3">
        <v>94.27</v>
      </c>
      <c r="T3">
        <v>82752.25</v>
      </c>
      <c r="U3">
        <v>0.36</v>
      </c>
      <c r="V3">
        <v>0.76</v>
      </c>
      <c r="W3">
        <v>20.76</v>
      </c>
      <c r="X3">
        <v>5.11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2.2887</v>
      </c>
      <c r="E4">
        <v>43.69</v>
      </c>
      <c r="F4">
        <v>37.73</v>
      </c>
      <c r="G4">
        <v>20.03</v>
      </c>
      <c r="H4">
        <v>0.33</v>
      </c>
      <c r="I4">
        <v>113</v>
      </c>
      <c r="J4">
        <v>161.97</v>
      </c>
      <c r="K4">
        <v>50.28</v>
      </c>
      <c r="L4">
        <v>3</v>
      </c>
      <c r="M4">
        <v>111</v>
      </c>
      <c r="N4">
        <v>28.69</v>
      </c>
      <c r="O4">
        <v>20210.21</v>
      </c>
      <c r="P4">
        <v>465.21</v>
      </c>
      <c r="Q4">
        <v>1220.47</v>
      </c>
      <c r="R4">
        <v>201.91</v>
      </c>
      <c r="S4">
        <v>94.27</v>
      </c>
      <c r="T4">
        <v>52358.13</v>
      </c>
      <c r="U4">
        <v>0.47</v>
      </c>
      <c r="V4">
        <v>0.8</v>
      </c>
      <c r="W4">
        <v>20.67</v>
      </c>
      <c r="X4">
        <v>3.24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2.3937</v>
      </c>
      <c r="E5">
        <v>41.78</v>
      </c>
      <c r="F5">
        <v>36.81</v>
      </c>
      <c r="G5">
        <v>26.93</v>
      </c>
      <c r="H5">
        <v>0.43</v>
      </c>
      <c r="I5">
        <v>82</v>
      </c>
      <c r="J5">
        <v>163.4</v>
      </c>
      <c r="K5">
        <v>50.28</v>
      </c>
      <c r="L5">
        <v>4</v>
      </c>
      <c r="M5">
        <v>80</v>
      </c>
      <c r="N5">
        <v>29.12</v>
      </c>
      <c r="O5">
        <v>20386.62</v>
      </c>
      <c r="P5">
        <v>449.52</v>
      </c>
      <c r="Q5">
        <v>1220.29</v>
      </c>
      <c r="R5">
        <v>172.45</v>
      </c>
      <c r="S5">
        <v>94.27</v>
      </c>
      <c r="T5">
        <v>37784.1</v>
      </c>
      <c r="U5">
        <v>0.55</v>
      </c>
      <c r="V5">
        <v>0.82</v>
      </c>
      <c r="W5">
        <v>20.61</v>
      </c>
      <c r="X5">
        <v>2.33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2.4587</v>
      </c>
      <c r="E6">
        <v>40.67</v>
      </c>
      <c r="F6">
        <v>36.28</v>
      </c>
      <c r="G6">
        <v>34.02</v>
      </c>
      <c r="H6">
        <v>0.54</v>
      </c>
      <c r="I6">
        <v>64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438.32</v>
      </c>
      <c r="Q6">
        <v>1219.51</v>
      </c>
      <c r="R6">
        <v>155.64</v>
      </c>
      <c r="S6">
        <v>94.27</v>
      </c>
      <c r="T6">
        <v>29468.25</v>
      </c>
      <c r="U6">
        <v>0.61</v>
      </c>
      <c r="V6">
        <v>0.83</v>
      </c>
      <c r="W6">
        <v>20.58</v>
      </c>
      <c r="X6">
        <v>1.81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2.499</v>
      </c>
      <c r="E7">
        <v>40.02</v>
      </c>
      <c r="F7">
        <v>35.98</v>
      </c>
      <c r="G7">
        <v>40.74</v>
      </c>
      <c r="H7">
        <v>0.64</v>
      </c>
      <c r="I7">
        <v>53</v>
      </c>
      <c r="J7">
        <v>166.27</v>
      </c>
      <c r="K7">
        <v>50.28</v>
      </c>
      <c r="L7">
        <v>6</v>
      </c>
      <c r="M7">
        <v>51</v>
      </c>
      <c r="N7">
        <v>29.99</v>
      </c>
      <c r="O7">
        <v>20741.2</v>
      </c>
      <c r="P7">
        <v>429.71</v>
      </c>
      <c r="Q7">
        <v>1219.07</v>
      </c>
      <c r="R7">
        <v>145.71</v>
      </c>
      <c r="S7">
        <v>94.27</v>
      </c>
      <c r="T7">
        <v>24560.22</v>
      </c>
      <c r="U7">
        <v>0.65</v>
      </c>
      <c r="V7">
        <v>0.84</v>
      </c>
      <c r="W7">
        <v>20.57</v>
      </c>
      <c r="X7">
        <v>1.51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2.5314</v>
      </c>
      <c r="E8">
        <v>39.5</v>
      </c>
      <c r="F8">
        <v>35.73</v>
      </c>
      <c r="G8">
        <v>47.64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422.02</v>
      </c>
      <c r="Q8">
        <v>1219.46</v>
      </c>
      <c r="R8">
        <v>137.36</v>
      </c>
      <c r="S8">
        <v>94.27</v>
      </c>
      <c r="T8">
        <v>20424.82</v>
      </c>
      <c r="U8">
        <v>0.6899999999999999</v>
      </c>
      <c r="V8">
        <v>0.84</v>
      </c>
      <c r="W8">
        <v>20.55</v>
      </c>
      <c r="X8">
        <v>1.25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2.5554</v>
      </c>
      <c r="E9">
        <v>39.13</v>
      </c>
      <c r="F9">
        <v>35.55</v>
      </c>
      <c r="G9">
        <v>54.7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414.82</v>
      </c>
      <c r="Q9">
        <v>1219.14</v>
      </c>
      <c r="R9">
        <v>131.7</v>
      </c>
      <c r="S9">
        <v>94.27</v>
      </c>
      <c r="T9">
        <v>17622.7</v>
      </c>
      <c r="U9">
        <v>0.72</v>
      </c>
      <c r="V9">
        <v>0.85</v>
      </c>
      <c r="W9">
        <v>20.55</v>
      </c>
      <c r="X9">
        <v>1.08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2.574</v>
      </c>
      <c r="E10">
        <v>38.85</v>
      </c>
      <c r="F10">
        <v>35.43</v>
      </c>
      <c r="G10">
        <v>62.52</v>
      </c>
      <c r="H10">
        <v>0.9399999999999999</v>
      </c>
      <c r="I10">
        <v>34</v>
      </c>
      <c r="J10">
        <v>170.62</v>
      </c>
      <c r="K10">
        <v>50.28</v>
      </c>
      <c r="L10">
        <v>9</v>
      </c>
      <c r="M10">
        <v>32</v>
      </c>
      <c r="N10">
        <v>31.34</v>
      </c>
      <c r="O10">
        <v>21277.6</v>
      </c>
      <c r="P10">
        <v>408.83</v>
      </c>
      <c r="Q10">
        <v>1218.87</v>
      </c>
      <c r="R10">
        <v>127.66</v>
      </c>
      <c r="S10">
        <v>94.27</v>
      </c>
      <c r="T10">
        <v>15625.73</v>
      </c>
      <c r="U10">
        <v>0.74</v>
      </c>
      <c r="V10">
        <v>0.85</v>
      </c>
      <c r="W10">
        <v>20.54</v>
      </c>
      <c r="X10">
        <v>0.96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2.5908</v>
      </c>
      <c r="E11">
        <v>38.6</v>
      </c>
      <c r="F11">
        <v>35.31</v>
      </c>
      <c r="G11">
        <v>70.61</v>
      </c>
      <c r="H11">
        <v>1.03</v>
      </c>
      <c r="I11">
        <v>30</v>
      </c>
      <c r="J11">
        <v>172.08</v>
      </c>
      <c r="K11">
        <v>50.28</v>
      </c>
      <c r="L11">
        <v>10</v>
      </c>
      <c r="M11">
        <v>28</v>
      </c>
      <c r="N11">
        <v>31.8</v>
      </c>
      <c r="O11">
        <v>21457.64</v>
      </c>
      <c r="P11">
        <v>402</v>
      </c>
      <c r="Q11">
        <v>1218.86</v>
      </c>
      <c r="R11">
        <v>123.6</v>
      </c>
      <c r="S11">
        <v>94.27</v>
      </c>
      <c r="T11">
        <v>13619.66</v>
      </c>
      <c r="U11">
        <v>0.76</v>
      </c>
      <c r="V11">
        <v>0.85</v>
      </c>
      <c r="W11">
        <v>20.53</v>
      </c>
      <c r="X11">
        <v>0.84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2.6041</v>
      </c>
      <c r="E12">
        <v>38.4</v>
      </c>
      <c r="F12">
        <v>35.21</v>
      </c>
      <c r="G12">
        <v>78.23999999999999</v>
      </c>
      <c r="H12">
        <v>1.12</v>
      </c>
      <c r="I12">
        <v>27</v>
      </c>
      <c r="J12">
        <v>173.55</v>
      </c>
      <c r="K12">
        <v>50.28</v>
      </c>
      <c r="L12">
        <v>11</v>
      </c>
      <c r="M12">
        <v>25</v>
      </c>
      <c r="N12">
        <v>32.27</v>
      </c>
      <c r="O12">
        <v>21638.31</v>
      </c>
      <c r="P12">
        <v>395.75</v>
      </c>
      <c r="Q12">
        <v>1218.93</v>
      </c>
      <c r="R12">
        <v>120.73</v>
      </c>
      <c r="S12">
        <v>94.27</v>
      </c>
      <c r="T12">
        <v>12200.3</v>
      </c>
      <c r="U12">
        <v>0.78</v>
      </c>
      <c r="V12">
        <v>0.86</v>
      </c>
      <c r="W12">
        <v>20.52</v>
      </c>
      <c r="X12">
        <v>0.74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2.6113</v>
      </c>
      <c r="E13">
        <v>38.3</v>
      </c>
      <c r="F13">
        <v>35.17</v>
      </c>
      <c r="G13">
        <v>84.40000000000001</v>
      </c>
      <c r="H13">
        <v>1.22</v>
      </c>
      <c r="I13">
        <v>25</v>
      </c>
      <c r="J13">
        <v>175.02</v>
      </c>
      <c r="K13">
        <v>50.28</v>
      </c>
      <c r="L13">
        <v>12</v>
      </c>
      <c r="M13">
        <v>23</v>
      </c>
      <c r="N13">
        <v>32.74</v>
      </c>
      <c r="O13">
        <v>21819.6</v>
      </c>
      <c r="P13">
        <v>389.98</v>
      </c>
      <c r="Q13">
        <v>1218.73</v>
      </c>
      <c r="R13">
        <v>119.13</v>
      </c>
      <c r="S13">
        <v>94.27</v>
      </c>
      <c r="T13">
        <v>11406.6</v>
      </c>
      <c r="U13">
        <v>0.79</v>
      </c>
      <c r="V13">
        <v>0.86</v>
      </c>
      <c r="W13">
        <v>20.53</v>
      </c>
      <c r="X13">
        <v>0.7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2.6211</v>
      </c>
      <c r="E14">
        <v>38.15</v>
      </c>
      <c r="F14">
        <v>35.09</v>
      </c>
      <c r="G14">
        <v>91.53</v>
      </c>
      <c r="H14">
        <v>1.31</v>
      </c>
      <c r="I14">
        <v>23</v>
      </c>
      <c r="J14">
        <v>176.49</v>
      </c>
      <c r="K14">
        <v>50.28</v>
      </c>
      <c r="L14">
        <v>13</v>
      </c>
      <c r="M14">
        <v>21</v>
      </c>
      <c r="N14">
        <v>33.21</v>
      </c>
      <c r="O14">
        <v>22001.54</v>
      </c>
      <c r="P14">
        <v>382.97</v>
      </c>
      <c r="Q14">
        <v>1218.91</v>
      </c>
      <c r="R14">
        <v>116.58</v>
      </c>
      <c r="S14">
        <v>94.27</v>
      </c>
      <c r="T14">
        <v>10141.65</v>
      </c>
      <c r="U14">
        <v>0.8100000000000001</v>
      </c>
      <c r="V14">
        <v>0.86</v>
      </c>
      <c r="W14">
        <v>20.52</v>
      </c>
      <c r="X14">
        <v>0.62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2.6289</v>
      </c>
      <c r="E15">
        <v>38.04</v>
      </c>
      <c r="F15">
        <v>35.04</v>
      </c>
      <c r="G15">
        <v>100.11</v>
      </c>
      <c r="H15">
        <v>1.4</v>
      </c>
      <c r="I15">
        <v>21</v>
      </c>
      <c r="J15">
        <v>177.97</v>
      </c>
      <c r="K15">
        <v>50.28</v>
      </c>
      <c r="L15">
        <v>14</v>
      </c>
      <c r="M15">
        <v>19</v>
      </c>
      <c r="N15">
        <v>33.69</v>
      </c>
      <c r="O15">
        <v>22184.13</v>
      </c>
      <c r="P15">
        <v>377.4</v>
      </c>
      <c r="Q15">
        <v>1218.89</v>
      </c>
      <c r="R15">
        <v>115.34</v>
      </c>
      <c r="S15">
        <v>94.27</v>
      </c>
      <c r="T15">
        <v>9532.59</v>
      </c>
      <c r="U15">
        <v>0.82</v>
      </c>
      <c r="V15">
        <v>0.86</v>
      </c>
      <c r="W15">
        <v>20.51</v>
      </c>
      <c r="X15">
        <v>0.57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2.6371</v>
      </c>
      <c r="E16">
        <v>37.92</v>
      </c>
      <c r="F16">
        <v>34.98</v>
      </c>
      <c r="G16">
        <v>110.48</v>
      </c>
      <c r="H16">
        <v>1.48</v>
      </c>
      <c r="I16">
        <v>19</v>
      </c>
      <c r="J16">
        <v>179.46</v>
      </c>
      <c r="K16">
        <v>50.28</v>
      </c>
      <c r="L16">
        <v>15</v>
      </c>
      <c r="M16">
        <v>17</v>
      </c>
      <c r="N16">
        <v>34.18</v>
      </c>
      <c r="O16">
        <v>22367.38</v>
      </c>
      <c r="P16">
        <v>371.27</v>
      </c>
      <c r="Q16">
        <v>1218.83</v>
      </c>
      <c r="R16">
        <v>113.29</v>
      </c>
      <c r="S16">
        <v>94.27</v>
      </c>
      <c r="T16">
        <v>8519.6</v>
      </c>
      <c r="U16">
        <v>0.83</v>
      </c>
      <c r="V16">
        <v>0.86</v>
      </c>
      <c r="W16">
        <v>20.51</v>
      </c>
      <c r="X16">
        <v>0.52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2.6405</v>
      </c>
      <c r="E17">
        <v>37.87</v>
      </c>
      <c r="F17">
        <v>34.97</v>
      </c>
      <c r="G17">
        <v>116.56</v>
      </c>
      <c r="H17">
        <v>1.57</v>
      </c>
      <c r="I17">
        <v>18</v>
      </c>
      <c r="J17">
        <v>180.95</v>
      </c>
      <c r="K17">
        <v>50.28</v>
      </c>
      <c r="L17">
        <v>16</v>
      </c>
      <c r="M17">
        <v>16</v>
      </c>
      <c r="N17">
        <v>34.67</v>
      </c>
      <c r="O17">
        <v>22551.28</v>
      </c>
      <c r="P17">
        <v>365.1</v>
      </c>
      <c r="Q17">
        <v>1218.79</v>
      </c>
      <c r="R17">
        <v>112.85</v>
      </c>
      <c r="S17">
        <v>94.27</v>
      </c>
      <c r="T17">
        <v>8302.690000000001</v>
      </c>
      <c r="U17">
        <v>0.84</v>
      </c>
      <c r="V17">
        <v>0.86</v>
      </c>
      <c r="W17">
        <v>20.51</v>
      </c>
      <c r="X17">
        <v>0.5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2.6454</v>
      </c>
      <c r="E18">
        <v>37.8</v>
      </c>
      <c r="F18">
        <v>34.93</v>
      </c>
      <c r="G18">
        <v>123.28</v>
      </c>
      <c r="H18">
        <v>1.65</v>
      </c>
      <c r="I18">
        <v>17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361.74</v>
      </c>
      <c r="Q18">
        <v>1218.91</v>
      </c>
      <c r="R18">
        <v>111.14</v>
      </c>
      <c r="S18">
        <v>94.27</v>
      </c>
      <c r="T18">
        <v>7454.77</v>
      </c>
      <c r="U18">
        <v>0.85</v>
      </c>
      <c r="V18">
        <v>0.86</v>
      </c>
      <c r="W18">
        <v>20.52</v>
      </c>
      <c r="X18">
        <v>0.46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2.6452</v>
      </c>
      <c r="E19">
        <v>37.8</v>
      </c>
      <c r="F19">
        <v>34.93</v>
      </c>
      <c r="G19">
        <v>123.29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363.19</v>
      </c>
      <c r="Q19">
        <v>1218.76</v>
      </c>
      <c r="R19">
        <v>111.2</v>
      </c>
      <c r="S19">
        <v>94.27</v>
      </c>
      <c r="T19">
        <v>7484.56</v>
      </c>
      <c r="U19">
        <v>0.85</v>
      </c>
      <c r="V19">
        <v>0.86</v>
      </c>
      <c r="W19">
        <v>20.52</v>
      </c>
      <c r="X19">
        <v>0.46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2.1131</v>
      </c>
      <c r="E2">
        <v>47.32</v>
      </c>
      <c r="F2">
        <v>41.37</v>
      </c>
      <c r="G2">
        <v>10.52</v>
      </c>
      <c r="H2">
        <v>0.22</v>
      </c>
      <c r="I2">
        <v>236</v>
      </c>
      <c r="J2">
        <v>80.84</v>
      </c>
      <c r="K2">
        <v>35.1</v>
      </c>
      <c r="L2">
        <v>1</v>
      </c>
      <c r="M2">
        <v>234</v>
      </c>
      <c r="N2">
        <v>9.74</v>
      </c>
      <c r="O2">
        <v>10204.21</v>
      </c>
      <c r="P2">
        <v>326.55</v>
      </c>
      <c r="Q2">
        <v>1222.8</v>
      </c>
      <c r="R2">
        <v>320.41</v>
      </c>
      <c r="S2">
        <v>94.27</v>
      </c>
      <c r="T2">
        <v>110994.32</v>
      </c>
      <c r="U2">
        <v>0.29</v>
      </c>
      <c r="V2">
        <v>0.73</v>
      </c>
      <c r="W2">
        <v>20.85</v>
      </c>
      <c r="X2">
        <v>6.85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2.4295</v>
      </c>
      <c r="E3">
        <v>41.16</v>
      </c>
      <c r="F3">
        <v>37.48</v>
      </c>
      <c r="G3">
        <v>21.62</v>
      </c>
      <c r="H3">
        <v>0.43</v>
      </c>
      <c r="I3">
        <v>104</v>
      </c>
      <c r="J3">
        <v>82.04000000000001</v>
      </c>
      <c r="K3">
        <v>35.1</v>
      </c>
      <c r="L3">
        <v>2</v>
      </c>
      <c r="M3">
        <v>102</v>
      </c>
      <c r="N3">
        <v>9.94</v>
      </c>
      <c r="O3">
        <v>10352.53</v>
      </c>
      <c r="P3">
        <v>285.84</v>
      </c>
      <c r="Q3">
        <v>1220.42</v>
      </c>
      <c r="R3">
        <v>194.06</v>
      </c>
      <c r="S3">
        <v>94.27</v>
      </c>
      <c r="T3">
        <v>48480.35</v>
      </c>
      <c r="U3">
        <v>0.49</v>
      </c>
      <c r="V3">
        <v>0.8100000000000001</v>
      </c>
      <c r="W3">
        <v>20.65</v>
      </c>
      <c r="X3">
        <v>2.99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2.5425</v>
      </c>
      <c r="E4">
        <v>39.33</v>
      </c>
      <c r="F4">
        <v>36.32</v>
      </c>
      <c r="G4">
        <v>33.53</v>
      </c>
      <c r="H4">
        <v>0.63</v>
      </c>
      <c r="I4">
        <v>65</v>
      </c>
      <c r="J4">
        <v>83.25</v>
      </c>
      <c r="K4">
        <v>35.1</v>
      </c>
      <c r="L4">
        <v>3</v>
      </c>
      <c r="M4">
        <v>63</v>
      </c>
      <c r="N4">
        <v>10.15</v>
      </c>
      <c r="O4">
        <v>10501.19</v>
      </c>
      <c r="P4">
        <v>265.81</v>
      </c>
      <c r="Q4">
        <v>1219.48</v>
      </c>
      <c r="R4">
        <v>156.37</v>
      </c>
      <c r="S4">
        <v>94.27</v>
      </c>
      <c r="T4">
        <v>29827.6</v>
      </c>
      <c r="U4">
        <v>0.6</v>
      </c>
      <c r="V4">
        <v>0.83</v>
      </c>
      <c r="W4">
        <v>20.59</v>
      </c>
      <c r="X4">
        <v>1.84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2.5998</v>
      </c>
      <c r="E5">
        <v>38.46</v>
      </c>
      <c r="F5">
        <v>35.78</v>
      </c>
      <c r="G5">
        <v>46.67</v>
      </c>
      <c r="H5">
        <v>0.83</v>
      </c>
      <c r="I5">
        <v>46</v>
      </c>
      <c r="J5">
        <v>84.45999999999999</v>
      </c>
      <c r="K5">
        <v>35.1</v>
      </c>
      <c r="L5">
        <v>4</v>
      </c>
      <c r="M5">
        <v>44</v>
      </c>
      <c r="N5">
        <v>10.36</v>
      </c>
      <c r="O5">
        <v>10650.22</v>
      </c>
      <c r="P5">
        <v>249.86</v>
      </c>
      <c r="Q5">
        <v>1219.45</v>
      </c>
      <c r="R5">
        <v>138.91</v>
      </c>
      <c r="S5">
        <v>94.27</v>
      </c>
      <c r="T5">
        <v>21192.41</v>
      </c>
      <c r="U5">
        <v>0.68</v>
      </c>
      <c r="V5">
        <v>0.84</v>
      </c>
      <c r="W5">
        <v>20.56</v>
      </c>
      <c r="X5">
        <v>1.31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2.6302</v>
      </c>
      <c r="E6">
        <v>38.02</v>
      </c>
      <c r="F6">
        <v>35.51</v>
      </c>
      <c r="G6">
        <v>59.18</v>
      </c>
      <c r="H6">
        <v>1.02</v>
      </c>
      <c r="I6">
        <v>36</v>
      </c>
      <c r="J6">
        <v>85.67</v>
      </c>
      <c r="K6">
        <v>35.1</v>
      </c>
      <c r="L6">
        <v>5</v>
      </c>
      <c r="M6">
        <v>6</v>
      </c>
      <c r="N6">
        <v>10.57</v>
      </c>
      <c r="O6">
        <v>10799.59</v>
      </c>
      <c r="P6">
        <v>237.24</v>
      </c>
      <c r="Q6">
        <v>1219.51</v>
      </c>
      <c r="R6">
        <v>129.08</v>
      </c>
      <c r="S6">
        <v>94.27</v>
      </c>
      <c r="T6">
        <v>16326.46</v>
      </c>
      <c r="U6">
        <v>0.73</v>
      </c>
      <c r="V6">
        <v>0.85</v>
      </c>
      <c r="W6">
        <v>20.58</v>
      </c>
      <c r="X6">
        <v>1.03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2.6294</v>
      </c>
      <c r="E7">
        <v>38.03</v>
      </c>
      <c r="F7">
        <v>35.52</v>
      </c>
      <c r="G7">
        <v>59.2</v>
      </c>
      <c r="H7">
        <v>1.21</v>
      </c>
      <c r="I7">
        <v>36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240.39</v>
      </c>
      <c r="Q7">
        <v>1219.58</v>
      </c>
      <c r="R7">
        <v>129.07</v>
      </c>
      <c r="S7">
        <v>94.27</v>
      </c>
      <c r="T7">
        <v>16320.8</v>
      </c>
      <c r="U7">
        <v>0.73</v>
      </c>
      <c r="V7">
        <v>0.85</v>
      </c>
      <c r="W7">
        <v>20.59</v>
      </c>
      <c r="X7">
        <v>1.05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1.9194</v>
      </c>
      <c r="E2">
        <v>52.1</v>
      </c>
      <c r="F2">
        <v>43.35</v>
      </c>
      <c r="G2">
        <v>8.609999999999999</v>
      </c>
      <c r="H2">
        <v>0.16</v>
      </c>
      <c r="I2">
        <v>302</v>
      </c>
      <c r="J2">
        <v>107.41</v>
      </c>
      <c r="K2">
        <v>41.65</v>
      </c>
      <c r="L2">
        <v>1</v>
      </c>
      <c r="M2">
        <v>300</v>
      </c>
      <c r="N2">
        <v>14.77</v>
      </c>
      <c r="O2">
        <v>13481.73</v>
      </c>
      <c r="P2">
        <v>418.5</v>
      </c>
      <c r="Q2">
        <v>1223.52</v>
      </c>
      <c r="R2">
        <v>384.59</v>
      </c>
      <c r="S2">
        <v>94.27</v>
      </c>
      <c r="T2">
        <v>142752.34</v>
      </c>
      <c r="U2">
        <v>0.25</v>
      </c>
      <c r="V2">
        <v>0.7</v>
      </c>
      <c r="W2">
        <v>20.97</v>
      </c>
      <c r="X2">
        <v>8.82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2.3148</v>
      </c>
      <c r="E3">
        <v>43.2</v>
      </c>
      <c r="F3">
        <v>38.25</v>
      </c>
      <c r="G3">
        <v>17.52</v>
      </c>
      <c r="H3">
        <v>0.32</v>
      </c>
      <c r="I3">
        <v>131</v>
      </c>
      <c r="J3">
        <v>108.68</v>
      </c>
      <c r="K3">
        <v>41.65</v>
      </c>
      <c r="L3">
        <v>2</v>
      </c>
      <c r="M3">
        <v>129</v>
      </c>
      <c r="N3">
        <v>15.03</v>
      </c>
      <c r="O3">
        <v>13638.32</v>
      </c>
      <c r="P3">
        <v>362.65</v>
      </c>
      <c r="Q3">
        <v>1220.88</v>
      </c>
      <c r="R3">
        <v>218.66</v>
      </c>
      <c r="S3">
        <v>94.27</v>
      </c>
      <c r="T3">
        <v>60642.37</v>
      </c>
      <c r="U3">
        <v>0.43</v>
      </c>
      <c r="V3">
        <v>0.79</v>
      </c>
      <c r="W3">
        <v>20.7</v>
      </c>
      <c r="X3">
        <v>3.76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2.4557</v>
      </c>
      <c r="E4">
        <v>40.72</v>
      </c>
      <c r="F4">
        <v>36.84</v>
      </c>
      <c r="G4">
        <v>26.63</v>
      </c>
      <c r="H4">
        <v>0.48</v>
      </c>
      <c r="I4">
        <v>83</v>
      </c>
      <c r="J4">
        <v>109.96</v>
      </c>
      <c r="K4">
        <v>41.65</v>
      </c>
      <c r="L4">
        <v>3</v>
      </c>
      <c r="M4">
        <v>81</v>
      </c>
      <c r="N4">
        <v>15.31</v>
      </c>
      <c r="O4">
        <v>13795.21</v>
      </c>
      <c r="P4">
        <v>341.77</v>
      </c>
      <c r="Q4">
        <v>1220.02</v>
      </c>
      <c r="R4">
        <v>173.35</v>
      </c>
      <c r="S4">
        <v>94.27</v>
      </c>
      <c r="T4">
        <v>38227.3</v>
      </c>
      <c r="U4">
        <v>0.54</v>
      </c>
      <c r="V4">
        <v>0.82</v>
      </c>
      <c r="W4">
        <v>20.62</v>
      </c>
      <c r="X4">
        <v>2.36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2.5271</v>
      </c>
      <c r="E5">
        <v>39.57</v>
      </c>
      <c r="F5">
        <v>36.2</v>
      </c>
      <c r="G5">
        <v>36.2</v>
      </c>
      <c r="H5">
        <v>0.63</v>
      </c>
      <c r="I5">
        <v>60</v>
      </c>
      <c r="J5">
        <v>111.23</v>
      </c>
      <c r="K5">
        <v>41.65</v>
      </c>
      <c r="L5">
        <v>4</v>
      </c>
      <c r="M5">
        <v>58</v>
      </c>
      <c r="N5">
        <v>15.58</v>
      </c>
      <c r="O5">
        <v>13952.52</v>
      </c>
      <c r="P5">
        <v>327.75</v>
      </c>
      <c r="Q5">
        <v>1219.56</v>
      </c>
      <c r="R5">
        <v>152.42</v>
      </c>
      <c r="S5">
        <v>94.27</v>
      </c>
      <c r="T5">
        <v>27880.45</v>
      </c>
      <c r="U5">
        <v>0.62</v>
      </c>
      <c r="V5">
        <v>0.83</v>
      </c>
      <c r="W5">
        <v>20.59</v>
      </c>
      <c r="X5">
        <v>1.72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2.5713</v>
      </c>
      <c r="E6">
        <v>38.89</v>
      </c>
      <c r="F6">
        <v>35.81</v>
      </c>
      <c r="G6">
        <v>45.71</v>
      </c>
      <c r="H6">
        <v>0.78</v>
      </c>
      <c r="I6">
        <v>47</v>
      </c>
      <c r="J6">
        <v>112.51</v>
      </c>
      <c r="K6">
        <v>41.65</v>
      </c>
      <c r="L6">
        <v>5</v>
      </c>
      <c r="M6">
        <v>45</v>
      </c>
      <c r="N6">
        <v>15.86</v>
      </c>
      <c r="O6">
        <v>14110.24</v>
      </c>
      <c r="P6">
        <v>315.72</v>
      </c>
      <c r="Q6">
        <v>1219.2</v>
      </c>
      <c r="R6">
        <v>140.04</v>
      </c>
      <c r="S6">
        <v>94.27</v>
      </c>
      <c r="T6">
        <v>21751.99</v>
      </c>
      <c r="U6">
        <v>0.67</v>
      </c>
      <c r="V6">
        <v>0.84</v>
      </c>
      <c r="W6">
        <v>20.56</v>
      </c>
      <c r="X6">
        <v>1.33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2.6041</v>
      </c>
      <c r="E7">
        <v>38.4</v>
      </c>
      <c r="F7">
        <v>35.52</v>
      </c>
      <c r="G7">
        <v>56.08</v>
      </c>
      <c r="H7">
        <v>0.93</v>
      </c>
      <c r="I7">
        <v>38</v>
      </c>
      <c r="J7">
        <v>113.79</v>
      </c>
      <c r="K7">
        <v>41.65</v>
      </c>
      <c r="L7">
        <v>6</v>
      </c>
      <c r="M7">
        <v>36</v>
      </c>
      <c r="N7">
        <v>16.14</v>
      </c>
      <c r="O7">
        <v>14268.39</v>
      </c>
      <c r="P7">
        <v>304.86</v>
      </c>
      <c r="Q7">
        <v>1219.12</v>
      </c>
      <c r="R7">
        <v>130.84</v>
      </c>
      <c r="S7">
        <v>94.27</v>
      </c>
      <c r="T7">
        <v>17199.84</v>
      </c>
      <c r="U7">
        <v>0.72</v>
      </c>
      <c r="V7">
        <v>0.85</v>
      </c>
      <c r="W7">
        <v>20.54</v>
      </c>
      <c r="X7">
        <v>1.05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2.6246</v>
      </c>
      <c r="E8">
        <v>38.1</v>
      </c>
      <c r="F8">
        <v>35.35</v>
      </c>
      <c r="G8">
        <v>66.29000000000001</v>
      </c>
      <c r="H8">
        <v>1.07</v>
      </c>
      <c r="I8">
        <v>32</v>
      </c>
      <c r="J8">
        <v>115.08</v>
      </c>
      <c r="K8">
        <v>41.65</v>
      </c>
      <c r="L8">
        <v>7</v>
      </c>
      <c r="M8">
        <v>30</v>
      </c>
      <c r="N8">
        <v>16.43</v>
      </c>
      <c r="O8">
        <v>14426.96</v>
      </c>
      <c r="P8">
        <v>294.15</v>
      </c>
      <c r="Q8">
        <v>1218.96</v>
      </c>
      <c r="R8">
        <v>125.31</v>
      </c>
      <c r="S8">
        <v>94.27</v>
      </c>
      <c r="T8">
        <v>14461.2</v>
      </c>
      <c r="U8">
        <v>0.75</v>
      </c>
      <c r="V8">
        <v>0.85</v>
      </c>
      <c r="W8">
        <v>20.54</v>
      </c>
      <c r="X8">
        <v>0.88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2.6402</v>
      </c>
      <c r="E9">
        <v>37.88</v>
      </c>
      <c r="F9">
        <v>35.24</v>
      </c>
      <c r="G9">
        <v>78.31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284.37</v>
      </c>
      <c r="Q9">
        <v>1218.8</v>
      </c>
      <c r="R9">
        <v>121.51</v>
      </c>
      <c r="S9">
        <v>94.27</v>
      </c>
      <c r="T9">
        <v>12587.23</v>
      </c>
      <c r="U9">
        <v>0.78</v>
      </c>
      <c r="V9">
        <v>0.86</v>
      </c>
      <c r="W9">
        <v>20.53</v>
      </c>
      <c r="X9">
        <v>0.77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2.6433</v>
      </c>
      <c r="E10">
        <v>37.83</v>
      </c>
      <c r="F10">
        <v>35.22</v>
      </c>
      <c r="G10">
        <v>81.27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283.79</v>
      </c>
      <c r="Q10">
        <v>1219.08</v>
      </c>
      <c r="R10">
        <v>119.93</v>
      </c>
      <c r="S10">
        <v>94.27</v>
      </c>
      <c r="T10">
        <v>11802.15</v>
      </c>
      <c r="U10">
        <v>0.79</v>
      </c>
      <c r="V10">
        <v>0.86</v>
      </c>
      <c r="W10">
        <v>20.55</v>
      </c>
      <c r="X10">
        <v>0.75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2.2615</v>
      </c>
      <c r="E2">
        <v>44.22</v>
      </c>
      <c r="F2">
        <v>39.85</v>
      </c>
      <c r="G2">
        <v>12.93</v>
      </c>
      <c r="H2">
        <v>0.28</v>
      </c>
      <c r="I2">
        <v>185</v>
      </c>
      <c r="J2">
        <v>61.76</v>
      </c>
      <c r="K2">
        <v>28.92</v>
      </c>
      <c r="L2">
        <v>1</v>
      </c>
      <c r="M2">
        <v>183</v>
      </c>
      <c r="N2">
        <v>6.84</v>
      </c>
      <c r="O2">
        <v>7851.41</v>
      </c>
      <c r="P2">
        <v>255.81</v>
      </c>
      <c r="Q2">
        <v>1221.5</v>
      </c>
      <c r="R2">
        <v>271.22</v>
      </c>
      <c r="S2">
        <v>94.27</v>
      </c>
      <c r="T2">
        <v>86651.17999999999</v>
      </c>
      <c r="U2">
        <v>0.35</v>
      </c>
      <c r="V2">
        <v>0.76</v>
      </c>
      <c r="W2">
        <v>20.77</v>
      </c>
      <c r="X2">
        <v>5.35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2.518</v>
      </c>
      <c r="E3">
        <v>39.71</v>
      </c>
      <c r="F3">
        <v>36.79</v>
      </c>
      <c r="G3">
        <v>27.25</v>
      </c>
      <c r="H3">
        <v>0.55</v>
      </c>
      <c r="I3">
        <v>81</v>
      </c>
      <c r="J3">
        <v>62.92</v>
      </c>
      <c r="K3">
        <v>28.92</v>
      </c>
      <c r="L3">
        <v>2</v>
      </c>
      <c r="M3">
        <v>79</v>
      </c>
      <c r="N3">
        <v>7</v>
      </c>
      <c r="O3">
        <v>7994.37</v>
      </c>
      <c r="P3">
        <v>221.37</v>
      </c>
      <c r="Q3">
        <v>1219.86</v>
      </c>
      <c r="R3">
        <v>171.85</v>
      </c>
      <c r="S3">
        <v>94.27</v>
      </c>
      <c r="T3">
        <v>37486.86</v>
      </c>
      <c r="U3">
        <v>0.55</v>
      </c>
      <c r="V3">
        <v>0.82</v>
      </c>
      <c r="W3">
        <v>20.62</v>
      </c>
      <c r="X3">
        <v>2.31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2.5997</v>
      </c>
      <c r="E4">
        <v>38.47</v>
      </c>
      <c r="F4">
        <v>35.96</v>
      </c>
      <c r="G4">
        <v>42.31</v>
      </c>
      <c r="H4">
        <v>0.8100000000000001</v>
      </c>
      <c r="I4">
        <v>51</v>
      </c>
      <c r="J4">
        <v>64.08</v>
      </c>
      <c r="K4">
        <v>28.92</v>
      </c>
      <c r="L4">
        <v>3</v>
      </c>
      <c r="M4">
        <v>12</v>
      </c>
      <c r="N4">
        <v>7.16</v>
      </c>
      <c r="O4">
        <v>8137.65</v>
      </c>
      <c r="P4">
        <v>201.2</v>
      </c>
      <c r="Q4">
        <v>1220.02</v>
      </c>
      <c r="R4">
        <v>143.29</v>
      </c>
      <c r="S4">
        <v>94.27</v>
      </c>
      <c r="T4">
        <v>23357.98</v>
      </c>
      <c r="U4">
        <v>0.66</v>
      </c>
      <c r="V4">
        <v>0.84</v>
      </c>
      <c r="W4">
        <v>20.61</v>
      </c>
      <c r="X4">
        <v>1.48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2.6011</v>
      </c>
      <c r="E5">
        <v>38.45</v>
      </c>
      <c r="F5">
        <v>35.95</v>
      </c>
      <c r="G5">
        <v>43.15</v>
      </c>
      <c r="H5">
        <v>1.07</v>
      </c>
      <c r="I5">
        <v>50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204.01</v>
      </c>
      <c r="Q5">
        <v>1219.82</v>
      </c>
      <c r="R5">
        <v>142.52</v>
      </c>
      <c r="S5">
        <v>94.27</v>
      </c>
      <c r="T5">
        <v>22977.12</v>
      </c>
      <c r="U5">
        <v>0.66</v>
      </c>
      <c r="V5">
        <v>0.84</v>
      </c>
      <c r="W5">
        <v>20.63</v>
      </c>
      <c r="X5">
        <v>1.48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1.5289</v>
      </c>
      <c r="E2">
        <v>65.41</v>
      </c>
      <c r="F2">
        <v>47.85</v>
      </c>
      <c r="G2">
        <v>6.41</v>
      </c>
      <c r="H2">
        <v>0.11</v>
      </c>
      <c r="I2">
        <v>448</v>
      </c>
      <c r="J2">
        <v>167.88</v>
      </c>
      <c r="K2">
        <v>51.39</v>
      </c>
      <c r="L2">
        <v>1</v>
      </c>
      <c r="M2">
        <v>446</v>
      </c>
      <c r="N2">
        <v>30.49</v>
      </c>
      <c r="O2">
        <v>20939.59</v>
      </c>
      <c r="P2">
        <v>620.04</v>
      </c>
      <c r="Q2">
        <v>1226.53</v>
      </c>
      <c r="R2">
        <v>530.61</v>
      </c>
      <c r="S2">
        <v>94.27</v>
      </c>
      <c r="T2">
        <v>215035.25</v>
      </c>
      <c r="U2">
        <v>0.18</v>
      </c>
      <c r="V2">
        <v>0.63</v>
      </c>
      <c r="W2">
        <v>21.2</v>
      </c>
      <c r="X2">
        <v>13.28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2.0594</v>
      </c>
      <c r="E3">
        <v>48.56</v>
      </c>
      <c r="F3">
        <v>39.88</v>
      </c>
      <c r="G3">
        <v>12.86</v>
      </c>
      <c r="H3">
        <v>0.21</v>
      </c>
      <c r="I3">
        <v>186</v>
      </c>
      <c r="J3">
        <v>169.33</v>
      </c>
      <c r="K3">
        <v>51.39</v>
      </c>
      <c r="L3">
        <v>2</v>
      </c>
      <c r="M3">
        <v>184</v>
      </c>
      <c r="N3">
        <v>30.94</v>
      </c>
      <c r="O3">
        <v>21118.46</v>
      </c>
      <c r="P3">
        <v>514.21</v>
      </c>
      <c r="Q3">
        <v>1221.61</v>
      </c>
      <c r="R3">
        <v>272.1</v>
      </c>
      <c r="S3">
        <v>94.27</v>
      </c>
      <c r="T3">
        <v>87085.87</v>
      </c>
      <c r="U3">
        <v>0.35</v>
      </c>
      <c r="V3">
        <v>0.76</v>
      </c>
      <c r="W3">
        <v>20.78</v>
      </c>
      <c r="X3">
        <v>5.38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2.264</v>
      </c>
      <c r="E4">
        <v>44.17</v>
      </c>
      <c r="F4">
        <v>37.83</v>
      </c>
      <c r="G4">
        <v>19.4</v>
      </c>
      <c r="H4">
        <v>0.31</v>
      </c>
      <c r="I4">
        <v>117</v>
      </c>
      <c r="J4">
        <v>170.79</v>
      </c>
      <c r="K4">
        <v>51.39</v>
      </c>
      <c r="L4">
        <v>3</v>
      </c>
      <c r="M4">
        <v>115</v>
      </c>
      <c r="N4">
        <v>31.4</v>
      </c>
      <c r="O4">
        <v>21297.94</v>
      </c>
      <c r="P4">
        <v>483.97</v>
      </c>
      <c r="Q4">
        <v>1220.47</v>
      </c>
      <c r="R4">
        <v>205.13</v>
      </c>
      <c r="S4">
        <v>94.27</v>
      </c>
      <c r="T4">
        <v>53949.72</v>
      </c>
      <c r="U4">
        <v>0.46</v>
      </c>
      <c r="V4">
        <v>0.8</v>
      </c>
      <c r="W4">
        <v>20.68</v>
      </c>
      <c r="X4">
        <v>3.34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2.3715</v>
      </c>
      <c r="E5">
        <v>42.17</v>
      </c>
      <c r="F5">
        <v>36.91</v>
      </c>
      <c r="G5">
        <v>26.06</v>
      </c>
      <c r="H5">
        <v>0.41</v>
      </c>
      <c r="I5">
        <v>85</v>
      </c>
      <c r="J5">
        <v>172.25</v>
      </c>
      <c r="K5">
        <v>51.39</v>
      </c>
      <c r="L5">
        <v>4</v>
      </c>
      <c r="M5">
        <v>83</v>
      </c>
      <c r="N5">
        <v>31.86</v>
      </c>
      <c r="O5">
        <v>21478.05</v>
      </c>
      <c r="P5">
        <v>468</v>
      </c>
      <c r="Q5">
        <v>1220.2</v>
      </c>
      <c r="R5">
        <v>175.76</v>
      </c>
      <c r="S5">
        <v>94.27</v>
      </c>
      <c r="T5">
        <v>39422.2</v>
      </c>
      <c r="U5">
        <v>0.54</v>
      </c>
      <c r="V5">
        <v>0.82</v>
      </c>
      <c r="W5">
        <v>20.62</v>
      </c>
      <c r="X5">
        <v>2.43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2.4374</v>
      </c>
      <c r="E6">
        <v>41.03</v>
      </c>
      <c r="F6">
        <v>36.38</v>
      </c>
      <c r="G6">
        <v>32.58</v>
      </c>
      <c r="H6">
        <v>0.51</v>
      </c>
      <c r="I6">
        <v>67</v>
      </c>
      <c r="J6">
        <v>173.71</v>
      </c>
      <c r="K6">
        <v>51.39</v>
      </c>
      <c r="L6">
        <v>5</v>
      </c>
      <c r="M6">
        <v>65</v>
      </c>
      <c r="N6">
        <v>32.32</v>
      </c>
      <c r="O6">
        <v>21658.78</v>
      </c>
      <c r="P6">
        <v>457.05</v>
      </c>
      <c r="Q6">
        <v>1219.61</v>
      </c>
      <c r="R6">
        <v>158.46</v>
      </c>
      <c r="S6">
        <v>94.27</v>
      </c>
      <c r="T6">
        <v>30865.54</v>
      </c>
      <c r="U6">
        <v>0.59</v>
      </c>
      <c r="V6">
        <v>0.83</v>
      </c>
      <c r="W6">
        <v>20.6</v>
      </c>
      <c r="X6">
        <v>1.9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2.4832</v>
      </c>
      <c r="E7">
        <v>40.27</v>
      </c>
      <c r="F7">
        <v>36.03</v>
      </c>
      <c r="G7">
        <v>39.31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448.12</v>
      </c>
      <c r="Q7">
        <v>1219.37</v>
      </c>
      <c r="R7">
        <v>147.33</v>
      </c>
      <c r="S7">
        <v>94.27</v>
      </c>
      <c r="T7">
        <v>25357.37</v>
      </c>
      <c r="U7">
        <v>0.64</v>
      </c>
      <c r="V7">
        <v>0.84</v>
      </c>
      <c r="W7">
        <v>20.57</v>
      </c>
      <c r="X7">
        <v>1.56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2.5181</v>
      </c>
      <c r="E8">
        <v>39.71</v>
      </c>
      <c r="F8">
        <v>35.78</v>
      </c>
      <c r="G8">
        <v>46.67</v>
      </c>
      <c r="H8">
        <v>0.7</v>
      </c>
      <c r="I8">
        <v>46</v>
      </c>
      <c r="J8">
        <v>176.66</v>
      </c>
      <c r="K8">
        <v>51.39</v>
      </c>
      <c r="L8">
        <v>7</v>
      </c>
      <c r="M8">
        <v>44</v>
      </c>
      <c r="N8">
        <v>33.27</v>
      </c>
      <c r="O8">
        <v>22022.17</v>
      </c>
      <c r="P8">
        <v>440.17</v>
      </c>
      <c r="Q8">
        <v>1219.25</v>
      </c>
      <c r="R8">
        <v>139.25</v>
      </c>
      <c r="S8">
        <v>94.27</v>
      </c>
      <c r="T8">
        <v>21363.52</v>
      </c>
      <c r="U8">
        <v>0.68</v>
      </c>
      <c r="V8">
        <v>0.84</v>
      </c>
      <c r="W8">
        <v>20.56</v>
      </c>
      <c r="X8">
        <v>1.31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2.5432</v>
      </c>
      <c r="E9">
        <v>39.32</v>
      </c>
      <c r="F9">
        <v>35.59</v>
      </c>
      <c r="G9">
        <v>53.39</v>
      </c>
      <c r="H9">
        <v>0.8</v>
      </c>
      <c r="I9">
        <v>40</v>
      </c>
      <c r="J9">
        <v>178.14</v>
      </c>
      <c r="K9">
        <v>51.39</v>
      </c>
      <c r="L9">
        <v>8</v>
      </c>
      <c r="M9">
        <v>38</v>
      </c>
      <c r="N9">
        <v>33.75</v>
      </c>
      <c r="O9">
        <v>22204.83</v>
      </c>
      <c r="P9">
        <v>433.66</v>
      </c>
      <c r="Q9">
        <v>1219.16</v>
      </c>
      <c r="R9">
        <v>132.88</v>
      </c>
      <c r="S9">
        <v>94.27</v>
      </c>
      <c r="T9">
        <v>18207.94</v>
      </c>
      <c r="U9">
        <v>0.71</v>
      </c>
      <c r="V9">
        <v>0.85</v>
      </c>
      <c r="W9">
        <v>20.55</v>
      </c>
      <c r="X9">
        <v>1.12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2.5649</v>
      </c>
      <c r="E10">
        <v>38.99</v>
      </c>
      <c r="F10">
        <v>35.43</v>
      </c>
      <c r="G10">
        <v>60.74</v>
      </c>
      <c r="H10">
        <v>0.89</v>
      </c>
      <c r="I10">
        <v>35</v>
      </c>
      <c r="J10">
        <v>179.63</v>
      </c>
      <c r="K10">
        <v>51.39</v>
      </c>
      <c r="L10">
        <v>9</v>
      </c>
      <c r="M10">
        <v>33</v>
      </c>
      <c r="N10">
        <v>34.24</v>
      </c>
      <c r="O10">
        <v>22388.15</v>
      </c>
      <c r="P10">
        <v>426.65</v>
      </c>
      <c r="Q10">
        <v>1219.1</v>
      </c>
      <c r="R10">
        <v>127.77</v>
      </c>
      <c r="S10">
        <v>94.27</v>
      </c>
      <c r="T10">
        <v>15677.86</v>
      </c>
      <c r="U10">
        <v>0.74</v>
      </c>
      <c r="V10">
        <v>0.85</v>
      </c>
      <c r="W10">
        <v>20.54</v>
      </c>
      <c r="X10">
        <v>0.96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2.5762</v>
      </c>
      <c r="E11">
        <v>38.82</v>
      </c>
      <c r="F11">
        <v>35.36</v>
      </c>
      <c r="G11">
        <v>66.3</v>
      </c>
      <c r="H11">
        <v>0.98</v>
      </c>
      <c r="I11">
        <v>32</v>
      </c>
      <c r="J11">
        <v>181.12</v>
      </c>
      <c r="K11">
        <v>51.39</v>
      </c>
      <c r="L11">
        <v>10</v>
      </c>
      <c r="M11">
        <v>30</v>
      </c>
      <c r="N11">
        <v>34.73</v>
      </c>
      <c r="O11">
        <v>22572.13</v>
      </c>
      <c r="P11">
        <v>421.33</v>
      </c>
      <c r="Q11">
        <v>1219.14</v>
      </c>
      <c r="R11">
        <v>125.32</v>
      </c>
      <c r="S11">
        <v>94.27</v>
      </c>
      <c r="T11">
        <v>14468.12</v>
      </c>
      <c r="U11">
        <v>0.75</v>
      </c>
      <c r="V11">
        <v>0.85</v>
      </c>
      <c r="W11">
        <v>20.54</v>
      </c>
      <c r="X11">
        <v>0.89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2.5936</v>
      </c>
      <c r="E12">
        <v>38.56</v>
      </c>
      <c r="F12">
        <v>35.24</v>
      </c>
      <c r="G12">
        <v>75.5</v>
      </c>
      <c r="H12">
        <v>1.07</v>
      </c>
      <c r="I12">
        <v>28</v>
      </c>
      <c r="J12">
        <v>182.62</v>
      </c>
      <c r="K12">
        <v>51.39</v>
      </c>
      <c r="L12">
        <v>11</v>
      </c>
      <c r="M12">
        <v>26</v>
      </c>
      <c r="N12">
        <v>35.22</v>
      </c>
      <c r="O12">
        <v>22756.91</v>
      </c>
      <c r="P12">
        <v>414.9</v>
      </c>
      <c r="Q12">
        <v>1218.83</v>
      </c>
      <c r="R12">
        <v>121.58</v>
      </c>
      <c r="S12">
        <v>94.27</v>
      </c>
      <c r="T12">
        <v>12617.78</v>
      </c>
      <c r="U12">
        <v>0.78</v>
      </c>
      <c r="V12">
        <v>0.86</v>
      </c>
      <c r="W12">
        <v>20.53</v>
      </c>
      <c r="X12">
        <v>0.77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2.6018</v>
      </c>
      <c r="E13">
        <v>38.44</v>
      </c>
      <c r="F13">
        <v>35.18</v>
      </c>
      <c r="G13">
        <v>81.19</v>
      </c>
      <c r="H13">
        <v>1.16</v>
      </c>
      <c r="I13">
        <v>26</v>
      </c>
      <c r="J13">
        <v>184.12</v>
      </c>
      <c r="K13">
        <v>51.39</v>
      </c>
      <c r="L13">
        <v>12</v>
      </c>
      <c r="M13">
        <v>24</v>
      </c>
      <c r="N13">
        <v>35.73</v>
      </c>
      <c r="O13">
        <v>22942.24</v>
      </c>
      <c r="P13">
        <v>410.31</v>
      </c>
      <c r="Q13">
        <v>1218.9</v>
      </c>
      <c r="R13">
        <v>119.7</v>
      </c>
      <c r="S13">
        <v>94.27</v>
      </c>
      <c r="T13">
        <v>11689.19</v>
      </c>
      <c r="U13">
        <v>0.79</v>
      </c>
      <c r="V13">
        <v>0.86</v>
      </c>
      <c r="W13">
        <v>20.52</v>
      </c>
      <c r="X13">
        <v>0.71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2.6111</v>
      </c>
      <c r="E14">
        <v>38.3</v>
      </c>
      <c r="F14">
        <v>35.11</v>
      </c>
      <c r="G14">
        <v>87.78</v>
      </c>
      <c r="H14">
        <v>1.24</v>
      </c>
      <c r="I14">
        <v>24</v>
      </c>
      <c r="J14">
        <v>185.63</v>
      </c>
      <c r="K14">
        <v>51.39</v>
      </c>
      <c r="L14">
        <v>13</v>
      </c>
      <c r="M14">
        <v>22</v>
      </c>
      <c r="N14">
        <v>36.24</v>
      </c>
      <c r="O14">
        <v>23128.27</v>
      </c>
      <c r="P14">
        <v>404.14</v>
      </c>
      <c r="Q14">
        <v>1218.77</v>
      </c>
      <c r="R14">
        <v>117.67</v>
      </c>
      <c r="S14">
        <v>94.27</v>
      </c>
      <c r="T14">
        <v>10682.04</v>
      </c>
      <c r="U14">
        <v>0.8</v>
      </c>
      <c r="V14">
        <v>0.86</v>
      </c>
      <c r="W14">
        <v>20.52</v>
      </c>
      <c r="X14">
        <v>0.64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2.6178</v>
      </c>
      <c r="E15">
        <v>38.2</v>
      </c>
      <c r="F15">
        <v>35.08</v>
      </c>
      <c r="G15">
        <v>95.68000000000001</v>
      </c>
      <c r="H15">
        <v>1.33</v>
      </c>
      <c r="I15">
        <v>22</v>
      </c>
      <c r="J15">
        <v>187.14</v>
      </c>
      <c r="K15">
        <v>51.39</v>
      </c>
      <c r="L15">
        <v>14</v>
      </c>
      <c r="M15">
        <v>20</v>
      </c>
      <c r="N15">
        <v>36.75</v>
      </c>
      <c r="O15">
        <v>23314.98</v>
      </c>
      <c r="P15">
        <v>399.26</v>
      </c>
      <c r="Q15">
        <v>1218.81</v>
      </c>
      <c r="R15">
        <v>116.53</v>
      </c>
      <c r="S15">
        <v>94.27</v>
      </c>
      <c r="T15">
        <v>10123.3</v>
      </c>
      <c r="U15">
        <v>0.8100000000000001</v>
      </c>
      <c r="V15">
        <v>0.86</v>
      </c>
      <c r="W15">
        <v>20.52</v>
      </c>
      <c r="X15">
        <v>0.61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2.6282</v>
      </c>
      <c r="E16">
        <v>38.05</v>
      </c>
      <c r="F16">
        <v>35</v>
      </c>
      <c r="G16">
        <v>105</v>
      </c>
      <c r="H16">
        <v>1.41</v>
      </c>
      <c r="I16">
        <v>20</v>
      </c>
      <c r="J16">
        <v>188.66</v>
      </c>
      <c r="K16">
        <v>51.39</v>
      </c>
      <c r="L16">
        <v>15</v>
      </c>
      <c r="M16">
        <v>18</v>
      </c>
      <c r="N16">
        <v>37.27</v>
      </c>
      <c r="O16">
        <v>23502.4</v>
      </c>
      <c r="P16">
        <v>392.7</v>
      </c>
      <c r="Q16">
        <v>1218.67</v>
      </c>
      <c r="R16">
        <v>113.76</v>
      </c>
      <c r="S16">
        <v>94.27</v>
      </c>
      <c r="T16">
        <v>8747.85</v>
      </c>
      <c r="U16">
        <v>0.83</v>
      </c>
      <c r="V16">
        <v>0.86</v>
      </c>
      <c r="W16">
        <v>20.52</v>
      </c>
      <c r="X16">
        <v>0.53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2.6318</v>
      </c>
      <c r="E17">
        <v>38</v>
      </c>
      <c r="F17">
        <v>34.98</v>
      </c>
      <c r="G17">
        <v>110.46</v>
      </c>
      <c r="H17">
        <v>1.49</v>
      </c>
      <c r="I17">
        <v>19</v>
      </c>
      <c r="J17">
        <v>190.19</v>
      </c>
      <c r="K17">
        <v>51.39</v>
      </c>
      <c r="L17">
        <v>16</v>
      </c>
      <c r="M17">
        <v>17</v>
      </c>
      <c r="N17">
        <v>37.79</v>
      </c>
      <c r="O17">
        <v>23690.52</v>
      </c>
      <c r="P17">
        <v>388.18</v>
      </c>
      <c r="Q17">
        <v>1218.83</v>
      </c>
      <c r="R17">
        <v>113.34</v>
      </c>
      <c r="S17">
        <v>94.27</v>
      </c>
      <c r="T17">
        <v>8542.66</v>
      </c>
      <c r="U17">
        <v>0.83</v>
      </c>
      <c r="V17">
        <v>0.86</v>
      </c>
      <c r="W17">
        <v>20.51</v>
      </c>
      <c r="X17">
        <v>0.51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2.6411</v>
      </c>
      <c r="E18">
        <v>37.86</v>
      </c>
      <c r="F18">
        <v>34.91</v>
      </c>
      <c r="G18">
        <v>123.23</v>
      </c>
      <c r="H18">
        <v>1.57</v>
      </c>
      <c r="I18">
        <v>17</v>
      </c>
      <c r="J18">
        <v>191.72</v>
      </c>
      <c r="K18">
        <v>51.39</v>
      </c>
      <c r="L18">
        <v>17</v>
      </c>
      <c r="M18">
        <v>15</v>
      </c>
      <c r="N18">
        <v>38.33</v>
      </c>
      <c r="O18">
        <v>23879.37</v>
      </c>
      <c r="P18">
        <v>379.99</v>
      </c>
      <c r="Q18">
        <v>1218.72</v>
      </c>
      <c r="R18">
        <v>111.26</v>
      </c>
      <c r="S18">
        <v>94.27</v>
      </c>
      <c r="T18">
        <v>7513.02</v>
      </c>
      <c r="U18">
        <v>0.85</v>
      </c>
      <c r="V18">
        <v>0.86</v>
      </c>
      <c r="W18">
        <v>20.5</v>
      </c>
      <c r="X18">
        <v>0.45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2.644</v>
      </c>
      <c r="E19">
        <v>37.82</v>
      </c>
      <c r="F19">
        <v>34.91</v>
      </c>
      <c r="G19">
        <v>130.9</v>
      </c>
      <c r="H19">
        <v>1.65</v>
      </c>
      <c r="I19">
        <v>16</v>
      </c>
      <c r="J19">
        <v>193.26</v>
      </c>
      <c r="K19">
        <v>51.39</v>
      </c>
      <c r="L19">
        <v>18</v>
      </c>
      <c r="M19">
        <v>12</v>
      </c>
      <c r="N19">
        <v>38.86</v>
      </c>
      <c r="O19">
        <v>24068.93</v>
      </c>
      <c r="P19">
        <v>375.18</v>
      </c>
      <c r="Q19">
        <v>1218.77</v>
      </c>
      <c r="R19">
        <v>110.94</v>
      </c>
      <c r="S19">
        <v>94.27</v>
      </c>
      <c r="T19">
        <v>7356.11</v>
      </c>
      <c r="U19">
        <v>0.85</v>
      </c>
      <c r="V19">
        <v>0.86</v>
      </c>
      <c r="W19">
        <v>20.51</v>
      </c>
      <c r="X19">
        <v>0.44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2.6431</v>
      </c>
      <c r="E20">
        <v>37.83</v>
      </c>
      <c r="F20">
        <v>34.92</v>
      </c>
      <c r="G20">
        <v>130.95</v>
      </c>
      <c r="H20">
        <v>1.73</v>
      </c>
      <c r="I20">
        <v>16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375.05</v>
      </c>
      <c r="Q20">
        <v>1218.86</v>
      </c>
      <c r="R20">
        <v>110.74</v>
      </c>
      <c r="S20">
        <v>94.27</v>
      </c>
      <c r="T20">
        <v>7255.78</v>
      </c>
      <c r="U20">
        <v>0.85</v>
      </c>
      <c r="V20">
        <v>0.86</v>
      </c>
      <c r="W20">
        <v>20.53</v>
      </c>
      <c r="X20">
        <v>0.45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2.6433</v>
      </c>
      <c r="E21">
        <v>37.83</v>
      </c>
      <c r="F21">
        <v>34.92</v>
      </c>
      <c r="G21">
        <v>130.94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377.42</v>
      </c>
      <c r="Q21">
        <v>1218.77</v>
      </c>
      <c r="R21">
        <v>110.68</v>
      </c>
      <c r="S21">
        <v>94.27</v>
      </c>
      <c r="T21">
        <v>7226.49</v>
      </c>
      <c r="U21">
        <v>0.85</v>
      </c>
      <c r="V21">
        <v>0.86</v>
      </c>
      <c r="W21">
        <v>20.52</v>
      </c>
      <c r="X21">
        <v>0.45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2.3463</v>
      </c>
      <c r="E2">
        <v>42.62</v>
      </c>
      <c r="F2">
        <v>38.98</v>
      </c>
      <c r="G2">
        <v>15.09</v>
      </c>
      <c r="H2">
        <v>0.34</v>
      </c>
      <c r="I2">
        <v>155</v>
      </c>
      <c r="J2">
        <v>51.33</v>
      </c>
      <c r="K2">
        <v>24.83</v>
      </c>
      <c r="L2">
        <v>1</v>
      </c>
      <c r="M2">
        <v>153</v>
      </c>
      <c r="N2">
        <v>5.51</v>
      </c>
      <c r="O2">
        <v>6564.78</v>
      </c>
      <c r="P2">
        <v>213.95</v>
      </c>
      <c r="Q2">
        <v>1221.22</v>
      </c>
      <c r="R2">
        <v>242.67</v>
      </c>
      <c r="S2">
        <v>94.27</v>
      </c>
      <c r="T2">
        <v>72529.87</v>
      </c>
      <c r="U2">
        <v>0.39</v>
      </c>
      <c r="V2">
        <v>0.77</v>
      </c>
      <c r="W2">
        <v>20.73</v>
      </c>
      <c r="X2">
        <v>4.48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2.5694</v>
      </c>
      <c r="E3">
        <v>38.92</v>
      </c>
      <c r="F3">
        <v>36.36</v>
      </c>
      <c r="G3">
        <v>33.06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54</v>
      </c>
      <c r="N3">
        <v>5.64</v>
      </c>
      <c r="O3">
        <v>6705.1</v>
      </c>
      <c r="P3">
        <v>180.39</v>
      </c>
      <c r="Q3">
        <v>1219.81</v>
      </c>
      <c r="R3">
        <v>157.33</v>
      </c>
      <c r="S3">
        <v>94.27</v>
      </c>
      <c r="T3">
        <v>30303.64</v>
      </c>
      <c r="U3">
        <v>0.6</v>
      </c>
      <c r="V3">
        <v>0.83</v>
      </c>
      <c r="W3">
        <v>20.61</v>
      </c>
      <c r="X3">
        <v>1.89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2.5753</v>
      </c>
      <c r="E4">
        <v>38.83</v>
      </c>
      <c r="F4">
        <v>36.33</v>
      </c>
      <c r="G4">
        <v>35.15</v>
      </c>
      <c r="H4">
        <v>0.97</v>
      </c>
      <c r="I4">
        <v>62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180.96</v>
      </c>
      <c r="Q4">
        <v>1220.33</v>
      </c>
      <c r="R4">
        <v>153.99</v>
      </c>
      <c r="S4">
        <v>94.27</v>
      </c>
      <c r="T4">
        <v>28653.32</v>
      </c>
      <c r="U4">
        <v>0.61</v>
      </c>
      <c r="V4">
        <v>0.83</v>
      </c>
      <c r="W4">
        <v>20.67</v>
      </c>
      <c r="X4">
        <v>1.85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1.741</v>
      </c>
      <c r="E2">
        <v>57.44</v>
      </c>
      <c r="F2">
        <v>45.32</v>
      </c>
      <c r="G2">
        <v>7.45</v>
      </c>
      <c r="H2">
        <v>0.13</v>
      </c>
      <c r="I2">
        <v>365</v>
      </c>
      <c r="J2">
        <v>133.21</v>
      </c>
      <c r="K2">
        <v>46.47</v>
      </c>
      <c r="L2">
        <v>1</v>
      </c>
      <c r="M2">
        <v>363</v>
      </c>
      <c r="N2">
        <v>20.75</v>
      </c>
      <c r="O2">
        <v>16663.42</v>
      </c>
      <c r="P2">
        <v>505.53</v>
      </c>
      <c r="Q2">
        <v>1224.3</v>
      </c>
      <c r="R2">
        <v>447.2</v>
      </c>
      <c r="S2">
        <v>94.27</v>
      </c>
      <c r="T2">
        <v>173743.18</v>
      </c>
      <c r="U2">
        <v>0.21</v>
      </c>
      <c r="V2">
        <v>0.67</v>
      </c>
      <c r="W2">
        <v>21.11</v>
      </c>
      <c r="X2">
        <v>10.77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2.2021</v>
      </c>
      <c r="E3">
        <v>45.41</v>
      </c>
      <c r="F3">
        <v>38.99</v>
      </c>
      <c r="G3">
        <v>14.99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154</v>
      </c>
      <c r="N3">
        <v>21.09</v>
      </c>
      <c r="O3">
        <v>16828.84</v>
      </c>
      <c r="P3">
        <v>430.32</v>
      </c>
      <c r="Q3">
        <v>1221.01</v>
      </c>
      <c r="R3">
        <v>242.68</v>
      </c>
      <c r="S3">
        <v>94.27</v>
      </c>
      <c r="T3">
        <v>72526.02</v>
      </c>
      <c r="U3">
        <v>0.39</v>
      </c>
      <c r="V3">
        <v>0.77</v>
      </c>
      <c r="W3">
        <v>20.74</v>
      </c>
      <c r="X3">
        <v>4.49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2.3737</v>
      </c>
      <c r="E4">
        <v>42.13</v>
      </c>
      <c r="F4">
        <v>37.28</v>
      </c>
      <c r="G4">
        <v>22.83</v>
      </c>
      <c r="H4">
        <v>0.39</v>
      </c>
      <c r="I4">
        <v>98</v>
      </c>
      <c r="J4">
        <v>135.9</v>
      </c>
      <c r="K4">
        <v>46.47</v>
      </c>
      <c r="L4">
        <v>3</v>
      </c>
      <c r="M4">
        <v>96</v>
      </c>
      <c r="N4">
        <v>21.43</v>
      </c>
      <c r="O4">
        <v>16994.64</v>
      </c>
      <c r="P4">
        <v>405.91</v>
      </c>
      <c r="Q4">
        <v>1219.99</v>
      </c>
      <c r="R4">
        <v>187.47</v>
      </c>
      <c r="S4">
        <v>94.27</v>
      </c>
      <c r="T4">
        <v>45211.09</v>
      </c>
      <c r="U4">
        <v>0.5</v>
      </c>
      <c r="V4">
        <v>0.8100000000000001</v>
      </c>
      <c r="W4">
        <v>20.64</v>
      </c>
      <c r="X4">
        <v>2.79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2.4609</v>
      </c>
      <c r="E5">
        <v>40.64</v>
      </c>
      <c r="F5">
        <v>36.5</v>
      </c>
      <c r="G5">
        <v>30.41</v>
      </c>
      <c r="H5">
        <v>0.52</v>
      </c>
      <c r="I5">
        <v>72</v>
      </c>
      <c r="J5">
        <v>137.25</v>
      </c>
      <c r="K5">
        <v>46.47</v>
      </c>
      <c r="L5">
        <v>4</v>
      </c>
      <c r="M5">
        <v>70</v>
      </c>
      <c r="N5">
        <v>21.78</v>
      </c>
      <c r="O5">
        <v>17160.92</v>
      </c>
      <c r="P5">
        <v>391.63</v>
      </c>
      <c r="Q5">
        <v>1219.54</v>
      </c>
      <c r="R5">
        <v>162.17</v>
      </c>
      <c r="S5">
        <v>94.27</v>
      </c>
      <c r="T5">
        <v>32693.23</v>
      </c>
      <c r="U5">
        <v>0.58</v>
      </c>
      <c r="V5">
        <v>0.83</v>
      </c>
      <c r="W5">
        <v>20.6</v>
      </c>
      <c r="X5">
        <v>2.01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2.5145</v>
      </c>
      <c r="E6">
        <v>39.77</v>
      </c>
      <c r="F6">
        <v>36.07</v>
      </c>
      <c r="G6">
        <v>38.64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381.18</v>
      </c>
      <c r="Q6">
        <v>1219.31</v>
      </c>
      <c r="R6">
        <v>148.37</v>
      </c>
      <c r="S6">
        <v>94.27</v>
      </c>
      <c r="T6">
        <v>25873.74</v>
      </c>
      <c r="U6">
        <v>0.64</v>
      </c>
      <c r="V6">
        <v>0.84</v>
      </c>
      <c r="W6">
        <v>20.57</v>
      </c>
      <c r="X6">
        <v>1.59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2.5511</v>
      </c>
      <c r="E7">
        <v>39.2</v>
      </c>
      <c r="F7">
        <v>35.77</v>
      </c>
      <c r="G7">
        <v>46.65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44</v>
      </c>
      <c r="N7">
        <v>22.49</v>
      </c>
      <c r="O7">
        <v>17494.97</v>
      </c>
      <c r="P7">
        <v>371.69</v>
      </c>
      <c r="Q7">
        <v>1219.47</v>
      </c>
      <c r="R7">
        <v>138.59</v>
      </c>
      <c r="S7">
        <v>94.27</v>
      </c>
      <c r="T7">
        <v>21033.67</v>
      </c>
      <c r="U7">
        <v>0.68</v>
      </c>
      <c r="V7">
        <v>0.84</v>
      </c>
      <c r="W7">
        <v>20.55</v>
      </c>
      <c r="X7">
        <v>1.29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2.5821</v>
      </c>
      <c r="E8">
        <v>38.73</v>
      </c>
      <c r="F8">
        <v>35.51</v>
      </c>
      <c r="G8">
        <v>56.07</v>
      </c>
      <c r="H8">
        <v>0.88</v>
      </c>
      <c r="I8">
        <v>38</v>
      </c>
      <c r="J8">
        <v>141.31</v>
      </c>
      <c r="K8">
        <v>46.47</v>
      </c>
      <c r="L8">
        <v>7</v>
      </c>
      <c r="M8">
        <v>36</v>
      </c>
      <c r="N8">
        <v>22.85</v>
      </c>
      <c r="O8">
        <v>17662.75</v>
      </c>
      <c r="P8">
        <v>361.97</v>
      </c>
      <c r="Q8">
        <v>1219</v>
      </c>
      <c r="R8">
        <v>130.43</v>
      </c>
      <c r="S8">
        <v>94.27</v>
      </c>
      <c r="T8">
        <v>16992.51</v>
      </c>
      <c r="U8">
        <v>0.72</v>
      </c>
      <c r="V8">
        <v>0.85</v>
      </c>
      <c r="W8">
        <v>20.54</v>
      </c>
      <c r="X8">
        <v>1.04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2.6006</v>
      </c>
      <c r="E9">
        <v>38.45</v>
      </c>
      <c r="F9">
        <v>35.37</v>
      </c>
      <c r="G9">
        <v>64.31999999999999</v>
      </c>
      <c r="H9">
        <v>0.99</v>
      </c>
      <c r="I9">
        <v>33</v>
      </c>
      <c r="J9">
        <v>142.68</v>
      </c>
      <c r="K9">
        <v>46.47</v>
      </c>
      <c r="L9">
        <v>8</v>
      </c>
      <c r="M9">
        <v>31</v>
      </c>
      <c r="N9">
        <v>23.21</v>
      </c>
      <c r="O9">
        <v>17831.04</v>
      </c>
      <c r="P9">
        <v>354.34</v>
      </c>
      <c r="Q9">
        <v>1219.14</v>
      </c>
      <c r="R9">
        <v>126.16</v>
      </c>
      <c r="S9">
        <v>94.27</v>
      </c>
      <c r="T9">
        <v>14885.04</v>
      </c>
      <c r="U9">
        <v>0.75</v>
      </c>
      <c r="V9">
        <v>0.85</v>
      </c>
      <c r="W9">
        <v>20.53</v>
      </c>
      <c r="X9">
        <v>0.9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2.613</v>
      </c>
      <c r="E10">
        <v>38.27</v>
      </c>
      <c r="F10">
        <v>35.3</v>
      </c>
      <c r="G10">
        <v>73.04000000000001</v>
      </c>
      <c r="H10">
        <v>1.11</v>
      </c>
      <c r="I10">
        <v>29</v>
      </c>
      <c r="J10">
        <v>144.05</v>
      </c>
      <c r="K10">
        <v>46.47</v>
      </c>
      <c r="L10">
        <v>9</v>
      </c>
      <c r="M10">
        <v>27</v>
      </c>
      <c r="N10">
        <v>23.58</v>
      </c>
      <c r="O10">
        <v>17999.83</v>
      </c>
      <c r="P10">
        <v>346.56</v>
      </c>
      <c r="Q10">
        <v>1218.99</v>
      </c>
      <c r="R10">
        <v>123.61</v>
      </c>
      <c r="S10">
        <v>94.27</v>
      </c>
      <c r="T10">
        <v>13628.32</v>
      </c>
      <c r="U10">
        <v>0.76</v>
      </c>
      <c r="V10">
        <v>0.85</v>
      </c>
      <c r="W10">
        <v>20.53</v>
      </c>
      <c r="X10">
        <v>0.83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2.6264</v>
      </c>
      <c r="E11">
        <v>38.08</v>
      </c>
      <c r="F11">
        <v>35.19</v>
      </c>
      <c r="G11">
        <v>81.2</v>
      </c>
      <c r="H11">
        <v>1.22</v>
      </c>
      <c r="I11">
        <v>26</v>
      </c>
      <c r="J11">
        <v>145.42</v>
      </c>
      <c r="K11">
        <v>46.47</v>
      </c>
      <c r="L11">
        <v>10</v>
      </c>
      <c r="M11">
        <v>24</v>
      </c>
      <c r="N11">
        <v>23.95</v>
      </c>
      <c r="O11">
        <v>18169.15</v>
      </c>
      <c r="P11">
        <v>338.63</v>
      </c>
      <c r="Q11">
        <v>1218.82</v>
      </c>
      <c r="R11">
        <v>119.83</v>
      </c>
      <c r="S11">
        <v>94.27</v>
      </c>
      <c r="T11">
        <v>11754.73</v>
      </c>
      <c r="U11">
        <v>0.79</v>
      </c>
      <c r="V11">
        <v>0.86</v>
      </c>
      <c r="W11">
        <v>20.53</v>
      </c>
      <c r="X11">
        <v>0.72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2.6394</v>
      </c>
      <c r="E12">
        <v>37.89</v>
      </c>
      <c r="F12">
        <v>35.08</v>
      </c>
      <c r="G12">
        <v>91.52</v>
      </c>
      <c r="H12">
        <v>1.33</v>
      </c>
      <c r="I12">
        <v>23</v>
      </c>
      <c r="J12">
        <v>146.8</v>
      </c>
      <c r="K12">
        <v>46.47</v>
      </c>
      <c r="L12">
        <v>11</v>
      </c>
      <c r="M12">
        <v>21</v>
      </c>
      <c r="N12">
        <v>24.33</v>
      </c>
      <c r="O12">
        <v>18338.99</v>
      </c>
      <c r="P12">
        <v>331.07</v>
      </c>
      <c r="Q12">
        <v>1218.81</v>
      </c>
      <c r="R12">
        <v>116.45</v>
      </c>
      <c r="S12">
        <v>94.27</v>
      </c>
      <c r="T12">
        <v>10076.76</v>
      </c>
      <c r="U12">
        <v>0.8100000000000001</v>
      </c>
      <c r="V12">
        <v>0.86</v>
      </c>
      <c r="W12">
        <v>20.52</v>
      </c>
      <c r="X12">
        <v>0.61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2.6451</v>
      </c>
      <c r="E13">
        <v>37.81</v>
      </c>
      <c r="F13">
        <v>35.05</v>
      </c>
      <c r="G13">
        <v>100.15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15</v>
      </c>
      <c r="N13">
        <v>24.71</v>
      </c>
      <c r="O13">
        <v>18509.36</v>
      </c>
      <c r="P13">
        <v>323.56</v>
      </c>
      <c r="Q13">
        <v>1218.81</v>
      </c>
      <c r="R13">
        <v>115.42</v>
      </c>
      <c r="S13">
        <v>94.27</v>
      </c>
      <c r="T13">
        <v>9575.219999999999</v>
      </c>
      <c r="U13">
        <v>0.82</v>
      </c>
      <c r="V13">
        <v>0.86</v>
      </c>
      <c r="W13">
        <v>20.52</v>
      </c>
      <c r="X13">
        <v>0.59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2.6481</v>
      </c>
      <c r="E14">
        <v>37.76</v>
      </c>
      <c r="F14">
        <v>35.04</v>
      </c>
      <c r="G14">
        <v>105.11</v>
      </c>
      <c r="H14">
        <v>1.54</v>
      </c>
      <c r="I14">
        <v>20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322.91</v>
      </c>
      <c r="Q14">
        <v>1219.04</v>
      </c>
      <c r="R14">
        <v>114.21</v>
      </c>
      <c r="S14">
        <v>94.27</v>
      </c>
      <c r="T14">
        <v>8975.27</v>
      </c>
      <c r="U14">
        <v>0.83</v>
      </c>
      <c r="V14">
        <v>0.86</v>
      </c>
      <c r="W14">
        <v>20.54</v>
      </c>
      <c r="X14">
        <v>0.57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1.6325</v>
      </c>
      <c r="E2">
        <v>61.26</v>
      </c>
      <c r="F2">
        <v>46.57</v>
      </c>
      <c r="G2">
        <v>6.88</v>
      </c>
      <c r="H2">
        <v>0.12</v>
      </c>
      <c r="I2">
        <v>406</v>
      </c>
      <c r="J2">
        <v>150.44</v>
      </c>
      <c r="K2">
        <v>49.1</v>
      </c>
      <c r="L2">
        <v>1</v>
      </c>
      <c r="M2">
        <v>404</v>
      </c>
      <c r="N2">
        <v>25.34</v>
      </c>
      <c r="O2">
        <v>18787.76</v>
      </c>
      <c r="P2">
        <v>562.35</v>
      </c>
      <c r="Q2">
        <v>1225.56</v>
      </c>
      <c r="R2">
        <v>488.84</v>
      </c>
      <c r="S2">
        <v>94.27</v>
      </c>
      <c r="T2">
        <v>194357.88</v>
      </c>
      <c r="U2">
        <v>0.19</v>
      </c>
      <c r="V2">
        <v>0.65</v>
      </c>
      <c r="W2">
        <v>21.15</v>
      </c>
      <c r="X2">
        <v>12.02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2.1298</v>
      </c>
      <c r="E3">
        <v>46.95</v>
      </c>
      <c r="F3">
        <v>39.45</v>
      </c>
      <c r="G3">
        <v>13.84</v>
      </c>
      <c r="H3">
        <v>0.23</v>
      </c>
      <c r="I3">
        <v>171</v>
      </c>
      <c r="J3">
        <v>151.83</v>
      </c>
      <c r="K3">
        <v>49.1</v>
      </c>
      <c r="L3">
        <v>2</v>
      </c>
      <c r="M3">
        <v>169</v>
      </c>
      <c r="N3">
        <v>25.73</v>
      </c>
      <c r="O3">
        <v>18959.54</v>
      </c>
      <c r="P3">
        <v>472.94</v>
      </c>
      <c r="Q3">
        <v>1221.7</v>
      </c>
      <c r="R3">
        <v>257.36</v>
      </c>
      <c r="S3">
        <v>94.27</v>
      </c>
      <c r="T3">
        <v>79791.81</v>
      </c>
      <c r="U3">
        <v>0.37</v>
      </c>
      <c r="V3">
        <v>0.77</v>
      </c>
      <c r="W3">
        <v>20.77</v>
      </c>
      <c r="X3">
        <v>4.94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2.3179</v>
      </c>
      <c r="E4">
        <v>43.14</v>
      </c>
      <c r="F4">
        <v>37.57</v>
      </c>
      <c r="G4">
        <v>20.87</v>
      </c>
      <c r="H4">
        <v>0.35</v>
      </c>
      <c r="I4">
        <v>108</v>
      </c>
      <c r="J4">
        <v>153.23</v>
      </c>
      <c r="K4">
        <v>49.1</v>
      </c>
      <c r="L4">
        <v>3</v>
      </c>
      <c r="M4">
        <v>106</v>
      </c>
      <c r="N4">
        <v>26.13</v>
      </c>
      <c r="O4">
        <v>19131.85</v>
      </c>
      <c r="P4">
        <v>445.72</v>
      </c>
      <c r="Q4">
        <v>1220.22</v>
      </c>
      <c r="R4">
        <v>196.94</v>
      </c>
      <c r="S4">
        <v>94.27</v>
      </c>
      <c r="T4">
        <v>49895.86</v>
      </c>
      <c r="U4">
        <v>0.48</v>
      </c>
      <c r="V4">
        <v>0.8</v>
      </c>
      <c r="W4">
        <v>20.66</v>
      </c>
      <c r="X4">
        <v>3.08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2.4189</v>
      </c>
      <c r="E5">
        <v>41.34</v>
      </c>
      <c r="F5">
        <v>36.68</v>
      </c>
      <c r="G5">
        <v>28.22</v>
      </c>
      <c r="H5">
        <v>0.46</v>
      </c>
      <c r="I5">
        <v>78</v>
      </c>
      <c r="J5">
        <v>154.63</v>
      </c>
      <c r="K5">
        <v>49.1</v>
      </c>
      <c r="L5">
        <v>4</v>
      </c>
      <c r="M5">
        <v>76</v>
      </c>
      <c r="N5">
        <v>26.53</v>
      </c>
      <c r="O5">
        <v>19304.72</v>
      </c>
      <c r="P5">
        <v>430.14</v>
      </c>
      <c r="Q5">
        <v>1219.91</v>
      </c>
      <c r="R5">
        <v>168.27</v>
      </c>
      <c r="S5">
        <v>94.27</v>
      </c>
      <c r="T5">
        <v>35713.27</v>
      </c>
      <c r="U5">
        <v>0.5600000000000001</v>
      </c>
      <c r="V5">
        <v>0.82</v>
      </c>
      <c r="W5">
        <v>20.61</v>
      </c>
      <c r="X5">
        <v>2.2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2.4752</v>
      </c>
      <c r="E6">
        <v>40.4</v>
      </c>
      <c r="F6">
        <v>36.23</v>
      </c>
      <c r="G6">
        <v>35.06</v>
      </c>
      <c r="H6">
        <v>0.57</v>
      </c>
      <c r="I6">
        <v>62</v>
      </c>
      <c r="J6">
        <v>156.03</v>
      </c>
      <c r="K6">
        <v>49.1</v>
      </c>
      <c r="L6">
        <v>5</v>
      </c>
      <c r="M6">
        <v>60</v>
      </c>
      <c r="N6">
        <v>26.94</v>
      </c>
      <c r="O6">
        <v>19478.15</v>
      </c>
      <c r="P6">
        <v>419.76</v>
      </c>
      <c r="Q6">
        <v>1219.38</v>
      </c>
      <c r="R6">
        <v>153.9</v>
      </c>
      <c r="S6">
        <v>94.27</v>
      </c>
      <c r="T6">
        <v>28606.42</v>
      </c>
      <c r="U6">
        <v>0.61</v>
      </c>
      <c r="V6">
        <v>0.83</v>
      </c>
      <c r="W6">
        <v>20.57</v>
      </c>
      <c r="X6">
        <v>1.75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2.5197</v>
      </c>
      <c r="E7">
        <v>39.69</v>
      </c>
      <c r="F7">
        <v>35.88</v>
      </c>
      <c r="G7">
        <v>43.06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48</v>
      </c>
      <c r="N7">
        <v>27.35</v>
      </c>
      <c r="O7">
        <v>19652.13</v>
      </c>
      <c r="P7">
        <v>410.49</v>
      </c>
      <c r="Q7">
        <v>1219.3</v>
      </c>
      <c r="R7">
        <v>142.42</v>
      </c>
      <c r="S7">
        <v>94.27</v>
      </c>
      <c r="T7">
        <v>22930.48</v>
      </c>
      <c r="U7">
        <v>0.66</v>
      </c>
      <c r="V7">
        <v>0.84</v>
      </c>
      <c r="W7">
        <v>20.56</v>
      </c>
      <c r="X7">
        <v>1.41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2.5468</v>
      </c>
      <c r="E8">
        <v>39.27</v>
      </c>
      <c r="F8">
        <v>35.68</v>
      </c>
      <c r="G8">
        <v>49.78</v>
      </c>
      <c r="H8">
        <v>0.78</v>
      </c>
      <c r="I8">
        <v>43</v>
      </c>
      <c r="J8">
        <v>158.86</v>
      </c>
      <c r="K8">
        <v>49.1</v>
      </c>
      <c r="L8">
        <v>7</v>
      </c>
      <c r="M8">
        <v>41</v>
      </c>
      <c r="N8">
        <v>27.77</v>
      </c>
      <c r="O8">
        <v>19826.68</v>
      </c>
      <c r="P8">
        <v>402.92</v>
      </c>
      <c r="Q8">
        <v>1219.26</v>
      </c>
      <c r="R8">
        <v>135.51</v>
      </c>
      <c r="S8">
        <v>94.27</v>
      </c>
      <c r="T8">
        <v>19509.49</v>
      </c>
      <c r="U8">
        <v>0.7</v>
      </c>
      <c r="V8">
        <v>0.85</v>
      </c>
      <c r="W8">
        <v>20.56</v>
      </c>
      <c r="X8">
        <v>1.2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2.5695</v>
      </c>
      <c r="E9">
        <v>38.92</v>
      </c>
      <c r="F9">
        <v>35.51</v>
      </c>
      <c r="G9">
        <v>57.59</v>
      </c>
      <c r="H9">
        <v>0.88</v>
      </c>
      <c r="I9">
        <v>37</v>
      </c>
      <c r="J9">
        <v>160.28</v>
      </c>
      <c r="K9">
        <v>49.1</v>
      </c>
      <c r="L9">
        <v>8</v>
      </c>
      <c r="M9">
        <v>35</v>
      </c>
      <c r="N9">
        <v>28.19</v>
      </c>
      <c r="O9">
        <v>20001.93</v>
      </c>
      <c r="P9">
        <v>395.73</v>
      </c>
      <c r="Q9">
        <v>1219.2</v>
      </c>
      <c r="R9">
        <v>130.29</v>
      </c>
      <c r="S9">
        <v>94.27</v>
      </c>
      <c r="T9">
        <v>16926.22</v>
      </c>
      <c r="U9">
        <v>0.72</v>
      </c>
      <c r="V9">
        <v>0.85</v>
      </c>
      <c r="W9">
        <v>20.55</v>
      </c>
      <c r="X9">
        <v>1.04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2.5903</v>
      </c>
      <c r="E10">
        <v>38.61</v>
      </c>
      <c r="F10">
        <v>35.35</v>
      </c>
      <c r="G10">
        <v>66.28</v>
      </c>
      <c r="H10">
        <v>0.99</v>
      </c>
      <c r="I10">
        <v>32</v>
      </c>
      <c r="J10">
        <v>161.71</v>
      </c>
      <c r="K10">
        <v>49.1</v>
      </c>
      <c r="L10">
        <v>9</v>
      </c>
      <c r="M10">
        <v>30</v>
      </c>
      <c r="N10">
        <v>28.61</v>
      </c>
      <c r="O10">
        <v>20177.64</v>
      </c>
      <c r="P10">
        <v>388.32</v>
      </c>
      <c r="Q10">
        <v>1219.14</v>
      </c>
      <c r="R10">
        <v>125.37</v>
      </c>
      <c r="S10">
        <v>94.27</v>
      </c>
      <c r="T10">
        <v>14495.43</v>
      </c>
      <c r="U10">
        <v>0.75</v>
      </c>
      <c r="V10">
        <v>0.85</v>
      </c>
      <c r="W10">
        <v>20.53</v>
      </c>
      <c r="X10">
        <v>0.88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2.6003</v>
      </c>
      <c r="E11">
        <v>38.46</v>
      </c>
      <c r="F11">
        <v>35.29</v>
      </c>
      <c r="G11">
        <v>73.02</v>
      </c>
      <c r="H11">
        <v>1.09</v>
      </c>
      <c r="I11">
        <v>29</v>
      </c>
      <c r="J11">
        <v>163.13</v>
      </c>
      <c r="K11">
        <v>49.1</v>
      </c>
      <c r="L11">
        <v>10</v>
      </c>
      <c r="M11">
        <v>27</v>
      </c>
      <c r="N11">
        <v>29.04</v>
      </c>
      <c r="O11">
        <v>20353.94</v>
      </c>
      <c r="P11">
        <v>382.09</v>
      </c>
      <c r="Q11">
        <v>1218.95</v>
      </c>
      <c r="R11">
        <v>123.59</v>
      </c>
      <c r="S11">
        <v>94.27</v>
      </c>
      <c r="T11">
        <v>13619.91</v>
      </c>
      <c r="U11">
        <v>0.76</v>
      </c>
      <c r="V11">
        <v>0.85</v>
      </c>
      <c r="W11">
        <v>20.53</v>
      </c>
      <c r="X11">
        <v>0.82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2.6142</v>
      </c>
      <c r="E12">
        <v>38.25</v>
      </c>
      <c r="F12">
        <v>35.18</v>
      </c>
      <c r="G12">
        <v>81.19</v>
      </c>
      <c r="H12">
        <v>1.18</v>
      </c>
      <c r="I12">
        <v>26</v>
      </c>
      <c r="J12">
        <v>164.57</v>
      </c>
      <c r="K12">
        <v>49.1</v>
      </c>
      <c r="L12">
        <v>11</v>
      </c>
      <c r="M12">
        <v>24</v>
      </c>
      <c r="N12">
        <v>29.47</v>
      </c>
      <c r="O12">
        <v>20530.82</v>
      </c>
      <c r="P12">
        <v>375.31</v>
      </c>
      <c r="Q12">
        <v>1218.88</v>
      </c>
      <c r="R12">
        <v>119.77</v>
      </c>
      <c r="S12">
        <v>94.27</v>
      </c>
      <c r="T12">
        <v>11723.02</v>
      </c>
      <c r="U12">
        <v>0.79</v>
      </c>
      <c r="V12">
        <v>0.86</v>
      </c>
      <c r="W12">
        <v>20.52</v>
      </c>
      <c r="X12">
        <v>0.71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2.6261</v>
      </c>
      <c r="E13">
        <v>38.08</v>
      </c>
      <c r="F13">
        <v>35.1</v>
      </c>
      <c r="G13">
        <v>91.56999999999999</v>
      </c>
      <c r="H13">
        <v>1.28</v>
      </c>
      <c r="I13">
        <v>23</v>
      </c>
      <c r="J13">
        <v>166.01</v>
      </c>
      <c r="K13">
        <v>49.1</v>
      </c>
      <c r="L13">
        <v>12</v>
      </c>
      <c r="M13">
        <v>21</v>
      </c>
      <c r="N13">
        <v>29.91</v>
      </c>
      <c r="O13">
        <v>20708.3</v>
      </c>
      <c r="P13">
        <v>367.87</v>
      </c>
      <c r="Q13">
        <v>1218.96</v>
      </c>
      <c r="R13">
        <v>117.12</v>
      </c>
      <c r="S13">
        <v>94.27</v>
      </c>
      <c r="T13">
        <v>10410.84</v>
      </c>
      <c r="U13">
        <v>0.8</v>
      </c>
      <c r="V13">
        <v>0.86</v>
      </c>
      <c r="W13">
        <v>20.52</v>
      </c>
      <c r="X13">
        <v>0.63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2.6342</v>
      </c>
      <c r="E14">
        <v>37.96</v>
      </c>
      <c r="F14">
        <v>35.04</v>
      </c>
      <c r="G14">
        <v>100.13</v>
      </c>
      <c r="H14">
        <v>1.38</v>
      </c>
      <c r="I14">
        <v>21</v>
      </c>
      <c r="J14">
        <v>167.45</v>
      </c>
      <c r="K14">
        <v>49.1</v>
      </c>
      <c r="L14">
        <v>13</v>
      </c>
      <c r="M14">
        <v>19</v>
      </c>
      <c r="N14">
        <v>30.36</v>
      </c>
      <c r="O14">
        <v>20886.38</v>
      </c>
      <c r="P14">
        <v>361.64</v>
      </c>
      <c r="Q14">
        <v>1218.67</v>
      </c>
      <c r="R14">
        <v>115.33</v>
      </c>
      <c r="S14">
        <v>94.27</v>
      </c>
      <c r="T14">
        <v>9526.190000000001</v>
      </c>
      <c r="U14">
        <v>0.82</v>
      </c>
      <c r="V14">
        <v>0.86</v>
      </c>
      <c r="W14">
        <v>20.51</v>
      </c>
      <c r="X14">
        <v>0.57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2.6393</v>
      </c>
      <c r="E15">
        <v>37.89</v>
      </c>
      <c r="F15">
        <v>35</v>
      </c>
      <c r="G15">
        <v>105.01</v>
      </c>
      <c r="H15">
        <v>1.47</v>
      </c>
      <c r="I15">
        <v>20</v>
      </c>
      <c r="J15">
        <v>168.9</v>
      </c>
      <c r="K15">
        <v>49.1</v>
      </c>
      <c r="L15">
        <v>14</v>
      </c>
      <c r="M15">
        <v>18</v>
      </c>
      <c r="N15">
        <v>30.81</v>
      </c>
      <c r="O15">
        <v>21065.06</v>
      </c>
      <c r="P15">
        <v>354.48</v>
      </c>
      <c r="Q15">
        <v>1218.72</v>
      </c>
      <c r="R15">
        <v>113.92</v>
      </c>
      <c r="S15">
        <v>94.27</v>
      </c>
      <c r="T15">
        <v>8826.59</v>
      </c>
      <c r="U15">
        <v>0.83</v>
      </c>
      <c r="V15">
        <v>0.86</v>
      </c>
      <c r="W15">
        <v>20.51</v>
      </c>
      <c r="X15">
        <v>0.53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2.6452</v>
      </c>
      <c r="E16">
        <v>37.8</v>
      </c>
      <c r="F16">
        <v>34.98</v>
      </c>
      <c r="G16">
        <v>116.59</v>
      </c>
      <c r="H16">
        <v>1.56</v>
      </c>
      <c r="I16">
        <v>18</v>
      </c>
      <c r="J16">
        <v>170.35</v>
      </c>
      <c r="K16">
        <v>49.1</v>
      </c>
      <c r="L16">
        <v>15</v>
      </c>
      <c r="M16">
        <v>11</v>
      </c>
      <c r="N16">
        <v>31.26</v>
      </c>
      <c r="O16">
        <v>21244.37</v>
      </c>
      <c r="P16">
        <v>349.56</v>
      </c>
      <c r="Q16">
        <v>1218.72</v>
      </c>
      <c r="R16">
        <v>112.83</v>
      </c>
      <c r="S16">
        <v>94.27</v>
      </c>
      <c r="T16">
        <v>8294.559999999999</v>
      </c>
      <c r="U16">
        <v>0.84</v>
      </c>
      <c r="V16">
        <v>0.86</v>
      </c>
      <c r="W16">
        <v>20.52</v>
      </c>
      <c r="X16">
        <v>0.51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2.6451</v>
      </c>
      <c r="E17">
        <v>37.81</v>
      </c>
      <c r="F17">
        <v>34.98</v>
      </c>
      <c r="G17">
        <v>116.6</v>
      </c>
      <c r="H17">
        <v>1.65</v>
      </c>
      <c r="I17">
        <v>18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349.17</v>
      </c>
      <c r="Q17">
        <v>1218.93</v>
      </c>
      <c r="R17">
        <v>112.57</v>
      </c>
      <c r="S17">
        <v>94.27</v>
      </c>
      <c r="T17">
        <v>8162.05</v>
      </c>
      <c r="U17">
        <v>0.84</v>
      </c>
      <c r="V17">
        <v>0.86</v>
      </c>
      <c r="W17">
        <v>20.53</v>
      </c>
      <c r="X17">
        <v>0.51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1.428</v>
      </c>
      <c r="E2">
        <v>70.03</v>
      </c>
      <c r="F2">
        <v>49.25</v>
      </c>
      <c r="G2">
        <v>6.01</v>
      </c>
      <c r="H2">
        <v>0.1</v>
      </c>
      <c r="I2">
        <v>492</v>
      </c>
      <c r="J2">
        <v>185.69</v>
      </c>
      <c r="K2">
        <v>53.44</v>
      </c>
      <c r="L2">
        <v>1</v>
      </c>
      <c r="M2">
        <v>490</v>
      </c>
      <c r="N2">
        <v>36.26</v>
      </c>
      <c r="O2">
        <v>23136.14</v>
      </c>
      <c r="P2">
        <v>680.3200000000001</v>
      </c>
      <c r="Q2">
        <v>1227.15</v>
      </c>
      <c r="R2">
        <v>576.11</v>
      </c>
      <c r="S2">
        <v>94.27</v>
      </c>
      <c r="T2">
        <v>237564.03</v>
      </c>
      <c r="U2">
        <v>0.16</v>
      </c>
      <c r="V2">
        <v>0.61</v>
      </c>
      <c r="W2">
        <v>21.29</v>
      </c>
      <c r="X2">
        <v>14.66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1.9899</v>
      </c>
      <c r="E3">
        <v>50.25</v>
      </c>
      <c r="F3">
        <v>40.3</v>
      </c>
      <c r="G3">
        <v>12.03</v>
      </c>
      <c r="H3">
        <v>0.19</v>
      </c>
      <c r="I3">
        <v>201</v>
      </c>
      <c r="J3">
        <v>187.21</v>
      </c>
      <c r="K3">
        <v>53.44</v>
      </c>
      <c r="L3">
        <v>2</v>
      </c>
      <c r="M3">
        <v>199</v>
      </c>
      <c r="N3">
        <v>36.77</v>
      </c>
      <c r="O3">
        <v>23322.88</v>
      </c>
      <c r="P3">
        <v>555.05</v>
      </c>
      <c r="Q3">
        <v>1221.9</v>
      </c>
      <c r="R3">
        <v>285.88</v>
      </c>
      <c r="S3">
        <v>94.27</v>
      </c>
      <c r="T3">
        <v>93904.24000000001</v>
      </c>
      <c r="U3">
        <v>0.33</v>
      </c>
      <c r="V3">
        <v>0.75</v>
      </c>
      <c r="W3">
        <v>20.79</v>
      </c>
      <c r="X3">
        <v>5.79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2.2109</v>
      </c>
      <c r="E4">
        <v>45.23</v>
      </c>
      <c r="F4">
        <v>38.07</v>
      </c>
      <c r="G4">
        <v>18.13</v>
      </c>
      <c r="H4">
        <v>0.28</v>
      </c>
      <c r="I4">
        <v>126</v>
      </c>
      <c r="J4">
        <v>188.73</v>
      </c>
      <c r="K4">
        <v>53.44</v>
      </c>
      <c r="L4">
        <v>3</v>
      </c>
      <c r="M4">
        <v>124</v>
      </c>
      <c r="N4">
        <v>37.29</v>
      </c>
      <c r="O4">
        <v>23510.33</v>
      </c>
      <c r="P4">
        <v>521.09</v>
      </c>
      <c r="Q4">
        <v>1220.6</v>
      </c>
      <c r="R4">
        <v>212.88</v>
      </c>
      <c r="S4">
        <v>94.27</v>
      </c>
      <c r="T4">
        <v>57777.3</v>
      </c>
      <c r="U4">
        <v>0.44</v>
      </c>
      <c r="V4">
        <v>0.79</v>
      </c>
      <c r="W4">
        <v>20.69</v>
      </c>
      <c r="X4">
        <v>3.58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2.3269</v>
      </c>
      <c r="E5">
        <v>42.98</v>
      </c>
      <c r="F5">
        <v>37.08</v>
      </c>
      <c r="G5">
        <v>24.18</v>
      </c>
      <c r="H5">
        <v>0.37</v>
      </c>
      <c r="I5">
        <v>92</v>
      </c>
      <c r="J5">
        <v>190.25</v>
      </c>
      <c r="K5">
        <v>53.44</v>
      </c>
      <c r="L5">
        <v>4</v>
      </c>
      <c r="M5">
        <v>90</v>
      </c>
      <c r="N5">
        <v>37.82</v>
      </c>
      <c r="O5">
        <v>23698.48</v>
      </c>
      <c r="P5">
        <v>504.09</v>
      </c>
      <c r="Q5">
        <v>1220.01</v>
      </c>
      <c r="R5">
        <v>181.58</v>
      </c>
      <c r="S5">
        <v>94.27</v>
      </c>
      <c r="T5">
        <v>42296.2</v>
      </c>
      <c r="U5">
        <v>0.52</v>
      </c>
      <c r="V5">
        <v>0.8100000000000001</v>
      </c>
      <c r="W5">
        <v>20.62</v>
      </c>
      <c r="X5">
        <v>2.6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2.3986</v>
      </c>
      <c r="E6">
        <v>41.69</v>
      </c>
      <c r="F6">
        <v>36.54</v>
      </c>
      <c r="G6">
        <v>30.45</v>
      </c>
      <c r="H6">
        <v>0.46</v>
      </c>
      <c r="I6">
        <v>72</v>
      </c>
      <c r="J6">
        <v>191.78</v>
      </c>
      <c r="K6">
        <v>53.44</v>
      </c>
      <c r="L6">
        <v>5</v>
      </c>
      <c r="M6">
        <v>70</v>
      </c>
      <c r="N6">
        <v>38.35</v>
      </c>
      <c r="O6">
        <v>23887.36</v>
      </c>
      <c r="P6">
        <v>492.92</v>
      </c>
      <c r="Q6">
        <v>1219.63</v>
      </c>
      <c r="R6">
        <v>163.34</v>
      </c>
      <c r="S6">
        <v>94.27</v>
      </c>
      <c r="T6">
        <v>33280.38</v>
      </c>
      <c r="U6">
        <v>0.58</v>
      </c>
      <c r="V6">
        <v>0.83</v>
      </c>
      <c r="W6">
        <v>20.61</v>
      </c>
      <c r="X6">
        <v>2.06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2.4507</v>
      </c>
      <c r="E7">
        <v>40.8</v>
      </c>
      <c r="F7">
        <v>36.14</v>
      </c>
      <c r="G7">
        <v>36.75</v>
      </c>
      <c r="H7">
        <v>0.55</v>
      </c>
      <c r="I7">
        <v>59</v>
      </c>
      <c r="J7">
        <v>193.32</v>
      </c>
      <c r="K7">
        <v>53.44</v>
      </c>
      <c r="L7">
        <v>6</v>
      </c>
      <c r="M7">
        <v>57</v>
      </c>
      <c r="N7">
        <v>38.89</v>
      </c>
      <c r="O7">
        <v>24076.95</v>
      </c>
      <c r="P7">
        <v>483.78</v>
      </c>
      <c r="Q7">
        <v>1219.61</v>
      </c>
      <c r="R7">
        <v>151.05</v>
      </c>
      <c r="S7">
        <v>94.27</v>
      </c>
      <c r="T7">
        <v>27197.68</v>
      </c>
      <c r="U7">
        <v>0.62</v>
      </c>
      <c r="V7">
        <v>0.83</v>
      </c>
      <c r="W7">
        <v>20.57</v>
      </c>
      <c r="X7">
        <v>1.66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2.4873</v>
      </c>
      <c r="E8">
        <v>40.2</v>
      </c>
      <c r="F8">
        <v>35.87</v>
      </c>
      <c r="G8">
        <v>43.05</v>
      </c>
      <c r="H8">
        <v>0.64</v>
      </c>
      <c r="I8">
        <v>50</v>
      </c>
      <c r="J8">
        <v>194.86</v>
      </c>
      <c r="K8">
        <v>53.44</v>
      </c>
      <c r="L8">
        <v>7</v>
      </c>
      <c r="M8">
        <v>48</v>
      </c>
      <c r="N8">
        <v>39.43</v>
      </c>
      <c r="O8">
        <v>24267.28</v>
      </c>
      <c r="P8">
        <v>476.44</v>
      </c>
      <c r="Q8">
        <v>1219.57</v>
      </c>
      <c r="R8">
        <v>141.94</v>
      </c>
      <c r="S8">
        <v>94.27</v>
      </c>
      <c r="T8">
        <v>22689.35</v>
      </c>
      <c r="U8">
        <v>0.66</v>
      </c>
      <c r="V8">
        <v>0.84</v>
      </c>
      <c r="W8">
        <v>20.57</v>
      </c>
      <c r="X8">
        <v>1.4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2.5109</v>
      </c>
      <c r="E9">
        <v>39.83</v>
      </c>
      <c r="F9">
        <v>35.72</v>
      </c>
      <c r="G9">
        <v>48.71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42</v>
      </c>
      <c r="N9">
        <v>39.98</v>
      </c>
      <c r="O9">
        <v>24458.36</v>
      </c>
      <c r="P9">
        <v>470.39</v>
      </c>
      <c r="Q9">
        <v>1219.24</v>
      </c>
      <c r="R9">
        <v>137.21</v>
      </c>
      <c r="S9">
        <v>94.27</v>
      </c>
      <c r="T9">
        <v>20351.28</v>
      </c>
      <c r="U9">
        <v>0.6899999999999999</v>
      </c>
      <c r="V9">
        <v>0.84</v>
      </c>
      <c r="W9">
        <v>20.55</v>
      </c>
      <c r="X9">
        <v>1.25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2.5371</v>
      </c>
      <c r="E10">
        <v>39.41</v>
      </c>
      <c r="F10">
        <v>35.53</v>
      </c>
      <c r="G10">
        <v>56.1</v>
      </c>
      <c r="H10">
        <v>0.8100000000000001</v>
      </c>
      <c r="I10">
        <v>38</v>
      </c>
      <c r="J10">
        <v>197.97</v>
      </c>
      <c r="K10">
        <v>53.44</v>
      </c>
      <c r="L10">
        <v>9</v>
      </c>
      <c r="M10">
        <v>36</v>
      </c>
      <c r="N10">
        <v>40.53</v>
      </c>
      <c r="O10">
        <v>24650.18</v>
      </c>
      <c r="P10">
        <v>464.14</v>
      </c>
      <c r="Q10">
        <v>1219.05</v>
      </c>
      <c r="R10">
        <v>130.76</v>
      </c>
      <c r="S10">
        <v>94.27</v>
      </c>
      <c r="T10">
        <v>17156.86</v>
      </c>
      <c r="U10">
        <v>0.72</v>
      </c>
      <c r="V10">
        <v>0.85</v>
      </c>
      <c r="W10">
        <v>20.55</v>
      </c>
      <c r="X10">
        <v>1.06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2.5542</v>
      </c>
      <c r="E11">
        <v>39.15</v>
      </c>
      <c r="F11">
        <v>35.42</v>
      </c>
      <c r="G11">
        <v>62.5</v>
      </c>
      <c r="H11">
        <v>0.89</v>
      </c>
      <c r="I11">
        <v>34</v>
      </c>
      <c r="J11">
        <v>199.53</v>
      </c>
      <c r="K11">
        <v>53.44</v>
      </c>
      <c r="L11">
        <v>10</v>
      </c>
      <c r="M11">
        <v>32</v>
      </c>
      <c r="N11">
        <v>41.1</v>
      </c>
      <c r="O11">
        <v>24842.77</v>
      </c>
      <c r="P11">
        <v>458.78</v>
      </c>
      <c r="Q11">
        <v>1219.09</v>
      </c>
      <c r="R11">
        <v>127.54</v>
      </c>
      <c r="S11">
        <v>94.27</v>
      </c>
      <c r="T11">
        <v>15568.85</v>
      </c>
      <c r="U11">
        <v>0.74</v>
      </c>
      <c r="V11">
        <v>0.85</v>
      </c>
      <c r="W11">
        <v>20.53</v>
      </c>
      <c r="X11">
        <v>0.9399999999999999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2.5681</v>
      </c>
      <c r="E12">
        <v>38.94</v>
      </c>
      <c r="F12">
        <v>35.32</v>
      </c>
      <c r="G12">
        <v>68.34999999999999</v>
      </c>
      <c r="H12">
        <v>0.97</v>
      </c>
      <c r="I12">
        <v>31</v>
      </c>
      <c r="J12">
        <v>201.1</v>
      </c>
      <c r="K12">
        <v>53.44</v>
      </c>
      <c r="L12">
        <v>11</v>
      </c>
      <c r="M12">
        <v>29</v>
      </c>
      <c r="N12">
        <v>41.66</v>
      </c>
      <c r="O12">
        <v>25036.12</v>
      </c>
      <c r="P12">
        <v>453.69</v>
      </c>
      <c r="Q12">
        <v>1218.98</v>
      </c>
      <c r="R12">
        <v>124.04</v>
      </c>
      <c r="S12">
        <v>94.27</v>
      </c>
      <c r="T12">
        <v>13833.44</v>
      </c>
      <c r="U12">
        <v>0.76</v>
      </c>
      <c r="V12">
        <v>0.85</v>
      </c>
      <c r="W12">
        <v>20.53</v>
      </c>
      <c r="X12">
        <v>0.85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2.5805</v>
      </c>
      <c r="E13">
        <v>38.75</v>
      </c>
      <c r="F13">
        <v>35.24</v>
      </c>
      <c r="G13">
        <v>75.52</v>
      </c>
      <c r="H13">
        <v>1.05</v>
      </c>
      <c r="I13">
        <v>28</v>
      </c>
      <c r="J13">
        <v>202.67</v>
      </c>
      <c r="K13">
        <v>53.44</v>
      </c>
      <c r="L13">
        <v>12</v>
      </c>
      <c r="M13">
        <v>26</v>
      </c>
      <c r="N13">
        <v>42.24</v>
      </c>
      <c r="O13">
        <v>25230.25</v>
      </c>
      <c r="P13">
        <v>448.55</v>
      </c>
      <c r="Q13">
        <v>1218.89</v>
      </c>
      <c r="R13">
        <v>121.78</v>
      </c>
      <c r="S13">
        <v>94.27</v>
      </c>
      <c r="T13">
        <v>12720.1</v>
      </c>
      <c r="U13">
        <v>0.77</v>
      </c>
      <c r="V13">
        <v>0.86</v>
      </c>
      <c r="W13">
        <v>20.52</v>
      </c>
      <c r="X13">
        <v>0.77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2.5889</v>
      </c>
      <c r="E14">
        <v>38.63</v>
      </c>
      <c r="F14">
        <v>35.19</v>
      </c>
      <c r="G14">
        <v>81.20999999999999</v>
      </c>
      <c r="H14">
        <v>1.13</v>
      </c>
      <c r="I14">
        <v>26</v>
      </c>
      <c r="J14">
        <v>204.25</v>
      </c>
      <c r="K14">
        <v>53.44</v>
      </c>
      <c r="L14">
        <v>13</v>
      </c>
      <c r="M14">
        <v>24</v>
      </c>
      <c r="N14">
        <v>42.82</v>
      </c>
      <c r="O14">
        <v>25425.3</v>
      </c>
      <c r="P14">
        <v>444.22</v>
      </c>
      <c r="Q14">
        <v>1218.84</v>
      </c>
      <c r="R14">
        <v>119.75</v>
      </c>
      <c r="S14">
        <v>94.27</v>
      </c>
      <c r="T14">
        <v>11714.65</v>
      </c>
      <c r="U14">
        <v>0.79</v>
      </c>
      <c r="V14">
        <v>0.86</v>
      </c>
      <c r="W14">
        <v>20.53</v>
      </c>
      <c r="X14">
        <v>0.72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2.5979</v>
      </c>
      <c r="E15">
        <v>38.49</v>
      </c>
      <c r="F15">
        <v>35.13</v>
      </c>
      <c r="G15">
        <v>87.83</v>
      </c>
      <c r="H15">
        <v>1.21</v>
      </c>
      <c r="I15">
        <v>24</v>
      </c>
      <c r="J15">
        <v>205.84</v>
      </c>
      <c r="K15">
        <v>53.44</v>
      </c>
      <c r="L15">
        <v>14</v>
      </c>
      <c r="M15">
        <v>22</v>
      </c>
      <c r="N15">
        <v>43.4</v>
      </c>
      <c r="O15">
        <v>25621.03</v>
      </c>
      <c r="P15">
        <v>439.19</v>
      </c>
      <c r="Q15">
        <v>1218.75</v>
      </c>
      <c r="R15">
        <v>118.32</v>
      </c>
      <c r="S15">
        <v>94.27</v>
      </c>
      <c r="T15">
        <v>11008.89</v>
      </c>
      <c r="U15">
        <v>0.8</v>
      </c>
      <c r="V15">
        <v>0.86</v>
      </c>
      <c r="W15">
        <v>20.52</v>
      </c>
      <c r="X15">
        <v>0.66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2.6072</v>
      </c>
      <c r="E16">
        <v>38.36</v>
      </c>
      <c r="F16">
        <v>35.07</v>
      </c>
      <c r="G16">
        <v>95.64</v>
      </c>
      <c r="H16">
        <v>1.28</v>
      </c>
      <c r="I16">
        <v>22</v>
      </c>
      <c r="J16">
        <v>207.43</v>
      </c>
      <c r="K16">
        <v>53.44</v>
      </c>
      <c r="L16">
        <v>15</v>
      </c>
      <c r="M16">
        <v>20</v>
      </c>
      <c r="N16">
        <v>44</v>
      </c>
      <c r="O16">
        <v>25817.56</v>
      </c>
      <c r="P16">
        <v>434.35</v>
      </c>
      <c r="Q16">
        <v>1218.93</v>
      </c>
      <c r="R16">
        <v>116.19</v>
      </c>
      <c r="S16">
        <v>94.27</v>
      </c>
      <c r="T16">
        <v>9951.48</v>
      </c>
      <c r="U16">
        <v>0.8100000000000001</v>
      </c>
      <c r="V16">
        <v>0.86</v>
      </c>
      <c r="W16">
        <v>20.51</v>
      </c>
      <c r="X16">
        <v>0.6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2.6109</v>
      </c>
      <c r="E17">
        <v>38.3</v>
      </c>
      <c r="F17">
        <v>35.05</v>
      </c>
      <c r="G17">
        <v>100.15</v>
      </c>
      <c r="H17">
        <v>1.36</v>
      </c>
      <c r="I17">
        <v>21</v>
      </c>
      <c r="J17">
        <v>209.03</v>
      </c>
      <c r="K17">
        <v>53.44</v>
      </c>
      <c r="L17">
        <v>16</v>
      </c>
      <c r="M17">
        <v>19</v>
      </c>
      <c r="N17">
        <v>44.6</v>
      </c>
      <c r="O17">
        <v>26014.91</v>
      </c>
      <c r="P17">
        <v>429.26</v>
      </c>
      <c r="Q17">
        <v>1218.8</v>
      </c>
      <c r="R17">
        <v>115.5</v>
      </c>
      <c r="S17">
        <v>94.27</v>
      </c>
      <c r="T17">
        <v>9610.9</v>
      </c>
      <c r="U17">
        <v>0.82</v>
      </c>
      <c r="V17">
        <v>0.86</v>
      </c>
      <c r="W17">
        <v>20.52</v>
      </c>
      <c r="X17">
        <v>0.58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2.6209</v>
      </c>
      <c r="E18">
        <v>38.16</v>
      </c>
      <c r="F18">
        <v>34.98</v>
      </c>
      <c r="G18">
        <v>110.46</v>
      </c>
      <c r="H18">
        <v>1.43</v>
      </c>
      <c r="I18">
        <v>19</v>
      </c>
      <c r="J18">
        <v>210.64</v>
      </c>
      <c r="K18">
        <v>53.44</v>
      </c>
      <c r="L18">
        <v>17</v>
      </c>
      <c r="M18">
        <v>17</v>
      </c>
      <c r="N18">
        <v>45.21</v>
      </c>
      <c r="O18">
        <v>26213.09</v>
      </c>
      <c r="P18">
        <v>424.63</v>
      </c>
      <c r="Q18">
        <v>1218.68</v>
      </c>
      <c r="R18">
        <v>113.14</v>
      </c>
      <c r="S18">
        <v>94.27</v>
      </c>
      <c r="T18">
        <v>8445.120000000001</v>
      </c>
      <c r="U18">
        <v>0.83</v>
      </c>
      <c r="V18">
        <v>0.86</v>
      </c>
      <c r="W18">
        <v>20.51</v>
      </c>
      <c r="X18">
        <v>0.51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2.6243</v>
      </c>
      <c r="E19">
        <v>38.1</v>
      </c>
      <c r="F19">
        <v>34.97</v>
      </c>
      <c r="G19">
        <v>116.55</v>
      </c>
      <c r="H19">
        <v>1.51</v>
      </c>
      <c r="I19">
        <v>18</v>
      </c>
      <c r="J19">
        <v>212.25</v>
      </c>
      <c r="K19">
        <v>53.44</v>
      </c>
      <c r="L19">
        <v>18</v>
      </c>
      <c r="M19">
        <v>16</v>
      </c>
      <c r="N19">
        <v>45.82</v>
      </c>
      <c r="O19">
        <v>26412.11</v>
      </c>
      <c r="P19">
        <v>420.19</v>
      </c>
      <c r="Q19">
        <v>1218.68</v>
      </c>
      <c r="R19">
        <v>112.85</v>
      </c>
      <c r="S19">
        <v>94.27</v>
      </c>
      <c r="T19">
        <v>8301.32</v>
      </c>
      <c r="U19">
        <v>0.84</v>
      </c>
      <c r="V19">
        <v>0.86</v>
      </c>
      <c r="W19">
        <v>20.51</v>
      </c>
      <c r="X19">
        <v>0.5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2.6297</v>
      </c>
      <c r="E20">
        <v>38.03</v>
      </c>
      <c r="F20">
        <v>34.93</v>
      </c>
      <c r="G20">
        <v>123.27</v>
      </c>
      <c r="H20">
        <v>1.58</v>
      </c>
      <c r="I20">
        <v>17</v>
      </c>
      <c r="J20">
        <v>213.87</v>
      </c>
      <c r="K20">
        <v>53.44</v>
      </c>
      <c r="L20">
        <v>19</v>
      </c>
      <c r="M20">
        <v>15</v>
      </c>
      <c r="N20">
        <v>46.44</v>
      </c>
      <c r="O20">
        <v>26611.98</v>
      </c>
      <c r="P20">
        <v>415.68</v>
      </c>
      <c r="Q20">
        <v>1218.81</v>
      </c>
      <c r="R20">
        <v>111.58</v>
      </c>
      <c r="S20">
        <v>94.27</v>
      </c>
      <c r="T20">
        <v>7672.9</v>
      </c>
      <c r="U20">
        <v>0.84</v>
      </c>
      <c r="V20">
        <v>0.86</v>
      </c>
      <c r="W20">
        <v>20.51</v>
      </c>
      <c r="X20">
        <v>0.46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2.6343</v>
      </c>
      <c r="E21">
        <v>37.96</v>
      </c>
      <c r="F21">
        <v>34.9</v>
      </c>
      <c r="G21">
        <v>130.86</v>
      </c>
      <c r="H21">
        <v>1.65</v>
      </c>
      <c r="I21">
        <v>16</v>
      </c>
      <c r="J21">
        <v>215.5</v>
      </c>
      <c r="K21">
        <v>53.44</v>
      </c>
      <c r="L21">
        <v>20</v>
      </c>
      <c r="M21">
        <v>14</v>
      </c>
      <c r="N21">
        <v>47.07</v>
      </c>
      <c r="O21">
        <v>26812.71</v>
      </c>
      <c r="P21">
        <v>410.91</v>
      </c>
      <c r="Q21">
        <v>1218.72</v>
      </c>
      <c r="R21">
        <v>110.32</v>
      </c>
      <c r="S21">
        <v>94.27</v>
      </c>
      <c r="T21">
        <v>7048.23</v>
      </c>
      <c r="U21">
        <v>0.85</v>
      </c>
      <c r="V21">
        <v>0.86</v>
      </c>
      <c r="W21">
        <v>20.51</v>
      </c>
      <c r="X21">
        <v>0.43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2.6389</v>
      </c>
      <c r="E22">
        <v>37.89</v>
      </c>
      <c r="F22">
        <v>34.87</v>
      </c>
      <c r="G22">
        <v>139.47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13</v>
      </c>
      <c r="N22">
        <v>47.7</v>
      </c>
      <c r="O22">
        <v>27014.3</v>
      </c>
      <c r="P22">
        <v>405.49</v>
      </c>
      <c r="Q22">
        <v>1218.62</v>
      </c>
      <c r="R22">
        <v>109.65</v>
      </c>
      <c r="S22">
        <v>94.27</v>
      </c>
      <c r="T22">
        <v>6717.7</v>
      </c>
      <c r="U22">
        <v>0.86</v>
      </c>
      <c r="V22">
        <v>0.86</v>
      </c>
      <c r="W22">
        <v>20.51</v>
      </c>
      <c r="X22">
        <v>0.4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2.6388</v>
      </c>
      <c r="E23">
        <v>37.9</v>
      </c>
      <c r="F23">
        <v>34.87</v>
      </c>
      <c r="G23">
        <v>139.48</v>
      </c>
      <c r="H23">
        <v>1.79</v>
      </c>
      <c r="I23">
        <v>15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400.99</v>
      </c>
      <c r="Q23">
        <v>1218.85</v>
      </c>
      <c r="R23">
        <v>109.36</v>
      </c>
      <c r="S23">
        <v>94.27</v>
      </c>
      <c r="T23">
        <v>6571.8</v>
      </c>
      <c r="U23">
        <v>0.86</v>
      </c>
      <c r="V23">
        <v>0.86</v>
      </c>
      <c r="W23">
        <v>20.51</v>
      </c>
      <c r="X23">
        <v>0.4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2.6429</v>
      </c>
      <c r="E24">
        <v>37.84</v>
      </c>
      <c r="F24">
        <v>34.85</v>
      </c>
      <c r="G24">
        <v>149.35</v>
      </c>
      <c r="H24">
        <v>1.85</v>
      </c>
      <c r="I24">
        <v>14</v>
      </c>
      <c r="J24">
        <v>220.43</v>
      </c>
      <c r="K24">
        <v>53.44</v>
      </c>
      <c r="L24">
        <v>23</v>
      </c>
      <c r="M24">
        <v>0</v>
      </c>
      <c r="N24">
        <v>48.99</v>
      </c>
      <c r="O24">
        <v>27420.16</v>
      </c>
      <c r="P24">
        <v>402.17</v>
      </c>
      <c r="Q24">
        <v>1218.7</v>
      </c>
      <c r="R24">
        <v>108.37</v>
      </c>
      <c r="S24">
        <v>94.27</v>
      </c>
      <c r="T24">
        <v>6084.63</v>
      </c>
      <c r="U24">
        <v>0.87</v>
      </c>
      <c r="V24">
        <v>0.87</v>
      </c>
      <c r="W24">
        <v>20.52</v>
      </c>
      <c r="X24">
        <v>0.38</v>
      </c>
      <c r="Y24">
        <v>4</v>
      </c>
      <c r="Z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1.8569</v>
      </c>
      <c r="E2">
        <v>53.85</v>
      </c>
      <c r="F2">
        <v>44.03</v>
      </c>
      <c r="G2">
        <v>8.15</v>
      </c>
      <c r="H2">
        <v>0.15</v>
      </c>
      <c r="I2">
        <v>324</v>
      </c>
      <c r="J2">
        <v>116.05</v>
      </c>
      <c r="K2">
        <v>43.4</v>
      </c>
      <c r="L2">
        <v>1</v>
      </c>
      <c r="M2">
        <v>322</v>
      </c>
      <c r="N2">
        <v>16.65</v>
      </c>
      <c r="O2">
        <v>14546.17</v>
      </c>
      <c r="P2">
        <v>447.97</v>
      </c>
      <c r="Q2">
        <v>1224.26</v>
      </c>
      <c r="R2">
        <v>406.28</v>
      </c>
      <c r="S2">
        <v>94.27</v>
      </c>
      <c r="T2">
        <v>153486.54</v>
      </c>
      <c r="U2">
        <v>0.23</v>
      </c>
      <c r="V2">
        <v>0.6899999999999999</v>
      </c>
      <c r="W2">
        <v>21.02</v>
      </c>
      <c r="X2">
        <v>9.49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2.2762</v>
      </c>
      <c r="E3">
        <v>43.93</v>
      </c>
      <c r="F3">
        <v>38.51</v>
      </c>
      <c r="G3">
        <v>16.5</v>
      </c>
      <c r="H3">
        <v>0.3</v>
      </c>
      <c r="I3">
        <v>140</v>
      </c>
      <c r="J3">
        <v>117.34</v>
      </c>
      <c r="K3">
        <v>43.4</v>
      </c>
      <c r="L3">
        <v>2</v>
      </c>
      <c r="M3">
        <v>138</v>
      </c>
      <c r="N3">
        <v>16.94</v>
      </c>
      <c r="O3">
        <v>14705.49</v>
      </c>
      <c r="P3">
        <v>385.89</v>
      </c>
      <c r="Q3">
        <v>1221.08</v>
      </c>
      <c r="R3">
        <v>227.66</v>
      </c>
      <c r="S3">
        <v>94.27</v>
      </c>
      <c r="T3">
        <v>65098.52</v>
      </c>
      <c r="U3">
        <v>0.41</v>
      </c>
      <c r="V3">
        <v>0.78</v>
      </c>
      <c r="W3">
        <v>20.7</v>
      </c>
      <c r="X3">
        <v>4.01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2.4281</v>
      </c>
      <c r="E4">
        <v>41.18</v>
      </c>
      <c r="F4">
        <v>37</v>
      </c>
      <c r="G4">
        <v>25.23</v>
      </c>
      <c r="H4">
        <v>0.45</v>
      </c>
      <c r="I4">
        <v>88</v>
      </c>
      <c r="J4">
        <v>118.63</v>
      </c>
      <c r="K4">
        <v>43.4</v>
      </c>
      <c r="L4">
        <v>3</v>
      </c>
      <c r="M4">
        <v>86</v>
      </c>
      <c r="N4">
        <v>17.23</v>
      </c>
      <c r="O4">
        <v>14865.24</v>
      </c>
      <c r="P4">
        <v>363.98</v>
      </c>
      <c r="Q4">
        <v>1220.48</v>
      </c>
      <c r="R4">
        <v>178.6</v>
      </c>
      <c r="S4">
        <v>94.27</v>
      </c>
      <c r="T4">
        <v>40827.82</v>
      </c>
      <c r="U4">
        <v>0.53</v>
      </c>
      <c r="V4">
        <v>0.82</v>
      </c>
      <c r="W4">
        <v>20.62</v>
      </c>
      <c r="X4">
        <v>2.51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2.5063</v>
      </c>
      <c r="E5">
        <v>39.9</v>
      </c>
      <c r="F5">
        <v>36.29</v>
      </c>
      <c r="G5">
        <v>34.02</v>
      </c>
      <c r="H5">
        <v>0.59</v>
      </c>
      <c r="I5">
        <v>64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349.82</v>
      </c>
      <c r="Q5">
        <v>1219.25</v>
      </c>
      <c r="R5">
        <v>155.55</v>
      </c>
      <c r="S5">
        <v>94.27</v>
      </c>
      <c r="T5">
        <v>29421.36</v>
      </c>
      <c r="U5">
        <v>0.61</v>
      </c>
      <c r="V5">
        <v>0.83</v>
      </c>
      <c r="W5">
        <v>20.58</v>
      </c>
      <c r="X5">
        <v>1.81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2.5538</v>
      </c>
      <c r="E6">
        <v>39.16</v>
      </c>
      <c r="F6">
        <v>35.88</v>
      </c>
      <c r="G6">
        <v>43.05</v>
      </c>
      <c r="H6">
        <v>0.73</v>
      </c>
      <c r="I6">
        <v>50</v>
      </c>
      <c r="J6">
        <v>121.23</v>
      </c>
      <c r="K6">
        <v>43.4</v>
      </c>
      <c r="L6">
        <v>5</v>
      </c>
      <c r="M6">
        <v>48</v>
      </c>
      <c r="N6">
        <v>17.83</v>
      </c>
      <c r="O6">
        <v>15186.08</v>
      </c>
      <c r="P6">
        <v>338.58</v>
      </c>
      <c r="Q6">
        <v>1219.26</v>
      </c>
      <c r="R6">
        <v>142.24</v>
      </c>
      <c r="S6">
        <v>94.27</v>
      </c>
      <c r="T6">
        <v>22838.02</v>
      </c>
      <c r="U6">
        <v>0.66</v>
      </c>
      <c r="V6">
        <v>0.84</v>
      </c>
      <c r="W6">
        <v>20.56</v>
      </c>
      <c r="X6">
        <v>1.4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2.5857</v>
      </c>
      <c r="E7">
        <v>38.67</v>
      </c>
      <c r="F7">
        <v>35.61</v>
      </c>
      <c r="G7">
        <v>52.11</v>
      </c>
      <c r="H7">
        <v>0.86</v>
      </c>
      <c r="I7">
        <v>41</v>
      </c>
      <c r="J7">
        <v>122.54</v>
      </c>
      <c r="K7">
        <v>43.4</v>
      </c>
      <c r="L7">
        <v>6</v>
      </c>
      <c r="M7">
        <v>39</v>
      </c>
      <c r="N7">
        <v>18.14</v>
      </c>
      <c r="O7">
        <v>15347.16</v>
      </c>
      <c r="P7">
        <v>328.65</v>
      </c>
      <c r="Q7">
        <v>1219.15</v>
      </c>
      <c r="R7">
        <v>133.2</v>
      </c>
      <c r="S7">
        <v>94.27</v>
      </c>
      <c r="T7">
        <v>18360.86</v>
      </c>
      <c r="U7">
        <v>0.71</v>
      </c>
      <c r="V7">
        <v>0.85</v>
      </c>
      <c r="W7">
        <v>20.56</v>
      </c>
      <c r="X7">
        <v>1.14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2.6091</v>
      </c>
      <c r="E8">
        <v>38.33</v>
      </c>
      <c r="F8">
        <v>35.43</v>
      </c>
      <c r="G8">
        <v>62.52</v>
      </c>
      <c r="H8">
        <v>1</v>
      </c>
      <c r="I8">
        <v>34</v>
      </c>
      <c r="J8">
        <v>123.85</v>
      </c>
      <c r="K8">
        <v>43.4</v>
      </c>
      <c r="L8">
        <v>7</v>
      </c>
      <c r="M8">
        <v>32</v>
      </c>
      <c r="N8">
        <v>18.45</v>
      </c>
      <c r="O8">
        <v>15508.69</v>
      </c>
      <c r="P8">
        <v>319.07</v>
      </c>
      <c r="Q8">
        <v>1219.12</v>
      </c>
      <c r="R8">
        <v>127.96</v>
      </c>
      <c r="S8">
        <v>94.27</v>
      </c>
      <c r="T8">
        <v>15778.34</v>
      </c>
      <c r="U8">
        <v>0.74</v>
      </c>
      <c r="V8">
        <v>0.85</v>
      </c>
      <c r="W8">
        <v>20.54</v>
      </c>
      <c r="X8">
        <v>0.96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2.6273</v>
      </c>
      <c r="E9">
        <v>38.06</v>
      </c>
      <c r="F9">
        <v>35.29</v>
      </c>
      <c r="G9">
        <v>73</v>
      </c>
      <c r="H9">
        <v>1.13</v>
      </c>
      <c r="I9">
        <v>29</v>
      </c>
      <c r="J9">
        <v>125.16</v>
      </c>
      <c r="K9">
        <v>43.4</v>
      </c>
      <c r="L9">
        <v>8</v>
      </c>
      <c r="M9">
        <v>27</v>
      </c>
      <c r="N9">
        <v>18.76</v>
      </c>
      <c r="O9">
        <v>15670.68</v>
      </c>
      <c r="P9">
        <v>308.84</v>
      </c>
      <c r="Q9">
        <v>1219</v>
      </c>
      <c r="R9">
        <v>123.19</v>
      </c>
      <c r="S9">
        <v>94.27</v>
      </c>
      <c r="T9">
        <v>13418.77</v>
      </c>
      <c r="U9">
        <v>0.77</v>
      </c>
      <c r="V9">
        <v>0.85</v>
      </c>
      <c r="W9">
        <v>20.53</v>
      </c>
      <c r="X9">
        <v>0.8100000000000001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2.6432</v>
      </c>
      <c r="E10">
        <v>37.83</v>
      </c>
      <c r="F10">
        <v>35.15</v>
      </c>
      <c r="G10">
        <v>84.36</v>
      </c>
      <c r="H10">
        <v>1.26</v>
      </c>
      <c r="I10">
        <v>25</v>
      </c>
      <c r="J10">
        <v>126.48</v>
      </c>
      <c r="K10">
        <v>43.4</v>
      </c>
      <c r="L10">
        <v>9</v>
      </c>
      <c r="M10">
        <v>23</v>
      </c>
      <c r="N10">
        <v>19.08</v>
      </c>
      <c r="O10">
        <v>15833.12</v>
      </c>
      <c r="P10">
        <v>299.25</v>
      </c>
      <c r="Q10">
        <v>1218.99</v>
      </c>
      <c r="R10">
        <v>118.88</v>
      </c>
      <c r="S10">
        <v>94.27</v>
      </c>
      <c r="T10">
        <v>11281.02</v>
      </c>
      <c r="U10">
        <v>0.79</v>
      </c>
      <c r="V10">
        <v>0.86</v>
      </c>
      <c r="W10">
        <v>20.52</v>
      </c>
      <c r="X10">
        <v>0.68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2.6451</v>
      </c>
      <c r="E11">
        <v>37.81</v>
      </c>
      <c r="F11">
        <v>35.15</v>
      </c>
      <c r="G11">
        <v>87.87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296.56</v>
      </c>
      <c r="Q11">
        <v>1219.01</v>
      </c>
      <c r="R11">
        <v>117.71</v>
      </c>
      <c r="S11">
        <v>94.27</v>
      </c>
      <c r="T11">
        <v>10701.34</v>
      </c>
      <c r="U11">
        <v>0.8</v>
      </c>
      <c r="V11">
        <v>0.86</v>
      </c>
      <c r="W11">
        <v>20.55</v>
      </c>
      <c r="X11">
        <v>0.68</v>
      </c>
      <c r="Y11">
        <v>4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2.0451</v>
      </c>
      <c r="E2">
        <v>48.9</v>
      </c>
      <c r="F2">
        <v>42.06</v>
      </c>
      <c r="G2">
        <v>9.74</v>
      </c>
      <c r="H2">
        <v>0.2</v>
      </c>
      <c r="I2">
        <v>259</v>
      </c>
      <c r="J2">
        <v>89.87</v>
      </c>
      <c r="K2">
        <v>37.55</v>
      </c>
      <c r="L2">
        <v>1</v>
      </c>
      <c r="M2">
        <v>257</v>
      </c>
      <c r="N2">
        <v>11.32</v>
      </c>
      <c r="O2">
        <v>11317.98</v>
      </c>
      <c r="P2">
        <v>358.54</v>
      </c>
      <c r="Q2">
        <v>1223.31</v>
      </c>
      <c r="R2">
        <v>342.11</v>
      </c>
      <c r="S2">
        <v>94.27</v>
      </c>
      <c r="T2">
        <v>121729.05</v>
      </c>
      <c r="U2">
        <v>0.28</v>
      </c>
      <c r="V2">
        <v>0.72</v>
      </c>
      <c r="W2">
        <v>20.91</v>
      </c>
      <c r="X2">
        <v>7.54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2.389</v>
      </c>
      <c r="E3">
        <v>41.86</v>
      </c>
      <c r="F3">
        <v>37.76</v>
      </c>
      <c r="G3">
        <v>19.88</v>
      </c>
      <c r="H3">
        <v>0.39</v>
      </c>
      <c r="I3">
        <v>114</v>
      </c>
      <c r="J3">
        <v>91.09999999999999</v>
      </c>
      <c r="K3">
        <v>37.55</v>
      </c>
      <c r="L3">
        <v>2</v>
      </c>
      <c r="M3">
        <v>112</v>
      </c>
      <c r="N3">
        <v>11.54</v>
      </c>
      <c r="O3">
        <v>11468.97</v>
      </c>
      <c r="P3">
        <v>313.13</v>
      </c>
      <c r="Q3">
        <v>1220.18</v>
      </c>
      <c r="R3">
        <v>202.94</v>
      </c>
      <c r="S3">
        <v>94.27</v>
      </c>
      <c r="T3">
        <v>52867.88</v>
      </c>
      <c r="U3">
        <v>0.46</v>
      </c>
      <c r="V3">
        <v>0.8</v>
      </c>
      <c r="W3">
        <v>20.68</v>
      </c>
      <c r="X3">
        <v>3.27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2.515</v>
      </c>
      <c r="E4">
        <v>39.76</v>
      </c>
      <c r="F4">
        <v>36.48</v>
      </c>
      <c r="G4">
        <v>30.83</v>
      </c>
      <c r="H4">
        <v>0.57</v>
      </c>
      <c r="I4">
        <v>71</v>
      </c>
      <c r="J4">
        <v>92.31999999999999</v>
      </c>
      <c r="K4">
        <v>37.55</v>
      </c>
      <c r="L4">
        <v>3</v>
      </c>
      <c r="M4">
        <v>69</v>
      </c>
      <c r="N4">
        <v>11.77</v>
      </c>
      <c r="O4">
        <v>11620.34</v>
      </c>
      <c r="P4">
        <v>293.1</v>
      </c>
      <c r="Q4">
        <v>1219.9</v>
      </c>
      <c r="R4">
        <v>161.78</v>
      </c>
      <c r="S4">
        <v>94.27</v>
      </c>
      <c r="T4">
        <v>32504.02</v>
      </c>
      <c r="U4">
        <v>0.58</v>
      </c>
      <c r="V4">
        <v>0.83</v>
      </c>
      <c r="W4">
        <v>20.59</v>
      </c>
      <c r="X4">
        <v>2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2.5779</v>
      </c>
      <c r="E5">
        <v>38.79</v>
      </c>
      <c r="F5">
        <v>35.89</v>
      </c>
      <c r="G5">
        <v>42.22</v>
      </c>
      <c r="H5">
        <v>0.75</v>
      </c>
      <c r="I5">
        <v>51</v>
      </c>
      <c r="J5">
        <v>93.55</v>
      </c>
      <c r="K5">
        <v>37.55</v>
      </c>
      <c r="L5">
        <v>4</v>
      </c>
      <c r="M5">
        <v>49</v>
      </c>
      <c r="N5">
        <v>12</v>
      </c>
      <c r="O5">
        <v>11772.07</v>
      </c>
      <c r="P5">
        <v>278.21</v>
      </c>
      <c r="Q5">
        <v>1219.36</v>
      </c>
      <c r="R5">
        <v>142.57</v>
      </c>
      <c r="S5">
        <v>94.27</v>
      </c>
      <c r="T5">
        <v>22997.97</v>
      </c>
      <c r="U5">
        <v>0.66</v>
      </c>
      <c r="V5">
        <v>0.84</v>
      </c>
      <c r="W5">
        <v>20.56</v>
      </c>
      <c r="X5">
        <v>1.41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2.6146</v>
      </c>
      <c r="E6">
        <v>38.25</v>
      </c>
      <c r="F6">
        <v>35.57</v>
      </c>
      <c r="G6">
        <v>54.72</v>
      </c>
      <c r="H6">
        <v>0.93</v>
      </c>
      <c r="I6">
        <v>39</v>
      </c>
      <c r="J6">
        <v>94.79000000000001</v>
      </c>
      <c r="K6">
        <v>37.55</v>
      </c>
      <c r="L6">
        <v>5</v>
      </c>
      <c r="M6">
        <v>37</v>
      </c>
      <c r="N6">
        <v>12.23</v>
      </c>
      <c r="O6">
        <v>11924.18</v>
      </c>
      <c r="P6">
        <v>264.52</v>
      </c>
      <c r="Q6">
        <v>1219.11</v>
      </c>
      <c r="R6">
        <v>132.38</v>
      </c>
      <c r="S6">
        <v>94.27</v>
      </c>
      <c r="T6">
        <v>17962.46</v>
      </c>
      <c r="U6">
        <v>0.71</v>
      </c>
      <c r="V6">
        <v>0.85</v>
      </c>
      <c r="W6">
        <v>20.54</v>
      </c>
      <c r="X6">
        <v>1.1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2.6359</v>
      </c>
      <c r="E7">
        <v>37.94</v>
      </c>
      <c r="F7">
        <v>35.39</v>
      </c>
      <c r="G7">
        <v>66.36</v>
      </c>
      <c r="H7">
        <v>1.1</v>
      </c>
      <c r="I7">
        <v>32</v>
      </c>
      <c r="J7">
        <v>96.02</v>
      </c>
      <c r="K7">
        <v>37.55</v>
      </c>
      <c r="L7">
        <v>6</v>
      </c>
      <c r="M7">
        <v>10</v>
      </c>
      <c r="N7">
        <v>12.47</v>
      </c>
      <c r="O7">
        <v>12076.67</v>
      </c>
      <c r="P7">
        <v>253.68</v>
      </c>
      <c r="Q7">
        <v>1219.19</v>
      </c>
      <c r="R7">
        <v>125.48</v>
      </c>
      <c r="S7">
        <v>94.27</v>
      </c>
      <c r="T7">
        <v>14549.82</v>
      </c>
      <c r="U7">
        <v>0.75</v>
      </c>
      <c r="V7">
        <v>0.85</v>
      </c>
      <c r="W7">
        <v>20.57</v>
      </c>
      <c r="X7">
        <v>0.92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2.6352</v>
      </c>
      <c r="E8">
        <v>37.95</v>
      </c>
      <c r="F8">
        <v>35.4</v>
      </c>
      <c r="G8">
        <v>66.38</v>
      </c>
      <c r="H8">
        <v>1.27</v>
      </c>
      <c r="I8">
        <v>32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255.89</v>
      </c>
      <c r="Q8">
        <v>1219.49</v>
      </c>
      <c r="R8">
        <v>125.49</v>
      </c>
      <c r="S8">
        <v>94.27</v>
      </c>
      <c r="T8">
        <v>14551.49</v>
      </c>
      <c r="U8">
        <v>0.75</v>
      </c>
      <c r="V8">
        <v>0.85</v>
      </c>
      <c r="W8">
        <v>20.58</v>
      </c>
      <c r="X8">
        <v>0.93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1.3806</v>
      </c>
      <c r="E2">
        <v>72.43000000000001</v>
      </c>
      <c r="F2">
        <v>49.93</v>
      </c>
      <c r="G2">
        <v>5.83</v>
      </c>
      <c r="H2">
        <v>0.09</v>
      </c>
      <c r="I2">
        <v>514</v>
      </c>
      <c r="J2">
        <v>194.77</v>
      </c>
      <c r="K2">
        <v>54.38</v>
      </c>
      <c r="L2">
        <v>1</v>
      </c>
      <c r="M2">
        <v>512</v>
      </c>
      <c r="N2">
        <v>39.4</v>
      </c>
      <c r="O2">
        <v>24256.19</v>
      </c>
      <c r="P2">
        <v>710.8</v>
      </c>
      <c r="Q2">
        <v>1227.8</v>
      </c>
      <c r="R2">
        <v>598.35</v>
      </c>
      <c r="S2">
        <v>94.27</v>
      </c>
      <c r="T2">
        <v>248572.37</v>
      </c>
      <c r="U2">
        <v>0.16</v>
      </c>
      <c r="V2">
        <v>0.61</v>
      </c>
      <c r="W2">
        <v>21.32</v>
      </c>
      <c r="X2">
        <v>15.34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1.9552</v>
      </c>
      <c r="E3">
        <v>51.15</v>
      </c>
      <c r="F3">
        <v>40.54</v>
      </c>
      <c r="G3">
        <v>11.69</v>
      </c>
      <c r="H3">
        <v>0.18</v>
      </c>
      <c r="I3">
        <v>208</v>
      </c>
      <c r="J3">
        <v>196.32</v>
      </c>
      <c r="K3">
        <v>54.38</v>
      </c>
      <c r="L3">
        <v>2</v>
      </c>
      <c r="M3">
        <v>206</v>
      </c>
      <c r="N3">
        <v>39.95</v>
      </c>
      <c r="O3">
        <v>24447.22</v>
      </c>
      <c r="P3">
        <v>575.85</v>
      </c>
      <c r="Q3">
        <v>1222.22</v>
      </c>
      <c r="R3">
        <v>293.5</v>
      </c>
      <c r="S3">
        <v>94.27</v>
      </c>
      <c r="T3">
        <v>97676.11</v>
      </c>
      <c r="U3">
        <v>0.32</v>
      </c>
      <c r="V3">
        <v>0.74</v>
      </c>
      <c r="W3">
        <v>20.82</v>
      </c>
      <c r="X3">
        <v>6.03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2.18</v>
      </c>
      <c r="E4">
        <v>45.87</v>
      </c>
      <c r="F4">
        <v>38.26</v>
      </c>
      <c r="G4">
        <v>17.52</v>
      </c>
      <c r="H4">
        <v>0.27</v>
      </c>
      <c r="I4">
        <v>131</v>
      </c>
      <c r="J4">
        <v>197.88</v>
      </c>
      <c r="K4">
        <v>54.38</v>
      </c>
      <c r="L4">
        <v>3</v>
      </c>
      <c r="M4">
        <v>129</v>
      </c>
      <c r="N4">
        <v>40.5</v>
      </c>
      <c r="O4">
        <v>24639</v>
      </c>
      <c r="P4">
        <v>540.46</v>
      </c>
      <c r="Q4">
        <v>1221.02</v>
      </c>
      <c r="R4">
        <v>219.37</v>
      </c>
      <c r="S4">
        <v>94.27</v>
      </c>
      <c r="T4">
        <v>60996.03</v>
      </c>
      <c r="U4">
        <v>0.43</v>
      </c>
      <c r="V4">
        <v>0.79</v>
      </c>
      <c r="W4">
        <v>20.69</v>
      </c>
      <c r="X4">
        <v>3.76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2.3045</v>
      </c>
      <c r="E5">
        <v>43.39</v>
      </c>
      <c r="F5">
        <v>37.18</v>
      </c>
      <c r="G5">
        <v>23.48</v>
      </c>
      <c r="H5">
        <v>0.36</v>
      </c>
      <c r="I5">
        <v>95</v>
      </c>
      <c r="J5">
        <v>199.44</v>
      </c>
      <c r="K5">
        <v>54.38</v>
      </c>
      <c r="L5">
        <v>4</v>
      </c>
      <c r="M5">
        <v>93</v>
      </c>
      <c r="N5">
        <v>41.06</v>
      </c>
      <c r="O5">
        <v>24831.54</v>
      </c>
      <c r="P5">
        <v>521.97</v>
      </c>
      <c r="Q5">
        <v>1220.48</v>
      </c>
      <c r="R5">
        <v>184.74</v>
      </c>
      <c r="S5">
        <v>94.27</v>
      </c>
      <c r="T5">
        <v>43861.88</v>
      </c>
      <c r="U5">
        <v>0.51</v>
      </c>
      <c r="V5">
        <v>0.8100000000000001</v>
      </c>
      <c r="W5">
        <v>20.63</v>
      </c>
      <c r="X5">
        <v>2.69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2.3788</v>
      </c>
      <c r="E6">
        <v>42.04</v>
      </c>
      <c r="F6">
        <v>36.6</v>
      </c>
      <c r="G6">
        <v>29.28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73</v>
      </c>
      <c r="N6">
        <v>41.63</v>
      </c>
      <c r="O6">
        <v>25024.84</v>
      </c>
      <c r="P6">
        <v>510.54</v>
      </c>
      <c r="Q6">
        <v>1219.58</v>
      </c>
      <c r="R6">
        <v>165.77</v>
      </c>
      <c r="S6">
        <v>94.27</v>
      </c>
      <c r="T6">
        <v>34480.57</v>
      </c>
      <c r="U6">
        <v>0.57</v>
      </c>
      <c r="V6">
        <v>0.82</v>
      </c>
      <c r="W6">
        <v>20.6</v>
      </c>
      <c r="X6">
        <v>2.12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2.4329</v>
      </c>
      <c r="E7">
        <v>41.1</v>
      </c>
      <c r="F7">
        <v>36.21</v>
      </c>
      <c r="G7">
        <v>35.62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501.54</v>
      </c>
      <c r="Q7">
        <v>1219.53</v>
      </c>
      <c r="R7">
        <v>153.2</v>
      </c>
      <c r="S7">
        <v>94.27</v>
      </c>
      <c r="T7">
        <v>28261.13</v>
      </c>
      <c r="U7">
        <v>0.62</v>
      </c>
      <c r="V7">
        <v>0.83</v>
      </c>
      <c r="W7">
        <v>20.58</v>
      </c>
      <c r="X7">
        <v>1.74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2.4686</v>
      </c>
      <c r="E8">
        <v>40.51</v>
      </c>
      <c r="F8">
        <v>35.97</v>
      </c>
      <c r="G8">
        <v>41.5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494.7</v>
      </c>
      <c r="Q8">
        <v>1219.32</v>
      </c>
      <c r="R8">
        <v>145.37</v>
      </c>
      <c r="S8">
        <v>94.27</v>
      </c>
      <c r="T8">
        <v>24390.85</v>
      </c>
      <c r="U8">
        <v>0.65</v>
      </c>
      <c r="V8">
        <v>0.84</v>
      </c>
      <c r="W8">
        <v>20.57</v>
      </c>
      <c r="X8">
        <v>1.49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2.4999</v>
      </c>
      <c r="E9">
        <v>40</v>
      </c>
      <c r="F9">
        <v>35.73</v>
      </c>
      <c r="G9">
        <v>47.65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488.03</v>
      </c>
      <c r="Q9">
        <v>1219.26</v>
      </c>
      <c r="R9">
        <v>137.36</v>
      </c>
      <c r="S9">
        <v>94.27</v>
      </c>
      <c r="T9">
        <v>20424.41</v>
      </c>
      <c r="U9">
        <v>0.6899999999999999</v>
      </c>
      <c r="V9">
        <v>0.84</v>
      </c>
      <c r="W9">
        <v>20.56</v>
      </c>
      <c r="X9">
        <v>1.26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2.5206</v>
      </c>
      <c r="E10">
        <v>39.67</v>
      </c>
      <c r="F10">
        <v>35.6</v>
      </c>
      <c r="G10">
        <v>53.4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482.38</v>
      </c>
      <c r="Q10">
        <v>1219.18</v>
      </c>
      <c r="R10">
        <v>133.38</v>
      </c>
      <c r="S10">
        <v>94.27</v>
      </c>
      <c r="T10">
        <v>18458.14</v>
      </c>
      <c r="U10">
        <v>0.71</v>
      </c>
      <c r="V10">
        <v>0.85</v>
      </c>
      <c r="W10">
        <v>20.54</v>
      </c>
      <c r="X10">
        <v>1.13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2.5384</v>
      </c>
      <c r="E11">
        <v>39.39</v>
      </c>
      <c r="F11">
        <v>35.48</v>
      </c>
      <c r="G11">
        <v>59.13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476.77</v>
      </c>
      <c r="Q11">
        <v>1219.2</v>
      </c>
      <c r="R11">
        <v>129.34</v>
      </c>
      <c r="S11">
        <v>94.27</v>
      </c>
      <c r="T11">
        <v>16458.64</v>
      </c>
      <c r="U11">
        <v>0.73</v>
      </c>
      <c r="V11">
        <v>0.85</v>
      </c>
      <c r="W11">
        <v>20.54</v>
      </c>
      <c r="X11">
        <v>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2.5566</v>
      </c>
      <c r="E12">
        <v>39.11</v>
      </c>
      <c r="F12">
        <v>35.35</v>
      </c>
      <c r="G12">
        <v>66.29000000000001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472.24</v>
      </c>
      <c r="Q12">
        <v>1218.9</v>
      </c>
      <c r="R12">
        <v>125.63</v>
      </c>
      <c r="S12">
        <v>94.27</v>
      </c>
      <c r="T12">
        <v>14623.73</v>
      </c>
      <c r="U12">
        <v>0.75</v>
      </c>
      <c r="V12">
        <v>0.85</v>
      </c>
      <c r="W12">
        <v>20.52</v>
      </c>
      <c r="X12">
        <v>0.88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2.5696</v>
      </c>
      <c r="E13">
        <v>38.92</v>
      </c>
      <c r="F13">
        <v>35.27</v>
      </c>
      <c r="G13">
        <v>72.98</v>
      </c>
      <c r="H13">
        <v>1</v>
      </c>
      <c r="I13">
        <v>29</v>
      </c>
      <c r="J13">
        <v>212.16</v>
      </c>
      <c r="K13">
        <v>54.38</v>
      </c>
      <c r="L13">
        <v>12</v>
      </c>
      <c r="M13">
        <v>27</v>
      </c>
      <c r="N13">
        <v>45.78</v>
      </c>
      <c r="O13">
        <v>26400.51</v>
      </c>
      <c r="P13">
        <v>467.24</v>
      </c>
      <c r="Q13">
        <v>1218.78</v>
      </c>
      <c r="R13">
        <v>122.47</v>
      </c>
      <c r="S13">
        <v>94.27</v>
      </c>
      <c r="T13">
        <v>13056.49</v>
      </c>
      <c r="U13">
        <v>0.77</v>
      </c>
      <c r="V13">
        <v>0.85</v>
      </c>
      <c r="W13">
        <v>20.54</v>
      </c>
      <c r="X13">
        <v>0.8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2.5774</v>
      </c>
      <c r="E14">
        <v>38.8</v>
      </c>
      <c r="F14">
        <v>35.23</v>
      </c>
      <c r="G14">
        <v>78.29000000000001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463.36</v>
      </c>
      <c r="Q14">
        <v>1218.77</v>
      </c>
      <c r="R14">
        <v>121.34</v>
      </c>
      <c r="S14">
        <v>94.27</v>
      </c>
      <c r="T14">
        <v>12501.26</v>
      </c>
      <c r="U14">
        <v>0.78</v>
      </c>
      <c r="V14">
        <v>0.86</v>
      </c>
      <c r="W14">
        <v>20.53</v>
      </c>
      <c r="X14">
        <v>0.76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2.5877</v>
      </c>
      <c r="E15">
        <v>38.65</v>
      </c>
      <c r="F15">
        <v>35.16</v>
      </c>
      <c r="G15">
        <v>84.37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458.43</v>
      </c>
      <c r="Q15">
        <v>1218.87</v>
      </c>
      <c r="R15">
        <v>118.95</v>
      </c>
      <c r="S15">
        <v>94.27</v>
      </c>
      <c r="T15">
        <v>11317.17</v>
      </c>
      <c r="U15">
        <v>0.79</v>
      </c>
      <c r="V15">
        <v>0.86</v>
      </c>
      <c r="W15">
        <v>20.52</v>
      </c>
      <c r="X15">
        <v>0.6899999999999999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2.5967</v>
      </c>
      <c r="E16">
        <v>38.51</v>
      </c>
      <c r="F16">
        <v>35.1</v>
      </c>
      <c r="G16">
        <v>91.56</v>
      </c>
      <c r="H16">
        <v>1.23</v>
      </c>
      <c r="I16">
        <v>23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454.02</v>
      </c>
      <c r="Q16">
        <v>1218.69</v>
      </c>
      <c r="R16">
        <v>117.22</v>
      </c>
      <c r="S16">
        <v>94.27</v>
      </c>
      <c r="T16">
        <v>10462.44</v>
      </c>
      <c r="U16">
        <v>0.8</v>
      </c>
      <c r="V16">
        <v>0.86</v>
      </c>
      <c r="W16">
        <v>20.51</v>
      </c>
      <c r="X16">
        <v>0.63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2.6013</v>
      </c>
      <c r="E17">
        <v>38.44</v>
      </c>
      <c r="F17">
        <v>35.07</v>
      </c>
      <c r="G17">
        <v>95.65000000000001</v>
      </c>
      <c r="H17">
        <v>1.3</v>
      </c>
      <c r="I17">
        <v>22</v>
      </c>
      <c r="J17">
        <v>218.68</v>
      </c>
      <c r="K17">
        <v>54.38</v>
      </c>
      <c r="L17">
        <v>16</v>
      </c>
      <c r="M17">
        <v>20</v>
      </c>
      <c r="N17">
        <v>48.31</v>
      </c>
      <c r="O17">
        <v>27204.98</v>
      </c>
      <c r="P17">
        <v>449.61</v>
      </c>
      <c r="Q17">
        <v>1218.66</v>
      </c>
      <c r="R17">
        <v>116.13</v>
      </c>
      <c r="S17">
        <v>94.27</v>
      </c>
      <c r="T17">
        <v>9924</v>
      </c>
      <c r="U17">
        <v>0.8100000000000001</v>
      </c>
      <c r="V17">
        <v>0.86</v>
      </c>
      <c r="W17">
        <v>20.52</v>
      </c>
      <c r="X17">
        <v>0.6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2.6116</v>
      </c>
      <c r="E18">
        <v>38.29</v>
      </c>
      <c r="F18">
        <v>35</v>
      </c>
      <c r="G18">
        <v>104.99</v>
      </c>
      <c r="H18">
        <v>1.37</v>
      </c>
      <c r="I18">
        <v>20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444.83</v>
      </c>
      <c r="Q18">
        <v>1218.84</v>
      </c>
      <c r="R18">
        <v>113.79</v>
      </c>
      <c r="S18">
        <v>94.27</v>
      </c>
      <c r="T18">
        <v>8760.620000000001</v>
      </c>
      <c r="U18">
        <v>0.83</v>
      </c>
      <c r="V18">
        <v>0.86</v>
      </c>
      <c r="W18">
        <v>20.51</v>
      </c>
      <c r="X18">
        <v>0.53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2.6153</v>
      </c>
      <c r="E19">
        <v>38.24</v>
      </c>
      <c r="F19">
        <v>34.98</v>
      </c>
      <c r="G19">
        <v>110.47</v>
      </c>
      <c r="H19">
        <v>1.44</v>
      </c>
      <c r="I19">
        <v>19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441.08</v>
      </c>
      <c r="Q19">
        <v>1218.79</v>
      </c>
      <c r="R19">
        <v>113.21</v>
      </c>
      <c r="S19">
        <v>94.27</v>
      </c>
      <c r="T19">
        <v>8476.15</v>
      </c>
      <c r="U19">
        <v>0.83</v>
      </c>
      <c r="V19">
        <v>0.86</v>
      </c>
      <c r="W19">
        <v>20.51</v>
      </c>
      <c r="X19">
        <v>0.51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2.6192</v>
      </c>
      <c r="E20">
        <v>38.18</v>
      </c>
      <c r="F20">
        <v>34.96</v>
      </c>
      <c r="G20">
        <v>116.54</v>
      </c>
      <c r="H20">
        <v>1.51</v>
      </c>
      <c r="I20">
        <v>18</v>
      </c>
      <c r="J20">
        <v>223.65</v>
      </c>
      <c r="K20">
        <v>54.38</v>
      </c>
      <c r="L20">
        <v>19</v>
      </c>
      <c r="M20">
        <v>16</v>
      </c>
      <c r="N20">
        <v>50.27</v>
      </c>
      <c r="O20">
        <v>27817.81</v>
      </c>
      <c r="P20">
        <v>437.01</v>
      </c>
      <c r="Q20">
        <v>1218.78</v>
      </c>
      <c r="R20">
        <v>112.81</v>
      </c>
      <c r="S20">
        <v>94.27</v>
      </c>
      <c r="T20">
        <v>8281.51</v>
      </c>
      <c r="U20">
        <v>0.84</v>
      </c>
      <c r="V20">
        <v>0.86</v>
      </c>
      <c r="W20">
        <v>20.51</v>
      </c>
      <c r="X20">
        <v>0.5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2.6243</v>
      </c>
      <c r="E21">
        <v>38.11</v>
      </c>
      <c r="F21">
        <v>34.93</v>
      </c>
      <c r="G21">
        <v>123.28</v>
      </c>
      <c r="H21">
        <v>1.58</v>
      </c>
      <c r="I21">
        <v>17</v>
      </c>
      <c r="J21">
        <v>225.32</v>
      </c>
      <c r="K21">
        <v>54.38</v>
      </c>
      <c r="L21">
        <v>20</v>
      </c>
      <c r="M21">
        <v>15</v>
      </c>
      <c r="N21">
        <v>50.95</v>
      </c>
      <c r="O21">
        <v>28023.89</v>
      </c>
      <c r="P21">
        <v>432.72</v>
      </c>
      <c r="Q21">
        <v>1218.65</v>
      </c>
      <c r="R21">
        <v>111.56</v>
      </c>
      <c r="S21">
        <v>94.27</v>
      </c>
      <c r="T21">
        <v>7664.76</v>
      </c>
      <c r="U21">
        <v>0.85</v>
      </c>
      <c r="V21">
        <v>0.86</v>
      </c>
      <c r="W21">
        <v>20.51</v>
      </c>
      <c r="X21">
        <v>0.46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2.6286</v>
      </c>
      <c r="E22">
        <v>38.04</v>
      </c>
      <c r="F22">
        <v>34.9</v>
      </c>
      <c r="G22">
        <v>130.89</v>
      </c>
      <c r="H22">
        <v>1.64</v>
      </c>
      <c r="I22">
        <v>16</v>
      </c>
      <c r="J22">
        <v>227</v>
      </c>
      <c r="K22">
        <v>54.38</v>
      </c>
      <c r="L22">
        <v>21</v>
      </c>
      <c r="M22">
        <v>14</v>
      </c>
      <c r="N22">
        <v>51.62</v>
      </c>
      <c r="O22">
        <v>28230.92</v>
      </c>
      <c r="P22">
        <v>428.62</v>
      </c>
      <c r="Q22">
        <v>1218.75</v>
      </c>
      <c r="R22">
        <v>110.62</v>
      </c>
      <c r="S22">
        <v>94.27</v>
      </c>
      <c r="T22">
        <v>7197.35</v>
      </c>
      <c r="U22">
        <v>0.85</v>
      </c>
      <c r="V22">
        <v>0.86</v>
      </c>
      <c r="W22">
        <v>20.51</v>
      </c>
      <c r="X22">
        <v>0.44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2.6332</v>
      </c>
      <c r="E23">
        <v>37.98</v>
      </c>
      <c r="F23">
        <v>34.88</v>
      </c>
      <c r="G23">
        <v>139.51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13</v>
      </c>
      <c r="N23">
        <v>52.31</v>
      </c>
      <c r="O23">
        <v>28438.91</v>
      </c>
      <c r="P23">
        <v>423.49</v>
      </c>
      <c r="Q23">
        <v>1218.67</v>
      </c>
      <c r="R23">
        <v>109.87</v>
      </c>
      <c r="S23">
        <v>94.27</v>
      </c>
      <c r="T23">
        <v>6830.02</v>
      </c>
      <c r="U23">
        <v>0.86</v>
      </c>
      <c r="V23">
        <v>0.86</v>
      </c>
      <c r="W23">
        <v>20.51</v>
      </c>
      <c r="X23">
        <v>0.41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2.6399</v>
      </c>
      <c r="E24">
        <v>37.88</v>
      </c>
      <c r="F24">
        <v>34.82</v>
      </c>
      <c r="G24">
        <v>149.23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12</v>
      </c>
      <c r="N24">
        <v>53</v>
      </c>
      <c r="O24">
        <v>28647.87</v>
      </c>
      <c r="P24">
        <v>417.63</v>
      </c>
      <c r="Q24">
        <v>1218.68</v>
      </c>
      <c r="R24">
        <v>108.14</v>
      </c>
      <c r="S24">
        <v>94.27</v>
      </c>
      <c r="T24">
        <v>5970.47</v>
      </c>
      <c r="U24">
        <v>0.87</v>
      </c>
      <c r="V24">
        <v>0.87</v>
      </c>
      <c r="W24">
        <v>20.5</v>
      </c>
      <c r="X24">
        <v>0.35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2.6387</v>
      </c>
      <c r="E25">
        <v>37.9</v>
      </c>
      <c r="F25">
        <v>34.84</v>
      </c>
      <c r="G25">
        <v>149.3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416.93</v>
      </c>
      <c r="Q25">
        <v>1218.78</v>
      </c>
      <c r="R25">
        <v>108.4</v>
      </c>
      <c r="S25">
        <v>94.27</v>
      </c>
      <c r="T25">
        <v>6098.42</v>
      </c>
      <c r="U25">
        <v>0.87</v>
      </c>
      <c r="V25">
        <v>0.87</v>
      </c>
      <c r="W25">
        <v>20.51</v>
      </c>
      <c r="X25">
        <v>0.37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2.6376</v>
      </c>
      <c r="E26">
        <v>37.91</v>
      </c>
      <c r="F26">
        <v>34.85</v>
      </c>
      <c r="G26">
        <v>149.37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416.39</v>
      </c>
      <c r="Q26">
        <v>1218.71</v>
      </c>
      <c r="R26">
        <v>108.8</v>
      </c>
      <c r="S26">
        <v>94.27</v>
      </c>
      <c r="T26">
        <v>6299.44</v>
      </c>
      <c r="U26">
        <v>0.87</v>
      </c>
      <c r="V26">
        <v>0.87</v>
      </c>
      <c r="W26">
        <v>20.51</v>
      </c>
      <c r="X26">
        <v>0.39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2.6373</v>
      </c>
      <c r="E27">
        <v>37.92</v>
      </c>
      <c r="F27">
        <v>34.86</v>
      </c>
      <c r="G27">
        <v>149.38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418.86</v>
      </c>
      <c r="Q27">
        <v>1218.78</v>
      </c>
      <c r="R27">
        <v>108.85</v>
      </c>
      <c r="S27">
        <v>94.27</v>
      </c>
      <c r="T27">
        <v>6322.09</v>
      </c>
      <c r="U27">
        <v>0.87</v>
      </c>
      <c r="V27">
        <v>0.87</v>
      </c>
      <c r="W27">
        <v>20.52</v>
      </c>
      <c r="X27">
        <v>0.39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2.0451</v>
      </c>
      <c r="E28">
        <v>48.9</v>
      </c>
      <c r="F28">
        <v>42.06</v>
      </c>
      <c r="G28">
        <v>9.74</v>
      </c>
      <c r="H28">
        <v>0.2</v>
      </c>
      <c r="I28">
        <v>259</v>
      </c>
      <c r="J28">
        <v>89.87</v>
      </c>
      <c r="K28">
        <v>37.55</v>
      </c>
      <c r="L28">
        <v>1</v>
      </c>
      <c r="M28">
        <v>257</v>
      </c>
      <c r="N28">
        <v>11.32</v>
      </c>
      <c r="O28">
        <v>11317.98</v>
      </c>
      <c r="P28">
        <v>358.54</v>
      </c>
      <c r="Q28">
        <v>1223.31</v>
      </c>
      <c r="R28">
        <v>342.11</v>
      </c>
      <c r="S28">
        <v>94.27</v>
      </c>
      <c r="T28">
        <v>121729.05</v>
      </c>
      <c r="U28">
        <v>0.28</v>
      </c>
      <c r="V28">
        <v>0.72</v>
      </c>
      <c r="W28">
        <v>20.91</v>
      </c>
      <c r="X28">
        <v>7.54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2.389</v>
      </c>
      <c r="E29">
        <v>41.86</v>
      </c>
      <c r="F29">
        <v>37.76</v>
      </c>
      <c r="G29">
        <v>19.88</v>
      </c>
      <c r="H29">
        <v>0.39</v>
      </c>
      <c r="I29">
        <v>114</v>
      </c>
      <c r="J29">
        <v>91.09999999999999</v>
      </c>
      <c r="K29">
        <v>37.55</v>
      </c>
      <c r="L29">
        <v>2</v>
      </c>
      <c r="M29">
        <v>112</v>
      </c>
      <c r="N29">
        <v>11.54</v>
      </c>
      <c r="O29">
        <v>11468.97</v>
      </c>
      <c r="P29">
        <v>313.13</v>
      </c>
      <c r="Q29">
        <v>1220.18</v>
      </c>
      <c r="R29">
        <v>202.94</v>
      </c>
      <c r="S29">
        <v>94.27</v>
      </c>
      <c r="T29">
        <v>52867.88</v>
      </c>
      <c r="U29">
        <v>0.46</v>
      </c>
      <c r="V29">
        <v>0.8</v>
      </c>
      <c r="W29">
        <v>20.68</v>
      </c>
      <c r="X29">
        <v>3.27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2.515</v>
      </c>
      <c r="E30">
        <v>39.76</v>
      </c>
      <c r="F30">
        <v>36.48</v>
      </c>
      <c r="G30">
        <v>30.83</v>
      </c>
      <c r="H30">
        <v>0.57</v>
      </c>
      <c r="I30">
        <v>71</v>
      </c>
      <c r="J30">
        <v>92.31999999999999</v>
      </c>
      <c r="K30">
        <v>37.55</v>
      </c>
      <c r="L30">
        <v>3</v>
      </c>
      <c r="M30">
        <v>69</v>
      </c>
      <c r="N30">
        <v>11.77</v>
      </c>
      <c r="O30">
        <v>11620.34</v>
      </c>
      <c r="P30">
        <v>293.1</v>
      </c>
      <c r="Q30">
        <v>1219.9</v>
      </c>
      <c r="R30">
        <v>161.78</v>
      </c>
      <c r="S30">
        <v>94.27</v>
      </c>
      <c r="T30">
        <v>32504.02</v>
      </c>
      <c r="U30">
        <v>0.58</v>
      </c>
      <c r="V30">
        <v>0.83</v>
      </c>
      <c r="W30">
        <v>20.59</v>
      </c>
      <c r="X30">
        <v>2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2.5779</v>
      </c>
      <c r="E31">
        <v>38.79</v>
      </c>
      <c r="F31">
        <v>35.89</v>
      </c>
      <c r="G31">
        <v>42.22</v>
      </c>
      <c r="H31">
        <v>0.75</v>
      </c>
      <c r="I31">
        <v>51</v>
      </c>
      <c r="J31">
        <v>93.55</v>
      </c>
      <c r="K31">
        <v>37.55</v>
      </c>
      <c r="L31">
        <v>4</v>
      </c>
      <c r="M31">
        <v>49</v>
      </c>
      <c r="N31">
        <v>12</v>
      </c>
      <c r="O31">
        <v>11772.07</v>
      </c>
      <c r="P31">
        <v>278.21</v>
      </c>
      <c r="Q31">
        <v>1219.36</v>
      </c>
      <c r="R31">
        <v>142.57</v>
      </c>
      <c r="S31">
        <v>94.27</v>
      </c>
      <c r="T31">
        <v>22997.97</v>
      </c>
      <c r="U31">
        <v>0.66</v>
      </c>
      <c r="V31">
        <v>0.84</v>
      </c>
      <c r="W31">
        <v>20.56</v>
      </c>
      <c r="X31">
        <v>1.41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2.6146</v>
      </c>
      <c r="E32">
        <v>38.25</v>
      </c>
      <c r="F32">
        <v>35.57</v>
      </c>
      <c r="G32">
        <v>54.72</v>
      </c>
      <c r="H32">
        <v>0.93</v>
      </c>
      <c r="I32">
        <v>39</v>
      </c>
      <c r="J32">
        <v>94.79000000000001</v>
      </c>
      <c r="K32">
        <v>37.55</v>
      </c>
      <c r="L32">
        <v>5</v>
      </c>
      <c r="M32">
        <v>37</v>
      </c>
      <c r="N32">
        <v>12.23</v>
      </c>
      <c r="O32">
        <v>11924.18</v>
      </c>
      <c r="P32">
        <v>264.52</v>
      </c>
      <c r="Q32">
        <v>1219.11</v>
      </c>
      <c r="R32">
        <v>132.38</v>
      </c>
      <c r="S32">
        <v>94.27</v>
      </c>
      <c r="T32">
        <v>17962.46</v>
      </c>
      <c r="U32">
        <v>0.71</v>
      </c>
      <c r="V32">
        <v>0.85</v>
      </c>
      <c r="W32">
        <v>20.54</v>
      </c>
      <c r="X32">
        <v>1.1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2.6359</v>
      </c>
      <c r="E33">
        <v>37.94</v>
      </c>
      <c r="F33">
        <v>35.39</v>
      </c>
      <c r="G33">
        <v>66.36</v>
      </c>
      <c r="H33">
        <v>1.1</v>
      </c>
      <c r="I33">
        <v>32</v>
      </c>
      <c r="J33">
        <v>96.02</v>
      </c>
      <c r="K33">
        <v>37.55</v>
      </c>
      <c r="L33">
        <v>6</v>
      </c>
      <c r="M33">
        <v>10</v>
      </c>
      <c r="N33">
        <v>12.47</v>
      </c>
      <c r="O33">
        <v>12076.67</v>
      </c>
      <c r="P33">
        <v>253.68</v>
      </c>
      <c r="Q33">
        <v>1219.19</v>
      </c>
      <c r="R33">
        <v>125.48</v>
      </c>
      <c r="S33">
        <v>94.27</v>
      </c>
      <c r="T33">
        <v>14549.82</v>
      </c>
      <c r="U33">
        <v>0.75</v>
      </c>
      <c r="V33">
        <v>0.85</v>
      </c>
      <c r="W33">
        <v>20.57</v>
      </c>
      <c r="X33">
        <v>0.92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2.6352</v>
      </c>
      <c r="E34">
        <v>37.95</v>
      </c>
      <c r="F34">
        <v>35.4</v>
      </c>
      <c r="G34">
        <v>66.38</v>
      </c>
      <c r="H34">
        <v>1.27</v>
      </c>
      <c r="I34">
        <v>32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255.89</v>
      </c>
      <c r="Q34">
        <v>1219.49</v>
      </c>
      <c r="R34">
        <v>125.49</v>
      </c>
      <c r="S34">
        <v>94.27</v>
      </c>
      <c r="T34">
        <v>14551.49</v>
      </c>
      <c r="U34">
        <v>0.75</v>
      </c>
      <c r="V34">
        <v>0.85</v>
      </c>
      <c r="W34">
        <v>20.58</v>
      </c>
      <c r="X34">
        <v>0.93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2.1818</v>
      </c>
      <c r="E35">
        <v>45.83</v>
      </c>
      <c r="F35">
        <v>40.69</v>
      </c>
      <c r="G35">
        <v>11.52</v>
      </c>
      <c r="H35">
        <v>0.24</v>
      </c>
      <c r="I35">
        <v>212</v>
      </c>
      <c r="J35">
        <v>71.52</v>
      </c>
      <c r="K35">
        <v>32.27</v>
      </c>
      <c r="L35">
        <v>1</v>
      </c>
      <c r="M35">
        <v>210</v>
      </c>
      <c r="N35">
        <v>8.25</v>
      </c>
      <c r="O35">
        <v>9054.6</v>
      </c>
      <c r="P35">
        <v>293.12</v>
      </c>
      <c r="Q35">
        <v>1222.49</v>
      </c>
      <c r="R35">
        <v>297.21</v>
      </c>
      <c r="S35">
        <v>94.27</v>
      </c>
      <c r="T35">
        <v>99512.62</v>
      </c>
      <c r="U35">
        <v>0.32</v>
      </c>
      <c r="V35">
        <v>0.74</v>
      </c>
      <c r="W35">
        <v>20.85</v>
      </c>
      <c r="X35">
        <v>6.18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2.4742</v>
      </c>
      <c r="E36">
        <v>40.42</v>
      </c>
      <c r="F36">
        <v>37.13</v>
      </c>
      <c r="G36">
        <v>23.95</v>
      </c>
      <c r="H36">
        <v>0.48</v>
      </c>
      <c r="I36">
        <v>93</v>
      </c>
      <c r="J36">
        <v>72.7</v>
      </c>
      <c r="K36">
        <v>32.27</v>
      </c>
      <c r="L36">
        <v>2</v>
      </c>
      <c r="M36">
        <v>91</v>
      </c>
      <c r="N36">
        <v>8.43</v>
      </c>
      <c r="O36">
        <v>9200.25</v>
      </c>
      <c r="P36">
        <v>255.36</v>
      </c>
      <c r="Q36">
        <v>1220</v>
      </c>
      <c r="R36">
        <v>182.41</v>
      </c>
      <c r="S36">
        <v>94.27</v>
      </c>
      <c r="T36">
        <v>42707.99</v>
      </c>
      <c r="U36">
        <v>0.52</v>
      </c>
      <c r="V36">
        <v>0.8100000000000001</v>
      </c>
      <c r="W36">
        <v>20.64</v>
      </c>
      <c r="X36">
        <v>2.64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2.5765</v>
      </c>
      <c r="E37">
        <v>38.81</v>
      </c>
      <c r="F37">
        <v>36.08</v>
      </c>
      <c r="G37">
        <v>37.98</v>
      </c>
      <c r="H37">
        <v>0.71</v>
      </c>
      <c r="I37">
        <v>57</v>
      </c>
      <c r="J37">
        <v>73.88</v>
      </c>
      <c r="K37">
        <v>32.27</v>
      </c>
      <c r="L37">
        <v>3</v>
      </c>
      <c r="M37">
        <v>55</v>
      </c>
      <c r="N37">
        <v>8.609999999999999</v>
      </c>
      <c r="O37">
        <v>9346.23</v>
      </c>
      <c r="P37">
        <v>234.71</v>
      </c>
      <c r="Q37">
        <v>1219.39</v>
      </c>
      <c r="R37">
        <v>148.86</v>
      </c>
      <c r="S37">
        <v>94.27</v>
      </c>
      <c r="T37">
        <v>26112.43</v>
      </c>
      <c r="U37">
        <v>0.63</v>
      </c>
      <c r="V37">
        <v>0.84</v>
      </c>
      <c r="W37">
        <v>20.57</v>
      </c>
      <c r="X37">
        <v>1.6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2.6196</v>
      </c>
      <c r="E38">
        <v>38.17</v>
      </c>
      <c r="F38">
        <v>35.68</v>
      </c>
      <c r="G38">
        <v>50.97</v>
      </c>
      <c r="H38">
        <v>0.93</v>
      </c>
      <c r="I38">
        <v>42</v>
      </c>
      <c r="J38">
        <v>75.06999999999999</v>
      </c>
      <c r="K38">
        <v>32.27</v>
      </c>
      <c r="L38">
        <v>4</v>
      </c>
      <c r="M38">
        <v>4</v>
      </c>
      <c r="N38">
        <v>8.800000000000001</v>
      </c>
      <c r="O38">
        <v>9492.549999999999</v>
      </c>
      <c r="P38">
        <v>220.4</v>
      </c>
      <c r="Q38">
        <v>1219.59</v>
      </c>
      <c r="R38">
        <v>134.3</v>
      </c>
      <c r="S38">
        <v>94.27</v>
      </c>
      <c r="T38">
        <v>18907.53</v>
      </c>
      <c r="U38">
        <v>0.7</v>
      </c>
      <c r="V38">
        <v>0.85</v>
      </c>
      <c r="W38">
        <v>20.59</v>
      </c>
      <c r="X38">
        <v>1.2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2.6186</v>
      </c>
      <c r="E39">
        <v>38.19</v>
      </c>
      <c r="F39">
        <v>35.69</v>
      </c>
      <c r="G39">
        <v>50.99</v>
      </c>
      <c r="H39">
        <v>1.15</v>
      </c>
      <c r="I39">
        <v>42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223.55</v>
      </c>
      <c r="Q39">
        <v>1219.7</v>
      </c>
      <c r="R39">
        <v>134.71</v>
      </c>
      <c r="S39">
        <v>94.27</v>
      </c>
      <c r="T39">
        <v>19114.88</v>
      </c>
      <c r="U39">
        <v>0.7</v>
      </c>
      <c r="V39">
        <v>0.85</v>
      </c>
      <c r="W39">
        <v>20.6</v>
      </c>
      <c r="X39">
        <v>1.22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2.4442</v>
      </c>
      <c r="E40">
        <v>40.91</v>
      </c>
      <c r="F40">
        <v>37.9</v>
      </c>
      <c r="G40">
        <v>19.27</v>
      </c>
      <c r="H40">
        <v>0.43</v>
      </c>
      <c r="I40">
        <v>118</v>
      </c>
      <c r="J40">
        <v>39.78</v>
      </c>
      <c r="K40">
        <v>19.54</v>
      </c>
      <c r="L40">
        <v>1</v>
      </c>
      <c r="M40">
        <v>116</v>
      </c>
      <c r="N40">
        <v>4.24</v>
      </c>
      <c r="O40">
        <v>5140</v>
      </c>
      <c r="P40">
        <v>162.63</v>
      </c>
      <c r="Q40">
        <v>1220.61</v>
      </c>
      <c r="R40">
        <v>207.84</v>
      </c>
      <c r="S40">
        <v>94.27</v>
      </c>
      <c r="T40">
        <v>55296.86</v>
      </c>
      <c r="U40">
        <v>0.45</v>
      </c>
      <c r="V40">
        <v>0.8</v>
      </c>
      <c r="W40">
        <v>20.67</v>
      </c>
      <c r="X40">
        <v>3.41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2.5283</v>
      </c>
      <c r="E41">
        <v>39.55</v>
      </c>
      <c r="F41">
        <v>36.93</v>
      </c>
      <c r="G41">
        <v>26.7</v>
      </c>
      <c r="H41">
        <v>0.84</v>
      </c>
      <c r="I41">
        <v>83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152.42</v>
      </c>
      <c r="Q41">
        <v>1221.04</v>
      </c>
      <c r="R41">
        <v>172.42</v>
      </c>
      <c r="S41">
        <v>94.27</v>
      </c>
      <c r="T41">
        <v>37762.63</v>
      </c>
      <c r="U41">
        <v>0.55</v>
      </c>
      <c r="V41">
        <v>0.82</v>
      </c>
      <c r="W41">
        <v>20.73</v>
      </c>
      <c r="X41">
        <v>2.45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1.6872</v>
      </c>
      <c r="E42">
        <v>59.27</v>
      </c>
      <c r="F42">
        <v>45.92</v>
      </c>
      <c r="G42">
        <v>7.16</v>
      </c>
      <c r="H42">
        <v>0.12</v>
      </c>
      <c r="I42">
        <v>385</v>
      </c>
      <c r="J42">
        <v>141.81</v>
      </c>
      <c r="K42">
        <v>47.83</v>
      </c>
      <c r="L42">
        <v>1</v>
      </c>
      <c r="M42">
        <v>383</v>
      </c>
      <c r="N42">
        <v>22.98</v>
      </c>
      <c r="O42">
        <v>17723.39</v>
      </c>
      <c r="P42">
        <v>533.5700000000001</v>
      </c>
      <c r="Q42">
        <v>1225.14</v>
      </c>
      <c r="R42">
        <v>467.52</v>
      </c>
      <c r="S42">
        <v>94.27</v>
      </c>
      <c r="T42">
        <v>183804.38</v>
      </c>
      <c r="U42">
        <v>0.2</v>
      </c>
      <c r="V42">
        <v>0.66</v>
      </c>
      <c r="W42">
        <v>21.12</v>
      </c>
      <c r="X42">
        <v>11.37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2.1691</v>
      </c>
      <c r="E43">
        <v>46.1</v>
      </c>
      <c r="F43">
        <v>39.17</v>
      </c>
      <c r="G43">
        <v>14.42</v>
      </c>
      <c r="H43">
        <v>0.25</v>
      </c>
      <c r="I43">
        <v>163</v>
      </c>
      <c r="J43">
        <v>143.17</v>
      </c>
      <c r="K43">
        <v>47.83</v>
      </c>
      <c r="L43">
        <v>2</v>
      </c>
      <c r="M43">
        <v>161</v>
      </c>
      <c r="N43">
        <v>23.34</v>
      </c>
      <c r="O43">
        <v>17891.86</v>
      </c>
      <c r="P43">
        <v>451.17</v>
      </c>
      <c r="Q43">
        <v>1221.53</v>
      </c>
      <c r="R43">
        <v>249.44</v>
      </c>
      <c r="S43">
        <v>94.27</v>
      </c>
      <c r="T43">
        <v>75871.48</v>
      </c>
      <c r="U43">
        <v>0.38</v>
      </c>
      <c r="V43">
        <v>0.77</v>
      </c>
      <c r="W43">
        <v>20.73</v>
      </c>
      <c r="X43">
        <v>4.66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2.3454</v>
      </c>
      <c r="E44">
        <v>42.64</v>
      </c>
      <c r="F44">
        <v>37.43</v>
      </c>
      <c r="G44">
        <v>21.81</v>
      </c>
      <c r="H44">
        <v>0.37</v>
      </c>
      <c r="I44">
        <v>103</v>
      </c>
      <c r="J44">
        <v>144.54</v>
      </c>
      <c r="K44">
        <v>47.83</v>
      </c>
      <c r="L44">
        <v>3</v>
      </c>
      <c r="M44">
        <v>101</v>
      </c>
      <c r="N44">
        <v>23.71</v>
      </c>
      <c r="O44">
        <v>18060.85</v>
      </c>
      <c r="P44">
        <v>426.08</v>
      </c>
      <c r="Q44">
        <v>1220.48</v>
      </c>
      <c r="R44">
        <v>192.27</v>
      </c>
      <c r="S44">
        <v>94.27</v>
      </c>
      <c r="T44">
        <v>47590.45</v>
      </c>
      <c r="U44">
        <v>0.49</v>
      </c>
      <c r="V44">
        <v>0.8100000000000001</v>
      </c>
      <c r="W44">
        <v>20.65</v>
      </c>
      <c r="X44">
        <v>2.94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2.439</v>
      </c>
      <c r="E45">
        <v>41</v>
      </c>
      <c r="F45">
        <v>36.61</v>
      </c>
      <c r="G45">
        <v>29.28</v>
      </c>
      <c r="H45">
        <v>0.49</v>
      </c>
      <c r="I45">
        <v>75</v>
      </c>
      <c r="J45">
        <v>145.92</v>
      </c>
      <c r="K45">
        <v>47.83</v>
      </c>
      <c r="L45">
        <v>4</v>
      </c>
      <c r="M45">
        <v>73</v>
      </c>
      <c r="N45">
        <v>24.09</v>
      </c>
      <c r="O45">
        <v>18230.35</v>
      </c>
      <c r="P45">
        <v>411.33</v>
      </c>
      <c r="Q45">
        <v>1219.66</v>
      </c>
      <c r="R45">
        <v>166.06</v>
      </c>
      <c r="S45">
        <v>94.27</v>
      </c>
      <c r="T45">
        <v>34624.45</v>
      </c>
      <c r="U45">
        <v>0.57</v>
      </c>
      <c r="V45">
        <v>0.82</v>
      </c>
      <c r="W45">
        <v>20.6</v>
      </c>
      <c r="X45">
        <v>2.12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2.4949</v>
      </c>
      <c r="E46">
        <v>40.08</v>
      </c>
      <c r="F46">
        <v>36.15</v>
      </c>
      <c r="G46">
        <v>36.76</v>
      </c>
      <c r="H46">
        <v>0.6</v>
      </c>
      <c r="I46">
        <v>59</v>
      </c>
      <c r="J46">
        <v>147.3</v>
      </c>
      <c r="K46">
        <v>47.83</v>
      </c>
      <c r="L46">
        <v>5</v>
      </c>
      <c r="M46">
        <v>57</v>
      </c>
      <c r="N46">
        <v>24.47</v>
      </c>
      <c r="O46">
        <v>18400.38</v>
      </c>
      <c r="P46">
        <v>400.5</v>
      </c>
      <c r="Q46">
        <v>1219.67</v>
      </c>
      <c r="R46">
        <v>151.15</v>
      </c>
      <c r="S46">
        <v>94.27</v>
      </c>
      <c r="T46">
        <v>27249.92</v>
      </c>
      <c r="U46">
        <v>0.62</v>
      </c>
      <c r="V46">
        <v>0.83</v>
      </c>
      <c r="W46">
        <v>20.57</v>
      </c>
      <c r="X46">
        <v>1.67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2.5348</v>
      </c>
      <c r="E47">
        <v>39.45</v>
      </c>
      <c r="F47">
        <v>35.84</v>
      </c>
      <c r="G47">
        <v>44.79</v>
      </c>
      <c r="H47">
        <v>0.71</v>
      </c>
      <c r="I47">
        <v>48</v>
      </c>
      <c r="J47">
        <v>148.68</v>
      </c>
      <c r="K47">
        <v>47.83</v>
      </c>
      <c r="L47">
        <v>6</v>
      </c>
      <c r="M47">
        <v>46</v>
      </c>
      <c r="N47">
        <v>24.85</v>
      </c>
      <c r="O47">
        <v>18570.94</v>
      </c>
      <c r="P47">
        <v>391.37</v>
      </c>
      <c r="Q47">
        <v>1219.23</v>
      </c>
      <c r="R47">
        <v>140.6</v>
      </c>
      <c r="S47">
        <v>94.27</v>
      </c>
      <c r="T47">
        <v>22026.19</v>
      </c>
      <c r="U47">
        <v>0.67</v>
      </c>
      <c r="V47">
        <v>0.84</v>
      </c>
      <c r="W47">
        <v>20.57</v>
      </c>
      <c r="X47">
        <v>1.36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2.5625</v>
      </c>
      <c r="E48">
        <v>39.02</v>
      </c>
      <c r="F48">
        <v>35.61</v>
      </c>
      <c r="G48">
        <v>52.12</v>
      </c>
      <c r="H48">
        <v>0.83</v>
      </c>
      <c r="I48">
        <v>41</v>
      </c>
      <c r="J48">
        <v>150.07</v>
      </c>
      <c r="K48">
        <v>47.83</v>
      </c>
      <c r="L48">
        <v>7</v>
      </c>
      <c r="M48">
        <v>39</v>
      </c>
      <c r="N48">
        <v>25.24</v>
      </c>
      <c r="O48">
        <v>18742.03</v>
      </c>
      <c r="P48">
        <v>383.4</v>
      </c>
      <c r="Q48">
        <v>1219.11</v>
      </c>
      <c r="R48">
        <v>133.1</v>
      </c>
      <c r="S48">
        <v>94.27</v>
      </c>
      <c r="T48">
        <v>18312.27</v>
      </c>
      <c r="U48">
        <v>0.71</v>
      </c>
      <c r="V48">
        <v>0.85</v>
      </c>
      <c r="W48">
        <v>20.56</v>
      </c>
      <c r="X48">
        <v>1.14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2.5838</v>
      </c>
      <c r="E49">
        <v>38.7</v>
      </c>
      <c r="F49">
        <v>35.46</v>
      </c>
      <c r="G49">
        <v>60.79</v>
      </c>
      <c r="H49">
        <v>0.9399999999999999</v>
      </c>
      <c r="I49">
        <v>35</v>
      </c>
      <c r="J49">
        <v>151.46</v>
      </c>
      <c r="K49">
        <v>47.83</v>
      </c>
      <c r="L49">
        <v>8</v>
      </c>
      <c r="M49">
        <v>33</v>
      </c>
      <c r="N49">
        <v>25.63</v>
      </c>
      <c r="O49">
        <v>18913.66</v>
      </c>
      <c r="P49">
        <v>376.07</v>
      </c>
      <c r="Q49">
        <v>1219.03</v>
      </c>
      <c r="R49">
        <v>128.73</v>
      </c>
      <c r="S49">
        <v>94.27</v>
      </c>
      <c r="T49">
        <v>16158.95</v>
      </c>
      <c r="U49">
        <v>0.73</v>
      </c>
      <c r="V49">
        <v>0.85</v>
      </c>
      <c r="W49">
        <v>20.54</v>
      </c>
      <c r="X49">
        <v>0.99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2.6005</v>
      </c>
      <c r="E50">
        <v>38.45</v>
      </c>
      <c r="F50">
        <v>35.33</v>
      </c>
      <c r="G50">
        <v>68.38</v>
      </c>
      <c r="H50">
        <v>1.04</v>
      </c>
      <c r="I50">
        <v>31</v>
      </c>
      <c r="J50">
        <v>152.85</v>
      </c>
      <c r="K50">
        <v>47.83</v>
      </c>
      <c r="L50">
        <v>9</v>
      </c>
      <c r="M50">
        <v>29</v>
      </c>
      <c r="N50">
        <v>26.03</v>
      </c>
      <c r="O50">
        <v>19085.83</v>
      </c>
      <c r="P50">
        <v>368.17</v>
      </c>
      <c r="Q50">
        <v>1218.87</v>
      </c>
      <c r="R50">
        <v>124.49</v>
      </c>
      <c r="S50">
        <v>94.27</v>
      </c>
      <c r="T50">
        <v>14059.77</v>
      </c>
      <c r="U50">
        <v>0.76</v>
      </c>
      <c r="V50">
        <v>0.85</v>
      </c>
      <c r="W50">
        <v>20.53</v>
      </c>
      <c r="X50">
        <v>0.86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2.6171</v>
      </c>
      <c r="E51">
        <v>38.21</v>
      </c>
      <c r="F51">
        <v>35.2</v>
      </c>
      <c r="G51">
        <v>78.23</v>
      </c>
      <c r="H51">
        <v>1.15</v>
      </c>
      <c r="I51">
        <v>27</v>
      </c>
      <c r="J51">
        <v>154.25</v>
      </c>
      <c r="K51">
        <v>47.83</v>
      </c>
      <c r="L51">
        <v>10</v>
      </c>
      <c r="M51">
        <v>25</v>
      </c>
      <c r="N51">
        <v>26.43</v>
      </c>
      <c r="O51">
        <v>19258.55</v>
      </c>
      <c r="P51">
        <v>360.86</v>
      </c>
      <c r="Q51">
        <v>1218.96</v>
      </c>
      <c r="R51">
        <v>120.37</v>
      </c>
      <c r="S51">
        <v>94.27</v>
      </c>
      <c r="T51">
        <v>12017.55</v>
      </c>
      <c r="U51">
        <v>0.78</v>
      </c>
      <c r="V51">
        <v>0.86</v>
      </c>
      <c r="W51">
        <v>20.52</v>
      </c>
      <c r="X51">
        <v>0.73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2.6281</v>
      </c>
      <c r="E52">
        <v>38.05</v>
      </c>
      <c r="F52">
        <v>35.13</v>
      </c>
      <c r="G52">
        <v>87.81999999999999</v>
      </c>
      <c r="H52">
        <v>1.25</v>
      </c>
      <c r="I52">
        <v>24</v>
      </c>
      <c r="J52">
        <v>155.66</v>
      </c>
      <c r="K52">
        <v>47.83</v>
      </c>
      <c r="L52">
        <v>11</v>
      </c>
      <c r="M52">
        <v>22</v>
      </c>
      <c r="N52">
        <v>26.83</v>
      </c>
      <c r="O52">
        <v>19431.82</v>
      </c>
      <c r="P52">
        <v>353.44</v>
      </c>
      <c r="Q52">
        <v>1218.77</v>
      </c>
      <c r="R52">
        <v>118.23</v>
      </c>
      <c r="S52">
        <v>94.27</v>
      </c>
      <c r="T52">
        <v>10965.58</v>
      </c>
      <c r="U52">
        <v>0.8</v>
      </c>
      <c r="V52">
        <v>0.86</v>
      </c>
      <c r="W52">
        <v>20.51</v>
      </c>
      <c r="X52">
        <v>0.66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2.6366</v>
      </c>
      <c r="E53">
        <v>37.93</v>
      </c>
      <c r="F53">
        <v>35.06</v>
      </c>
      <c r="G53">
        <v>95.63</v>
      </c>
      <c r="H53">
        <v>1.35</v>
      </c>
      <c r="I53">
        <v>22</v>
      </c>
      <c r="J53">
        <v>157.07</v>
      </c>
      <c r="K53">
        <v>47.83</v>
      </c>
      <c r="L53">
        <v>12</v>
      </c>
      <c r="M53">
        <v>20</v>
      </c>
      <c r="N53">
        <v>27.24</v>
      </c>
      <c r="O53">
        <v>19605.66</v>
      </c>
      <c r="P53">
        <v>346.8</v>
      </c>
      <c r="Q53">
        <v>1218.77</v>
      </c>
      <c r="R53">
        <v>115.87</v>
      </c>
      <c r="S53">
        <v>94.27</v>
      </c>
      <c r="T53">
        <v>9793.07</v>
      </c>
      <c r="U53">
        <v>0.8100000000000001</v>
      </c>
      <c r="V53">
        <v>0.86</v>
      </c>
      <c r="W53">
        <v>20.52</v>
      </c>
      <c r="X53">
        <v>0.6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2.6456</v>
      </c>
      <c r="E54">
        <v>37.8</v>
      </c>
      <c r="F54">
        <v>34.99</v>
      </c>
      <c r="G54">
        <v>104.98</v>
      </c>
      <c r="H54">
        <v>1.45</v>
      </c>
      <c r="I54">
        <v>20</v>
      </c>
      <c r="J54">
        <v>158.48</v>
      </c>
      <c r="K54">
        <v>47.83</v>
      </c>
      <c r="L54">
        <v>13</v>
      </c>
      <c r="M54">
        <v>18</v>
      </c>
      <c r="N54">
        <v>27.65</v>
      </c>
      <c r="O54">
        <v>19780.06</v>
      </c>
      <c r="P54">
        <v>338.98</v>
      </c>
      <c r="Q54">
        <v>1218.62</v>
      </c>
      <c r="R54">
        <v>113.67</v>
      </c>
      <c r="S54">
        <v>94.27</v>
      </c>
      <c r="T54">
        <v>8703.559999999999</v>
      </c>
      <c r="U54">
        <v>0.83</v>
      </c>
      <c r="V54">
        <v>0.86</v>
      </c>
      <c r="W54">
        <v>20.51</v>
      </c>
      <c r="X54">
        <v>0.53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2.6474</v>
      </c>
      <c r="E55">
        <v>37.77</v>
      </c>
      <c r="F55">
        <v>35</v>
      </c>
      <c r="G55">
        <v>110.51</v>
      </c>
      <c r="H55">
        <v>1.55</v>
      </c>
      <c r="I55">
        <v>19</v>
      </c>
      <c r="J55">
        <v>159.9</v>
      </c>
      <c r="K55">
        <v>47.83</v>
      </c>
      <c r="L55">
        <v>14</v>
      </c>
      <c r="M55">
        <v>2</v>
      </c>
      <c r="N55">
        <v>28.07</v>
      </c>
      <c r="O55">
        <v>19955.16</v>
      </c>
      <c r="P55">
        <v>335.69</v>
      </c>
      <c r="Q55">
        <v>1219.11</v>
      </c>
      <c r="R55">
        <v>113.07</v>
      </c>
      <c r="S55">
        <v>94.27</v>
      </c>
      <c r="T55">
        <v>8408.799999999999</v>
      </c>
      <c r="U55">
        <v>0.83</v>
      </c>
      <c r="V55">
        <v>0.86</v>
      </c>
      <c r="W55">
        <v>20.53</v>
      </c>
      <c r="X55">
        <v>0.53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2.6469</v>
      </c>
      <c r="E56">
        <v>37.78</v>
      </c>
      <c r="F56">
        <v>35</v>
      </c>
      <c r="G56">
        <v>110.54</v>
      </c>
      <c r="H56">
        <v>1.65</v>
      </c>
      <c r="I56">
        <v>19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338.07</v>
      </c>
      <c r="Q56">
        <v>1218.9</v>
      </c>
      <c r="R56">
        <v>113.37</v>
      </c>
      <c r="S56">
        <v>94.27</v>
      </c>
      <c r="T56">
        <v>8558.049999999999</v>
      </c>
      <c r="U56">
        <v>0.83</v>
      </c>
      <c r="V56">
        <v>0.86</v>
      </c>
      <c r="W56">
        <v>20.53</v>
      </c>
      <c r="X56">
        <v>0.54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1.4777</v>
      </c>
      <c r="E57">
        <v>67.67</v>
      </c>
      <c r="F57">
        <v>48.54</v>
      </c>
      <c r="G57">
        <v>6.2</v>
      </c>
      <c r="H57">
        <v>0.1</v>
      </c>
      <c r="I57">
        <v>470</v>
      </c>
      <c r="J57">
        <v>176.73</v>
      </c>
      <c r="K57">
        <v>52.44</v>
      </c>
      <c r="L57">
        <v>1</v>
      </c>
      <c r="M57">
        <v>468</v>
      </c>
      <c r="N57">
        <v>33.29</v>
      </c>
      <c r="O57">
        <v>22031.19</v>
      </c>
      <c r="P57">
        <v>649.87</v>
      </c>
      <c r="Q57">
        <v>1226.67</v>
      </c>
      <c r="R57">
        <v>553.37</v>
      </c>
      <c r="S57">
        <v>94.27</v>
      </c>
      <c r="T57">
        <v>226302.89</v>
      </c>
      <c r="U57">
        <v>0.17</v>
      </c>
      <c r="V57">
        <v>0.62</v>
      </c>
      <c r="W57">
        <v>21.24</v>
      </c>
      <c r="X57">
        <v>13.97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2.0258</v>
      </c>
      <c r="E58">
        <v>49.36</v>
      </c>
      <c r="F58">
        <v>40.08</v>
      </c>
      <c r="G58">
        <v>12.46</v>
      </c>
      <c r="H58">
        <v>0.2</v>
      </c>
      <c r="I58">
        <v>193</v>
      </c>
      <c r="J58">
        <v>178.21</v>
      </c>
      <c r="K58">
        <v>52.44</v>
      </c>
      <c r="L58">
        <v>2</v>
      </c>
      <c r="M58">
        <v>191</v>
      </c>
      <c r="N58">
        <v>33.77</v>
      </c>
      <c r="O58">
        <v>22213.89</v>
      </c>
      <c r="P58">
        <v>534.45</v>
      </c>
      <c r="Q58">
        <v>1222.21</v>
      </c>
      <c r="R58">
        <v>278.14</v>
      </c>
      <c r="S58">
        <v>94.27</v>
      </c>
      <c r="T58">
        <v>90071.00999999999</v>
      </c>
      <c r="U58">
        <v>0.34</v>
      </c>
      <c r="V58">
        <v>0.75</v>
      </c>
      <c r="W58">
        <v>20.79</v>
      </c>
      <c r="X58">
        <v>5.57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2.2393</v>
      </c>
      <c r="E59">
        <v>44.66</v>
      </c>
      <c r="F59">
        <v>37.93</v>
      </c>
      <c r="G59">
        <v>18.81</v>
      </c>
      <c r="H59">
        <v>0.3</v>
      </c>
      <c r="I59">
        <v>121</v>
      </c>
      <c r="J59">
        <v>179.7</v>
      </c>
      <c r="K59">
        <v>52.44</v>
      </c>
      <c r="L59">
        <v>3</v>
      </c>
      <c r="M59">
        <v>119</v>
      </c>
      <c r="N59">
        <v>34.26</v>
      </c>
      <c r="O59">
        <v>22397.24</v>
      </c>
      <c r="P59">
        <v>502.29</v>
      </c>
      <c r="Q59">
        <v>1220.15</v>
      </c>
      <c r="R59">
        <v>208.97</v>
      </c>
      <c r="S59">
        <v>94.27</v>
      </c>
      <c r="T59">
        <v>55849.63</v>
      </c>
      <c r="U59">
        <v>0.45</v>
      </c>
      <c r="V59">
        <v>0.8</v>
      </c>
      <c r="W59">
        <v>20.67</v>
      </c>
      <c r="X59">
        <v>3.45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2.3509</v>
      </c>
      <c r="E60">
        <v>42.54</v>
      </c>
      <c r="F60">
        <v>36.99</v>
      </c>
      <c r="G60">
        <v>25.22</v>
      </c>
      <c r="H60">
        <v>0.39</v>
      </c>
      <c r="I60">
        <v>88</v>
      </c>
      <c r="J60">
        <v>181.19</v>
      </c>
      <c r="K60">
        <v>52.44</v>
      </c>
      <c r="L60">
        <v>4</v>
      </c>
      <c r="M60">
        <v>86</v>
      </c>
      <c r="N60">
        <v>34.75</v>
      </c>
      <c r="O60">
        <v>22581.25</v>
      </c>
      <c r="P60">
        <v>485.83</v>
      </c>
      <c r="Q60">
        <v>1219.95</v>
      </c>
      <c r="R60">
        <v>178.5</v>
      </c>
      <c r="S60">
        <v>94.27</v>
      </c>
      <c r="T60">
        <v>40776.42</v>
      </c>
      <c r="U60">
        <v>0.53</v>
      </c>
      <c r="V60">
        <v>0.82</v>
      </c>
      <c r="W60">
        <v>20.61</v>
      </c>
      <c r="X60">
        <v>2.5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2.422</v>
      </c>
      <c r="E61">
        <v>41.29</v>
      </c>
      <c r="F61">
        <v>36.41</v>
      </c>
      <c r="G61">
        <v>31.66</v>
      </c>
      <c r="H61">
        <v>0.49</v>
      </c>
      <c r="I61">
        <v>69</v>
      </c>
      <c r="J61">
        <v>182.69</v>
      </c>
      <c r="K61">
        <v>52.44</v>
      </c>
      <c r="L61">
        <v>5</v>
      </c>
      <c r="M61">
        <v>67</v>
      </c>
      <c r="N61">
        <v>35.25</v>
      </c>
      <c r="O61">
        <v>22766.06</v>
      </c>
      <c r="P61">
        <v>474.41</v>
      </c>
      <c r="Q61">
        <v>1219.86</v>
      </c>
      <c r="R61">
        <v>159.93</v>
      </c>
      <c r="S61">
        <v>94.27</v>
      </c>
      <c r="T61">
        <v>31585.67</v>
      </c>
      <c r="U61">
        <v>0.59</v>
      </c>
      <c r="V61">
        <v>0.83</v>
      </c>
      <c r="W61">
        <v>20.58</v>
      </c>
      <c r="X61">
        <v>1.93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2.4674</v>
      </c>
      <c r="E62">
        <v>40.53</v>
      </c>
      <c r="F62">
        <v>36.08</v>
      </c>
      <c r="G62">
        <v>37.98</v>
      </c>
      <c r="H62">
        <v>0.58</v>
      </c>
      <c r="I62">
        <v>57</v>
      </c>
      <c r="J62">
        <v>184.19</v>
      </c>
      <c r="K62">
        <v>52.44</v>
      </c>
      <c r="L62">
        <v>6</v>
      </c>
      <c r="M62">
        <v>55</v>
      </c>
      <c r="N62">
        <v>35.75</v>
      </c>
      <c r="O62">
        <v>22951.43</v>
      </c>
      <c r="P62">
        <v>466.2</v>
      </c>
      <c r="Q62">
        <v>1219.17</v>
      </c>
      <c r="R62">
        <v>148.78</v>
      </c>
      <c r="S62">
        <v>94.27</v>
      </c>
      <c r="T62">
        <v>26073.05</v>
      </c>
      <c r="U62">
        <v>0.63</v>
      </c>
      <c r="V62">
        <v>0.84</v>
      </c>
      <c r="W62">
        <v>20.57</v>
      </c>
      <c r="X62">
        <v>1.6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2.5024</v>
      </c>
      <c r="E63">
        <v>39.96</v>
      </c>
      <c r="F63">
        <v>35.83</v>
      </c>
      <c r="G63">
        <v>44.79</v>
      </c>
      <c r="H63">
        <v>0.67</v>
      </c>
      <c r="I63">
        <v>48</v>
      </c>
      <c r="J63">
        <v>185.7</v>
      </c>
      <c r="K63">
        <v>52.44</v>
      </c>
      <c r="L63">
        <v>7</v>
      </c>
      <c r="M63">
        <v>46</v>
      </c>
      <c r="N63">
        <v>36.26</v>
      </c>
      <c r="O63">
        <v>23137.49</v>
      </c>
      <c r="P63">
        <v>458.42</v>
      </c>
      <c r="Q63">
        <v>1219.25</v>
      </c>
      <c r="R63">
        <v>140.85</v>
      </c>
      <c r="S63">
        <v>94.27</v>
      </c>
      <c r="T63">
        <v>22152.24</v>
      </c>
      <c r="U63">
        <v>0.67</v>
      </c>
      <c r="V63">
        <v>0.84</v>
      </c>
      <c r="W63">
        <v>20.56</v>
      </c>
      <c r="X63">
        <v>1.36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2.5286</v>
      </c>
      <c r="E64">
        <v>39.55</v>
      </c>
      <c r="F64">
        <v>35.63</v>
      </c>
      <c r="G64">
        <v>50.9</v>
      </c>
      <c r="H64">
        <v>0.76</v>
      </c>
      <c r="I64">
        <v>42</v>
      </c>
      <c r="J64">
        <v>187.22</v>
      </c>
      <c r="K64">
        <v>52.44</v>
      </c>
      <c r="L64">
        <v>8</v>
      </c>
      <c r="M64">
        <v>40</v>
      </c>
      <c r="N64">
        <v>36.78</v>
      </c>
      <c r="O64">
        <v>23324.24</v>
      </c>
      <c r="P64">
        <v>452.29</v>
      </c>
      <c r="Q64">
        <v>1219.08</v>
      </c>
      <c r="R64">
        <v>134.6</v>
      </c>
      <c r="S64">
        <v>94.27</v>
      </c>
      <c r="T64">
        <v>19059.63</v>
      </c>
      <c r="U64">
        <v>0.7</v>
      </c>
      <c r="V64">
        <v>0.85</v>
      </c>
      <c r="W64">
        <v>20.54</v>
      </c>
      <c r="X64">
        <v>1.16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2.5494</v>
      </c>
      <c r="E65">
        <v>39.22</v>
      </c>
      <c r="F65">
        <v>35.49</v>
      </c>
      <c r="G65">
        <v>57.55</v>
      </c>
      <c r="H65">
        <v>0.85</v>
      </c>
      <c r="I65">
        <v>37</v>
      </c>
      <c r="J65">
        <v>188.74</v>
      </c>
      <c r="K65">
        <v>52.44</v>
      </c>
      <c r="L65">
        <v>9</v>
      </c>
      <c r="M65">
        <v>35</v>
      </c>
      <c r="N65">
        <v>37.3</v>
      </c>
      <c r="O65">
        <v>23511.69</v>
      </c>
      <c r="P65">
        <v>446.03</v>
      </c>
      <c r="Q65">
        <v>1219.01</v>
      </c>
      <c r="R65">
        <v>129.88</v>
      </c>
      <c r="S65">
        <v>94.27</v>
      </c>
      <c r="T65">
        <v>16725.25</v>
      </c>
      <c r="U65">
        <v>0.73</v>
      </c>
      <c r="V65">
        <v>0.85</v>
      </c>
      <c r="W65">
        <v>20.53</v>
      </c>
      <c r="X65">
        <v>1.02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2.5657</v>
      </c>
      <c r="E66">
        <v>38.98</v>
      </c>
      <c r="F66">
        <v>35.38</v>
      </c>
      <c r="G66">
        <v>64.33</v>
      </c>
      <c r="H66">
        <v>0.93</v>
      </c>
      <c r="I66">
        <v>33</v>
      </c>
      <c r="J66">
        <v>190.26</v>
      </c>
      <c r="K66">
        <v>52.44</v>
      </c>
      <c r="L66">
        <v>10</v>
      </c>
      <c r="M66">
        <v>31</v>
      </c>
      <c r="N66">
        <v>37.82</v>
      </c>
      <c r="O66">
        <v>23699.85</v>
      </c>
      <c r="P66">
        <v>440.26</v>
      </c>
      <c r="Q66">
        <v>1219.01</v>
      </c>
      <c r="R66">
        <v>126.2</v>
      </c>
      <c r="S66">
        <v>94.27</v>
      </c>
      <c r="T66">
        <v>14905.57</v>
      </c>
      <c r="U66">
        <v>0.75</v>
      </c>
      <c r="V66">
        <v>0.85</v>
      </c>
      <c r="W66">
        <v>20.53</v>
      </c>
      <c r="X66">
        <v>0.91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2.5787</v>
      </c>
      <c r="E67">
        <v>38.78</v>
      </c>
      <c r="F67">
        <v>35.29</v>
      </c>
      <c r="G67">
        <v>70.58</v>
      </c>
      <c r="H67">
        <v>1.02</v>
      </c>
      <c r="I67">
        <v>30</v>
      </c>
      <c r="J67">
        <v>191.79</v>
      </c>
      <c r="K67">
        <v>52.44</v>
      </c>
      <c r="L67">
        <v>11</v>
      </c>
      <c r="M67">
        <v>28</v>
      </c>
      <c r="N67">
        <v>38.35</v>
      </c>
      <c r="O67">
        <v>23888.73</v>
      </c>
      <c r="P67">
        <v>435.04</v>
      </c>
      <c r="Q67">
        <v>1219</v>
      </c>
      <c r="R67">
        <v>123.37</v>
      </c>
      <c r="S67">
        <v>94.27</v>
      </c>
      <c r="T67">
        <v>13504.42</v>
      </c>
      <c r="U67">
        <v>0.76</v>
      </c>
      <c r="V67">
        <v>0.85</v>
      </c>
      <c r="W67">
        <v>20.53</v>
      </c>
      <c r="X67">
        <v>0.82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2.5911</v>
      </c>
      <c r="E68">
        <v>38.59</v>
      </c>
      <c r="F68">
        <v>35.21</v>
      </c>
      <c r="G68">
        <v>78.25</v>
      </c>
      <c r="H68">
        <v>1.1</v>
      </c>
      <c r="I68">
        <v>27</v>
      </c>
      <c r="J68">
        <v>193.33</v>
      </c>
      <c r="K68">
        <v>52.44</v>
      </c>
      <c r="L68">
        <v>12</v>
      </c>
      <c r="M68">
        <v>25</v>
      </c>
      <c r="N68">
        <v>38.89</v>
      </c>
      <c r="O68">
        <v>24078.33</v>
      </c>
      <c r="P68">
        <v>429.84</v>
      </c>
      <c r="Q68">
        <v>1218.93</v>
      </c>
      <c r="R68">
        <v>120.77</v>
      </c>
      <c r="S68">
        <v>94.27</v>
      </c>
      <c r="T68">
        <v>12216.93</v>
      </c>
      <c r="U68">
        <v>0.78</v>
      </c>
      <c r="V68">
        <v>0.86</v>
      </c>
      <c r="W68">
        <v>20.52</v>
      </c>
      <c r="X68">
        <v>0.74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2.5987</v>
      </c>
      <c r="E69">
        <v>38.48</v>
      </c>
      <c r="F69">
        <v>35.17</v>
      </c>
      <c r="G69">
        <v>84.41</v>
      </c>
      <c r="H69">
        <v>1.18</v>
      </c>
      <c r="I69">
        <v>25</v>
      </c>
      <c r="J69">
        <v>194.88</v>
      </c>
      <c r="K69">
        <v>52.44</v>
      </c>
      <c r="L69">
        <v>13</v>
      </c>
      <c r="M69">
        <v>23</v>
      </c>
      <c r="N69">
        <v>39.43</v>
      </c>
      <c r="O69">
        <v>24268.67</v>
      </c>
      <c r="P69">
        <v>424.66</v>
      </c>
      <c r="Q69">
        <v>1218.82</v>
      </c>
      <c r="R69">
        <v>119.5</v>
      </c>
      <c r="S69">
        <v>94.27</v>
      </c>
      <c r="T69">
        <v>11594.17</v>
      </c>
      <c r="U69">
        <v>0.79</v>
      </c>
      <c r="V69">
        <v>0.86</v>
      </c>
      <c r="W69">
        <v>20.52</v>
      </c>
      <c r="X69">
        <v>0.7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2.6091</v>
      </c>
      <c r="E70">
        <v>38.33</v>
      </c>
      <c r="F70">
        <v>35.09</v>
      </c>
      <c r="G70">
        <v>91.54000000000001</v>
      </c>
      <c r="H70">
        <v>1.27</v>
      </c>
      <c r="I70">
        <v>23</v>
      </c>
      <c r="J70">
        <v>196.42</v>
      </c>
      <c r="K70">
        <v>52.44</v>
      </c>
      <c r="L70">
        <v>14</v>
      </c>
      <c r="M70">
        <v>21</v>
      </c>
      <c r="N70">
        <v>39.98</v>
      </c>
      <c r="O70">
        <v>24459.75</v>
      </c>
      <c r="P70">
        <v>419.26</v>
      </c>
      <c r="Q70">
        <v>1218.76</v>
      </c>
      <c r="R70">
        <v>116.81</v>
      </c>
      <c r="S70">
        <v>94.27</v>
      </c>
      <c r="T70">
        <v>10255.75</v>
      </c>
      <c r="U70">
        <v>0.8100000000000001</v>
      </c>
      <c r="V70">
        <v>0.86</v>
      </c>
      <c r="W70">
        <v>20.52</v>
      </c>
      <c r="X70">
        <v>0.62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2.6175</v>
      </c>
      <c r="E71">
        <v>38.2</v>
      </c>
      <c r="F71">
        <v>35.04</v>
      </c>
      <c r="G71">
        <v>100.11</v>
      </c>
      <c r="H71">
        <v>1.35</v>
      </c>
      <c r="I71">
        <v>21</v>
      </c>
      <c r="J71">
        <v>197.98</v>
      </c>
      <c r="K71">
        <v>52.44</v>
      </c>
      <c r="L71">
        <v>15</v>
      </c>
      <c r="M71">
        <v>19</v>
      </c>
      <c r="N71">
        <v>40.54</v>
      </c>
      <c r="O71">
        <v>24651.58</v>
      </c>
      <c r="P71">
        <v>414.21</v>
      </c>
      <c r="Q71">
        <v>1218.82</v>
      </c>
      <c r="R71">
        <v>115.01</v>
      </c>
      <c r="S71">
        <v>94.27</v>
      </c>
      <c r="T71">
        <v>9369.93</v>
      </c>
      <c r="U71">
        <v>0.82</v>
      </c>
      <c r="V71">
        <v>0.86</v>
      </c>
      <c r="W71">
        <v>20.52</v>
      </c>
      <c r="X71">
        <v>0.57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2.6222</v>
      </c>
      <c r="E72">
        <v>38.14</v>
      </c>
      <c r="F72">
        <v>35</v>
      </c>
      <c r="G72">
        <v>105.01</v>
      </c>
      <c r="H72">
        <v>1.42</v>
      </c>
      <c r="I72">
        <v>20</v>
      </c>
      <c r="J72">
        <v>199.54</v>
      </c>
      <c r="K72">
        <v>52.44</v>
      </c>
      <c r="L72">
        <v>16</v>
      </c>
      <c r="M72">
        <v>18</v>
      </c>
      <c r="N72">
        <v>41.1</v>
      </c>
      <c r="O72">
        <v>24844.17</v>
      </c>
      <c r="P72">
        <v>408.75</v>
      </c>
      <c r="Q72">
        <v>1218.75</v>
      </c>
      <c r="R72">
        <v>114.02</v>
      </c>
      <c r="S72">
        <v>94.27</v>
      </c>
      <c r="T72">
        <v>8878.309999999999</v>
      </c>
      <c r="U72">
        <v>0.83</v>
      </c>
      <c r="V72">
        <v>0.86</v>
      </c>
      <c r="W72">
        <v>20.51</v>
      </c>
      <c r="X72">
        <v>0.54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2.6302</v>
      </c>
      <c r="E73">
        <v>38.02</v>
      </c>
      <c r="F73">
        <v>34.96</v>
      </c>
      <c r="G73">
        <v>116.53</v>
      </c>
      <c r="H73">
        <v>1.5</v>
      </c>
      <c r="I73">
        <v>18</v>
      </c>
      <c r="J73">
        <v>201.11</v>
      </c>
      <c r="K73">
        <v>52.44</v>
      </c>
      <c r="L73">
        <v>17</v>
      </c>
      <c r="M73">
        <v>16</v>
      </c>
      <c r="N73">
        <v>41.67</v>
      </c>
      <c r="O73">
        <v>25037.53</v>
      </c>
      <c r="P73">
        <v>402.47</v>
      </c>
      <c r="Q73">
        <v>1218.81</v>
      </c>
      <c r="R73">
        <v>112.43</v>
      </c>
      <c r="S73">
        <v>94.27</v>
      </c>
      <c r="T73">
        <v>8095.21</v>
      </c>
      <c r="U73">
        <v>0.84</v>
      </c>
      <c r="V73">
        <v>0.86</v>
      </c>
      <c r="W73">
        <v>20.52</v>
      </c>
      <c r="X73">
        <v>0.49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2.6354</v>
      </c>
      <c r="E74">
        <v>37.95</v>
      </c>
      <c r="F74">
        <v>34.92</v>
      </c>
      <c r="G74">
        <v>123.25</v>
      </c>
      <c r="H74">
        <v>1.58</v>
      </c>
      <c r="I74">
        <v>17</v>
      </c>
      <c r="J74">
        <v>202.68</v>
      </c>
      <c r="K74">
        <v>52.44</v>
      </c>
      <c r="L74">
        <v>18</v>
      </c>
      <c r="M74">
        <v>15</v>
      </c>
      <c r="N74">
        <v>42.24</v>
      </c>
      <c r="O74">
        <v>25231.66</v>
      </c>
      <c r="P74">
        <v>398.09</v>
      </c>
      <c r="Q74">
        <v>1218.8</v>
      </c>
      <c r="R74">
        <v>111.19</v>
      </c>
      <c r="S74">
        <v>94.27</v>
      </c>
      <c r="T74">
        <v>7477.06</v>
      </c>
      <c r="U74">
        <v>0.85</v>
      </c>
      <c r="V74">
        <v>0.86</v>
      </c>
      <c r="W74">
        <v>20.51</v>
      </c>
      <c r="X74">
        <v>0.45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2.6395</v>
      </c>
      <c r="E75">
        <v>37.89</v>
      </c>
      <c r="F75">
        <v>34.9</v>
      </c>
      <c r="G75">
        <v>130.86</v>
      </c>
      <c r="H75">
        <v>1.65</v>
      </c>
      <c r="I75">
        <v>16</v>
      </c>
      <c r="J75">
        <v>204.26</v>
      </c>
      <c r="K75">
        <v>52.44</v>
      </c>
      <c r="L75">
        <v>19</v>
      </c>
      <c r="M75">
        <v>14</v>
      </c>
      <c r="N75">
        <v>42.82</v>
      </c>
      <c r="O75">
        <v>25426.72</v>
      </c>
      <c r="P75">
        <v>393.26</v>
      </c>
      <c r="Q75">
        <v>1218.8</v>
      </c>
      <c r="R75">
        <v>110.6</v>
      </c>
      <c r="S75">
        <v>94.27</v>
      </c>
      <c r="T75">
        <v>7186.41</v>
      </c>
      <c r="U75">
        <v>0.85</v>
      </c>
      <c r="V75">
        <v>0.86</v>
      </c>
      <c r="W75">
        <v>20.51</v>
      </c>
      <c r="X75">
        <v>0.43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2.6432</v>
      </c>
      <c r="E76">
        <v>37.83</v>
      </c>
      <c r="F76">
        <v>34.88</v>
      </c>
      <c r="G76">
        <v>139.52</v>
      </c>
      <c r="H76">
        <v>1.73</v>
      </c>
      <c r="I76">
        <v>15</v>
      </c>
      <c r="J76">
        <v>205.85</v>
      </c>
      <c r="K76">
        <v>52.44</v>
      </c>
      <c r="L76">
        <v>20</v>
      </c>
      <c r="M76">
        <v>8</v>
      </c>
      <c r="N76">
        <v>43.41</v>
      </c>
      <c r="O76">
        <v>25622.45</v>
      </c>
      <c r="P76">
        <v>387.89</v>
      </c>
      <c r="Q76">
        <v>1218.71</v>
      </c>
      <c r="R76">
        <v>109.81</v>
      </c>
      <c r="S76">
        <v>94.27</v>
      </c>
      <c r="T76">
        <v>6797.98</v>
      </c>
      <c r="U76">
        <v>0.86</v>
      </c>
      <c r="V76">
        <v>0.86</v>
      </c>
      <c r="W76">
        <v>20.51</v>
      </c>
      <c r="X76">
        <v>0.41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2.6432</v>
      </c>
      <c r="E77">
        <v>37.83</v>
      </c>
      <c r="F77">
        <v>34.88</v>
      </c>
      <c r="G77">
        <v>139.52</v>
      </c>
      <c r="H77">
        <v>1.8</v>
      </c>
      <c r="I77">
        <v>15</v>
      </c>
      <c r="J77">
        <v>207.45</v>
      </c>
      <c r="K77">
        <v>52.44</v>
      </c>
      <c r="L77">
        <v>21</v>
      </c>
      <c r="M77">
        <v>1</v>
      </c>
      <c r="N77">
        <v>44</v>
      </c>
      <c r="O77">
        <v>25818.99</v>
      </c>
      <c r="P77">
        <v>389.27</v>
      </c>
      <c r="Q77">
        <v>1218.86</v>
      </c>
      <c r="R77">
        <v>109.48</v>
      </c>
      <c r="S77">
        <v>94.27</v>
      </c>
      <c r="T77">
        <v>6632.66</v>
      </c>
      <c r="U77">
        <v>0.86</v>
      </c>
      <c r="V77">
        <v>0.86</v>
      </c>
      <c r="W77">
        <v>20.52</v>
      </c>
      <c r="X77">
        <v>0.41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2.6424</v>
      </c>
      <c r="E78">
        <v>37.84</v>
      </c>
      <c r="F78">
        <v>34.89</v>
      </c>
      <c r="G78">
        <v>139.56</v>
      </c>
      <c r="H78">
        <v>1.87</v>
      </c>
      <c r="I78">
        <v>15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391.84</v>
      </c>
      <c r="Q78">
        <v>1218.89</v>
      </c>
      <c r="R78">
        <v>109.77</v>
      </c>
      <c r="S78">
        <v>94.27</v>
      </c>
      <c r="T78">
        <v>6779.86</v>
      </c>
      <c r="U78">
        <v>0.86</v>
      </c>
      <c r="V78">
        <v>0.86</v>
      </c>
      <c r="W78">
        <v>20.52</v>
      </c>
      <c r="X78">
        <v>0.42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2.4298</v>
      </c>
      <c r="E79">
        <v>41.16</v>
      </c>
      <c r="F79">
        <v>38.14</v>
      </c>
      <c r="G79">
        <v>18.61</v>
      </c>
      <c r="H79">
        <v>0.64</v>
      </c>
      <c r="I79">
        <v>123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111.35</v>
      </c>
      <c r="Q79">
        <v>1222.16</v>
      </c>
      <c r="R79">
        <v>210.18</v>
      </c>
      <c r="S79">
        <v>94.27</v>
      </c>
      <c r="T79">
        <v>56440.64</v>
      </c>
      <c r="U79">
        <v>0.45</v>
      </c>
      <c r="V79">
        <v>0.79</v>
      </c>
      <c r="W79">
        <v>20.84</v>
      </c>
      <c r="X79">
        <v>3.65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1.979</v>
      </c>
      <c r="E80">
        <v>50.53</v>
      </c>
      <c r="F80">
        <v>42.77</v>
      </c>
      <c r="G80">
        <v>9.130000000000001</v>
      </c>
      <c r="H80">
        <v>0.18</v>
      </c>
      <c r="I80">
        <v>281</v>
      </c>
      <c r="J80">
        <v>98.70999999999999</v>
      </c>
      <c r="K80">
        <v>39.72</v>
      </c>
      <c r="L80">
        <v>1</v>
      </c>
      <c r="M80">
        <v>279</v>
      </c>
      <c r="N80">
        <v>12.99</v>
      </c>
      <c r="O80">
        <v>12407.75</v>
      </c>
      <c r="P80">
        <v>389.43</v>
      </c>
      <c r="Q80">
        <v>1223.58</v>
      </c>
      <c r="R80">
        <v>365.14</v>
      </c>
      <c r="S80">
        <v>94.27</v>
      </c>
      <c r="T80">
        <v>133133.27</v>
      </c>
      <c r="U80">
        <v>0.26</v>
      </c>
      <c r="V80">
        <v>0.71</v>
      </c>
      <c r="W80">
        <v>20.95</v>
      </c>
      <c r="X80">
        <v>8.24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2.3521</v>
      </c>
      <c r="E81">
        <v>42.52</v>
      </c>
      <c r="F81">
        <v>38</v>
      </c>
      <c r="G81">
        <v>18.54</v>
      </c>
      <c r="H81">
        <v>0.35</v>
      </c>
      <c r="I81">
        <v>123</v>
      </c>
      <c r="J81">
        <v>99.95</v>
      </c>
      <c r="K81">
        <v>39.72</v>
      </c>
      <c r="L81">
        <v>2</v>
      </c>
      <c r="M81">
        <v>121</v>
      </c>
      <c r="N81">
        <v>13.24</v>
      </c>
      <c r="O81">
        <v>12561.45</v>
      </c>
      <c r="P81">
        <v>338.54</v>
      </c>
      <c r="Q81">
        <v>1220.46</v>
      </c>
      <c r="R81">
        <v>210.72</v>
      </c>
      <c r="S81">
        <v>94.27</v>
      </c>
      <c r="T81">
        <v>56711.24</v>
      </c>
      <c r="U81">
        <v>0.45</v>
      </c>
      <c r="V81">
        <v>0.79</v>
      </c>
      <c r="W81">
        <v>20.68</v>
      </c>
      <c r="X81">
        <v>3.5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2.487</v>
      </c>
      <c r="E82">
        <v>40.21</v>
      </c>
      <c r="F82">
        <v>36.64</v>
      </c>
      <c r="G82">
        <v>28.55</v>
      </c>
      <c r="H82">
        <v>0.52</v>
      </c>
      <c r="I82">
        <v>77</v>
      </c>
      <c r="J82">
        <v>101.2</v>
      </c>
      <c r="K82">
        <v>39.72</v>
      </c>
      <c r="L82">
        <v>3</v>
      </c>
      <c r="M82">
        <v>75</v>
      </c>
      <c r="N82">
        <v>13.49</v>
      </c>
      <c r="O82">
        <v>12715.54</v>
      </c>
      <c r="P82">
        <v>317.83</v>
      </c>
      <c r="Q82">
        <v>1219.96</v>
      </c>
      <c r="R82">
        <v>166.98</v>
      </c>
      <c r="S82">
        <v>94.27</v>
      </c>
      <c r="T82">
        <v>35074.41</v>
      </c>
      <c r="U82">
        <v>0.5600000000000001</v>
      </c>
      <c r="V82">
        <v>0.82</v>
      </c>
      <c r="W82">
        <v>20.6</v>
      </c>
      <c r="X82">
        <v>2.16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2.5516</v>
      </c>
      <c r="E83">
        <v>39.19</v>
      </c>
      <c r="F83">
        <v>36.05</v>
      </c>
      <c r="G83">
        <v>38.63</v>
      </c>
      <c r="H83">
        <v>0.6899999999999999</v>
      </c>
      <c r="I83">
        <v>56</v>
      </c>
      <c r="J83">
        <v>102.45</v>
      </c>
      <c r="K83">
        <v>39.72</v>
      </c>
      <c r="L83">
        <v>4</v>
      </c>
      <c r="M83">
        <v>54</v>
      </c>
      <c r="N83">
        <v>13.74</v>
      </c>
      <c r="O83">
        <v>12870.03</v>
      </c>
      <c r="P83">
        <v>304.06</v>
      </c>
      <c r="Q83">
        <v>1219.41</v>
      </c>
      <c r="R83">
        <v>147.87</v>
      </c>
      <c r="S83">
        <v>94.27</v>
      </c>
      <c r="T83">
        <v>25624.89</v>
      </c>
      <c r="U83">
        <v>0.64</v>
      </c>
      <c r="V83">
        <v>0.84</v>
      </c>
      <c r="W83">
        <v>20.57</v>
      </c>
      <c r="X83">
        <v>1.57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2.5925</v>
      </c>
      <c r="E84">
        <v>38.57</v>
      </c>
      <c r="F84">
        <v>35.7</v>
      </c>
      <c r="G84">
        <v>49.81</v>
      </c>
      <c r="H84">
        <v>0.85</v>
      </c>
      <c r="I84">
        <v>43</v>
      </c>
      <c r="J84">
        <v>103.71</v>
      </c>
      <c r="K84">
        <v>39.72</v>
      </c>
      <c r="L84">
        <v>5</v>
      </c>
      <c r="M84">
        <v>41</v>
      </c>
      <c r="N84">
        <v>14</v>
      </c>
      <c r="O84">
        <v>13024.91</v>
      </c>
      <c r="P84">
        <v>291.74</v>
      </c>
      <c r="Q84">
        <v>1219.26</v>
      </c>
      <c r="R84">
        <v>136.39</v>
      </c>
      <c r="S84">
        <v>94.27</v>
      </c>
      <c r="T84">
        <v>19946.61</v>
      </c>
      <c r="U84">
        <v>0.6899999999999999</v>
      </c>
      <c r="V84">
        <v>0.84</v>
      </c>
      <c r="W84">
        <v>20.56</v>
      </c>
      <c r="X84">
        <v>1.23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2.6202</v>
      </c>
      <c r="E85">
        <v>38.16</v>
      </c>
      <c r="F85">
        <v>35.46</v>
      </c>
      <c r="G85">
        <v>60.78</v>
      </c>
      <c r="H85">
        <v>1.01</v>
      </c>
      <c r="I85">
        <v>35</v>
      </c>
      <c r="J85">
        <v>104.97</v>
      </c>
      <c r="K85">
        <v>39.72</v>
      </c>
      <c r="L85">
        <v>6</v>
      </c>
      <c r="M85">
        <v>33</v>
      </c>
      <c r="N85">
        <v>14.25</v>
      </c>
      <c r="O85">
        <v>13180.19</v>
      </c>
      <c r="P85">
        <v>279.51</v>
      </c>
      <c r="Q85">
        <v>1219.15</v>
      </c>
      <c r="R85">
        <v>128.9</v>
      </c>
      <c r="S85">
        <v>94.27</v>
      </c>
      <c r="T85">
        <v>16240.64</v>
      </c>
      <c r="U85">
        <v>0.73</v>
      </c>
      <c r="V85">
        <v>0.85</v>
      </c>
      <c r="W85">
        <v>20.53</v>
      </c>
      <c r="X85">
        <v>0.98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2.6395</v>
      </c>
      <c r="E86">
        <v>37.89</v>
      </c>
      <c r="F86">
        <v>35.3</v>
      </c>
      <c r="G86">
        <v>73.04000000000001</v>
      </c>
      <c r="H86">
        <v>1.16</v>
      </c>
      <c r="I86">
        <v>29</v>
      </c>
      <c r="J86">
        <v>106.23</v>
      </c>
      <c r="K86">
        <v>39.72</v>
      </c>
      <c r="L86">
        <v>7</v>
      </c>
      <c r="M86">
        <v>16</v>
      </c>
      <c r="N86">
        <v>14.52</v>
      </c>
      <c r="O86">
        <v>13335.87</v>
      </c>
      <c r="P86">
        <v>268.32</v>
      </c>
      <c r="Q86">
        <v>1218.93</v>
      </c>
      <c r="R86">
        <v>123.24</v>
      </c>
      <c r="S86">
        <v>94.27</v>
      </c>
      <c r="T86">
        <v>13443.69</v>
      </c>
      <c r="U86">
        <v>0.76</v>
      </c>
      <c r="V86">
        <v>0.85</v>
      </c>
      <c r="W86">
        <v>20.54</v>
      </c>
      <c r="X86">
        <v>0.83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2.6378</v>
      </c>
      <c r="E87">
        <v>37.91</v>
      </c>
      <c r="F87">
        <v>35.33</v>
      </c>
      <c r="G87">
        <v>73.09</v>
      </c>
      <c r="H87">
        <v>1.31</v>
      </c>
      <c r="I87">
        <v>29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270.3</v>
      </c>
      <c r="Q87">
        <v>1219.23</v>
      </c>
      <c r="R87">
        <v>122.94</v>
      </c>
      <c r="S87">
        <v>94.27</v>
      </c>
      <c r="T87">
        <v>13294.48</v>
      </c>
      <c r="U87">
        <v>0.77</v>
      </c>
      <c r="V87">
        <v>0.85</v>
      </c>
      <c r="W87">
        <v>20.57</v>
      </c>
      <c r="X87">
        <v>0.85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1.7993</v>
      </c>
      <c r="E88">
        <v>55.58</v>
      </c>
      <c r="F88">
        <v>44.65</v>
      </c>
      <c r="G88">
        <v>7.79</v>
      </c>
      <c r="H88">
        <v>0.14</v>
      </c>
      <c r="I88">
        <v>344</v>
      </c>
      <c r="J88">
        <v>124.63</v>
      </c>
      <c r="K88">
        <v>45</v>
      </c>
      <c r="L88">
        <v>1</v>
      </c>
      <c r="M88">
        <v>342</v>
      </c>
      <c r="N88">
        <v>18.64</v>
      </c>
      <c r="O88">
        <v>15605.44</v>
      </c>
      <c r="P88">
        <v>476.56</v>
      </c>
      <c r="Q88">
        <v>1224.62</v>
      </c>
      <c r="R88">
        <v>426.13</v>
      </c>
      <c r="S88">
        <v>94.27</v>
      </c>
      <c r="T88">
        <v>163310.86</v>
      </c>
      <c r="U88">
        <v>0.22</v>
      </c>
      <c r="V88">
        <v>0.68</v>
      </c>
      <c r="W88">
        <v>21.05</v>
      </c>
      <c r="X88">
        <v>10.11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2.2387</v>
      </c>
      <c r="E89">
        <v>44.67</v>
      </c>
      <c r="F89">
        <v>38.75</v>
      </c>
      <c r="G89">
        <v>15.71</v>
      </c>
      <c r="H89">
        <v>0.28</v>
      </c>
      <c r="I89">
        <v>148</v>
      </c>
      <c r="J89">
        <v>125.95</v>
      </c>
      <c r="K89">
        <v>45</v>
      </c>
      <c r="L89">
        <v>2</v>
      </c>
      <c r="M89">
        <v>146</v>
      </c>
      <c r="N89">
        <v>18.95</v>
      </c>
      <c r="O89">
        <v>15767.7</v>
      </c>
      <c r="P89">
        <v>408.46</v>
      </c>
      <c r="Q89">
        <v>1221.26</v>
      </c>
      <c r="R89">
        <v>235</v>
      </c>
      <c r="S89">
        <v>94.27</v>
      </c>
      <c r="T89">
        <v>68729.83</v>
      </c>
      <c r="U89">
        <v>0.4</v>
      </c>
      <c r="V89">
        <v>0.78</v>
      </c>
      <c r="W89">
        <v>20.73</v>
      </c>
      <c r="X89">
        <v>4.25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2.4024</v>
      </c>
      <c r="E90">
        <v>41.63</v>
      </c>
      <c r="F90">
        <v>37.12</v>
      </c>
      <c r="G90">
        <v>23.95</v>
      </c>
      <c r="H90">
        <v>0.42</v>
      </c>
      <c r="I90">
        <v>93</v>
      </c>
      <c r="J90">
        <v>127.27</v>
      </c>
      <c r="K90">
        <v>45</v>
      </c>
      <c r="L90">
        <v>3</v>
      </c>
      <c r="M90">
        <v>91</v>
      </c>
      <c r="N90">
        <v>19.27</v>
      </c>
      <c r="O90">
        <v>15930.42</v>
      </c>
      <c r="P90">
        <v>385.03</v>
      </c>
      <c r="Q90">
        <v>1219.66</v>
      </c>
      <c r="R90">
        <v>182.33</v>
      </c>
      <c r="S90">
        <v>94.27</v>
      </c>
      <c r="T90">
        <v>42670.34</v>
      </c>
      <c r="U90">
        <v>0.52</v>
      </c>
      <c r="V90">
        <v>0.8100000000000001</v>
      </c>
      <c r="W90">
        <v>20.63</v>
      </c>
      <c r="X90">
        <v>2.63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2.4839</v>
      </c>
      <c r="E91">
        <v>40.26</v>
      </c>
      <c r="F91">
        <v>36.39</v>
      </c>
      <c r="G91">
        <v>32.11</v>
      </c>
      <c r="H91">
        <v>0.55</v>
      </c>
      <c r="I91">
        <v>68</v>
      </c>
      <c r="J91">
        <v>128.59</v>
      </c>
      <c r="K91">
        <v>45</v>
      </c>
      <c r="L91">
        <v>4</v>
      </c>
      <c r="M91">
        <v>66</v>
      </c>
      <c r="N91">
        <v>19.59</v>
      </c>
      <c r="O91">
        <v>16093.6</v>
      </c>
      <c r="P91">
        <v>371.13</v>
      </c>
      <c r="Q91">
        <v>1219.76</v>
      </c>
      <c r="R91">
        <v>158.39</v>
      </c>
      <c r="S91">
        <v>94.27</v>
      </c>
      <c r="T91">
        <v>30823.92</v>
      </c>
      <c r="U91">
        <v>0.6</v>
      </c>
      <c r="V91">
        <v>0.83</v>
      </c>
      <c r="W91">
        <v>20.6</v>
      </c>
      <c r="X91">
        <v>1.91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2.5356</v>
      </c>
      <c r="E92">
        <v>39.44</v>
      </c>
      <c r="F92">
        <v>35.95</v>
      </c>
      <c r="G92">
        <v>40.7</v>
      </c>
      <c r="H92">
        <v>0.68</v>
      </c>
      <c r="I92">
        <v>53</v>
      </c>
      <c r="J92">
        <v>129.92</v>
      </c>
      <c r="K92">
        <v>45</v>
      </c>
      <c r="L92">
        <v>5</v>
      </c>
      <c r="M92">
        <v>51</v>
      </c>
      <c r="N92">
        <v>19.92</v>
      </c>
      <c r="O92">
        <v>16257.24</v>
      </c>
      <c r="P92">
        <v>359.77</v>
      </c>
      <c r="Q92">
        <v>1219.57</v>
      </c>
      <c r="R92">
        <v>144.37</v>
      </c>
      <c r="S92">
        <v>94.27</v>
      </c>
      <c r="T92">
        <v>23887.07</v>
      </c>
      <c r="U92">
        <v>0.65</v>
      </c>
      <c r="V92">
        <v>0.84</v>
      </c>
      <c r="W92">
        <v>20.57</v>
      </c>
      <c r="X92">
        <v>1.47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2.5687</v>
      </c>
      <c r="E93">
        <v>38.93</v>
      </c>
      <c r="F93">
        <v>35.7</v>
      </c>
      <c r="G93">
        <v>49.81</v>
      </c>
      <c r="H93">
        <v>0.8100000000000001</v>
      </c>
      <c r="I93">
        <v>43</v>
      </c>
      <c r="J93">
        <v>131.25</v>
      </c>
      <c r="K93">
        <v>45</v>
      </c>
      <c r="L93">
        <v>6</v>
      </c>
      <c r="M93">
        <v>41</v>
      </c>
      <c r="N93">
        <v>20.25</v>
      </c>
      <c r="O93">
        <v>16421.36</v>
      </c>
      <c r="P93">
        <v>350.89</v>
      </c>
      <c r="Q93">
        <v>1219.05</v>
      </c>
      <c r="R93">
        <v>136.16</v>
      </c>
      <c r="S93">
        <v>94.27</v>
      </c>
      <c r="T93">
        <v>19833.11</v>
      </c>
      <c r="U93">
        <v>0.6899999999999999</v>
      </c>
      <c r="V93">
        <v>0.84</v>
      </c>
      <c r="W93">
        <v>20.56</v>
      </c>
      <c r="X93">
        <v>1.23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2.5966</v>
      </c>
      <c r="E94">
        <v>38.51</v>
      </c>
      <c r="F94">
        <v>35.46</v>
      </c>
      <c r="G94">
        <v>59.1</v>
      </c>
      <c r="H94">
        <v>0.93</v>
      </c>
      <c r="I94">
        <v>36</v>
      </c>
      <c r="J94">
        <v>132.58</v>
      </c>
      <c r="K94">
        <v>45</v>
      </c>
      <c r="L94">
        <v>7</v>
      </c>
      <c r="M94">
        <v>34</v>
      </c>
      <c r="N94">
        <v>20.59</v>
      </c>
      <c r="O94">
        <v>16585.95</v>
      </c>
      <c r="P94">
        <v>341.15</v>
      </c>
      <c r="Q94">
        <v>1218.97</v>
      </c>
      <c r="R94">
        <v>128.9</v>
      </c>
      <c r="S94">
        <v>94.27</v>
      </c>
      <c r="T94">
        <v>16237.82</v>
      </c>
      <c r="U94">
        <v>0.73</v>
      </c>
      <c r="V94">
        <v>0.85</v>
      </c>
      <c r="W94">
        <v>20.54</v>
      </c>
      <c r="X94">
        <v>0.99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2.614</v>
      </c>
      <c r="E95">
        <v>38.26</v>
      </c>
      <c r="F95">
        <v>35.33</v>
      </c>
      <c r="G95">
        <v>68.38</v>
      </c>
      <c r="H95">
        <v>1.06</v>
      </c>
      <c r="I95">
        <v>31</v>
      </c>
      <c r="J95">
        <v>133.92</v>
      </c>
      <c r="K95">
        <v>45</v>
      </c>
      <c r="L95">
        <v>8</v>
      </c>
      <c r="M95">
        <v>29</v>
      </c>
      <c r="N95">
        <v>20.93</v>
      </c>
      <c r="O95">
        <v>16751.02</v>
      </c>
      <c r="P95">
        <v>332.58</v>
      </c>
      <c r="Q95">
        <v>1218.92</v>
      </c>
      <c r="R95">
        <v>124.71</v>
      </c>
      <c r="S95">
        <v>94.27</v>
      </c>
      <c r="T95">
        <v>14165.6</v>
      </c>
      <c r="U95">
        <v>0.76</v>
      </c>
      <c r="V95">
        <v>0.85</v>
      </c>
      <c r="W95">
        <v>20.53</v>
      </c>
      <c r="X95">
        <v>0.86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2.6287</v>
      </c>
      <c r="E96">
        <v>38.04</v>
      </c>
      <c r="F96">
        <v>35.22</v>
      </c>
      <c r="G96">
        <v>78.27</v>
      </c>
      <c r="H96">
        <v>1.18</v>
      </c>
      <c r="I96">
        <v>27</v>
      </c>
      <c r="J96">
        <v>135.27</v>
      </c>
      <c r="K96">
        <v>45</v>
      </c>
      <c r="L96">
        <v>9</v>
      </c>
      <c r="M96">
        <v>25</v>
      </c>
      <c r="N96">
        <v>21.27</v>
      </c>
      <c r="O96">
        <v>16916.71</v>
      </c>
      <c r="P96">
        <v>324.02</v>
      </c>
      <c r="Q96">
        <v>1218.93</v>
      </c>
      <c r="R96">
        <v>120.68</v>
      </c>
      <c r="S96">
        <v>94.27</v>
      </c>
      <c r="T96">
        <v>12173.32</v>
      </c>
      <c r="U96">
        <v>0.78</v>
      </c>
      <c r="V96">
        <v>0.86</v>
      </c>
      <c r="W96">
        <v>20.53</v>
      </c>
      <c r="X96">
        <v>0.75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2.6399</v>
      </c>
      <c r="E97">
        <v>37.88</v>
      </c>
      <c r="F97">
        <v>35.13</v>
      </c>
      <c r="G97">
        <v>87.84</v>
      </c>
      <c r="H97">
        <v>1.29</v>
      </c>
      <c r="I97">
        <v>24</v>
      </c>
      <c r="J97">
        <v>136.61</v>
      </c>
      <c r="K97">
        <v>45</v>
      </c>
      <c r="L97">
        <v>10</v>
      </c>
      <c r="M97">
        <v>22</v>
      </c>
      <c r="N97">
        <v>21.61</v>
      </c>
      <c r="O97">
        <v>17082.76</v>
      </c>
      <c r="P97">
        <v>315.05</v>
      </c>
      <c r="Q97">
        <v>1218.88</v>
      </c>
      <c r="R97">
        <v>118.28</v>
      </c>
      <c r="S97">
        <v>94.27</v>
      </c>
      <c r="T97">
        <v>10988.7</v>
      </c>
      <c r="U97">
        <v>0.8</v>
      </c>
      <c r="V97">
        <v>0.86</v>
      </c>
      <c r="W97">
        <v>20.52</v>
      </c>
      <c r="X97">
        <v>0.67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2.6468</v>
      </c>
      <c r="E98">
        <v>37.78</v>
      </c>
      <c r="F98">
        <v>35.09</v>
      </c>
      <c r="G98">
        <v>95.69</v>
      </c>
      <c r="H98">
        <v>1.41</v>
      </c>
      <c r="I98">
        <v>22</v>
      </c>
      <c r="J98">
        <v>137.96</v>
      </c>
      <c r="K98">
        <v>45</v>
      </c>
      <c r="L98">
        <v>11</v>
      </c>
      <c r="M98">
        <v>5</v>
      </c>
      <c r="N98">
        <v>21.96</v>
      </c>
      <c r="O98">
        <v>17249.3</v>
      </c>
      <c r="P98">
        <v>309.76</v>
      </c>
      <c r="Q98">
        <v>1218.94</v>
      </c>
      <c r="R98">
        <v>116.21</v>
      </c>
      <c r="S98">
        <v>94.27</v>
      </c>
      <c r="T98">
        <v>9964.48</v>
      </c>
      <c r="U98">
        <v>0.8100000000000001</v>
      </c>
      <c r="V98">
        <v>0.86</v>
      </c>
      <c r="W98">
        <v>20.53</v>
      </c>
      <c r="X98">
        <v>0.62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2.6461</v>
      </c>
      <c r="E99">
        <v>37.79</v>
      </c>
      <c r="F99">
        <v>35.1</v>
      </c>
      <c r="G99">
        <v>95.72</v>
      </c>
      <c r="H99">
        <v>1.52</v>
      </c>
      <c r="I99">
        <v>22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311.96</v>
      </c>
      <c r="Q99">
        <v>1219.03</v>
      </c>
      <c r="R99">
        <v>116.26</v>
      </c>
      <c r="S99">
        <v>94.27</v>
      </c>
      <c r="T99">
        <v>9987.309999999999</v>
      </c>
      <c r="U99">
        <v>0.8100000000000001</v>
      </c>
      <c r="V99">
        <v>0.86</v>
      </c>
      <c r="W99">
        <v>20.54</v>
      </c>
      <c r="X99">
        <v>0.63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1.5803</v>
      </c>
      <c r="E100">
        <v>63.28</v>
      </c>
      <c r="F100">
        <v>47.19</v>
      </c>
      <c r="G100">
        <v>6.63</v>
      </c>
      <c r="H100">
        <v>0.11</v>
      </c>
      <c r="I100">
        <v>427</v>
      </c>
      <c r="J100">
        <v>159.12</v>
      </c>
      <c r="K100">
        <v>50.28</v>
      </c>
      <c r="L100">
        <v>1</v>
      </c>
      <c r="M100">
        <v>425</v>
      </c>
      <c r="N100">
        <v>27.84</v>
      </c>
      <c r="O100">
        <v>19859.16</v>
      </c>
      <c r="P100">
        <v>590.87</v>
      </c>
      <c r="Q100">
        <v>1226.93</v>
      </c>
      <c r="R100">
        <v>509.82</v>
      </c>
      <c r="S100">
        <v>94.27</v>
      </c>
      <c r="T100">
        <v>204740.79</v>
      </c>
      <c r="U100">
        <v>0.18</v>
      </c>
      <c r="V100">
        <v>0.64</v>
      </c>
      <c r="W100">
        <v>21.16</v>
      </c>
      <c r="X100">
        <v>12.63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2.0975</v>
      </c>
      <c r="E101">
        <v>47.68</v>
      </c>
      <c r="F101">
        <v>39.62</v>
      </c>
      <c r="G101">
        <v>13.35</v>
      </c>
      <c r="H101">
        <v>0.22</v>
      </c>
      <c r="I101">
        <v>178</v>
      </c>
      <c r="J101">
        <v>160.54</v>
      </c>
      <c r="K101">
        <v>50.28</v>
      </c>
      <c r="L101">
        <v>2</v>
      </c>
      <c r="M101">
        <v>176</v>
      </c>
      <c r="N101">
        <v>28.26</v>
      </c>
      <c r="O101">
        <v>20034.4</v>
      </c>
      <c r="P101">
        <v>493</v>
      </c>
      <c r="Q101">
        <v>1222.1</v>
      </c>
      <c r="R101">
        <v>263.35</v>
      </c>
      <c r="S101">
        <v>94.27</v>
      </c>
      <c r="T101">
        <v>82752.25</v>
      </c>
      <c r="U101">
        <v>0.36</v>
      </c>
      <c r="V101">
        <v>0.76</v>
      </c>
      <c r="W101">
        <v>20.76</v>
      </c>
      <c r="X101">
        <v>5.11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2.2887</v>
      </c>
      <c r="E102">
        <v>43.69</v>
      </c>
      <c r="F102">
        <v>37.73</v>
      </c>
      <c r="G102">
        <v>20.03</v>
      </c>
      <c r="H102">
        <v>0.33</v>
      </c>
      <c r="I102">
        <v>113</v>
      </c>
      <c r="J102">
        <v>161.97</v>
      </c>
      <c r="K102">
        <v>50.28</v>
      </c>
      <c r="L102">
        <v>3</v>
      </c>
      <c r="M102">
        <v>111</v>
      </c>
      <c r="N102">
        <v>28.69</v>
      </c>
      <c r="O102">
        <v>20210.21</v>
      </c>
      <c r="P102">
        <v>465.21</v>
      </c>
      <c r="Q102">
        <v>1220.47</v>
      </c>
      <c r="R102">
        <v>201.91</v>
      </c>
      <c r="S102">
        <v>94.27</v>
      </c>
      <c r="T102">
        <v>52358.13</v>
      </c>
      <c r="U102">
        <v>0.47</v>
      </c>
      <c r="V102">
        <v>0.8</v>
      </c>
      <c r="W102">
        <v>20.67</v>
      </c>
      <c r="X102">
        <v>3.24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2.3937</v>
      </c>
      <c r="E103">
        <v>41.78</v>
      </c>
      <c r="F103">
        <v>36.81</v>
      </c>
      <c r="G103">
        <v>26.93</v>
      </c>
      <c r="H103">
        <v>0.43</v>
      </c>
      <c r="I103">
        <v>82</v>
      </c>
      <c r="J103">
        <v>163.4</v>
      </c>
      <c r="K103">
        <v>50.28</v>
      </c>
      <c r="L103">
        <v>4</v>
      </c>
      <c r="M103">
        <v>80</v>
      </c>
      <c r="N103">
        <v>29.12</v>
      </c>
      <c r="O103">
        <v>20386.62</v>
      </c>
      <c r="P103">
        <v>449.52</v>
      </c>
      <c r="Q103">
        <v>1220.29</v>
      </c>
      <c r="R103">
        <v>172.45</v>
      </c>
      <c r="S103">
        <v>94.27</v>
      </c>
      <c r="T103">
        <v>37784.1</v>
      </c>
      <c r="U103">
        <v>0.55</v>
      </c>
      <c r="V103">
        <v>0.82</v>
      </c>
      <c r="W103">
        <v>20.61</v>
      </c>
      <c r="X103">
        <v>2.33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2.4587</v>
      </c>
      <c r="E104">
        <v>40.67</v>
      </c>
      <c r="F104">
        <v>36.28</v>
      </c>
      <c r="G104">
        <v>34.02</v>
      </c>
      <c r="H104">
        <v>0.54</v>
      </c>
      <c r="I104">
        <v>64</v>
      </c>
      <c r="J104">
        <v>164.83</v>
      </c>
      <c r="K104">
        <v>50.28</v>
      </c>
      <c r="L104">
        <v>5</v>
      </c>
      <c r="M104">
        <v>62</v>
      </c>
      <c r="N104">
        <v>29.55</v>
      </c>
      <c r="O104">
        <v>20563.61</v>
      </c>
      <c r="P104">
        <v>438.32</v>
      </c>
      <c r="Q104">
        <v>1219.51</v>
      </c>
      <c r="R104">
        <v>155.64</v>
      </c>
      <c r="S104">
        <v>94.27</v>
      </c>
      <c r="T104">
        <v>29468.25</v>
      </c>
      <c r="U104">
        <v>0.61</v>
      </c>
      <c r="V104">
        <v>0.83</v>
      </c>
      <c r="W104">
        <v>20.58</v>
      </c>
      <c r="X104">
        <v>1.81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2.499</v>
      </c>
      <c r="E105">
        <v>40.02</v>
      </c>
      <c r="F105">
        <v>35.98</v>
      </c>
      <c r="G105">
        <v>40.74</v>
      </c>
      <c r="H105">
        <v>0.64</v>
      </c>
      <c r="I105">
        <v>53</v>
      </c>
      <c r="J105">
        <v>166.27</v>
      </c>
      <c r="K105">
        <v>50.28</v>
      </c>
      <c r="L105">
        <v>6</v>
      </c>
      <c r="M105">
        <v>51</v>
      </c>
      <c r="N105">
        <v>29.99</v>
      </c>
      <c r="O105">
        <v>20741.2</v>
      </c>
      <c r="P105">
        <v>429.71</v>
      </c>
      <c r="Q105">
        <v>1219.07</v>
      </c>
      <c r="R105">
        <v>145.71</v>
      </c>
      <c r="S105">
        <v>94.27</v>
      </c>
      <c r="T105">
        <v>24560.22</v>
      </c>
      <c r="U105">
        <v>0.65</v>
      </c>
      <c r="V105">
        <v>0.84</v>
      </c>
      <c r="W105">
        <v>20.57</v>
      </c>
      <c r="X105">
        <v>1.51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2.5314</v>
      </c>
      <c r="E106">
        <v>39.5</v>
      </c>
      <c r="F106">
        <v>35.73</v>
      </c>
      <c r="G106">
        <v>47.64</v>
      </c>
      <c r="H106">
        <v>0.74</v>
      </c>
      <c r="I106">
        <v>45</v>
      </c>
      <c r="J106">
        <v>167.72</v>
      </c>
      <c r="K106">
        <v>50.28</v>
      </c>
      <c r="L106">
        <v>7</v>
      </c>
      <c r="M106">
        <v>43</v>
      </c>
      <c r="N106">
        <v>30.44</v>
      </c>
      <c r="O106">
        <v>20919.39</v>
      </c>
      <c r="P106">
        <v>422.02</v>
      </c>
      <c r="Q106">
        <v>1219.46</v>
      </c>
      <c r="R106">
        <v>137.36</v>
      </c>
      <c r="S106">
        <v>94.27</v>
      </c>
      <c r="T106">
        <v>20424.82</v>
      </c>
      <c r="U106">
        <v>0.6899999999999999</v>
      </c>
      <c r="V106">
        <v>0.84</v>
      </c>
      <c r="W106">
        <v>20.55</v>
      </c>
      <c r="X106">
        <v>1.25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2.5554</v>
      </c>
      <c r="E107">
        <v>39.13</v>
      </c>
      <c r="F107">
        <v>35.55</v>
      </c>
      <c r="G107">
        <v>54.7</v>
      </c>
      <c r="H107">
        <v>0.84</v>
      </c>
      <c r="I107">
        <v>39</v>
      </c>
      <c r="J107">
        <v>169.17</v>
      </c>
      <c r="K107">
        <v>50.28</v>
      </c>
      <c r="L107">
        <v>8</v>
      </c>
      <c r="M107">
        <v>37</v>
      </c>
      <c r="N107">
        <v>30.89</v>
      </c>
      <c r="O107">
        <v>21098.19</v>
      </c>
      <c r="P107">
        <v>414.82</v>
      </c>
      <c r="Q107">
        <v>1219.14</v>
      </c>
      <c r="R107">
        <v>131.7</v>
      </c>
      <c r="S107">
        <v>94.27</v>
      </c>
      <c r="T107">
        <v>17622.7</v>
      </c>
      <c r="U107">
        <v>0.72</v>
      </c>
      <c r="V107">
        <v>0.85</v>
      </c>
      <c r="W107">
        <v>20.55</v>
      </c>
      <c r="X107">
        <v>1.08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2.574</v>
      </c>
      <c r="E108">
        <v>38.85</v>
      </c>
      <c r="F108">
        <v>35.43</v>
      </c>
      <c r="G108">
        <v>62.52</v>
      </c>
      <c r="H108">
        <v>0.9399999999999999</v>
      </c>
      <c r="I108">
        <v>34</v>
      </c>
      <c r="J108">
        <v>170.62</v>
      </c>
      <c r="K108">
        <v>50.28</v>
      </c>
      <c r="L108">
        <v>9</v>
      </c>
      <c r="M108">
        <v>32</v>
      </c>
      <c r="N108">
        <v>31.34</v>
      </c>
      <c r="O108">
        <v>21277.6</v>
      </c>
      <c r="P108">
        <v>408.83</v>
      </c>
      <c r="Q108">
        <v>1218.87</v>
      </c>
      <c r="R108">
        <v>127.66</v>
      </c>
      <c r="S108">
        <v>94.27</v>
      </c>
      <c r="T108">
        <v>15625.73</v>
      </c>
      <c r="U108">
        <v>0.74</v>
      </c>
      <c r="V108">
        <v>0.85</v>
      </c>
      <c r="W108">
        <v>20.54</v>
      </c>
      <c r="X108">
        <v>0.96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2.5908</v>
      </c>
      <c r="E109">
        <v>38.6</v>
      </c>
      <c r="F109">
        <v>35.31</v>
      </c>
      <c r="G109">
        <v>70.61</v>
      </c>
      <c r="H109">
        <v>1.03</v>
      </c>
      <c r="I109">
        <v>30</v>
      </c>
      <c r="J109">
        <v>172.08</v>
      </c>
      <c r="K109">
        <v>50.28</v>
      </c>
      <c r="L109">
        <v>10</v>
      </c>
      <c r="M109">
        <v>28</v>
      </c>
      <c r="N109">
        <v>31.8</v>
      </c>
      <c r="O109">
        <v>21457.64</v>
      </c>
      <c r="P109">
        <v>402</v>
      </c>
      <c r="Q109">
        <v>1218.86</v>
      </c>
      <c r="R109">
        <v>123.6</v>
      </c>
      <c r="S109">
        <v>94.27</v>
      </c>
      <c r="T109">
        <v>13619.66</v>
      </c>
      <c r="U109">
        <v>0.76</v>
      </c>
      <c r="V109">
        <v>0.85</v>
      </c>
      <c r="W109">
        <v>20.53</v>
      </c>
      <c r="X109">
        <v>0.84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2.6041</v>
      </c>
      <c r="E110">
        <v>38.4</v>
      </c>
      <c r="F110">
        <v>35.21</v>
      </c>
      <c r="G110">
        <v>78.23999999999999</v>
      </c>
      <c r="H110">
        <v>1.12</v>
      </c>
      <c r="I110">
        <v>27</v>
      </c>
      <c r="J110">
        <v>173.55</v>
      </c>
      <c r="K110">
        <v>50.28</v>
      </c>
      <c r="L110">
        <v>11</v>
      </c>
      <c r="M110">
        <v>25</v>
      </c>
      <c r="N110">
        <v>32.27</v>
      </c>
      <c r="O110">
        <v>21638.31</v>
      </c>
      <c r="P110">
        <v>395.75</v>
      </c>
      <c r="Q110">
        <v>1218.93</v>
      </c>
      <c r="R110">
        <v>120.73</v>
      </c>
      <c r="S110">
        <v>94.27</v>
      </c>
      <c r="T110">
        <v>12200.3</v>
      </c>
      <c r="U110">
        <v>0.78</v>
      </c>
      <c r="V110">
        <v>0.86</v>
      </c>
      <c r="W110">
        <v>20.52</v>
      </c>
      <c r="X110">
        <v>0.74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2.6113</v>
      </c>
      <c r="E111">
        <v>38.3</v>
      </c>
      <c r="F111">
        <v>35.17</v>
      </c>
      <c r="G111">
        <v>84.40000000000001</v>
      </c>
      <c r="H111">
        <v>1.22</v>
      </c>
      <c r="I111">
        <v>25</v>
      </c>
      <c r="J111">
        <v>175.02</v>
      </c>
      <c r="K111">
        <v>50.28</v>
      </c>
      <c r="L111">
        <v>12</v>
      </c>
      <c r="M111">
        <v>23</v>
      </c>
      <c r="N111">
        <v>32.74</v>
      </c>
      <c r="O111">
        <v>21819.6</v>
      </c>
      <c r="P111">
        <v>389.98</v>
      </c>
      <c r="Q111">
        <v>1218.73</v>
      </c>
      <c r="R111">
        <v>119.13</v>
      </c>
      <c r="S111">
        <v>94.27</v>
      </c>
      <c r="T111">
        <v>11406.6</v>
      </c>
      <c r="U111">
        <v>0.79</v>
      </c>
      <c r="V111">
        <v>0.86</v>
      </c>
      <c r="W111">
        <v>20.53</v>
      </c>
      <c r="X111">
        <v>0.7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2.6211</v>
      </c>
      <c r="E112">
        <v>38.15</v>
      </c>
      <c r="F112">
        <v>35.09</v>
      </c>
      <c r="G112">
        <v>91.53</v>
      </c>
      <c r="H112">
        <v>1.31</v>
      </c>
      <c r="I112">
        <v>23</v>
      </c>
      <c r="J112">
        <v>176.49</v>
      </c>
      <c r="K112">
        <v>50.28</v>
      </c>
      <c r="L112">
        <v>13</v>
      </c>
      <c r="M112">
        <v>21</v>
      </c>
      <c r="N112">
        <v>33.21</v>
      </c>
      <c r="O112">
        <v>22001.54</v>
      </c>
      <c r="P112">
        <v>382.97</v>
      </c>
      <c r="Q112">
        <v>1218.91</v>
      </c>
      <c r="R112">
        <v>116.58</v>
      </c>
      <c r="S112">
        <v>94.27</v>
      </c>
      <c r="T112">
        <v>10141.65</v>
      </c>
      <c r="U112">
        <v>0.8100000000000001</v>
      </c>
      <c r="V112">
        <v>0.86</v>
      </c>
      <c r="W112">
        <v>20.52</v>
      </c>
      <c r="X112">
        <v>0.62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2.6289</v>
      </c>
      <c r="E113">
        <v>38.04</v>
      </c>
      <c r="F113">
        <v>35.04</v>
      </c>
      <c r="G113">
        <v>100.11</v>
      </c>
      <c r="H113">
        <v>1.4</v>
      </c>
      <c r="I113">
        <v>21</v>
      </c>
      <c r="J113">
        <v>177.97</v>
      </c>
      <c r="K113">
        <v>50.28</v>
      </c>
      <c r="L113">
        <v>14</v>
      </c>
      <c r="M113">
        <v>19</v>
      </c>
      <c r="N113">
        <v>33.69</v>
      </c>
      <c r="O113">
        <v>22184.13</v>
      </c>
      <c r="P113">
        <v>377.4</v>
      </c>
      <c r="Q113">
        <v>1218.89</v>
      </c>
      <c r="R113">
        <v>115.34</v>
      </c>
      <c r="S113">
        <v>94.27</v>
      </c>
      <c r="T113">
        <v>9532.59</v>
      </c>
      <c r="U113">
        <v>0.82</v>
      </c>
      <c r="V113">
        <v>0.86</v>
      </c>
      <c r="W113">
        <v>20.51</v>
      </c>
      <c r="X113">
        <v>0.57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2.6371</v>
      </c>
      <c r="E114">
        <v>37.92</v>
      </c>
      <c r="F114">
        <v>34.98</v>
      </c>
      <c r="G114">
        <v>110.48</v>
      </c>
      <c r="H114">
        <v>1.48</v>
      </c>
      <c r="I114">
        <v>19</v>
      </c>
      <c r="J114">
        <v>179.46</v>
      </c>
      <c r="K114">
        <v>50.28</v>
      </c>
      <c r="L114">
        <v>15</v>
      </c>
      <c r="M114">
        <v>17</v>
      </c>
      <c r="N114">
        <v>34.18</v>
      </c>
      <c r="O114">
        <v>22367.38</v>
      </c>
      <c r="P114">
        <v>371.27</v>
      </c>
      <c r="Q114">
        <v>1218.83</v>
      </c>
      <c r="R114">
        <v>113.29</v>
      </c>
      <c r="S114">
        <v>94.27</v>
      </c>
      <c r="T114">
        <v>8519.6</v>
      </c>
      <c r="U114">
        <v>0.83</v>
      </c>
      <c r="V114">
        <v>0.86</v>
      </c>
      <c r="W114">
        <v>20.51</v>
      </c>
      <c r="X114">
        <v>0.52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2.6405</v>
      </c>
      <c r="E115">
        <v>37.87</v>
      </c>
      <c r="F115">
        <v>34.97</v>
      </c>
      <c r="G115">
        <v>116.56</v>
      </c>
      <c r="H115">
        <v>1.57</v>
      </c>
      <c r="I115">
        <v>18</v>
      </c>
      <c r="J115">
        <v>180.95</v>
      </c>
      <c r="K115">
        <v>50.28</v>
      </c>
      <c r="L115">
        <v>16</v>
      </c>
      <c r="M115">
        <v>16</v>
      </c>
      <c r="N115">
        <v>34.67</v>
      </c>
      <c r="O115">
        <v>22551.28</v>
      </c>
      <c r="P115">
        <v>365.1</v>
      </c>
      <c r="Q115">
        <v>1218.79</v>
      </c>
      <c r="R115">
        <v>112.85</v>
      </c>
      <c r="S115">
        <v>94.27</v>
      </c>
      <c r="T115">
        <v>8302.690000000001</v>
      </c>
      <c r="U115">
        <v>0.84</v>
      </c>
      <c r="V115">
        <v>0.86</v>
      </c>
      <c r="W115">
        <v>20.51</v>
      </c>
      <c r="X115">
        <v>0.5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2.6454</v>
      </c>
      <c r="E116">
        <v>37.8</v>
      </c>
      <c r="F116">
        <v>34.93</v>
      </c>
      <c r="G116">
        <v>123.28</v>
      </c>
      <c r="H116">
        <v>1.65</v>
      </c>
      <c r="I116">
        <v>17</v>
      </c>
      <c r="J116">
        <v>182.45</v>
      </c>
      <c r="K116">
        <v>50.28</v>
      </c>
      <c r="L116">
        <v>17</v>
      </c>
      <c r="M116">
        <v>5</v>
      </c>
      <c r="N116">
        <v>35.17</v>
      </c>
      <c r="O116">
        <v>22735.98</v>
      </c>
      <c r="P116">
        <v>361.74</v>
      </c>
      <c r="Q116">
        <v>1218.91</v>
      </c>
      <c r="R116">
        <v>111.14</v>
      </c>
      <c r="S116">
        <v>94.27</v>
      </c>
      <c r="T116">
        <v>7454.77</v>
      </c>
      <c r="U116">
        <v>0.85</v>
      </c>
      <c r="V116">
        <v>0.86</v>
      </c>
      <c r="W116">
        <v>20.52</v>
      </c>
      <c r="X116">
        <v>0.46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2.6452</v>
      </c>
      <c r="E117">
        <v>37.8</v>
      </c>
      <c r="F117">
        <v>34.93</v>
      </c>
      <c r="G117">
        <v>123.29</v>
      </c>
      <c r="H117">
        <v>1.74</v>
      </c>
      <c r="I117">
        <v>17</v>
      </c>
      <c r="J117">
        <v>183.95</v>
      </c>
      <c r="K117">
        <v>50.28</v>
      </c>
      <c r="L117">
        <v>18</v>
      </c>
      <c r="M117">
        <v>0</v>
      </c>
      <c r="N117">
        <v>35.67</v>
      </c>
      <c r="O117">
        <v>22921.24</v>
      </c>
      <c r="P117">
        <v>363.19</v>
      </c>
      <c r="Q117">
        <v>1218.76</v>
      </c>
      <c r="R117">
        <v>111.2</v>
      </c>
      <c r="S117">
        <v>94.27</v>
      </c>
      <c r="T117">
        <v>7484.56</v>
      </c>
      <c r="U117">
        <v>0.85</v>
      </c>
      <c r="V117">
        <v>0.86</v>
      </c>
      <c r="W117">
        <v>20.52</v>
      </c>
      <c r="X117">
        <v>0.46</v>
      </c>
      <c r="Y117">
        <v>4</v>
      </c>
      <c r="Z117">
        <v>10</v>
      </c>
    </row>
    <row r="118" spans="1:26">
      <c r="A118">
        <v>0</v>
      </c>
      <c r="B118">
        <v>35</v>
      </c>
      <c r="C118" t="s">
        <v>26</v>
      </c>
      <c r="D118">
        <v>2.1131</v>
      </c>
      <c r="E118">
        <v>47.32</v>
      </c>
      <c r="F118">
        <v>41.37</v>
      </c>
      <c r="G118">
        <v>10.52</v>
      </c>
      <c r="H118">
        <v>0.22</v>
      </c>
      <c r="I118">
        <v>236</v>
      </c>
      <c r="J118">
        <v>80.84</v>
      </c>
      <c r="K118">
        <v>35.1</v>
      </c>
      <c r="L118">
        <v>1</v>
      </c>
      <c r="M118">
        <v>234</v>
      </c>
      <c r="N118">
        <v>9.74</v>
      </c>
      <c r="O118">
        <v>10204.21</v>
      </c>
      <c r="P118">
        <v>326.55</v>
      </c>
      <c r="Q118">
        <v>1222.8</v>
      </c>
      <c r="R118">
        <v>320.41</v>
      </c>
      <c r="S118">
        <v>94.27</v>
      </c>
      <c r="T118">
        <v>110994.32</v>
      </c>
      <c r="U118">
        <v>0.29</v>
      </c>
      <c r="V118">
        <v>0.73</v>
      </c>
      <c r="W118">
        <v>20.85</v>
      </c>
      <c r="X118">
        <v>6.85</v>
      </c>
      <c r="Y118">
        <v>4</v>
      </c>
      <c r="Z118">
        <v>10</v>
      </c>
    </row>
    <row r="119" spans="1:26">
      <c r="A119">
        <v>1</v>
      </c>
      <c r="B119">
        <v>35</v>
      </c>
      <c r="C119" t="s">
        <v>26</v>
      </c>
      <c r="D119">
        <v>2.4295</v>
      </c>
      <c r="E119">
        <v>41.16</v>
      </c>
      <c r="F119">
        <v>37.48</v>
      </c>
      <c r="G119">
        <v>21.62</v>
      </c>
      <c r="H119">
        <v>0.43</v>
      </c>
      <c r="I119">
        <v>104</v>
      </c>
      <c r="J119">
        <v>82.04000000000001</v>
      </c>
      <c r="K119">
        <v>35.1</v>
      </c>
      <c r="L119">
        <v>2</v>
      </c>
      <c r="M119">
        <v>102</v>
      </c>
      <c r="N119">
        <v>9.94</v>
      </c>
      <c r="O119">
        <v>10352.53</v>
      </c>
      <c r="P119">
        <v>285.84</v>
      </c>
      <c r="Q119">
        <v>1220.42</v>
      </c>
      <c r="R119">
        <v>194.06</v>
      </c>
      <c r="S119">
        <v>94.27</v>
      </c>
      <c r="T119">
        <v>48480.35</v>
      </c>
      <c r="U119">
        <v>0.49</v>
      </c>
      <c r="V119">
        <v>0.8100000000000001</v>
      </c>
      <c r="W119">
        <v>20.65</v>
      </c>
      <c r="X119">
        <v>2.99</v>
      </c>
      <c r="Y119">
        <v>4</v>
      </c>
      <c r="Z119">
        <v>10</v>
      </c>
    </row>
    <row r="120" spans="1:26">
      <c r="A120">
        <v>2</v>
      </c>
      <c r="B120">
        <v>35</v>
      </c>
      <c r="C120" t="s">
        <v>26</v>
      </c>
      <c r="D120">
        <v>2.5425</v>
      </c>
      <c r="E120">
        <v>39.33</v>
      </c>
      <c r="F120">
        <v>36.32</v>
      </c>
      <c r="G120">
        <v>33.53</v>
      </c>
      <c r="H120">
        <v>0.63</v>
      </c>
      <c r="I120">
        <v>65</v>
      </c>
      <c r="J120">
        <v>83.25</v>
      </c>
      <c r="K120">
        <v>35.1</v>
      </c>
      <c r="L120">
        <v>3</v>
      </c>
      <c r="M120">
        <v>63</v>
      </c>
      <c r="N120">
        <v>10.15</v>
      </c>
      <c r="O120">
        <v>10501.19</v>
      </c>
      <c r="P120">
        <v>265.81</v>
      </c>
      <c r="Q120">
        <v>1219.48</v>
      </c>
      <c r="R120">
        <v>156.37</v>
      </c>
      <c r="S120">
        <v>94.27</v>
      </c>
      <c r="T120">
        <v>29827.6</v>
      </c>
      <c r="U120">
        <v>0.6</v>
      </c>
      <c r="V120">
        <v>0.83</v>
      </c>
      <c r="W120">
        <v>20.59</v>
      </c>
      <c r="X120">
        <v>1.84</v>
      </c>
      <c r="Y120">
        <v>4</v>
      </c>
      <c r="Z120">
        <v>10</v>
      </c>
    </row>
    <row r="121" spans="1:26">
      <c r="A121">
        <v>3</v>
      </c>
      <c r="B121">
        <v>35</v>
      </c>
      <c r="C121" t="s">
        <v>26</v>
      </c>
      <c r="D121">
        <v>2.5998</v>
      </c>
      <c r="E121">
        <v>38.46</v>
      </c>
      <c r="F121">
        <v>35.78</v>
      </c>
      <c r="G121">
        <v>46.67</v>
      </c>
      <c r="H121">
        <v>0.83</v>
      </c>
      <c r="I121">
        <v>46</v>
      </c>
      <c r="J121">
        <v>84.45999999999999</v>
      </c>
      <c r="K121">
        <v>35.1</v>
      </c>
      <c r="L121">
        <v>4</v>
      </c>
      <c r="M121">
        <v>44</v>
      </c>
      <c r="N121">
        <v>10.36</v>
      </c>
      <c r="O121">
        <v>10650.22</v>
      </c>
      <c r="P121">
        <v>249.86</v>
      </c>
      <c r="Q121">
        <v>1219.45</v>
      </c>
      <c r="R121">
        <v>138.91</v>
      </c>
      <c r="S121">
        <v>94.27</v>
      </c>
      <c r="T121">
        <v>21192.41</v>
      </c>
      <c r="U121">
        <v>0.68</v>
      </c>
      <c r="V121">
        <v>0.84</v>
      </c>
      <c r="W121">
        <v>20.56</v>
      </c>
      <c r="X121">
        <v>1.31</v>
      </c>
      <c r="Y121">
        <v>4</v>
      </c>
      <c r="Z121">
        <v>10</v>
      </c>
    </row>
    <row r="122" spans="1:26">
      <c r="A122">
        <v>4</v>
      </c>
      <c r="B122">
        <v>35</v>
      </c>
      <c r="C122" t="s">
        <v>26</v>
      </c>
      <c r="D122">
        <v>2.6302</v>
      </c>
      <c r="E122">
        <v>38.02</v>
      </c>
      <c r="F122">
        <v>35.51</v>
      </c>
      <c r="G122">
        <v>59.18</v>
      </c>
      <c r="H122">
        <v>1.02</v>
      </c>
      <c r="I122">
        <v>36</v>
      </c>
      <c r="J122">
        <v>85.67</v>
      </c>
      <c r="K122">
        <v>35.1</v>
      </c>
      <c r="L122">
        <v>5</v>
      </c>
      <c r="M122">
        <v>6</v>
      </c>
      <c r="N122">
        <v>10.57</v>
      </c>
      <c r="O122">
        <v>10799.59</v>
      </c>
      <c r="P122">
        <v>237.24</v>
      </c>
      <c r="Q122">
        <v>1219.51</v>
      </c>
      <c r="R122">
        <v>129.08</v>
      </c>
      <c r="S122">
        <v>94.27</v>
      </c>
      <c r="T122">
        <v>16326.46</v>
      </c>
      <c r="U122">
        <v>0.73</v>
      </c>
      <c r="V122">
        <v>0.85</v>
      </c>
      <c r="W122">
        <v>20.58</v>
      </c>
      <c r="X122">
        <v>1.03</v>
      </c>
      <c r="Y122">
        <v>4</v>
      </c>
      <c r="Z122">
        <v>10</v>
      </c>
    </row>
    <row r="123" spans="1:26">
      <c r="A123">
        <v>5</v>
      </c>
      <c r="B123">
        <v>35</v>
      </c>
      <c r="C123" t="s">
        <v>26</v>
      </c>
      <c r="D123">
        <v>2.6294</v>
      </c>
      <c r="E123">
        <v>38.03</v>
      </c>
      <c r="F123">
        <v>35.52</v>
      </c>
      <c r="G123">
        <v>59.2</v>
      </c>
      <c r="H123">
        <v>1.21</v>
      </c>
      <c r="I123">
        <v>36</v>
      </c>
      <c r="J123">
        <v>86.88</v>
      </c>
      <c r="K123">
        <v>35.1</v>
      </c>
      <c r="L123">
        <v>6</v>
      </c>
      <c r="M123">
        <v>0</v>
      </c>
      <c r="N123">
        <v>10.78</v>
      </c>
      <c r="O123">
        <v>10949.33</v>
      </c>
      <c r="P123">
        <v>240.39</v>
      </c>
      <c r="Q123">
        <v>1219.58</v>
      </c>
      <c r="R123">
        <v>129.07</v>
      </c>
      <c r="S123">
        <v>94.27</v>
      </c>
      <c r="T123">
        <v>16320.8</v>
      </c>
      <c r="U123">
        <v>0.73</v>
      </c>
      <c r="V123">
        <v>0.85</v>
      </c>
      <c r="W123">
        <v>20.59</v>
      </c>
      <c r="X123">
        <v>1.05</v>
      </c>
      <c r="Y123">
        <v>4</v>
      </c>
      <c r="Z123">
        <v>10</v>
      </c>
    </row>
    <row r="124" spans="1:26">
      <c r="A124">
        <v>0</v>
      </c>
      <c r="B124">
        <v>50</v>
      </c>
      <c r="C124" t="s">
        <v>26</v>
      </c>
      <c r="D124">
        <v>1.9194</v>
      </c>
      <c r="E124">
        <v>52.1</v>
      </c>
      <c r="F124">
        <v>43.35</v>
      </c>
      <c r="G124">
        <v>8.609999999999999</v>
      </c>
      <c r="H124">
        <v>0.16</v>
      </c>
      <c r="I124">
        <v>302</v>
      </c>
      <c r="J124">
        <v>107.41</v>
      </c>
      <c r="K124">
        <v>41.65</v>
      </c>
      <c r="L124">
        <v>1</v>
      </c>
      <c r="M124">
        <v>300</v>
      </c>
      <c r="N124">
        <v>14.77</v>
      </c>
      <c r="O124">
        <v>13481.73</v>
      </c>
      <c r="P124">
        <v>418.5</v>
      </c>
      <c r="Q124">
        <v>1223.52</v>
      </c>
      <c r="R124">
        <v>384.59</v>
      </c>
      <c r="S124">
        <v>94.27</v>
      </c>
      <c r="T124">
        <v>142752.34</v>
      </c>
      <c r="U124">
        <v>0.25</v>
      </c>
      <c r="V124">
        <v>0.7</v>
      </c>
      <c r="W124">
        <v>20.97</v>
      </c>
      <c r="X124">
        <v>8.82</v>
      </c>
      <c r="Y124">
        <v>4</v>
      </c>
      <c r="Z124">
        <v>10</v>
      </c>
    </row>
    <row r="125" spans="1:26">
      <c r="A125">
        <v>1</v>
      </c>
      <c r="B125">
        <v>50</v>
      </c>
      <c r="C125" t="s">
        <v>26</v>
      </c>
      <c r="D125">
        <v>2.3148</v>
      </c>
      <c r="E125">
        <v>43.2</v>
      </c>
      <c r="F125">
        <v>38.25</v>
      </c>
      <c r="G125">
        <v>17.52</v>
      </c>
      <c r="H125">
        <v>0.32</v>
      </c>
      <c r="I125">
        <v>131</v>
      </c>
      <c r="J125">
        <v>108.68</v>
      </c>
      <c r="K125">
        <v>41.65</v>
      </c>
      <c r="L125">
        <v>2</v>
      </c>
      <c r="M125">
        <v>129</v>
      </c>
      <c r="N125">
        <v>15.03</v>
      </c>
      <c r="O125">
        <v>13638.32</v>
      </c>
      <c r="P125">
        <v>362.65</v>
      </c>
      <c r="Q125">
        <v>1220.88</v>
      </c>
      <c r="R125">
        <v>218.66</v>
      </c>
      <c r="S125">
        <v>94.27</v>
      </c>
      <c r="T125">
        <v>60642.37</v>
      </c>
      <c r="U125">
        <v>0.43</v>
      </c>
      <c r="V125">
        <v>0.79</v>
      </c>
      <c r="W125">
        <v>20.7</v>
      </c>
      <c r="X125">
        <v>3.76</v>
      </c>
      <c r="Y125">
        <v>4</v>
      </c>
      <c r="Z125">
        <v>10</v>
      </c>
    </row>
    <row r="126" spans="1:26">
      <c r="A126">
        <v>2</v>
      </c>
      <c r="B126">
        <v>50</v>
      </c>
      <c r="C126" t="s">
        <v>26</v>
      </c>
      <c r="D126">
        <v>2.4557</v>
      </c>
      <c r="E126">
        <v>40.72</v>
      </c>
      <c r="F126">
        <v>36.84</v>
      </c>
      <c r="G126">
        <v>26.63</v>
      </c>
      <c r="H126">
        <v>0.48</v>
      </c>
      <c r="I126">
        <v>83</v>
      </c>
      <c r="J126">
        <v>109.96</v>
      </c>
      <c r="K126">
        <v>41.65</v>
      </c>
      <c r="L126">
        <v>3</v>
      </c>
      <c r="M126">
        <v>81</v>
      </c>
      <c r="N126">
        <v>15.31</v>
      </c>
      <c r="O126">
        <v>13795.21</v>
      </c>
      <c r="P126">
        <v>341.77</v>
      </c>
      <c r="Q126">
        <v>1220.02</v>
      </c>
      <c r="R126">
        <v>173.35</v>
      </c>
      <c r="S126">
        <v>94.27</v>
      </c>
      <c r="T126">
        <v>38227.3</v>
      </c>
      <c r="U126">
        <v>0.54</v>
      </c>
      <c r="V126">
        <v>0.82</v>
      </c>
      <c r="W126">
        <v>20.62</v>
      </c>
      <c r="X126">
        <v>2.36</v>
      </c>
      <c r="Y126">
        <v>4</v>
      </c>
      <c r="Z126">
        <v>10</v>
      </c>
    </row>
    <row r="127" spans="1:26">
      <c r="A127">
        <v>3</v>
      </c>
      <c r="B127">
        <v>50</v>
      </c>
      <c r="C127" t="s">
        <v>26</v>
      </c>
      <c r="D127">
        <v>2.5271</v>
      </c>
      <c r="E127">
        <v>39.57</v>
      </c>
      <c r="F127">
        <v>36.2</v>
      </c>
      <c r="G127">
        <v>36.2</v>
      </c>
      <c r="H127">
        <v>0.63</v>
      </c>
      <c r="I127">
        <v>60</v>
      </c>
      <c r="J127">
        <v>111.23</v>
      </c>
      <c r="K127">
        <v>41.65</v>
      </c>
      <c r="L127">
        <v>4</v>
      </c>
      <c r="M127">
        <v>58</v>
      </c>
      <c r="N127">
        <v>15.58</v>
      </c>
      <c r="O127">
        <v>13952.52</v>
      </c>
      <c r="P127">
        <v>327.75</v>
      </c>
      <c r="Q127">
        <v>1219.56</v>
      </c>
      <c r="R127">
        <v>152.42</v>
      </c>
      <c r="S127">
        <v>94.27</v>
      </c>
      <c r="T127">
        <v>27880.45</v>
      </c>
      <c r="U127">
        <v>0.62</v>
      </c>
      <c r="V127">
        <v>0.83</v>
      </c>
      <c r="W127">
        <v>20.59</v>
      </c>
      <c r="X127">
        <v>1.72</v>
      </c>
      <c r="Y127">
        <v>4</v>
      </c>
      <c r="Z127">
        <v>10</v>
      </c>
    </row>
    <row r="128" spans="1:26">
      <c r="A128">
        <v>4</v>
      </c>
      <c r="B128">
        <v>50</v>
      </c>
      <c r="C128" t="s">
        <v>26</v>
      </c>
      <c r="D128">
        <v>2.5713</v>
      </c>
      <c r="E128">
        <v>38.89</v>
      </c>
      <c r="F128">
        <v>35.81</v>
      </c>
      <c r="G128">
        <v>45.71</v>
      </c>
      <c r="H128">
        <v>0.78</v>
      </c>
      <c r="I128">
        <v>47</v>
      </c>
      <c r="J128">
        <v>112.51</v>
      </c>
      <c r="K128">
        <v>41.65</v>
      </c>
      <c r="L128">
        <v>5</v>
      </c>
      <c r="M128">
        <v>45</v>
      </c>
      <c r="N128">
        <v>15.86</v>
      </c>
      <c r="O128">
        <v>14110.24</v>
      </c>
      <c r="P128">
        <v>315.72</v>
      </c>
      <c r="Q128">
        <v>1219.2</v>
      </c>
      <c r="R128">
        <v>140.04</v>
      </c>
      <c r="S128">
        <v>94.27</v>
      </c>
      <c r="T128">
        <v>21751.99</v>
      </c>
      <c r="U128">
        <v>0.67</v>
      </c>
      <c r="V128">
        <v>0.84</v>
      </c>
      <c r="W128">
        <v>20.56</v>
      </c>
      <c r="X128">
        <v>1.33</v>
      </c>
      <c r="Y128">
        <v>4</v>
      </c>
      <c r="Z128">
        <v>10</v>
      </c>
    </row>
    <row r="129" spans="1:26">
      <c r="A129">
        <v>5</v>
      </c>
      <c r="B129">
        <v>50</v>
      </c>
      <c r="C129" t="s">
        <v>26</v>
      </c>
      <c r="D129">
        <v>2.6041</v>
      </c>
      <c r="E129">
        <v>38.4</v>
      </c>
      <c r="F129">
        <v>35.52</v>
      </c>
      <c r="G129">
        <v>56.08</v>
      </c>
      <c r="H129">
        <v>0.93</v>
      </c>
      <c r="I129">
        <v>38</v>
      </c>
      <c r="J129">
        <v>113.79</v>
      </c>
      <c r="K129">
        <v>41.65</v>
      </c>
      <c r="L129">
        <v>6</v>
      </c>
      <c r="M129">
        <v>36</v>
      </c>
      <c r="N129">
        <v>16.14</v>
      </c>
      <c r="O129">
        <v>14268.39</v>
      </c>
      <c r="P129">
        <v>304.86</v>
      </c>
      <c r="Q129">
        <v>1219.12</v>
      </c>
      <c r="R129">
        <v>130.84</v>
      </c>
      <c r="S129">
        <v>94.27</v>
      </c>
      <c r="T129">
        <v>17199.84</v>
      </c>
      <c r="U129">
        <v>0.72</v>
      </c>
      <c r="V129">
        <v>0.85</v>
      </c>
      <c r="W129">
        <v>20.54</v>
      </c>
      <c r="X129">
        <v>1.05</v>
      </c>
      <c r="Y129">
        <v>4</v>
      </c>
      <c r="Z129">
        <v>10</v>
      </c>
    </row>
    <row r="130" spans="1:26">
      <c r="A130">
        <v>6</v>
      </c>
      <c r="B130">
        <v>50</v>
      </c>
      <c r="C130" t="s">
        <v>26</v>
      </c>
      <c r="D130">
        <v>2.6246</v>
      </c>
      <c r="E130">
        <v>38.1</v>
      </c>
      <c r="F130">
        <v>35.35</v>
      </c>
      <c r="G130">
        <v>66.29000000000001</v>
      </c>
      <c r="H130">
        <v>1.07</v>
      </c>
      <c r="I130">
        <v>32</v>
      </c>
      <c r="J130">
        <v>115.08</v>
      </c>
      <c r="K130">
        <v>41.65</v>
      </c>
      <c r="L130">
        <v>7</v>
      </c>
      <c r="M130">
        <v>30</v>
      </c>
      <c r="N130">
        <v>16.43</v>
      </c>
      <c r="O130">
        <v>14426.96</v>
      </c>
      <c r="P130">
        <v>294.15</v>
      </c>
      <c r="Q130">
        <v>1218.96</v>
      </c>
      <c r="R130">
        <v>125.31</v>
      </c>
      <c r="S130">
        <v>94.27</v>
      </c>
      <c r="T130">
        <v>14461.2</v>
      </c>
      <c r="U130">
        <v>0.75</v>
      </c>
      <c r="V130">
        <v>0.85</v>
      </c>
      <c r="W130">
        <v>20.54</v>
      </c>
      <c r="X130">
        <v>0.88</v>
      </c>
      <c r="Y130">
        <v>4</v>
      </c>
      <c r="Z130">
        <v>10</v>
      </c>
    </row>
    <row r="131" spans="1:26">
      <c r="A131">
        <v>7</v>
      </c>
      <c r="B131">
        <v>50</v>
      </c>
      <c r="C131" t="s">
        <v>26</v>
      </c>
      <c r="D131">
        <v>2.6402</v>
      </c>
      <c r="E131">
        <v>37.88</v>
      </c>
      <c r="F131">
        <v>35.24</v>
      </c>
      <c r="G131">
        <v>78.31</v>
      </c>
      <c r="H131">
        <v>1.21</v>
      </c>
      <c r="I131">
        <v>27</v>
      </c>
      <c r="J131">
        <v>116.37</v>
      </c>
      <c r="K131">
        <v>41.65</v>
      </c>
      <c r="L131">
        <v>8</v>
      </c>
      <c r="M131">
        <v>22</v>
      </c>
      <c r="N131">
        <v>16.72</v>
      </c>
      <c r="O131">
        <v>14585.96</v>
      </c>
      <c r="P131">
        <v>284.37</v>
      </c>
      <c r="Q131">
        <v>1218.8</v>
      </c>
      <c r="R131">
        <v>121.51</v>
      </c>
      <c r="S131">
        <v>94.27</v>
      </c>
      <c r="T131">
        <v>12587.23</v>
      </c>
      <c r="U131">
        <v>0.78</v>
      </c>
      <c r="V131">
        <v>0.86</v>
      </c>
      <c r="W131">
        <v>20.53</v>
      </c>
      <c r="X131">
        <v>0.77</v>
      </c>
      <c r="Y131">
        <v>4</v>
      </c>
      <c r="Z131">
        <v>10</v>
      </c>
    </row>
    <row r="132" spans="1:26">
      <c r="A132">
        <v>8</v>
      </c>
      <c r="B132">
        <v>50</v>
      </c>
      <c r="C132" t="s">
        <v>26</v>
      </c>
      <c r="D132">
        <v>2.6433</v>
      </c>
      <c r="E132">
        <v>37.83</v>
      </c>
      <c r="F132">
        <v>35.22</v>
      </c>
      <c r="G132">
        <v>81.27</v>
      </c>
      <c r="H132">
        <v>1.35</v>
      </c>
      <c r="I132">
        <v>26</v>
      </c>
      <c r="J132">
        <v>117.66</v>
      </c>
      <c r="K132">
        <v>41.65</v>
      </c>
      <c r="L132">
        <v>9</v>
      </c>
      <c r="M132">
        <v>0</v>
      </c>
      <c r="N132">
        <v>17.01</v>
      </c>
      <c r="O132">
        <v>14745.39</v>
      </c>
      <c r="P132">
        <v>283.79</v>
      </c>
      <c r="Q132">
        <v>1219.08</v>
      </c>
      <c r="R132">
        <v>119.93</v>
      </c>
      <c r="S132">
        <v>94.27</v>
      </c>
      <c r="T132">
        <v>11802.15</v>
      </c>
      <c r="U132">
        <v>0.79</v>
      </c>
      <c r="V132">
        <v>0.86</v>
      </c>
      <c r="W132">
        <v>20.55</v>
      </c>
      <c r="X132">
        <v>0.75</v>
      </c>
      <c r="Y132">
        <v>4</v>
      </c>
      <c r="Z132">
        <v>10</v>
      </c>
    </row>
    <row r="133" spans="1:26">
      <c r="A133">
        <v>0</v>
      </c>
      <c r="B133">
        <v>25</v>
      </c>
      <c r="C133" t="s">
        <v>26</v>
      </c>
      <c r="D133">
        <v>2.2615</v>
      </c>
      <c r="E133">
        <v>44.22</v>
      </c>
      <c r="F133">
        <v>39.85</v>
      </c>
      <c r="G133">
        <v>12.93</v>
      </c>
      <c r="H133">
        <v>0.28</v>
      </c>
      <c r="I133">
        <v>185</v>
      </c>
      <c r="J133">
        <v>61.76</v>
      </c>
      <c r="K133">
        <v>28.92</v>
      </c>
      <c r="L133">
        <v>1</v>
      </c>
      <c r="M133">
        <v>183</v>
      </c>
      <c r="N133">
        <v>6.84</v>
      </c>
      <c r="O133">
        <v>7851.41</v>
      </c>
      <c r="P133">
        <v>255.81</v>
      </c>
      <c r="Q133">
        <v>1221.5</v>
      </c>
      <c r="R133">
        <v>271.22</v>
      </c>
      <c r="S133">
        <v>94.27</v>
      </c>
      <c r="T133">
        <v>86651.17999999999</v>
      </c>
      <c r="U133">
        <v>0.35</v>
      </c>
      <c r="V133">
        <v>0.76</v>
      </c>
      <c r="W133">
        <v>20.77</v>
      </c>
      <c r="X133">
        <v>5.35</v>
      </c>
      <c r="Y133">
        <v>4</v>
      </c>
      <c r="Z133">
        <v>10</v>
      </c>
    </row>
    <row r="134" spans="1:26">
      <c r="A134">
        <v>1</v>
      </c>
      <c r="B134">
        <v>25</v>
      </c>
      <c r="C134" t="s">
        <v>26</v>
      </c>
      <c r="D134">
        <v>2.518</v>
      </c>
      <c r="E134">
        <v>39.71</v>
      </c>
      <c r="F134">
        <v>36.79</v>
      </c>
      <c r="G134">
        <v>27.25</v>
      </c>
      <c r="H134">
        <v>0.55</v>
      </c>
      <c r="I134">
        <v>81</v>
      </c>
      <c r="J134">
        <v>62.92</v>
      </c>
      <c r="K134">
        <v>28.92</v>
      </c>
      <c r="L134">
        <v>2</v>
      </c>
      <c r="M134">
        <v>79</v>
      </c>
      <c r="N134">
        <v>7</v>
      </c>
      <c r="O134">
        <v>7994.37</v>
      </c>
      <c r="P134">
        <v>221.37</v>
      </c>
      <c r="Q134">
        <v>1219.86</v>
      </c>
      <c r="R134">
        <v>171.85</v>
      </c>
      <c r="S134">
        <v>94.27</v>
      </c>
      <c r="T134">
        <v>37486.86</v>
      </c>
      <c r="U134">
        <v>0.55</v>
      </c>
      <c r="V134">
        <v>0.82</v>
      </c>
      <c r="W134">
        <v>20.62</v>
      </c>
      <c r="X134">
        <v>2.31</v>
      </c>
      <c r="Y134">
        <v>4</v>
      </c>
      <c r="Z134">
        <v>10</v>
      </c>
    </row>
    <row r="135" spans="1:26">
      <c r="A135">
        <v>2</v>
      </c>
      <c r="B135">
        <v>25</v>
      </c>
      <c r="C135" t="s">
        <v>26</v>
      </c>
      <c r="D135">
        <v>2.5997</v>
      </c>
      <c r="E135">
        <v>38.47</v>
      </c>
      <c r="F135">
        <v>35.96</v>
      </c>
      <c r="G135">
        <v>42.31</v>
      </c>
      <c r="H135">
        <v>0.8100000000000001</v>
      </c>
      <c r="I135">
        <v>51</v>
      </c>
      <c r="J135">
        <v>64.08</v>
      </c>
      <c r="K135">
        <v>28.92</v>
      </c>
      <c r="L135">
        <v>3</v>
      </c>
      <c r="M135">
        <v>12</v>
      </c>
      <c r="N135">
        <v>7.16</v>
      </c>
      <c r="O135">
        <v>8137.65</v>
      </c>
      <c r="P135">
        <v>201.2</v>
      </c>
      <c r="Q135">
        <v>1220.02</v>
      </c>
      <c r="R135">
        <v>143.29</v>
      </c>
      <c r="S135">
        <v>94.27</v>
      </c>
      <c r="T135">
        <v>23357.98</v>
      </c>
      <c r="U135">
        <v>0.66</v>
      </c>
      <c r="V135">
        <v>0.84</v>
      </c>
      <c r="W135">
        <v>20.61</v>
      </c>
      <c r="X135">
        <v>1.48</v>
      </c>
      <c r="Y135">
        <v>4</v>
      </c>
      <c r="Z135">
        <v>10</v>
      </c>
    </row>
    <row r="136" spans="1:26">
      <c r="A136">
        <v>3</v>
      </c>
      <c r="B136">
        <v>25</v>
      </c>
      <c r="C136" t="s">
        <v>26</v>
      </c>
      <c r="D136">
        <v>2.6011</v>
      </c>
      <c r="E136">
        <v>38.45</v>
      </c>
      <c r="F136">
        <v>35.95</v>
      </c>
      <c r="G136">
        <v>43.15</v>
      </c>
      <c r="H136">
        <v>1.07</v>
      </c>
      <c r="I136">
        <v>50</v>
      </c>
      <c r="J136">
        <v>65.25</v>
      </c>
      <c r="K136">
        <v>28.92</v>
      </c>
      <c r="L136">
        <v>4</v>
      </c>
      <c r="M136">
        <v>0</v>
      </c>
      <c r="N136">
        <v>7.33</v>
      </c>
      <c r="O136">
        <v>8281.25</v>
      </c>
      <c r="P136">
        <v>204.01</v>
      </c>
      <c r="Q136">
        <v>1219.82</v>
      </c>
      <c r="R136">
        <v>142.52</v>
      </c>
      <c r="S136">
        <v>94.27</v>
      </c>
      <c r="T136">
        <v>22977.12</v>
      </c>
      <c r="U136">
        <v>0.66</v>
      </c>
      <c r="V136">
        <v>0.84</v>
      </c>
      <c r="W136">
        <v>20.63</v>
      </c>
      <c r="X136">
        <v>1.48</v>
      </c>
      <c r="Y136">
        <v>4</v>
      </c>
      <c r="Z136">
        <v>10</v>
      </c>
    </row>
    <row r="137" spans="1:26">
      <c r="A137">
        <v>0</v>
      </c>
      <c r="B137">
        <v>85</v>
      </c>
      <c r="C137" t="s">
        <v>26</v>
      </c>
      <c r="D137">
        <v>1.5289</v>
      </c>
      <c r="E137">
        <v>65.41</v>
      </c>
      <c r="F137">
        <v>47.85</v>
      </c>
      <c r="G137">
        <v>6.41</v>
      </c>
      <c r="H137">
        <v>0.11</v>
      </c>
      <c r="I137">
        <v>448</v>
      </c>
      <c r="J137">
        <v>167.88</v>
      </c>
      <c r="K137">
        <v>51.39</v>
      </c>
      <c r="L137">
        <v>1</v>
      </c>
      <c r="M137">
        <v>446</v>
      </c>
      <c r="N137">
        <v>30.49</v>
      </c>
      <c r="O137">
        <v>20939.59</v>
      </c>
      <c r="P137">
        <v>620.04</v>
      </c>
      <c r="Q137">
        <v>1226.53</v>
      </c>
      <c r="R137">
        <v>530.61</v>
      </c>
      <c r="S137">
        <v>94.27</v>
      </c>
      <c r="T137">
        <v>215035.25</v>
      </c>
      <c r="U137">
        <v>0.18</v>
      </c>
      <c r="V137">
        <v>0.63</v>
      </c>
      <c r="W137">
        <v>21.2</v>
      </c>
      <c r="X137">
        <v>13.28</v>
      </c>
      <c r="Y137">
        <v>4</v>
      </c>
      <c r="Z137">
        <v>10</v>
      </c>
    </row>
    <row r="138" spans="1:26">
      <c r="A138">
        <v>1</v>
      </c>
      <c r="B138">
        <v>85</v>
      </c>
      <c r="C138" t="s">
        <v>26</v>
      </c>
      <c r="D138">
        <v>2.0594</v>
      </c>
      <c r="E138">
        <v>48.56</v>
      </c>
      <c r="F138">
        <v>39.88</v>
      </c>
      <c r="G138">
        <v>12.86</v>
      </c>
      <c r="H138">
        <v>0.21</v>
      </c>
      <c r="I138">
        <v>186</v>
      </c>
      <c r="J138">
        <v>169.33</v>
      </c>
      <c r="K138">
        <v>51.39</v>
      </c>
      <c r="L138">
        <v>2</v>
      </c>
      <c r="M138">
        <v>184</v>
      </c>
      <c r="N138">
        <v>30.94</v>
      </c>
      <c r="O138">
        <v>21118.46</v>
      </c>
      <c r="P138">
        <v>514.21</v>
      </c>
      <c r="Q138">
        <v>1221.61</v>
      </c>
      <c r="R138">
        <v>272.1</v>
      </c>
      <c r="S138">
        <v>94.27</v>
      </c>
      <c r="T138">
        <v>87085.87</v>
      </c>
      <c r="U138">
        <v>0.35</v>
      </c>
      <c r="V138">
        <v>0.76</v>
      </c>
      <c r="W138">
        <v>20.78</v>
      </c>
      <c r="X138">
        <v>5.38</v>
      </c>
      <c r="Y138">
        <v>4</v>
      </c>
      <c r="Z138">
        <v>10</v>
      </c>
    </row>
    <row r="139" spans="1:26">
      <c r="A139">
        <v>2</v>
      </c>
      <c r="B139">
        <v>85</v>
      </c>
      <c r="C139" t="s">
        <v>26</v>
      </c>
      <c r="D139">
        <v>2.264</v>
      </c>
      <c r="E139">
        <v>44.17</v>
      </c>
      <c r="F139">
        <v>37.83</v>
      </c>
      <c r="G139">
        <v>19.4</v>
      </c>
      <c r="H139">
        <v>0.31</v>
      </c>
      <c r="I139">
        <v>117</v>
      </c>
      <c r="J139">
        <v>170.79</v>
      </c>
      <c r="K139">
        <v>51.39</v>
      </c>
      <c r="L139">
        <v>3</v>
      </c>
      <c r="M139">
        <v>115</v>
      </c>
      <c r="N139">
        <v>31.4</v>
      </c>
      <c r="O139">
        <v>21297.94</v>
      </c>
      <c r="P139">
        <v>483.97</v>
      </c>
      <c r="Q139">
        <v>1220.47</v>
      </c>
      <c r="R139">
        <v>205.13</v>
      </c>
      <c r="S139">
        <v>94.27</v>
      </c>
      <c r="T139">
        <v>53949.72</v>
      </c>
      <c r="U139">
        <v>0.46</v>
      </c>
      <c r="V139">
        <v>0.8</v>
      </c>
      <c r="W139">
        <v>20.68</v>
      </c>
      <c r="X139">
        <v>3.34</v>
      </c>
      <c r="Y139">
        <v>4</v>
      </c>
      <c r="Z139">
        <v>10</v>
      </c>
    </row>
    <row r="140" spans="1:26">
      <c r="A140">
        <v>3</v>
      </c>
      <c r="B140">
        <v>85</v>
      </c>
      <c r="C140" t="s">
        <v>26</v>
      </c>
      <c r="D140">
        <v>2.3715</v>
      </c>
      <c r="E140">
        <v>42.17</v>
      </c>
      <c r="F140">
        <v>36.91</v>
      </c>
      <c r="G140">
        <v>26.06</v>
      </c>
      <c r="H140">
        <v>0.41</v>
      </c>
      <c r="I140">
        <v>85</v>
      </c>
      <c r="J140">
        <v>172.25</v>
      </c>
      <c r="K140">
        <v>51.39</v>
      </c>
      <c r="L140">
        <v>4</v>
      </c>
      <c r="M140">
        <v>83</v>
      </c>
      <c r="N140">
        <v>31.86</v>
      </c>
      <c r="O140">
        <v>21478.05</v>
      </c>
      <c r="P140">
        <v>468</v>
      </c>
      <c r="Q140">
        <v>1220.2</v>
      </c>
      <c r="R140">
        <v>175.76</v>
      </c>
      <c r="S140">
        <v>94.27</v>
      </c>
      <c r="T140">
        <v>39422.2</v>
      </c>
      <c r="U140">
        <v>0.54</v>
      </c>
      <c r="V140">
        <v>0.82</v>
      </c>
      <c r="W140">
        <v>20.62</v>
      </c>
      <c r="X140">
        <v>2.43</v>
      </c>
      <c r="Y140">
        <v>4</v>
      </c>
      <c r="Z140">
        <v>10</v>
      </c>
    </row>
    <row r="141" spans="1:26">
      <c r="A141">
        <v>4</v>
      </c>
      <c r="B141">
        <v>85</v>
      </c>
      <c r="C141" t="s">
        <v>26</v>
      </c>
      <c r="D141">
        <v>2.4374</v>
      </c>
      <c r="E141">
        <v>41.03</v>
      </c>
      <c r="F141">
        <v>36.38</v>
      </c>
      <c r="G141">
        <v>32.58</v>
      </c>
      <c r="H141">
        <v>0.51</v>
      </c>
      <c r="I141">
        <v>67</v>
      </c>
      <c r="J141">
        <v>173.71</v>
      </c>
      <c r="K141">
        <v>51.39</v>
      </c>
      <c r="L141">
        <v>5</v>
      </c>
      <c r="M141">
        <v>65</v>
      </c>
      <c r="N141">
        <v>32.32</v>
      </c>
      <c r="O141">
        <v>21658.78</v>
      </c>
      <c r="P141">
        <v>457.05</v>
      </c>
      <c r="Q141">
        <v>1219.61</v>
      </c>
      <c r="R141">
        <v>158.46</v>
      </c>
      <c r="S141">
        <v>94.27</v>
      </c>
      <c r="T141">
        <v>30865.54</v>
      </c>
      <c r="U141">
        <v>0.59</v>
      </c>
      <c r="V141">
        <v>0.83</v>
      </c>
      <c r="W141">
        <v>20.6</v>
      </c>
      <c r="X141">
        <v>1.9</v>
      </c>
      <c r="Y141">
        <v>4</v>
      </c>
      <c r="Z141">
        <v>10</v>
      </c>
    </row>
    <row r="142" spans="1:26">
      <c r="A142">
        <v>5</v>
      </c>
      <c r="B142">
        <v>85</v>
      </c>
      <c r="C142" t="s">
        <v>26</v>
      </c>
      <c r="D142">
        <v>2.4832</v>
      </c>
      <c r="E142">
        <v>40.27</v>
      </c>
      <c r="F142">
        <v>36.03</v>
      </c>
      <c r="G142">
        <v>39.31</v>
      </c>
      <c r="H142">
        <v>0.61</v>
      </c>
      <c r="I142">
        <v>55</v>
      </c>
      <c r="J142">
        <v>175.18</v>
      </c>
      <c r="K142">
        <v>51.39</v>
      </c>
      <c r="L142">
        <v>6</v>
      </c>
      <c r="M142">
        <v>53</v>
      </c>
      <c r="N142">
        <v>32.79</v>
      </c>
      <c r="O142">
        <v>21840.16</v>
      </c>
      <c r="P142">
        <v>448.12</v>
      </c>
      <c r="Q142">
        <v>1219.37</v>
      </c>
      <c r="R142">
        <v>147.33</v>
      </c>
      <c r="S142">
        <v>94.27</v>
      </c>
      <c r="T142">
        <v>25357.37</v>
      </c>
      <c r="U142">
        <v>0.64</v>
      </c>
      <c r="V142">
        <v>0.84</v>
      </c>
      <c r="W142">
        <v>20.57</v>
      </c>
      <c r="X142">
        <v>1.56</v>
      </c>
      <c r="Y142">
        <v>4</v>
      </c>
      <c r="Z142">
        <v>10</v>
      </c>
    </row>
    <row r="143" spans="1:26">
      <c r="A143">
        <v>6</v>
      </c>
      <c r="B143">
        <v>85</v>
      </c>
      <c r="C143" t="s">
        <v>26</v>
      </c>
      <c r="D143">
        <v>2.5181</v>
      </c>
      <c r="E143">
        <v>39.71</v>
      </c>
      <c r="F143">
        <v>35.78</v>
      </c>
      <c r="G143">
        <v>46.67</v>
      </c>
      <c r="H143">
        <v>0.7</v>
      </c>
      <c r="I143">
        <v>46</v>
      </c>
      <c r="J143">
        <v>176.66</v>
      </c>
      <c r="K143">
        <v>51.39</v>
      </c>
      <c r="L143">
        <v>7</v>
      </c>
      <c r="M143">
        <v>44</v>
      </c>
      <c r="N143">
        <v>33.27</v>
      </c>
      <c r="O143">
        <v>22022.17</v>
      </c>
      <c r="P143">
        <v>440.17</v>
      </c>
      <c r="Q143">
        <v>1219.25</v>
      </c>
      <c r="R143">
        <v>139.25</v>
      </c>
      <c r="S143">
        <v>94.27</v>
      </c>
      <c r="T143">
        <v>21363.52</v>
      </c>
      <c r="U143">
        <v>0.68</v>
      </c>
      <c r="V143">
        <v>0.84</v>
      </c>
      <c r="W143">
        <v>20.56</v>
      </c>
      <c r="X143">
        <v>1.31</v>
      </c>
      <c r="Y143">
        <v>4</v>
      </c>
      <c r="Z143">
        <v>10</v>
      </c>
    </row>
    <row r="144" spans="1:26">
      <c r="A144">
        <v>7</v>
      </c>
      <c r="B144">
        <v>85</v>
      </c>
      <c r="C144" t="s">
        <v>26</v>
      </c>
      <c r="D144">
        <v>2.5432</v>
      </c>
      <c r="E144">
        <v>39.32</v>
      </c>
      <c r="F144">
        <v>35.59</v>
      </c>
      <c r="G144">
        <v>53.39</v>
      </c>
      <c r="H144">
        <v>0.8</v>
      </c>
      <c r="I144">
        <v>40</v>
      </c>
      <c r="J144">
        <v>178.14</v>
      </c>
      <c r="K144">
        <v>51.39</v>
      </c>
      <c r="L144">
        <v>8</v>
      </c>
      <c r="M144">
        <v>38</v>
      </c>
      <c r="N144">
        <v>33.75</v>
      </c>
      <c r="O144">
        <v>22204.83</v>
      </c>
      <c r="P144">
        <v>433.66</v>
      </c>
      <c r="Q144">
        <v>1219.16</v>
      </c>
      <c r="R144">
        <v>132.88</v>
      </c>
      <c r="S144">
        <v>94.27</v>
      </c>
      <c r="T144">
        <v>18207.94</v>
      </c>
      <c r="U144">
        <v>0.71</v>
      </c>
      <c r="V144">
        <v>0.85</v>
      </c>
      <c r="W144">
        <v>20.55</v>
      </c>
      <c r="X144">
        <v>1.12</v>
      </c>
      <c r="Y144">
        <v>4</v>
      </c>
      <c r="Z144">
        <v>10</v>
      </c>
    </row>
    <row r="145" spans="1:26">
      <c r="A145">
        <v>8</v>
      </c>
      <c r="B145">
        <v>85</v>
      </c>
      <c r="C145" t="s">
        <v>26</v>
      </c>
      <c r="D145">
        <v>2.5649</v>
      </c>
      <c r="E145">
        <v>38.99</v>
      </c>
      <c r="F145">
        <v>35.43</v>
      </c>
      <c r="G145">
        <v>60.74</v>
      </c>
      <c r="H145">
        <v>0.89</v>
      </c>
      <c r="I145">
        <v>35</v>
      </c>
      <c r="J145">
        <v>179.63</v>
      </c>
      <c r="K145">
        <v>51.39</v>
      </c>
      <c r="L145">
        <v>9</v>
      </c>
      <c r="M145">
        <v>33</v>
      </c>
      <c r="N145">
        <v>34.24</v>
      </c>
      <c r="O145">
        <v>22388.15</v>
      </c>
      <c r="P145">
        <v>426.65</v>
      </c>
      <c r="Q145">
        <v>1219.1</v>
      </c>
      <c r="R145">
        <v>127.77</v>
      </c>
      <c r="S145">
        <v>94.27</v>
      </c>
      <c r="T145">
        <v>15677.86</v>
      </c>
      <c r="U145">
        <v>0.74</v>
      </c>
      <c r="V145">
        <v>0.85</v>
      </c>
      <c r="W145">
        <v>20.54</v>
      </c>
      <c r="X145">
        <v>0.96</v>
      </c>
      <c r="Y145">
        <v>4</v>
      </c>
      <c r="Z145">
        <v>10</v>
      </c>
    </row>
    <row r="146" spans="1:26">
      <c r="A146">
        <v>9</v>
      </c>
      <c r="B146">
        <v>85</v>
      </c>
      <c r="C146" t="s">
        <v>26</v>
      </c>
      <c r="D146">
        <v>2.5762</v>
      </c>
      <c r="E146">
        <v>38.82</v>
      </c>
      <c r="F146">
        <v>35.36</v>
      </c>
      <c r="G146">
        <v>66.3</v>
      </c>
      <c r="H146">
        <v>0.98</v>
      </c>
      <c r="I146">
        <v>32</v>
      </c>
      <c r="J146">
        <v>181.12</v>
      </c>
      <c r="K146">
        <v>51.39</v>
      </c>
      <c r="L146">
        <v>10</v>
      </c>
      <c r="M146">
        <v>30</v>
      </c>
      <c r="N146">
        <v>34.73</v>
      </c>
      <c r="O146">
        <v>22572.13</v>
      </c>
      <c r="P146">
        <v>421.33</v>
      </c>
      <c r="Q146">
        <v>1219.14</v>
      </c>
      <c r="R146">
        <v>125.32</v>
      </c>
      <c r="S146">
        <v>94.27</v>
      </c>
      <c r="T146">
        <v>14468.12</v>
      </c>
      <c r="U146">
        <v>0.75</v>
      </c>
      <c r="V146">
        <v>0.85</v>
      </c>
      <c r="W146">
        <v>20.54</v>
      </c>
      <c r="X146">
        <v>0.89</v>
      </c>
      <c r="Y146">
        <v>4</v>
      </c>
      <c r="Z146">
        <v>10</v>
      </c>
    </row>
    <row r="147" spans="1:26">
      <c r="A147">
        <v>10</v>
      </c>
      <c r="B147">
        <v>85</v>
      </c>
      <c r="C147" t="s">
        <v>26</v>
      </c>
      <c r="D147">
        <v>2.5936</v>
      </c>
      <c r="E147">
        <v>38.56</v>
      </c>
      <c r="F147">
        <v>35.24</v>
      </c>
      <c r="G147">
        <v>75.5</v>
      </c>
      <c r="H147">
        <v>1.07</v>
      </c>
      <c r="I147">
        <v>28</v>
      </c>
      <c r="J147">
        <v>182.62</v>
      </c>
      <c r="K147">
        <v>51.39</v>
      </c>
      <c r="L147">
        <v>11</v>
      </c>
      <c r="M147">
        <v>26</v>
      </c>
      <c r="N147">
        <v>35.22</v>
      </c>
      <c r="O147">
        <v>22756.91</v>
      </c>
      <c r="P147">
        <v>414.9</v>
      </c>
      <c r="Q147">
        <v>1218.83</v>
      </c>
      <c r="R147">
        <v>121.58</v>
      </c>
      <c r="S147">
        <v>94.27</v>
      </c>
      <c r="T147">
        <v>12617.78</v>
      </c>
      <c r="U147">
        <v>0.78</v>
      </c>
      <c r="V147">
        <v>0.86</v>
      </c>
      <c r="W147">
        <v>20.53</v>
      </c>
      <c r="X147">
        <v>0.77</v>
      </c>
      <c r="Y147">
        <v>4</v>
      </c>
      <c r="Z147">
        <v>10</v>
      </c>
    </row>
    <row r="148" spans="1:26">
      <c r="A148">
        <v>11</v>
      </c>
      <c r="B148">
        <v>85</v>
      </c>
      <c r="C148" t="s">
        <v>26</v>
      </c>
      <c r="D148">
        <v>2.6018</v>
      </c>
      <c r="E148">
        <v>38.44</v>
      </c>
      <c r="F148">
        <v>35.18</v>
      </c>
      <c r="G148">
        <v>81.19</v>
      </c>
      <c r="H148">
        <v>1.16</v>
      </c>
      <c r="I148">
        <v>26</v>
      </c>
      <c r="J148">
        <v>184.12</v>
      </c>
      <c r="K148">
        <v>51.39</v>
      </c>
      <c r="L148">
        <v>12</v>
      </c>
      <c r="M148">
        <v>24</v>
      </c>
      <c r="N148">
        <v>35.73</v>
      </c>
      <c r="O148">
        <v>22942.24</v>
      </c>
      <c r="P148">
        <v>410.31</v>
      </c>
      <c r="Q148">
        <v>1218.9</v>
      </c>
      <c r="R148">
        <v>119.7</v>
      </c>
      <c r="S148">
        <v>94.27</v>
      </c>
      <c r="T148">
        <v>11689.19</v>
      </c>
      <c r="U148">
        <v>0.79</v>
      </c>
      <c r="V148">
        <v>0.86</v>
      </c>
      <c r="W148">
        <v>20.52</v>
      </c>
      <c r="X148">
        <v>0.71</v>
      </c>
      <c r="Y148">
        <v>4</v>
      </c>
      <c r="Z148">
        <v>10</v>
      </c>
    </row>
    <row r="149" spans="1:26">
      <c r="A149">
        <v>12</v>
      </c>
      <c r="B149">
        <v>85</v>
      </c>
      <c r="C149" t="s">
        <v>26</v>
      </c>
      <c r="D149">
        <v>2.6111</v>
      </c>
      <c r="E149">
        <v>38.3</v>
      </c>
      <c r="F149">
        <v>35.11</v>
      </c>
      <c r="G149">
        <v>87.78</v>
      </c>
      <c r="H149">
        <v>1.24</v>
      </c>
      <c r="I149">
        <v>24</v>
      </c>
      <c r="J149">
        <v>185.63</v>
      </c>
      <c r="K149">
        <v>51.39</v>
      </c>
      <c r="L149">
        <v>13</v>
      </c>
      <c r="M149">
        <v>22</v>
      </c>
      <c r="N149">
        <v>36.24</v>
      </c>
      <c r="O149">
        <v>23128.27</v>
      </c>
      <c r="P149">
        <v>404.14</v>
      </c>
      <c r="Q149">
        <v>1218.77</v>
      </c>
      <c r="R149">
        <v>117.67</v>
      </c>
      <c r="S149">
        <v>94.27</v>
      </c>
      <c r="T149">
        <v>10682.04</v>
      </c>
      <c r="U149">
        <v>0.8</v>
      </c>
      <c r="V149">
        <v>0.86</v>
      </c>
      <c r="W149">
        <v>20.52</v>
      </c>
      <c r="X149">
        <v>0.64</v>
      </c>
      <c r="Y149">
        <v>4</v>
      </c>
      <c r="Z149">
        <v>10</v>
      </c>
    </row>
    <row r="150" spans="1:26">
      <c r="A150">
        <v>13</v>
      </c>
      <c r="B150">
        <v>85</v>
      </c>
      <c r="C150" t="s">
        <v>26</v>
      </c>
      <c r="D150">
        <v>2.6178</v>
      </c>
      <c r="E150">
        <v>38.2</v>
      </c>
      <c r="F150">
        <v>35.08</v>
      </c>
      <c r="G150">
        <v>95.68000000000001</v>
      </c>
      <c r="H150">
        <v>1.33</v>
      </c>
      <c r="I150">
        <v>22</v>
      </c>
      <c r="J150">
        <v>187.14</v>
      </c>
      <c r="K150">
        <v>51.39</v>
      </c>
      <c r="L150">
        <v>14</v>
      </c>
      <c r="M150">
        <v>20</v>
      </c>
      <c r="N150">
        <v>36.75</v>
      </c>
      <c r="O150">
        <v>23314.98</v>
      </c>
      <c r="P150">
        <v>399.26</v>
      </c>
      <c r="Q150">
        <v>1218.81</v>
      </c>
      <c r="R150">
        <v>116.53</v>
      </c>
      <c r="S150">
        <v>94.27</v>
      </c>
      <c r="T150">
        <v>10123.3</v>
      </c>
      <c r="U150">
        <v>0.8100000000000001</v>
      </c>
      <c r="V150">
        <v>0.86</v>
      </c>
      <c r="W150">
        <v>20.52</v>
      </c>
      <c r="X150">
        <v>0.61</v>
      </c>
      <c r="Y150">
        <v>4</v>
      </c>
      <c r="Z150">
        <v>10</v>
      </c>
    </row>
    <row r="151" spans="1:26">
      <c r="A151">
        <v>14</v>
      </c>
      <c r="B151">
        <v>85</v>
      </c>
      <c r="C151" t="s">
        <v>26</v>
      </c>
      <c r="D151">
        <v>2.6282</v>
      </c>
      <c r="E151">
        <v>38.05</v>
      </c>
      <c r="F151">
        <v>35</v>
      </c>
      <c r="G151">
        <v>105</v>
      </c>
      <c r="H151">
        <v>1.41</v>
      </c>
      <c r="I151">
        <v>20</v>
      </c>
      <c r="J151">
        <v>188.66</v>
      </c>
      <c r="K151">
        <v>51.39</v>
      </c>
      <c r="L151">
        <v>15</v>
      </c>
      <c r="M151">
        <v>18</v>
      </c>
      <c r="N151">
        <v>37.27</v>
      </c>
      <c r="O151">
        <v>23502.4</v>
      </c>
      <c r="P151">
        <v>392.7</v>
      </c>
      <c r="Q151">
        <v>1218.67</v>
      </c>
      <c r="R151">
        <v>113.76</v>
      </c>
      <c r="S151">
        <v>94.27</v>
      </c>
      <c r="T151">
        <v>8747.85</v>
      </c>
      <c r="U151">
        <v>0.83</v>
      </c>
      <c r="V151">
        <v>0.86</v>
      </c>
      <c r="W151">
        <v>20.52</v>
      </c>
      <c r="X151">
        <v>0.53</v>
      </c>
      <c r="Y151">
        <v>4</v>
      </c>
      <c r="Z151">
        <v>10</v>
      </c>
    </row>
    <row r="152" spans="1:26">
      <c r="A152">
        <v>15</v>
      </c>
      <c r="B152">
        <v>85</v>
      </c>
      <c r="C152" t="s">
        <v>26</v>
      </c>
      <c r="D152">
        <v>2.6318</v>
      </c>
      <c r="E152">
        <v>38</v>
      </c>
      <c r="F152">
        <v>34.98</v>
      </c>
      <c r="G152">
        <v>110.46</v>
      </c>
      <c r="H152">
        <v>1.49</v>
      </c>
      <c r="I152">
        <v>19</v>
      </c>
      <c r="J152">
        <v>190.19</v>
      </c>
      <c r="K152">
        <v>51.39</v>
      </c>
      <c r="L152">
        <v>16</v>
      </c>
      <c r="M152">
        <v>17</v>
      </c>
      <c r="N152">
        <v>37.79</v>
      </c>
      <c r="O152">
        <v>23690.52</v>
      </c>
      <c r="P152">
        <v>388.18</v>
      </c>
      <c r="Q152">
        <v>1218.83</v>
      </c>
      <c r="R152">
        <v>113.34</v>
      </c>
      <c r="S152">
        <v>94.27</v>
      </c>
      <c r="T152">
        <v>8542.66</v>
      </c>
      <c r="U152">
        <v>0.83</v>
      </c>
      <c r="V152">
        <v>0.86</v>
      </c>
      <c r="W152">
        <v>20.51</v>
      </c>
      <c r="X152">
        <v>0.51</v>
      </c>
      <c r="Y152">
        <v>4</v>
      </c>
      <c r="Z152">
        <v>10</v>
      </c>
    </row>
    <row r="153" spans="1:26">
      <c r="A153">
        <v>16</v>
      </c>
      <c r="B153">
        <v>85</v>
      </c>
      <c r="C153" t="s">
        <v>26</v>
      </c>
      <c r="D153">
        <v>2.6411</v>
      </c>
      <c r="E153">
        <v>37.86</v>
      </c>
      <c r="F153">
        <v>34.91</v>
      </c>
      <c r="G153">
        <v>123.23</v>
      </c>
      <c r="H153">
        <v>1.57</v>
      </c>
      <c r="I153">
        <v>17</v>
      </c>
      <c r="J153">
        <v>191.72</v>
      </c>
      <c r="K153">
        <v>51.39</v>
      </c>
      <c r="L153">
        <v>17</v>
      </c>
      <c r="M153">
        <v>15</v>
      </c>
      <c r="N153">
        <v>38.33</v>
      </c>
      <c r="O153">
        <v>23879.37</v>
      </c>
      <c r="P153">
        <v>379.99</v>
      </c>
      <c r="Q153">
        <v>1218.72</v>
      </c>
      <c r="R153">
        <v>111.26</v>
      </c>
      <c r="S153">
        <v>94.27</v>
      </c>
      <c r="T153">
        <v>7513.02</v>
      </c>
      <c r="U153">
        <v>0.85</v>
      </c>
      <c r="V153">
        <v>0.86</v>
      </c>
      <c r="W153">
        <v>20.5</v>
      </c>
      <c r="X153">
        <v>0.45</v>
      </c>
      <c r="Y153">
        <v>4</v>
      </c>
      <c r="Z153">
        <v>10</v>
      </c>
    </row>
    <row r="154" spans="1:26">
      <c r="A154">
        <v>17</v>
      </c>
      <c r="B154">
        <v>85</v>
      </c>
      <c r="C154" t="s">
        <v>26</v>
      </c>
      <c r="D154">
        <v>2.644</v>
      </c>
      <c r="E154">
        <v>37.82</v>
      </c>
      <c r="F154">
        <v>34.91</v>
      </c>
      <c r="G154">
        <v>130.9</v>
      </c>
      <c r="H154">
        <v>1.65</v>
      </c>
      <c r="I154">
        <v>16</v>
      </c>
      <c r="J154">
        <v>193.26</v>
      </c>
      <c r="K154">
        <v>51.39</v>
      </c>
      <c r="L154">
        <v>18</v>
      </c>
      <c r="M154">
        <v>12</v>
      </c>
      <c r="N154">
        <v>38.86</v>
      </c>
      <c r="O154">
        <v>24068.93</v>
      </c>
      <c r="P154">
        <v>375.18</v>
      </c>
      <c r="Q154">
        <v>1218.77</v>
      </c>
      <c r="R154">
        <v>110.94</v>
      </c>
      <c r="S154">
        <v>94.27</v>
      </c>
      <c r="T154">
        <v>7356.11</v>
      </c>
      <c r="U154">
        <v>0.85</v>
      </c>
      <c r="V154">
        <v>0.86</v>
      </c>
      <c r="W154">
        <v>20.51</v>
      </c>
      <c r="X154">
        <v>0.44</v>
      </c>
      <c r="Y154">
        <v>4</v>
      </c>
      <c r="Z154">
        <v>10</v>
      </c>
    </row>
    <row r="155" spans="1:26">
      <c r="A155">
        <v>18</v>
      </c>
      <c r="B155">
        <v>85</v>
      </c>
      <c r="C155" t="s">
        <v>26</v>
      </c>
      <c r="D155">
        <v>2.6431</v>
      </c>
      <c r="E155">
        <v>37.83</v>
      </c>
      <c r="F155">
        <v>34.92</v>
      </c>
      <c r="G155">
        <v>130.95</v>
      </c>
      <c r="H155">
        <v>1.73</v>
      </c>
      <c r="I155">
        <v>16</v>
      </c>
      <c r="J155">
        <v>194.8</v>
      </c>
      <c r="K155">
        <v>51.39</v>
      </c>
      <c r="L155">
        <v>19</v>
      </c>
      <c r="M155">
        <v>2</v>
      </c>
      <c r="N155">
        <v>39.41</v>
      </c>
      <c r="O155">
        <v>24259.23</v>
      </c>
      <c r="P155">
        <v>375.05</v>
      </c>
      <c r="Q155">
        <v>1218.86</v>
      </c>
      <c r="R155">
        <v>110.74</v>
      </c>
      <c r="S155">
        <v>94.27</v>
      </c>
      <c r="T155">
        <v>7255.78</v>
      </c>
      <c r="U155">
        <v>0.85</v>
      </c>
      <c r="V155">
        <v>0.86</v>
      </c>
      <c r="W155">
        <v>20.53</v>
      </c>
      <c r="X155">
        <v>0.45</v>
      </c>
      <c r="Y155">
        <v>4</v>
      </c>
      <c r="Z155">
        <v>10</v>
      </c>
    </row>
    <row r="156" spans="1:26">
      <c r="A156">
        <v>19</v>
      </c>
      <c r="B156">
        <v>85</v>
      </c>
      <c r="C156" t="s">
        <v>26</v>
      </c>
      <c r="D156">
        <v>2.6433</v>
      </c>
      <c r="E156">
        <v>37.83</v>
      </c>
      <c r="F156">
        <v>34.92</v>
      </c>
      <c r="G156">
        <v>130.94</v>
      </c>
      <c r="H156">
        <v>1.81</v>
      </c>
      <c r="I156">
        <v>16</v>
      </c>
      <c r="J156">
        <v>196.35</v>
      </c>
      <c r="K156">
        <v>51.39</v>
      </c>
      <c r="L156">
        <v>20</v>
      </c>
      <c r="M156">
        <v>0</v>
      </c>
      <c r="N156">
        <v>39.96</v>
      </c>
      <c r="O156">
        <v>24450.27</v>
      </c>
      <c r="P156">
        <v>377.42</v>
      </c>
      <c r="Q156">
        <v>1218.77</v>
      </c>
      <c r="R156">
        <v>110.68</v>
      </c>
      <c r="S156">
        <v>94.27</v>
      </c>
      <c r="T156">
        <v>7226.49</v>
      </c>
      <c r="U156">
        <v>0.85</v>
      </c>
      <c r="V156">
        <v>0.86</v>
      </c>
      <c r="W156">
        <v>20.52</v>
      </c>
      <c r="X156">
        <v>0.45</v>
      </c>
      <c r="Y156">
        <v>4</v>
      </c>
      <c r="Z156">
        <v>10</v>
      </c>
    </row>
    <row r="157" spans="1:26">
      <c r="A157">
        <v>0</v>
      </c>
      <c r="B157">
        <v>20</v>
      </c>
      <c r="C157" t="s">
        <v>26</v>
      </c>
      <c r="D157">
        <v>2.3463</v>
      </c>
      <c r="E157">
        <v>42.62</v>
      </c>
      <c r="F157">
        <v>38.98</v>
      </c>
      <c r="G157">
        <v>15.09</v>
      </c>
      <c r="H157">
        <v>0.34</v>
      </c>
      <c r="I157">
        <v>155</v>
      </c>
      <c r="J157">
        <v>51.33</v>
      </c>
      <c r="K157">
        <v>24.83</v>
      </c>
      <c r="L157">
        <v>1</v>
      </c>
      <c r="M157">
        <v>153</v>
      </c>
      <c r="N157">
        <v>5.51</v>
      </c>
      <c r="O157">
        <v>6564.78</v>
      </c>
      <c r="P157">
        <v>213.95</v>
      </c>
      <c r="Q157">
        <v>1221.22</v>
      </c>
      <c r="R157">
        <v>242.67</v>
      </c>
      <c r="S157">
        <v>94.27</v>
      </c>
      <c r="T157">
        <v>72529.87</v>
      </c>
      <c r="U157">
        <v>0.39</v>
      </c>
      <c r="V157">
        <v>0.77</v>
      </c>
      <c r="W157">
        <v>20.73</v>
      </c>
      <c r="X157">
        <v>4.48</v>
      </c>
      <c r="Y157">
        <v>4</v>
      </c>
      <c r="Z157">
        <v>10</v>
      </c>
    </row>
    <row r="158" spans="1:26">
      <c r="A158">
        <v>1</v>
      </c>
      <c r="B158">
        <v>20</v>
      </c>
      <c r="C158" t="s">
        <v>26</v>
      </c>
      <c r="D158">
        <v>2.5694</v>
      </c>
      <c r="E158">
        <v>38.92</v>
      </c>
      <c r="F158">
        <v>36.36</v>
      </c>
      <c r="G158">
        <v>33.06</v>
      </c>
      <c r="H158">
        <v>0.66</v>
      </c>
      <c r="I158">
        <v>66</v>
      </c>
      <c r="J158">
        <v>52.47</v>
      </c>
      <c r="K158">
        <v>24.83</v>
      </c>
      <c r="L158">
        <v>2</v>
      </c>
      <c r="M158">
        <v>54</v>
      </c>
      <c r="N158">
        <v>5.64</v>
      </c>
      <c r="O158">
        <v>6705.1</v>
      </c>
      <c r="P158">
        <v>180.39</v>
      </c>
      <c r="Q158">
        <v>1219.81</v>
      </c>
      <c r="R158">
        <v>157.33</v>
      </c>
      <c r="S158">
        <v>94.27</v>
      </c>
      <c r="T158">
        <v>30303.64</v>
      </c>
      <c r="U158">
        <v>0.6</v>
      </c>
      <c r="V158">
        <v>0.83</v>
      </c>
      <c r="W158">
        <v>20.61</v>
      </c>
      <c r="X158">
        <v>1.89</v>
      </c>
      <c r="Y158">
        <v>4</v>
      </c>
      <c r="Z158">
        <v>10</v>
      </c>
    </row>
    <row r="159" spans="1:26">
      <c r="A159">
        <v>2</v>
      </c>
      <c r="B159">
        <v>20</v>
      </c>
      <c r="C159" t="s">
        <v>26</v>
      </c>
      <c r="D159">
        <v>2.5753</v>
      </c>
      <c r="E159">
        <v>38.83</v>
      </c>
      <c r="F159">
        <v>36.33</v>
      </c>
      <c r="G159">
        <v>35.15</v>
      </c>
      <c r="H159">
        <v>0.97</v>
      </c>
      <c r="I159">
        <v>62</v>
      </c>
      <c r="J159">
        <v>53.61</v>
      </c>
      <c r="K159">
        <v>24.83</v>
      </c>
      <c r="L159">
        <v>3</v>
      </c>
      <c r="M159">
        <v>0</v>
      </c>
      <c r="N159">
        <v>5.78</v>
      </c>
      <c r="O159">
        <v>6845.59</v>
      </c>
      <c r="P159">
        <v>180.96</v>
      </c>
      <c r="Q159">
        <v>1220.33</v>
      </c>
      <c r="R159">
        <v>153.99</v>
      </c>
      <c r="S159">
        <v>94.27</v>
      </c>
      <c r="T159">
        <v>28653.32</v>
      </c>
      <c r="U159">
        <v>0.61</v>
      </c>
      <c r="V159">
        <v>0.83</v>
      </c>
      <c r="W159">
        <v>20.67</v>
      </c>
      <c r="X159">
        <v>1.85</v>
      </c>
      <c r="Y159">
        <v>4</v>
      </c>
      <c r="Z159">
        <v>10</v>
      </c>
    </row>
    <row r="160" spans="1:26">
      <c r="A160">
        <v>0</v>
      </c>
      <c r="B160">
        <v>65</v>
      </c>
      <c r="C160" t="s">
        <v>26</v>
      </c>
      <c r="D160">
        <v>1.741</v>
      </c>
      <c r="E160">
        <v>57.44</v>
      </c>
      <c r="F160">
        <v>45.32</v>
      </c>
      <c r="G160">
        <v>7.45</v>
      </c>
      <c r="H160">
        <v>0.13</v>
      </c>
      <c r="I160">
        <v>365</v>
      </c>
      <c r="J160">
        <v>133.21</v>
      </c>
      <c r="K160">
        <v>46.47</v>
      </c>
      <c r="L160">
        <v>1</v>
      </c>
      <c r="M160">
        <v>363</v>
      </c>
      <c r="N160">
        <v>20.75</v>
      </c>
      <c r="O160">
        <v>16663.42</v>
      </c>
      <c r="P160">
        <v>505.53</v>
      </c>
      <c r="Q160">
        <v>1224.3</v>
      </c>
      <c r="R160">
        <v>447.2</v>
      </c>
      <c r="S160">
        <v>94.27</v>
      </c>
      <c r="T160">
        <v>173743.18</v>
      </c>
      <c r="U160">
        <v>0.21</v>
      </c>
      <c r="V160">
        <v>0.67</v>
      </c>
      <c r="W160">
        <v>21.11</v>
      </c>
      <c r="X160">
        <v>10.77</v>
      </c>
      <c r="Y160">
        <v>4</v>
      </c>
      <c r="Z160">
        <v>10</v>
      </c>
    </row>
    <row r="161" spans="1:26">
      <c r="A161">
        <v>1</v>
      </c>
      <c r="B161">
        <v>65</v>
      </c>
      <c r="C161" t="s">
        <v>26</v>
      </c>
      <c r="D161">
        <v>2.2021</v>
      </c>
      <c r="E161">
        <v>45.41</v>
      </c>
      <c r="F161">
        <v>38.99</v>
      </c>
      <c r="G161">
        <v>14.99</v>
      </c>
      <c r="H161">
        <v>0.26</v>
      </c>
      <c r="I161">
        <v>156</v>
      </c>
      <c r="J161">
        <v>134.55</v>
      </c>
      <c r="K161">
        <v>46.47</v>
      </c>
      <c r="L161">
        <v>2</v>
      </c>
      <c r="M161">
        <v>154</v>
      </c>
      <c r="N161">
        <v>21.09</v>
      </c>
      <c r="O161">
        <v>16828.84</v>
      </c>
      <c r="P161">
        <v>430.32</v>
      </c>
      <c r="Q161">
        <v>1221.01</v>
      </c>
      <c r="R161">
        <v>242.68</v>
      </c>
      <c r="S161">
        <v>94.27</v>
      </c>
      <c r="T161">
        <v>72526.02</v>
      </c>
      <c r="U161">
        <v>0.39</v>
      </c>
      <c r="V161">
        <v>0.77</v>
      </c>
      <c r="W161">
        <v>20.74</v>
      </c>
      <c r="X161">
        <v>4.49</v>
      </c>
      <c r="Y161">
        <v>4</v>
      </c>
      <c r="Z161">
        <v>10</v>
      </c>
    </row>
    <row r="162" spans="1:26">
      <c r="A162">
        <v>2</v>
      </c>
      <c r="B162">
        <v>65</v>
      </c>
      <c r="C162" t="s">
        <v>26</v>
      </c>
      <c r="D162">
        <v>2.3737</v>
      </c>
      <c r="E162">
        <v>42.13</v>
      </c>
      <c r="F162">
        <v>37.28</v>
      </c>
      <c r="G162">
        <v>22.83</v>
      </c>
      <c r="H162">
        <v>0.39</v>
      </c>
      <c r="I162">
        <v>98</v>
      </c>
      <c r="J162">
        <v>135.9</v>
      </c>
      <c r="K162">
        <v>46.47</v>
      </c>
      <c r="L162">
        <v>3</v>
      </c>
      <c r="M162">
        <v>96</v>
      </c>
      <c r="N162">
        <v>21.43</v>
      </c>
      <c r="O162">
        <v>16994.64</v>
      </c>
      <c r="P162">
        <v>405.91</v>
      </c>
      <c r="Q162">
        <v>1219.99</v>
      </c>
      <c r="R162">
        <v>187.47</v>
      </c>
      <c r="S162">
        <v>94.27</v>
      </c>
      <c r="T162">
        <v>45211.09</v>
      </c>
      <c r="U162">
        <v>0.5</v>
      </c>
      <c r="V162">
        <v>0.8100000000000001</v>
      </c>
      <c r="W162">
        <v>20.64</v>
      </c>
      <c r="X162">
        <v>2.79</v>
      </c>
      <c r="Y162">
        <v>4</v>
      </c>
      <c r="Z162">
        <v>10</v>
      </c>
    </row>
    <row r="163" spans="1:26">
      <c r="A163">
        <v>3</v>
      </c>
      <c r="B163">
        <v>65</v>
      </c>
      <c r="C163" t="s">
        <v>26</v>
      </c>
      <c r="D163">
        <v>2.4609</v>
      </c>
      <c r="E163">
        <v>40.64</v>
      </c>
      <c r="F163">
        <v>36.5</v>
      </c>
      <c r="G163">
        <v>30.41</v>
      </c>
      <c r="H163">
        <v>0.52</v>
      </c>
      <c r="I163">
        <v>72</v>
      </c>
      <c r="J163">
        <v>137.25</v>
      </c>
      <c r="K163">
        <v>46.47</v>
      </c>
      <c r="L163">
        <v>4</v>
      </c>
      <c r="M163">
        <v>70</v>
      </c>
      <c r="N163">
        <v>21.78</v>
      </c>
      <c r="O163">
        <v>17160.92</v>
      </c>
      <c r="P163">
        <v>391.63</v>
      </c>
      <c r="Q163">
        <v>1219.54</v>
      </c>
      <c r="R163">
        <v>162.17</v>
      </c>
      <c r="S163">
        <v>94.27</v>
      </c>
      <c r="T163">
        <v>32693.23</v>
      </c>
      <c r="U163">
        <v>0.58</v>
      </c>
      <c r="V163">
        <v>0.83</v>
      </c>
      <c r="W163">
        <v>20.6</v>
      </c>
      <c r="X163">
        <v>2.01</v>
      </c>
      <c r="Y163">
        <v>4</v>
      </c>
      <c r="Z163">
        <v>10</v>
      </c>
    </row>
    <row r="164" spans="1:26">
      <c r="A164">
        <v>4</v>
      </c>
      <c r="B164">
        <v>65</v>
      </c>
      <c r="C164" t="s">
        <v>26</v>
      </c>
      <c r="D164">
        <v>2.5145</v>
      </c>
      <c r="E164">
        <v>39.77</v>
      </c>
      <c r="F164">
        <v>36.07</v>
      </c>
      <c r="G164">
        <v>38.64</v>
      </c>
      <c r="H164">
        <v>0.64</v>
      </c>
      <c r="I164">
        <v>56</v>
      </c>
      <c r="J164">
        <v>138.6</v>
      </c>
      <c r="K164">
        <v>46.47</v>
      </c>
      <c r="L164">
        <v>5</v>
      </c>
      <c r="M164">
        <v>54</v>
      </c>
      <c r="N164">
        <v>22.13</v>
      </c>
      <c r="O164">
        <v>17327.69</v>
      </c>
      <c r="P164">
        <v>381.18</v>
      </c>
      <c r="Q164">
        <v>1219.31</v>
      </c>
      <c r="R164">
        <v>148.37</v>
      </c>
      <c r="S164">
        <v>94.27</v>
      </c>
      <c r="T164">
        <v>25873.74</v>
      </c>
      <c r="U164">
        <v>0.64</v>
      </c>
      <c r="V164">
        <v>0.84</v>
      </c>
      <c r="W164">
        <v>20.57</v>
      </c>
      <c r="X164">
        <v>1.59</v>
      </c>
      <c r="Y164">
        <v>4</v>
      </c>
      <c r="Z164">
        <v>10</v>
      </c>
    </row>
    <row r="165" spans="1:26">
      <c r="A165">
        <v>5</v>
      </c>
      <c r="B165">
        <v>65</v>
      </c>
      <c r="C165" t="s">
        <v>26</v>
      </c>
      <c r="D165">
        <v>2.5511</v>
      </c>
      <c r="E165">
        <v>39.2</v>
      </c>
      <c r="F165">
        <v>35.77</v>
      </c>
      <c r="G165">
        <v>46.65</v>
      </c>
      <c r="H165">
        <v>0.76</v>
      </c>
      <c r="I165">
        <v>46</v>
      </c>
      <c r="J165">
        <v>139.95</v>
      </c>
      <c r="K165">
        <v>46.47</v>
      </c>
      <c r="L165">
        <v>6</v>
      </c>
      <c r="M165">
        <v>44</v>
      </c>
      <c r="N165">
        <v>22.49</v>
      </c>
      <c r="O165">
        <v>17494.97</v>
      </c>
      <c r="P165">
        <v>371.69</v>
      </c>
      <c r="Q165">
        <v>1219.47</v>
      </c>
      <c r="R165">
        <v>138.59</v>
      </c>
      <c r="S165">
        <v>94.27</v>
      </c>
      <c r="T165">
        <v>21033.67</v>
      </c>
      <c r="U165">
        <v>0.68</v>
      </c>
      <c r="V165">
        <v>0.84</v>
      </c>
      <c r="W165">
        <v>20.55</v>
      </c>
      <c r="X165">
        <v>1.29</v>
      </c>
      <c r="Y165">
        <v>4</v>
      </c>
      <c r="Z165">
        <v>10</v>
      </c>
    </row>
    <row r="166" spans="1:26">
      <c r="A166">
        <v>6</v>
      </c>
      <c r="B166">
        <v>65</v>
      </c>
      <c r="C166" t="s">
        <v>26</v>
      </c>
      <c r="D166">
        <v>2.5821</v>
      </c>
      <c r="E166">
        <v>38.73</v>
      </c>
      <c r="F166">
        <v>35.51</v>
      </c>
      <c r="G166">
        <v>56.07</v>
      </c>
      <c r="H166">
        <v>0.88</v>
      </c>
      <c r="I166">
        <v>38</v>
      </c>
      <c r="J166">
        <v>141.31</v>
      </c>
      <c r="K166">
        <v>46.47</v>
      </c>
      <c r="L166">
        <v>7</v>
      </c>
      <c r="M166">
        <v>36</v>
      </c>
      <c r="N166">
        <v>22.85</v>
      </c>
      <c r="O166">
        <v>17662.75</v>
      </c>
      <c r="P166">
        <v>361.97</v>
      </c>
      <c r="Q166">
        <v>1219</v>
      </c>
      <c r="R166">
        <v>130.43</v>
      </c>
      <c r="S166">
        <v>94.27</v>
      </c>
      <c r="T166">
        <v>16992.51</v>
      </c>
      <c r="U166">
        <v>0.72</v>
      </c>
      <c r="V166">
        <v>0.85</v>
      </c>
      <c r="W166">
        <v>20.54</v>
      </c>
      <c r="X166">
        <v>1.04</v>
      </c>
      <c r="Y166">
        <v>4</v>
      </c>
      <c r="Z166">
        <v>10</v>
      </c>
    </row>
    <row r="167" spans="1:26">
      <c r="A167">
        <v>7</v>
      </c>
      <c r="B167">
        <v>65</v>
      </c>
      <c r="C167" t="s">
        <v>26</v>
      </c>
      <c r="D167">
        <v>2.6006</v>
      </c>
      <c r="E167">
        <v>38.45</v>
      </c>
      <c r="F167">
        <v>35.37</v>
      </c>
      <c r="G167">
        <v>64.31999999999999</v>
      </c>
      <c r="H167">
        <v>0.99</v>
      </c>
      <c r="I167">
        <v>33</v>
      </c>
      <c r="J167">
        <v>142.68</v>
      </c>
      <c r="K167">
        <v>46.47</v>
      </c>
      <c r="L167">
        <v>8</v>
      </c>
      <c r="M167">
        <v>31</v>
      </c>
      <c r="N167">
        <v>23.21</v>
      </c>
      <c r="O167">
        <v>17831.04</v>
      </c>
      <c r="P167">
        <v>354.34</v>
      </c>
      <c r="Q167">
        <v>1219.14</v>
      </c>
      <c r="R167">
        <v>126.16</v>
      </c>
      <c r="S167">
        <v>94.27</v>
      </c>
      <c r="T167">
        <v>14885.04</v>
      </c>
      <c r="U167">
        <v>0.75</v>
      </c>
      <c r="V167">
        <v>0.85</v>
      </c>
      <c r="W167">
        <v>20.53</v>
      </c>
      <c r="X167">
        <v>0.9</v>
      </c>
      <c r="Y167">
        <v>4</v>
      </c>
      <c r="Z167">
        <v>10</v>
      </c>
    </row>
    <row r="168" spans="1:26">
      <c r="A168">
        <v>8</v>
      </c>
      <c r="B168">
        <v>65</v>
      </c>
      <c r="C168" t="s">
        <v>26</v>
      </c>
      <c r="D168">
        <v>2.613</v>
      </c>
      <c r="E168">
        <v>38.27</v>
      </c>
      <c r="F168">
        <v>35.3</v>
      </c>
      <c r="G168">
        <v>73.04000000000001</v>
      </c>
      <c r="H168">
        <v>1.11</v>
      </c>
      <c r="I168">
        <v>29</v>
      </c>
      <c r="J168">
        <v>144.05</v>
      </c>
      <c r="K168">
        <v>46.47</v>
      </c>
      <c r="L168">
        <v>9</v>
      </c>
      <c r="M168">
        <v>27</v>
      </c>
      <c r="N168">
        <v>23.58</v>
      </c>
      <c r="O168">
        <v>17999.83</v>
      </c>
      <c r="P168">
        <v>346.56</v>
      </c>
      <c r="Q168">
        <v>1218.99</v>
      </c>
      <c r="R168">
        <v>123.61</v>
      </c>
      <c r="S168">
        <v>94.27</v>
      </c>
      <c r="T168">
        <v>13628.32</v>
      </c>
      <c r="U168">
        <v>0.76</v>
      </c>
      <c r="V168">
        <v>0.85</v>
      </c>
      <c r="W168">
        <v>20.53</v>
      </c>
      <c r="X168">
        <v>0.83</v>
      </c>
      <c r="Y168">
        <v>4</v>
      </c>
      <c r="Z168">
        <v>10</v>
      </c>
    </row>
    <row r="169" spans="1:26">
      <c r="A169">
        <v>9</v>
      </c>
      <c r="B169">
        <v>65</v>
      </c>
      <c r="C169" t="s">
        <v>26</v>
      </c>
      <c r="D169">
        <v>2.6264</v>
      </c>
      <c r="E169">
        <v>38.08</v>
      </c>
      <c r="F169">
        <v>35.19</v>
      </c>
      <c r="G169">
        <v>81.2</v>
      </c>
      <c r="H169">
        <v>1.22</v>
      </c>
      <c r="I169">
        <v>26</v>
      </c>
      <c r="J169">
        <v>145.42</v>
      </c>
      <c r="K169">
        <v>46.47</v>
      </c>
      <c r="L169">
        <v>10</v>
      </c>
      <c r="M169">
        <v>24</v>
      </c>
      <c r="N169">
        <v>23.95</v>
      </c>
      <c r="O169">
        <v>18169.15</v>
      </c>
      <c r="P169">
        <v>338.63</v>
      </c>
      <c r="Q169">
        <v>1218.82</v>
      </c>
      <c r="R169">
        <v>119.83</v>
      </c>
      <c r="S169">
        <v>94.27</v>
      </c>
      <c r="T169">
        <v>11754.73</v>
      </c>
      <c r="U169">
        <v>0.79</v>
      </c>
      <c r="V169">
        <v>0.86</v>
      </c>
      <c r="W169">
        <v>20.53</v>
      </c>
      <c r="X169">
        <v>0.72</v>
      </c>
      <c r="Y169">
        <v>4</v>
      </c>
      <c r="Z169">
        <v>10</v>
      </c>
    </row>
    <row r="170" spans="1:26">
      <c r="A170">
        <v>10</v>
      </c>
      <c r="B170">
        <v>65</v>
      </c>
      <c r="C170" t="s">
        <v>26</v>
      </c>
      <c r="D170">
        <v>2.6394</v>
      </c>
      <c r="E170">
        <v>37.89</v>
      </c>
      <c r="F170">
        <v>35.08</v>
      </c>
      <c r="G170">
        <v>91.52</v>
      </c>
      <c r="H170">
        <v>1.33</v>
      </c>
      <c r="I170">
        <v>23</v>
      </c>
      <c r="J170">
        <v>146.8</v>
      </c>
      <c r="K170">
        <v>46.47</v>
      </c>
      <c r="L170">
        <v>11</v>
      </c>
      <c r="M170">
        <v>21</v>
      </c>
      <c r="N170">
        <v>24.33</v>
      </c>
      <c r="O170">
        <v>18338.99</v>
      </c>
      <c r="P170">
        <v>331.07</v>
      </c>
      <c r="Q170">
        <v>1218.81</v>
      </c>
      <c r="R170">
        <v>116.45</v>
      </c>
      <c r="S170">
        <v>94.27</v>
      </c>
      <c r="T170">
        <v>10076.76</v>
      </c>
      <c r="U170">
        <v>0.8100000000000001</v>
      </c>
      <c r="V170">
        <v>0.86</v>
      </c>
      <c r="W170">
        <v>20.52</v>
      </c>
      <c r="X170">
        <v>0.61</v>
      </c>
      <c r="Y170">
        <v>4</v>
      </c>
      <c r="Z170">
        <v>10</v>
      </c>
    </row>
    <row r="171" spans="1:26">
      <c r="A171">
        <v>11</v>
      </c>
      <c r="B171">
        <v>65</v>
      </c>
      <c r="C171" t="s">
        <v>26</v>
      </c>
      <c r="D171">
        <v>2.6451</v>
      </c>
      <c r="E171">
        <v>37.81</v>
      </c>
      <c r="F171">
        <v>35.05</v>
      </c>
      <c r="G171">
        <v>100.15</v>
      </c>
      <c r="H171">
        <v>1.43</v>
      </c>
      <c r="I171">
        <v>21</v>
      </c>
      <c r="J171">
        <v>148.18</v>
      </c>
      <c r="K171">
        <v>46.47</v>
      </c>
      <c r="L171">
        <v>12</v>
      </c>
      <c r="M171">
        <v>15</v>
      </c>
      <c r="N171">
        <v>24.71</v>
      </c>
      <c r="O171">
        <v>18509.36</v>
      </c>
      <c r="P171">
        <v>323.56</v>
      </c>
      <c r="Q171">
        <v>1218.81</v>
      </c>
      <c r="R171">
        <v>115.42</v>
      </c>
      <c r="S171">
        <v>94.27</v>
      </c>
      <c r="T171">
        <v>9575.219999999999</v>
      </c>
      <c r="U171">
        <v>0.82</v>
      </c>
      <c r="V171">
        <v>0.86</v>
      </c>
      <c r="W171">
        <v>20.52</v>
      </c>
      <c r="X171">
        <v>0.59</v>
      </c>
      <c r="Y171">
        <v>4</v>
      </c>
      <c r="Z171">
        <v>10</v>
      </c>
    </row>
    <row r="172" spans="1:26">
      <c r="A172">
        <v>12</v>
      </c>
      <c r="B172">
        <v>65</v>
      </c>
      <c r="C172" t="s">
        <v>26</v>
      </c>
      <c r="D172">
        <v>2.6481</v>
      </c>
      <c r="E172">
        <v>37.76</v>
      </c>
      <c r="F172">
        <v>35.04</v>
      </c>
      <c r="G172">
        <v>105.11</v>
      </c>
      <c r="H172">
        <v>1.54</v>
      </c>
      <c r="I172">
        <v>20</v>
      </c>
      <c r="J172">
        <v>149.56</v>
      </c>
      <c r="K172">
        <v>46.47</v>
      </c>
      <c r="L172">
        <v>13</v>
      </c>
      <c r="M172">
        <v>0</v>
      </c>
      <c r="N172">
        <v>25.1</v>
      </c>
      <c r="O172">
        <v>18680.25</v>
      </c>
      <c r="P172">
        <v>322.91</v>
      </c>
      <c r="Q172">
        <v>1219.04</v>
      </c>
      <c r="R172">
        <v>114.21</v>
      </c>
      <c r="S172">
        <v>94.27</v>
      </c>
      <c r="T172">
        <v>8975.27</v>
      </c>
      <c r="U172">
        <v>0.83</v>
      </c>
      <c r="V172">
        <v>0.86</v>
      </c>
      <c r="W172">
        <v>20.54</v>
      </c>
      <c r="X172">
        <v>0.57</v>
      </c>
      <c r="Y172">
        <v>4</v>
      </c>
      <c r="Z172">
        <v>10</v>
      </c>
    </row>
    <row r="173" spans="1:26">
      <c r="A173">
        <v>0</v>
      </c>
      <c r="B173">
        <v>75</v>
      </c>
      <c r="C173" t="s">
        <v>26</v>
      </c>
      <c r="D173">
        <v>1.6325</v>
      </c>
      <c r="E173">
        <v>61.26</v>
      </c>
      <c r="F173">
        <v>46.57</v>
      </c>
      <c r="G173">
        <v>6.88</v>
      </c>
      <c r="H173">
        <v>0.12</v>
      </c>
      <c r="I173">
        <v>406</v>
      </c>
      <c r="J173">
        <v>150.44</v>
      </c>
      <c r="K173">
        <v>49.1</v>
      </c>
      <c r="L173">
        <v>1</v>
      </c>
      <c r="M173">
        <v>404</v>
      </c>
      <c r="N173">
        <v>25.34</v>
      </c>
      <c r="O173">
        <v>18787.76</v>
      </c>
      <c r="P173">
        <v>562.35</v>
      </c>
      <c r="Q173">
        <v>1225.56</v>
      </c>
      <c r="R173">
        <v>488.84</v>
      </c>
      <c r="S173">
        <v>94.27</v>
      </c>
      <c r="T173">
        <v>194357.88</v>
      </c>
      <c r="U173">
        <v>0.19</v>
      </c>
      <c r="V173">
        <v>0.65</v>
      </c>
      <c r="W173">
        <v>21.15</v>
      </c>
      <c r="X173">
        <v>12.02</v>
      </c>
      <c r="Y173">
        <v>4</v>
      </c>
      <c r="Z173">
        <v>10</v>
      </c>
    </row>
    <row r="174" spans="1:26">
      <c r="A174">
        <v>1</v>
      </c>
      <c r="B174">
        <v>75</v>
      </c>
      <c r="C174" t="s">
        <v>26</v>
      </c>
      <c r="D174">
        <v>2.1298</v>
      </c>
      <c r="E174">
        <v>46.95</v>
      </c>
      <c r="F174">
        <v>39.45</v>
      </c>
      <c r="G174">
        <v>13.84</v>
      </c>
      <c r="H174">
        <v>0.23</v>
      </c>
      <c r="I174">
        <v>171</v>
      </c>
      <c r="J174">
        <v>151.83</v>
      </c>
      <c r="K174">
        <v>49.1</v>
      </c>
      <c r="L174">
        <v>2</v>
      </c>
      <c r="M174">
        <v>169</v>
      </c>
      <c r="N174">
        <v>25.73</v>
      </c>
      <c r="O174">
        <v>18959.54</v>
      </c>
      <c r="P174">
        <v>472.94</v>
      </c>
      <c r="Q174">
        <v>1221.7</v>
      </c>
      <c r="R174">
        <v>257.36</v>
      </c>
      <c r="S174">
        <v>94.27</v>
      </c>
      <c r="T174">
        <v>79791.81</v>
      </c>
      <c r="U174">
        <v>0.37</v>
      </c>
      <c r="V174">
        <v>0.77</v>
      </c>
      <c r="W174">
        <v>20.77</v>
      </c>
      <c r="X174">
        <v>4.94</v>
      </c>
      <c r="Y174">
        <v>4</v>
      </c>
      <c r="Z174">
        <v>10</v>
      </c>
    </row>
    <row r="175" spans="1:26">
      <c r="A175">
        <v>2</v>
      </c>
      <c r="B175">
        <v>75</v>
      </c>
      <c r="C175" t="s">
        <v>26</v>
      </c>
      <c r="D175">
        <v>2.3179</v>
      </c>
      <c r="E175">
        <v>43.14</v>
      </c>
      <c r="F175">
        <v>37.57</v>
      </c>
      <c r="G175">
        <v>20.87</v>
      </c>
      <c r="H175">
        <v>0.35</v>
      </c>
      <c r="I175">
        <v>108</v>
      </c>
      <c r="J175">
        <v>153.23</v>
      </c>
      <c r="K175">
        <v>49.1</v>
      </c>
      <c r="L175">
        <v>3</v>
      </c>
      <c r="M175">
        <v>106</v>
      </c>
      <c r="N175">
        <v>26.13</v>
      </c>
      <c r="O175">
        <v>19131.85</v>
      </c>
      <c r="P175">
        <v>445.72</v>
      </c>
      <c r="Q175">
        <v>1220.22</v>
      </c>
      <c r="R175">
        <v>196.94</v>
      </c>
      <c r="S175">
        <v>94.27</v>
      </c>
      <c r="T175">
        <v>49895.86</v>
      </c>
      <c r="U175">
        <v>0.48</v>
      </c>
      <c r="V175">
        <v>0.8</v>
      </c>
      <c r="W175">
        <v>20.66</v>
      </c>
      <c r="X175">
        <v>3.08</v>
      </c>
      <c r="Y175">
        <v>4</v>
      </c>
      <c r="Z175">
        <v>10</v>
      </c>
    </row>
    <row r="176" spans="1:26">
      <c r="A176">
        <v>3</v>
      </c>
      <c r="B176">
        <v>75</v>
      </c>
      <c r="C176" t="s">
        <v>26</v>
      </c>
      <c r="D176">
        <v>2.4189</v>
      </c>
      <c r="E176">
        <v>41.34</v>
      </c>
      <c r="F176">
        <v>36.68</v>
      </c>
      <c r="G176">
        <v>28.22</v>
      </c>
      <c r="H176">
        <v>0.46</v>
      </c>
      <c r="I176">
        <v>78</v>
      </c>
      <c r="J176">
        <v>154.63</v>
      </c>
      <c r="K176">
        <v>49.1</v>
      </c>
      <c r="L176">
        <v>4</v>
      </c>
      <c r="M176">
        <v>76</v>
      </c>
      <c r="N176">
        <v>26.53</v>
      </c>
      <c r="O176">
        <v>19304.72</v>
      </c>
      <c r="P176">
        <v>430.14</v>
      </c>
      <c r="Q176">
        <v>1219.91</v>
      </c>
      <c r="R176">
        <v>168.27</v>
      </c>
      <c r="S176">
        <v>94.27</v>
      </c>
      <c r="T176">
        <v>35713.27</v>
      </c>
      <c r="U176">
        <v>0.5600000000000001</v>
      </c>
      <c r="V176">
        <v>0.82</v>
      </c>
      <c r="W176">
        <v>20.61</v>
      </c>
      <c r="X176">
        <v>2.2</v>
      </c>
      <c r="Y176">
        <v>4</v>
      </c>
      <c r="Z176">
        <v>10</v>
      </c>
    </row>
    <row r="177" spans="1:26">
      <c r="A177">
        <v>4</v>
      </c>
      <c r="B177">
        <v>75</v>
      </c>
      <c r="C177" t="s">
        <v>26</v>
      </c>
      <c r="D177">
        <v>2.4752</v>
      </c>
      <c r="E177">
        <v>40.4</v>
      </c>
      <c r="F177">
        <v>36.23</v>
      </c>
      <c r="G177">
        <v>35.06</v>
      </c>
      <c r="H177">
        <v>0.57</v>
      </c>
      <c r="I177">
        <v>62</v>
      </c>
      <c r="J177">
        <v>156.03</v>
      </c>
      <c r="K177">
        <v>49.1</v>
      </c>
      <c r="L177">
        <v>5</v>
      </c>
      <c r="M177">
        <v>60</v>
      </c>
      <c r="N177">
        <v>26.94</v>
      </c>
      <c r="O177">
        <v>19478.15</v>
      </c>
      <c r="P177">
        <v>419.76</v>
      </c>
      <c r="Q177">
        <v>1219.38</v>
      </c>
      <c r="R177">
        <v>153.9</v>
      </c>
      <c r="S177">
        <v>94.27</v>
      </c>
      <c r="T177">
        <v>28606.42</v>
      </c>
      <c r="U177">
        <v>0.61</v>
      </c>
      <c r="V177">
        <v>0.83</v>
      </c>
      <c r="W177">
        <v>20.57</v>
      </c>
      <c r="X177">
        <v>1.75</v>
      </c>
      <c r="Y177">
        <v>4</v>
      </c>
      <c r="Z177">
        <v>10</v>
      </c>
    </row>
    <row r="178" spans="1:26">
      <c r="A178">
        <v>5</v>
      </c>
      <c r="B178">
        <v>75</v>
      </c>
      <c r="C178" t="s">
        <v>26</v>
      </c>
      <c r="D178">
        <v>2.5197</v>
      </c>
      <c r="E178">
        <v>39.69</v>
      </c>
      <c r="F178">
        <v>35.88</v>
      </c>
      <c r="G178">
        <v>43.06</v>
      </c>
      <c r="H178">
        <v>0.67</v>
      </c>
      <c r="I178">
        <v>50</v>
      </c>
      <c r="J178">
        <v>157.44</v>
      </c>
      <c r="K178">
        <v>49.1</v>
      </c>
      <c r="L178">
        <v>6</v>
      </c>
      <c r="M178">
        <v>48</v>
      </c>
      <c r="N178">
        <v>27.35</v>
      </c>
      <c r="O178">
        <v>19652.13</v>
      </c>
      <c r="P178">
        <v>410.49</v>
      </c>
      <c r="Q178">
        <v>1219.3</v>
      </c>
      <c r="R178">
        <v>142.42</v>
      </c>
      <c r="S178">
        <v>94.27</v>
      </c>
      <c r="T178">
        <v>22930.48</v>
      </c>
      <c r="U178">
        <v>0.66</v>
      </c>
      <c r="V178">
        <v>0.84</v>
      </c>
      <c r="W178">
        <v>20.56</v>
      </c>
      <c r="X178">
        <v>1.41</v>
      </c>
      <c r="Y178">
        <v>4</v>
      </c>
      <c r="Z178">
        <v>10</v>
      </c>
    </row>
    <row r="179" spans="1:26">
      <c r="A179">
        <v>6</v>
      </c>
      <c r="B179">
        <v>75</v>
      </c>
      <c r="C179" t="s">
        <v>26</v>
      </c>
      <c r="D179">
        <v>2.5468</v>
      </c>
      <c r="E179">
        <v>39.27</v>
      </c>
      <c r="F179">
        <v>35.68</v>
      </c>
      <c r="G179">
        <v>49.78</v>
      </c>
      <c r="H179">
        <v>0.78</v>
      </c>
      <c r="I179">
        <v>43</v>
      </c>
      <c r="J179">
        <v>158.86</v>
      </c>
      <c r="K179">
        <v>49.1</v>
      </c>
      <c r="L179">
        <v>7</v>
      </c>
      <c r="M179">
        <v>41</v>
      </c>
      <c r="N179">
        <v>27.77</v>
      </c>
      <c r="O179">
        <v>19826.68</v>
      </c>
      <c r="P179">
        <v>402.92</v>
      </c>
      <c r="Q179">
        <v>1219.26</v>
      </c>
      <c r="R179">
        <v>135.51</v>
      </c>
      <c r="S179">
        <v>94.27</v>
      </c>
      <c r="T179">
        <v>19509.49</v>
      </c>
      <c r="U179">
        <v>0.7</v>
      </c>
      <c r="V179">
        <v>0.85</v>
      </c>
      <c r="W179">
        <v>20.56</v>
      </c>
      <c r="X179">
        <v>1.2</v>
      </c>
      <c r="Y179">
        <v>4</v>
      </c>
      <c r="Z179">
        <v>10</v>
      </c>
    </row>
    <row r="180" spans="1:26">
      <c r="A180">
        <v>7</v>
      </c>
      <c r="B180">
        <v>75</v>
      </c>
      <c r="C180" t="s">
        <v>26</v>
      </c>
      <c r="D180">
        <v>2.5695</v>
      </c>
      <c r="E180">
        <v>38.92</v>
      </c>
      <c r="F180">
        <v>35.51</v>
      </c>
      <c r="G180">
        <v>57.59</v>
      </c>
      <c r="H180">
        <v>0.88</v>
      </c>
      <c r="I180">
        <v>37</v>
      </c>
      <c r="J180">
        <v>160.28</v>
      </c>
      <c r="K180">
        <v>49.1</v>
      </c>
      <c r="L180">
        <v>8</v>
      </c>
      <c r="M180">
        <v>35</v>
      </c>
      <c r="N180">
        <v>28.19</v>
      </c>
      <c r="O180">
        <v>20001.93</v>
      </c>
      <c r="P180">
        <v>395.73</v>
      </c>
      <c r="Q180">
        <v>1219.2</v>
      </c>
      <c r="R180">
        <v>130.29</v>
      </c>
      <c r="S180">
        <v>94.27</v>
      </c>
      <c r="T180">
        <v>16926.22</v>
      </c>
      <c r="U180">
        <v>0.72</v>
      </c>
      <c r="V180">
        <v>0.85</v>
      </c>
      <c r="W180">
        <v>20.55</v>
      </c>
      <c r="X180">
        <v>1.04</v>
      </c>
      <c r="Y180">
        <v>4</v>
      </c>
      <c r="Z180">
        <v>10</v>
      </c>
    </row>
    <row r="181" spans="1:26">
      <c r="A181">
        <v>8</v>
      </c>
      <c r="B181">
        <v>75</v>
      </c>
      <c r="C181" t="s">
        <v>26</v>
      </c>
      <c r="D181">
        <v>2.5903</v>
      </c>
      <c r="E181">
        <v>38.61</v>
      </c>
      <c r="F181">
        <v>35.35</v>
      </c>
      <c r="G181">
        <v>66.28</v>
      </c>
      <c r="H181">
        <v>0.99</v>
      </c>
      <c r="I181">
        <v>32</v>
      </c>
      <c r="J181">
        <v>161.71</v>
      </c>
      <c r="K181">
        <v>49.1</v>
      </c>
      <c r="L181">
        <v>9</v>
      </c>
      <c r="M181">
        <v>30</v>
      </c>
      <c r="N181">
        <v>28.61</v>
      </c>
      <c r="O181">
        <v>20177.64</v>
      </c>
      <c r="P181">
        <v>388.32</v>
      </c>
      <c r="Q181">
        <v>1219.14</v>
      </c>
      <c r="R181">
        <v>125.37</v>
      </c>
      <c r="S181">
        <v>94.27</v>
      </c>
      <c r="T181">
        <v>14495.43</v>
      </c>
      <c r="U181">
        <v>0.75</v>
      </c>
      <c r="V181">
        <v>0.85</v>
      </c>
      <c r="W181">
        <v>20.53</v>
      </c>
      <c r="X181">
        <v>0.88</v>
      </c>
      <c r="Y181">
        <v>4</v>
      </c>
      <c r="Z181">
        <v>10</v>
      </c>
    </row>
    <row r="182" spans="1:26">
      <c r="A182">
        <v>9</v>
      </c>
      <c r="B182">
        <v>75</v>
      </c>
      <c r="C182" t="s">
        <v>26</v>
      </c>
      <c r="D182">
        <v>2.6003</v>
      </c>
      <c r="E182">
        <v>38.46</v>
      </c>
      <c r="F182">
        <v>35.29</v>
      </c>
      <c r="G182">
        <v>73.02</v>
      </c>
      <c r="H182">
        <v>1.09</v>
      </c>
      <c r="I182">
        <v>29</v>
      </c>
      <c r="J182">
        <v>163.13</v>
      </c>
      <c r="K182">
        <v>49.1</v>
      </c>
      <c r="L182">
        <v>10</v>
      </c>
      <c r="M182">
        <v>27</v>
      </c>
      <c r="N182">
        <v>29.04</v>
      </c>
      <c r="O182">
        <v>20353.94</v>
      </c>
      <c r="P182">
        <v>382.09</v>
      </c>
      <c r="Q182">
        <v>1218.95</v>
      </c>
      <c r="R182">
        <v>123.59</v>
      </c>
      <c r="S182">
        <v>94.27</v>
      </c>
      <c r="T182">
        <v>13619.91</v>
      </c>
      <c r="U182">
        <v>0.76</v>
      </c>
      <c r="V182">
        <v>0.85</v>
      </c>
      <c r="W182">
        <v>20.53</v>
      </c>
      <c r="X182">
        <v>0.82</v>
      </c>
      <c r="Y182">
        <v>4</v>
      </c>
      <c r="Z182">
        <v>10</v>
      </c>
    </row>
    <row r="183" spans="1:26">
      <c r="A183">
        <v>10</v>
      </c>
      <c r="B183">
        <v>75</v>
      </c>
      <c r="C183" t="s">
        <v>26</v>
      </c>
      <c r="D183">
        <v>2.6142</v>
      </c>
      <c r="E183">
        <v>38.25</v>
      </c>
      <c r="F183">
        <v>35.18</v>
      </c>
      <c r="G183">
        <v>81.19</v>
      </c>
      <c r="H183">
        <v>1.18</v>
      </c>
      <c r="I183">
        <v>26</v>
      </c>
      <c r="J183">
        <v>164.57</v>
      </c>
      <c r="K183">
        <v>49.1</v>
      </c>
      <c r="L183">
        <v>11</v>
      </c>
      <c r="M183">
        <v>24</v>
      </c>
      <c r="N183">
        <v>29.47</v>
      </c>
      <c r="O183">
        <v>20530.82</v>
      </c>
      <c r="P183">
        <v>375.31</v>
      </c>
      <c r="Q183">
        <v>1218.88</v>
      </c>
      <c r="R183">
        <v>119.77</v>
      </c>
      <c r="S183">
        <v>94.27</v>
      </c>
      <c r="T183">
        <v>11723.02</v>
      </c>
      <c r="U183">
        <v>0.79</v>
      </c>
      <c r="V183">
        <v>0.86</v>
      </c>
      <c r="W183">
        <v>20.52</v>
      </c>
      <c r="X183">
        <v>0.71</v>
      </c>
      <c r="Y183">
        <v>4</v>
      </c>
      <c r="Z183">
        <v>10</v>
      </c>
    </row>
    <row r="184" spans="1:26">
      <c r="A184">
        <v>11</v>
      </c>
      <c r="B184">
        <v>75</v>
      </c>
      <c r="C184" t="s">
        <v>26</v>
      </c>
      <c r="D184">
        <v>2.6261</v>
      </c>
      <c r="E184">
        <v>38.08</v>
      </c>
      <c r="F184">
        <v>35.1</v>
      </c>
      <c r="G184">
        <v>91.56999999999999</v>
      </c>
      <c r="H184">
        <v>1.28</v>
      </c>
      <c r="I184">
        <v>23</v>
      </c>
      <c r="J184">
        <v>166.01</v>
      </c>
      <c r="K184">
        <v>49.1</v>
      </c>
      <c r="L184">
        <v>12</v>
      </c>
      <c r="M184">
        <v>21</v>
      </c>
      <c r="N184">
        <v>29.91</v>
      </c>
      <c r="O184">
        <v>20708.3</v>
      </c>
      <c r="P184">
        <v>367.87</v>
      </c>
      <c r="Q184">
        <v>1218.96</v>
      </c>
      <c r="R184">
        <v>117.12</v>
      </c>
      <c r="S184">
        <v>94.27</v>
      </c>
      <c r="T184">
        <v>10410.84</v>
      </c>
      <c r="U184">
        <v>0.8</v>
      </c>
      <c r="V184">
        <v>0.86</v>
      </c>
      <c r="W184">
        <v>20.52</v>
      </c>
      <c r="X184">
        <v>0.63</v>
      </c>
      <c r="Y184">
        <v>4</v>
      </c>
      <c r="Z184">
        <v>10</v>
      </c>
    </row>
    <row r="185" spans="1:26">
      <c r="A185">
        <v>12</v>
      </c>
      <c r="B185">
        <v>75</v>
      </c>
      <c r="C185" t="s">
        <v>26</v>
      </c>
      <c r="D185">
        <v>2.6342</v>
      </c>
      <c r="E185">
        <v>37.96</v>
      </c>
      <c r="F185">
        <v>35.04</v>
      </c>
      <c r="G185">
        <v>100.13</v>
      </c>
      <c r="H185">
        <v>1.38</v>
      </c>
      <c r="I185">
        <v>21</v>
      </c>
      <c r="J185">
        <v>167.45</v>
      </c>
      <c r="K185">
        <v>49.1</v>
      </c>
      <c r="L185">
        <v>13</v>
      </c>
      <c r="M185">
        <v>19</v>
      </c>
      <c r="N185">
        <v>30.36</v>
      </c>
      <c r="O185">
        <v>20886.38</v>
      </c>
      <c r="P185">
        <v>361.64</v>
      </c>
      <c r="Q185">
        <v>1218.67</v>
      </c>
      <c r="R185">
        <v>115.33</v>
      </c>
      <c r="S185">
        <v>94.27</v>
      </c>
      <c r="T185">
        <v>9526.190000000001</v>
      </c>
      <c r="U185">
        <v>0.82</v>
      </c>
      <c r="V185">
        <v>0.86</v>
      </c>
      <c r="W185">
        <v>20.51</v>
      </c>
      <c r="X185">
        <v>0.57</v>
      </c>
      <c r="Y185">
        <v>4</v>
      </c>
      <c r="Z185">
        <v>10</v>
      </c>
    </row>
    <row r="186" spans="1:26">
      <c r="A186">
        <v>13</v>
      </c>
      <c r="B186">
        <v>75</v>
      </c>
      <c r="C186" t="s">
        <v>26</v>
      </c>
      <c r="D186">
        <v>2.6393</v>
      </c>
      <c r="E186">
        <v>37.89</v>
      </c>
      <c r="F186">
        <v>35</v>
      </c>
      <c r="G186">
        <v>105.01</v>
      </c>
      <c r="H186">
        <v>1.47</v>
      </c>
      <c r="I186">
        <v>20</v>
      </c>
      <c r="J186">
        <v>168.9</v>
      </c>
      <c r="K186">
        <v>49.1</v>
      </c>
      <c r="L186">
        <v>14</v>
      </c>
      <c r="M186">
        <v>18</v>
      </c>
      <c r="N186">
        <v>30.81</v>
      </c>
      <c r="O186">
        <v>21065.06</v>
      </c>
      <c r="P186">
        <v>354.48</v>
      </c>
      <c r="Q186">
        <v>1218.72</v>
      </c>
      <c r="R186">
        <v>113.92</v>
      </c>
      <c r="S186">
        <v>94.27</v>
      </c>
      <c r="T186">
        <v>8826.59</v>
      </c>
      <c r="U186">
        <v>0.83</v>
      </c>
      <c r="V186">
        <v>0.86</v>
      </c>
      <c r="W186">
        <v>20.51</v>
      </c>
      <c r="X186">
        <v>0.53</v>
      </c>
      <c r="Y186">
        <v>4</v>
      </c>
      <c r="Z186">
        <v>10</v>
      </c>
    </row>
    <row r="187" spans="1:26">
      <c r="A187">
        <v>14</v>
      </c>
      <c r="B187">
        <v>75</v>
      </c>
      <c r="C187" t="s">
        <v>26</v>
      </c>
      <c r="D187">
        <v>2.6452</v>
      </c>
      <c r="E187">
        <v>37.8</v>
      </c>
      <c r="F187">
        <v>34.98</v>
      </c>
      <c r="G187">
        <v>116.59</v>
      </c>
      <c r="H187">
        <v>1.56</v>
      </c>
      <c r="I187">
        <v>18</v>
      </c>
      <c r="J187">
        <v>170.35</v>
      </c>
      <c r="K187">
        <v>49.1</v>
      </c>
      <c r="L187">
        <v>15</v>
      </c>
      <c r="M187">
        <v>11</v>
      </c>
      <c r="N187">
        <v>31.26</v>
      </c>
      <c r="O187">
        <v>21244.37</v>
      </c>
      <c r="P187">
        <v>349.56</v>
      </c>
      <c r="Q187">
        <v>1218.72</v>
      </c>
      <c r="R187">
        <v>112.83</v>
      </c>
      <c r="S187">
        <v>94.27</v>
      </c>
      <c r="T187">
        <v>8294.559999999999</v>
      </c>
      <c r="U187">
        <v>0.84</v>
      </c>
      <c r="V187">
        <v>0.86</v>
      </c>
      <c r="W187">
        <v>20.52</v>
      </c>
      <c r="X187">
        <v>0.51</v>
      </c>
      <c r="Y187">
        <v>4</v>
      </c>
      <c r="Z187">
        <v>10</v>
      </c>
    </row>
    <row r="188" spans="1:26">
      <c r="A188">
        <v>15</v>
      </c>
      <c r="B188">
        <v>75</v>
      </c>
      <c r="C188" t="s">
        <v>26</v>
      </c>
      <c r="D188">
        <v>2.6451</v>
      </c>
      <c r="E188">
        <v>37.81</v>
      </c>
      <c r="F188">
        <v>34.98</v>
      </c>
      <c r="G188">
        <v>116.6</v>
      </c>
      <c r="H188">
        <v>1.65</v>
      </c>
      <c r="I188">
        <v>18</v>
      </c>
      <c r="J188">
        <v>171.81</v>
      </c>
      <c r="K188">
        <v>49.1</v>
      </c>
      <c r="L188">
        <v>16</v>
      </c>
      <c r="M188">
        <v>0</v>
      </c>
      <c r="N188">
        <v>31.72</v>
      </c>
      <c r="O188">
        <v>21424.29</v>
      </c>
      <c r="P188">
        <v>349.17</v>
      </c>
      <c r="Q188">
        <v>1218.93</v>
      </c>
      <c r="R188">
        <v>112.57</v>
      </c>
      <c r="S188">
        <v>94.27</v>
      </c>
      <c r="T188">
        <v>8162.05</v>
      </c>
      <c r="U188">
        <v>0.84</v>
      </c>
      <c r="V188">
        <v>0.86</v>
      </c>
      <c r="W188">
        <v>20.53</v>
      </c>
      <c r="X188">
        <v>0.51</v>
      </c>
      <c r="Y188">
        <v>4</v>
      </c>
      <c r="Z188">
        <v>10</v>
      </c>
    </row>
    <row r="189" spans="1:26">
      <c r="A189">
        <v>0</v>
      </c>
      <c r="B189">
        <v>95</v>
      </c>
      <c r="C189" t="s">
        <v>26</v>
      </c>
      <c r="D189">
        <v>1.428</v>
      </c>
      <c r="E189">
        <v>70.03</v>
      </c>
      <c r="F189">
        <v>49.25</v>
      </c>
      <c r="G189">
        <v>6.01</v>
      </c>
      <c r="H189">
        <v>0.1</v>
      </c>
      <c r="I189">
        <v>492</v>
      </c>
      <c r="J189">
        <v>185.69</v>
      </c>
      <c r="K189">
        <v>53.44</v>
      </c>
      <c r="L189">
        <v>1</v>
      </c>
      <c r="M189">
        <v>490</v>
      </c>
      <c r="N189">
        <v>36.26</v>
      </c>
      <c r="O189">
        <v>23136.14</v>
      </c>
      <c r="P189">
        <v>680.3200000000001</v>
      </c>
      <c r="Q189">
        <v>1227.15</v>
      </c>
      <c r="R189">
        <v>576.11</v>
      </c>
      <c r="S189">
        <v>94.27</v>
      </c>
      <c r="T189">
        <v>237564.03</v>
      </c>
      <c r="U189">
        <v>0.16</v>
      </c>
      <c r="V189">
        <v>0.61</v>
      </c>
      <c r="W189">
        <v>21.29</v>
      </c>
      <c r="X189">
        <v>14.66</v>
      </c>
      <c r="Y189">
        <v>4</v>
      </c>
      <c r="Z189">
        <v>10</v>
      </c>
    </row>
    <row r="190" spans="1:26">
      <c r="A190">
        <v>1</v>
      </c>
      <c r="B190">
        <v>95</v>
      </c>
      <c r="C190" t="s">
        <v>26</v>
      </c>
      <c r="D190">
        <v>1.9899</v>
      </c>
      <c r="E190">
        <v>50.25</v>
      </c>
      <c r="F190">
        <v>40.3</v>
      </c>
      <c r="G190">
        <v>12.03</v>
      </c>
      <c r="H190">
        <v>0.19</v>
      </c>
      <c r="I190">
        <v>201</v>
      </c>
      <c r="J190">
        <v>187.21</v>
      </c>
      <c r="K190">
        <v>53.44</v>
      </c>
      <c r="L190">
        <v>2</v>
      </c>
      <c r="M190">
        <v>199</v>
      </c>
      <c r="N190">
        <v>36.77</v>
      </c>
      <c r="O190">
        <v>23322.88</v>
      </c>
      <c r="P190">
        <v>555.05</v>
      </c>
      <c r="Q190">
        <v>1221.9</v>
      </c>
      <c r="R190">
        <v>285.88</v>
      </c>
      <c r="S190">
        <v>94.27</v>
      </c>
      <c r="T190">
        <v>93904.24000000001</v>
      </c>
      <c r="U190">
        <v>0.33</v>
      </c>
      <c r="V190">
        <v>0.75</v>
      </c>
      <c r="W190">
        <v>20.79</v>
      </c>
      <c r="X190">
        <v>5.79</v>
      </c>
      <c r="Y190">
        <v>4</v>
      </c>
      <c r="Z190">
        <v>10</v>
      </c>
    </row>
    <row r="191" spans="1:26">
      <c r="A191">
        <v>2</v>
      </c>
      <c r="B191">
        <v>95</v>
      </c>
      <c r="C191" t="s">
        <v>26</v>
      </c>
      <c r="D191">
        <v>2.2109</v>
      </c>
      <c r="E191">
        <v>45.23</v>
      </c>
      <c r="F191">
        <v>38.07</v>
      </c>
      <c r="G191">
        <v>18.13</v>
      </c>
      <c r="H191">
        <v>0.28</v>
      </c>
      <c r="I191">
        <v>126</v>
      </c>
      <c r="J191">
        <v>188.73</v>
      </c>
      <c r="K191">
        <v>53.44</v>
      </c>
      <c r="L191">
        <v>3</v>
      </c>
      <c r="M191">
        <v>124</v>
      </c>
      <c r="N191">
        <v>37.29</v>
      </c>
      <c r="O191">
        <v>23510.33</v>
      </c>
      <c r="P191">
        <v>521.09</v>
      </c>
      <c r="Q191">
        <v>1220.6</v>
      </c>
      <c r="R191">
        <v>212.88</v>
      </c>
      <c r="S191">
        <v>94.27</v>
      </c>
      <c r="T191">
        <v>57777.3</v>
      </c>
      <c r="U191">
        <v>0.44</v>
      </c>
      <c r="V191">
        <v>0.79</v>
      </c>
      <c r="W191">
        <v>20.69</v>
      </c>
      <c r="X191">
        <v>3.58</v>
      </c>
      <c r="Y191">
        <v>4</v>
      </c>
      <c r="Z191">
        <v>10</v>
      </c>
    </row>
    <row r="192" spans="1:26">
      <c r="A192">
        <v>3</v>
      </c>
      <c r="B192">
        <v>95</v>
      </c>
      <c r="C192" t="s">
        <v>26</v>
      </c>
      <c r="D192">
        <v>2.3269</v>
      </c>
      <c r="E192">
        <v>42.98</v>
      </c>
      <c r="F192">
        <v>37.08</v>
      </c>
      <c r="G192">
        <v>24.18</v>
      </c>
      <c r="H192">
        <v>0.37</v>
      </c>
      <c r="I192">
        <v>92</v>
      </c>
      <c r="J192">
        <v>190.25</v>
      </c>
      <c r="K192">
        <v>53.44</v>
      </c>
      <c r="L192">
        <v>4</v>
      </c>
      <c r="M192">
        <v>90</v>
      </c>
      <c r="N192">
        <v>37.82</v>
      </c>
      <c r="O192">
        <v>23698.48</v>
      </c>
      <c r="P192">
        <v>504.09</v>
      </c>
      <c r="Q192">
        <v>1220.01</v>
      </c>
      <c r="R192">
        <v>181.58</v>
      </c>
      <c r="S192">
        <v>94.27</v>
      </c>
      <c r="T192">
        <v>42296.2</v>
      </c>
      <c r="U192">
        <v>0.52</v>
      </c>
      <c r="V192">
        <v>0.8100000000000001</v>
      </c>
      <c r="W192">
        <v>20.62</v>
      </c>
      <c r="X192">
        <v>2.6</v>
      </c>
      <c r="Y192">
        <v>4</v>
      </c>
      <c r="Z192">
        <v>10</v>
      </c>
    </row>
    <row r="193" spans="1:26">
      <c r="A193">
        <v>4</v>
      </c>
      <c r="B193">
        <v>95</v>
      </c>
      <c r="C193" t="s">
        <v>26</v>
      </c>
      <c r="D193">
        <v>2.3986</v>
      </c>
      <c r="E193">
        <v>41.69</v>
      </c>
      <c r="F193">
        <v>36.54</v>
      </c>
      <c r="G193">
        <v>30.45</v>
      </c>
      <c r="H193">
        <v>0.46</v>
      </c>
      <c r="I193">
        <v>72</v>
      </c>
      <c r="J193">
        <v>191.78</v>
      </c>
      <c r="K193">
        <v>53.44</v>
      </c>
      <c r="L193">
        <v>5</v>
      </c>
      <c r="M193">
        <v>70</v>
      </c>
      <c r="N193">
        <v>38.35</v>
      </c>
      <c r="O193">
        <v>23887.36</v>
      </c>
      <c r="P193">
        <v>492.92</v>
      </c>
      <c r="Q193">
        <v>1219.63</v>
      </c>
      <c r="R193">
        <v>163.34</v>
      </c>
      <c r="S193">
        <v>94.27</v>
      </c>
      <c r="T193">
        <v>33280.38</v>
      </c>
      <c r="U193">
        <v>0.58</v>
      </c>
      <c r="V193">
        <v>0.83</v>
      </c>
      <c r="W193">
        <v>20.61</v>
      </c>
      <c r="X193">
        <v>2.06</v>
      </c>
      <c r="Y193">
        <v>4</v>
      </c>
      <c r="Z193">
        <v>10</v>
      </c>
    </row>
    <row r="194" spans="1:26">
      <c r="A194">
        <v>5</v>
      </c>
      <c r="B194">
        <v>95</v>
      </c>
      <c r="C194" t="s">
        <v>26</v>
      </c>
      <c r="D194">
        <v>2.4507</v>
      </c>
      <c r="E194">
        <v>40.8</v>
      </c>
      <c r="F194">
        <v>36.14</v>
      </c>
      <c r="G194">
        <v>36.75</v>
      </c>
      <c r="H194">
        <v>0.55</v>
      </c>
      <c r="I194">
        <v>59</v>
      </c>
      <c r="J194">
        <v>193.32</v>
      </c>
      <c r="K194">
        <v>53.44</v>
      </c>
      <c r="L194">
        <v>6</v>
      </c>
      <c r="M194">
        <v>57</v>
      </c>
      <c r="N194">
        <v>38.89</v>
      </c>
      <c r="O194">
        <v>24076.95</v>
      </c>
      <c r="P194">
        <v>483.78</v>
      </c>
      <c r="Q194">
        <v>1219.61</v>
      </c>
      <c r="R194">
        <v>151.05</v>
      </c>
      <c r="S194">
        <v>94.27</v>
      </c>
      <c r="T194">
        <v>27197.68</v>
      </c>
      <c r="U194">
        <v>0.62</v>
      </c>
      <c r="V194">
        <v>0.83</v>
      </c>
      <c r="W194">
        <v>20.57</v>
      </c>
      <c r="X194">
        <v>1.66</v>
      </c>
      <c r="Y194">
        <v>4</v>
      </c>
      <c r="Z194">
        <v>10</v>
      </c>
    </row>
    <row r="195" spans="1:26">
      <c r="A195">
        <v>6</v>
      </c>
      <c r="B195">
        <v>95</v>
      </c>
      <c r="C195" t="s">
        <v>26</v>
      </c>
      <c r="D195">
        <v>2.4873</v>
      </c>
      <c r="E195">
        <v>40.2</v>
      </c>
      <c r="F195">
        <v>35.87</v>
      </c>
      <c r="G195">
        <v>43.05</v>
      </c>
      <c r="H195">
        <v>0.64</v>
      </c>
      <c r="I195">
        <v>50</v>
      </c>
      <c r="J195">
        <v>194.86</v>
      </c>
      <c r="K195">
        <v>53.44</v>
      </c>
      <c r="L195">
        <v>7</v>
      </c>
      <c r="M195">
        <v>48</v>
      </c>
      <c r="N195">
        <v>39.43</v>
      </c>
      <c r="O195">
        <v>24267.28</v>
      </c>
      <c r="P195">
        <v>476.44</v>
      </c>
      <c r="Q195">
        <v>1219.57</v>
      </c>
      <c r="R195">
        <v>141.94</v>
      </c>
      <c r="S195">
        <v>94.27</v>
      </c>
      <c r="T195">
        <v>22689.35</v>
      </c>
      <c r="U195">
        <v>0.66</v>
      </c>
      <c r="V195">
        <v>0.84</v>
      </c>
      <c r="W195">
        <v>20.57</v>
      </c>
      <c r="X195">
        <v>1.4</v>
      </c>
      <c r="Y195">
        <v>4</v>
      </c>
      <c r="Z195">
        <v>10</v>
      </c>
    </row>
    <row r="196" spans="1:26">
      <c r="A196">
        <v>7</v>
      </c>
      <c r="B196">
        <v>95</v>
      </c>
      <c r="C196" t="s">
        <v>26</v>
      </c>
      <c r="D196">
        <v>2.5109</v>
      </c>
      <c r="E196">
        <v>39.83</v>
      </c>
      <c r="F196">
        <v>35.72</v>
      </c>
      <c r="G196">
        <v>48.71</v>
      </c>
      <c r="H196">
        <v>0.72</v>
      </c>
      <c r="I196">
        <v>44</v>
      </c>
      <c r="J196">
        <v>196.41</v>
      </c>
      <c r="K196">
        <v>53.44</v>
      </c>
      <c r="L196">
        <v>8</v>
      </c>
      <c r="M196">
        <v>42</v>
      </c>
      <c r="N196">
        <v>39.98</v>
      </c>
      <c r="O196">
        <v>24458.36</v>
      </c>
      <c r="P196">
        <v>470.39</v>
      </c>
      <c r="Q196">
        <v>1219.24</v>
      </c>
      <c r="R196">
        <v>137.21</v>
      </c>
      <c r="S196">
        <v>94.27</v>
      </c>
      <c r="T196">
        <v>20351.28</v>
      </c>
      <c r="U196">
        <v>0.6899999999999999</v>
      </c>
      <c r="V196">
        <v>0.84</v>
      </c>
      <c r="W196">
        <v>20.55</v>
      </c>
      <c r="X196">
        <v>1.25</v>
      </c>
      <c r="Y196">
        <v>4</v>
      </c>
      <c r="Z196">
        <v>10</v>
      </c>
    </row>
    <row r="197" spans="1:26">
      <c r="A197">
        <v>8</v>
      </c>
      <c r="B197">
        <v>95</v>
      </c>
      <c r="C197" t="s">
        <v>26</v>
      </c>
      <c r="D197">
        <v>2.5371</v>
      </c>
      <c r="E197">
        <v>39.41</v>
      </c>
      <c r="F197">
        <v>35.53</v>
      </c>
      <c r="G197">
        <v>56.1</v>
      </c>
      <c r="H197">
        <v>0.8100000000000001</v>
      </c>
      <c r="I197">
        <v>38</v>
      </c>
      <c r="J197">
        <v>197.97</v>
      </c>
      <c r="K197">
        <v>53.44</v>
      </c>
      <c r="L197">
        <v>9</v>
      </c>
      <c r="M197">
        <v>36</v>
      </c>
      <c r="N197">
        <v>40.53</v>
      </c>
      <c r="O197">
        <v>24650.18</v>
      </c>
      <c r="P197">
        <v>464.14</v>
      </c>
      <c r="Q197">
        <v>1219.05</v>
      </c>
      <c r="R197">
        <v>130.76</v>
      </c>
      <c r="S197">
        <v>94.27</v>
      </c>
      <c r="T197">
        <v>17156.86</v>
      </c>
      <c r="U197">
        <v>0.72</v>
      </c>
      <c r="V197">
        <v>0.85</v>
      </c>
      <c r="W197">
        <v>20.55</v>
      </c>
      <c r="X197">
        <v>1.06</v>
      </c>
      <c r="Y197">
        <v>4</v>
      </c>
      <c r="Z197">
        <v>10</v>
      </c>
    </row>
    <row r="198" spans="1:26">
      <c r="A198">
        <v>9</v>
      </c>
      <c r="B198">
        <v>95</v>
      </c>
      <c r="C198" t="s">
        <v>26</v>
      </c>
      <c r="D198">
        <v>2.5542</v>
      </c>
      <c r="E198">
        <v>39.15</v>
      </c>
      <c r="F198">
        <v>35.42</v>
      </c>
      <c r="G198">
        <v>62.5</v>
      </c>
      <c r="H198">
        <v>0.89</v>
      </c>
      <c r="I198">
        <v>34</v>
      </c>
      <c r="J198">
        <v>199.53</v>
      </c>
      <c r="K198">
        <v>53.44</v>
      </c>
      <c r="L198">
        <v>10</v>
      </c>
      <c r="M198">
        <v>32</v>
      </c>
      <c r="N198">
        <v>41.1</v>
      </c>
      <c r="O198">
        <v>24842.77</v>
      </c>
      <c r="P198">
        <v>458.78</v>
      </c>
      <c r="Q198">
        <v>1219.09</v>
      </c>
      <c r="R198">
        <v>127.54</v>
      </c>
      <c r="S198">
        <v>94.27</v>
      </c>
      <c r="T198">
        <v>15568.85</v>
      </c>
      <c r="U198">
        <v>0.74</v>
      </c>
      <c r="V198">
        <v>0.85</v>
      </c>
      <c r="W198">
        <v>20.53</v>
      </c>
      <c r="X198">
        <v>0.9399999999999999</v>
      </c>
      <c r="Y198">
        <v>4</v>
      </c>
      <c r="Z198">
        <v>10</v>
      </c>
    </row>
    <row r="199" spans="1:26">
      <c r="A199">
        <v>10</v>
      </c>
      <c r="B199">
        <v>95</v>
      </c>
      <c r="C199" t="s">
        <v>26</v>
      </c>
      <c r="D199">
        <v>2.5681</v>
      </c>
      <c r="E199">
        <v>38.94</v>
      </c>
      <c r="F199">
        <v>35.32</v>
      </c>
      <c r="G199">
        <v>68.34999999999999</v>
      </c>
      <c r="H199">
        <v>0.97</v>
      </c>
      <c r="I199">
        <v>31</v>
      </c>
      <c r="J199">
        <v>201.1</v>
      </c>
      <c r="K199">
        <v>53.44</v>
      </c>
      <c r="L199">
        <v>11</v>
      </c>
      <c r="M199">
        <v>29</v>
      </c>
      <c r="N199">
        <v>41.66</v>
      </c>
      <c r="O199">
        <v>25036.12</v>
      </c>
      <c r="P199">
        <v>453.69</v>
      </c>
      <c r="Q199">
        <v>1218.98</v>
      </c>
      <c r="R199">
        <v>124.04</v>
      </c>
      <c r="S199">
        <v>94.27</v>
      </c>
      <c r="T199">
        <v>13833.44</v>
      </c>
      <c r="U199">
        <v>0.76</v>
      </c>
      <c r="V199">
        <v>0.85</v>
      </c>
      <c r="W199">
        <v>20.53</v>
      </c>
      <c r="X199">
        <v>0.85</v>
      </c>
      <c r="Y199">
        <v>4</v>
      </c>
      <c r="Z199">
        <v>10</v>
      </c>
    </row>
    <row r="200" spans="1:26">
      <c r="A200">
        <v>11</v>
      </c>
      <c r="B200">
        <v>95</v>
      </c>
      <c r="C200" t="s">
        <v>26</v>
      </c>
      <c r="D200">
        <v>2.5805</v>
      </c>
      <c r="E200">
        <v>38.75</v>
      </c>
      <c r="F200">
        <v>35.24</v>
      </c>
      <c r="G200">
        <v>75.52</v>
      </c>
      <c r="H200">
        <v>1.05</v>
      </c>
      <c r="I200">
        <v>28</v>
      </c>
      <c r="J200">
        <v>202.67</v>
      </c>
      <c r="K200">
        <v>53.44</v>
      </c>
      <c r="L200">
        <v>12</v>
      </c>
      <c r="M200">
        <v>26</v>
      </c>
      <c r="N200">
        <v>42.24</v>
      </c>
      <c r="O200">
        <v>25230.25</v>
      </c>
      <c r="P200">
        <v>448.55</v>
      </c>
      <c r="Q200">
        <v>1218.89</v>
      </c>
      <c r="R200">
        <v>121.78</v>
      </c>
      <c r="S200">
        <v>94.27</v>
      </c>
      <c r="T200">
        <v>12720.1</v>
      </c>
      <c r="U200">
        <v>0.77</v>
      </c>
      <c r="V200">
        <v>0.86</v>
      </c>
      <c r="W200">
        <v>20.52</v>
      </c>
      <c r="X200">
        <v>0.77</v>
      </c>
      <c r="Y200">
        <v>4</v>
      </c>
      <c r="Z200">
        <v>10</v>
      </c>
    </row>
    <row r="201" spans="1:26">
      <c r="A201">
        <v>12</v>
      </c>
      <c r="B201">
        <v>95</v>
      </c>
      <c r="C201" t="s">
        <v>26</v>
      </c>
      <c r="D201">
        <v>2.5889</v>
      </c>
      <c r="E201">
        <v>38.63</v>
      </c>
      <c r="F201">
        <v>35.19</v>
      </c>
      <c r="G201">
        <v>81.20999999999999</v>
      </c>
      <c r="H201">
        <v>1.13</v>
      </c>
      <c r="I201">
        <v>26</v>
      </c>
      <c r="J201">
        <v>204.25</v>
      </c>
      <c r="K201">
        <v>53.44</v>
      </c>
      <c r="L201">
        <v>13</v>
      </c>
      <c r="M201">
        <v>24</v>
      </c>
      <c r="N201">
        <v>42.82</v>
      </c>
      <c r="O201">
        <v>25425.3</v>
      </c>
      <c r="P201">
        <v>444.22</v>
      </c>
      <c r="Q201">
        <v>1218.84</v>
      </c>
      <c r="R201">
        <v>119.75</v>
      </c>
      <c r="S201">
        <v>94.27</v>
      </c>
      <c r="T201">
        <v>11714.65</v>
      </c>
      <c r="U201">
        <v>0.79</v>
      </c>
      <c r="V201">
        <v>0.86</v>
      </c>
      <c r="W201">
        <v>20.53</v>
      </c>
      <c r="X201">
        <v>0.72</v>
      </c>
      <c r="Y201">
        <v>4</v>
      </c>
      <c r="Z201">
        <v>10</v>
      </c>
    </row>
    <row r="202" spans="1:26">
      <c r="A202">
        <v>13</v>
      </c>
      <c r="B202">
        <v>95</v>
      </c>
      <c r="C202" t="s">
        <v>26</v>
      </c>
      <c r="D202">
        <v>2.5979</v>
      </c>
      <c r="E202">
        <v>38.49</v>
      </c>
      <c r="F202">
        <v>35.13</v>
      </c>
      <c r="G202">
        <v>87.83</v>
      </c>
      <c r="H202">
        <v>1.21</v>
      </c>
      <c r="I202">
        <v>24</v>
      </c>
      <c r="J202">
        <v>205.84</v>
      </c>
      <c r="K202">
        <v>53.44</v>
      </c>
      <c r="L202">
        <v>14</v>
      </c>
      <c r="M202">
        <v>22</v>
      </c>
      <c r="N202">
        <v>43.4</v>
      </c>
      <c r="O202">
        <v>25621.03</v>
      </c>
      <c r="P202">
        <v>439.19</v>
      </c>
      <c r="Q202">
        <v>1218.75</v>
      </c>
      <c r="R202">
        <v>118.32</v>
      </c>
      <c r="S202">
        <v>94.27</v>
      </c>
      <c r="T202">
        <v>11008.89</v>
      </c>
      <c r="U202">
        <v>0.8</v>
      </c>
      <c r="V202">
        <v>0.86</v>
      </c>
      <c r="W202">
        <v>20.52</v>
      </c>
      <c r="X202">
        <v>0.66</v>
      </c>
      <c r="Y202">
        <v>4</v>
      </c>
      <c r="Z202">
        <v>10</v>
      </c>
    </row>
    <row r="203" spans="1:26">
      <c r="A203">
        <v>14</v>
      </c>
      <c r="B203">
        <v>95</v>
      </c>
      <c r="C203" t="s">
        <v>26</v>
      </c>
      <c r="D203">
        <v>2.6072</v>
      </c>
      <c r="E203">
        <v>38.36</v>
      </c>
      <c r="F203">
        <v>35.07</v>
      </c>
      <c r="G203">
        <v>95.64</v>
      </c>
      <c r="H203">
        <v>1.28</v>
      </c>
      <c r="I203">
        <v>22</v>
      </c>
      <c r="J203">
        <v>207.43</v>
      </c>
      <c r="K203">
        <v>53.44</v>
      </c>
      <c r="L203">
        <v>15</v>
      </c>
      <c r="M203">
        <v>20</v>
      </c>
      <c r="N203">
        <v>44</v>
      </c>
      <c r="O203">
        <v>25817.56</v>
      </c>
      <c r="P203">
        <v>434.35</v>
      </c>
      <c r="Q203">
        <v>1218.93</v>
      </c>
      <c r="R203">
        <v>116.19</v>
      </c>
      <c r="S203">
        <v>94.27</v>
      </c>
      <c r="T203">
        <v>9951.48</v>
      </c>
      <c r="U203">
        <v>0.8100000000000001</v>
      </c>
      <c r="V203">
        <v>0.86</v>
      </c>
      <c r="W203">
        <v>20.51</v>
      </c>
      <c r="X203">
        <v>0.6</v>
      </c>
      <c r="Y203">
        <v>4</v>
      </c>
      <c r="Z203">
        <v>10</v>
      </c>
    </row>
    <row r="204" spans="1:26">
      <c r="A204">
        <v>15</v>
      </c>
      <c r="B204">
        <v>95</v>
      </c>
      <c r="C204" t="s">
        <v>26</v>
      </c>
      <c r="D204">
        <v>2.6109</v>
      </c>
      <c r="E204">
        <v>38.3</v>
      </c>
      <c r="F204">
        <v>35.05</v>
      </c>
      <c r="G204">
        <v>100.15</v>
      </c>
      <c r="H204">
        <v>1.36</v>
      </c>
      <c r="I204">
        <v>21</v>
      </c>
      <c r="J204">
        <v>209.03</v>
      </c>
      <c r="K204">
        <v>53.44</v>
      </c>
      <c r="L204">
        <v>16</v>
      </c>
      <c r="M204">
        <v>19</v>
      </c>
      <c r="N204">
        <v>44.6</v>
      </c>
      <c r="O204">
        <v>26014.91</v>
      </c>
      <c r="P204">
        <v>429.26</v>
      </c>
      <c r="Q204">
        <v>1218.8</v>
      </c>
      <c r="R204">
        <v>115.5</v>
      </c>
      <c r="S204">
        <v>94.27</v>
      </c>
      <c r="T204">
        <v>9610.9</v>
      </c>
      <c r="U204">
        <v>0.82</v>
      </c>
      <c r="V204">
        <v>0.86</v>
      </c>
      <c r="W204">
        <v>20.52</v>
      </c>
      <c r="X204">
        <v>0.58</v>
      </c>
      <c r="Y204">
        <v>4</v>
      </c>
      <c r="Z204">
        <v>10</v>
      </c>
    </row>
    <row r="205" spans="1:26">
      <c r="A205">
        <v>16</v>
      </c>
      <c r="B205">
        <v>95</v>
      </c>
      <c r="C205" t="s">
        <v>26</v>
      </c>
      <c r="D205">
        <v>2.6209</v>
      </c>
      <c r="E205">
        <v>38.16</v>
      </c>
      <c r="F205">
        <v>34.98</v>
      </c>
      <c r="G205">
        <v>110.46</v>
      </c>
      <c r="H205">
        <v>1.43</v>
      </c>
      <c r="I205">
        <v>19</v>
      </c>
      <c r="J205">
        <v>210.64</v>
      </c>
      <c r="K205">
        <v>53.44</v>
      </c>
      <c r="L205">
        <v>17</v>
      </c>
      <c r="M205">
        <v>17</v>
      </c>
      <c r="N205">
        <v>45.21</v>
      </c>
      <c r="O205">
        <v>26213.09</v>
      </c>
      <c r="P205">
        <v>424.63</v>
      </c>
      <c r="Q205">
        <v>1218.68</v>
      </c>
      <c r="R205">
        <v>113.14</v>
      </c>
      <c r="S205">
        <v>94.27</v>
      </c>
      <c r="T205">
        <v>8445.120000000001</v>
      </c>
      <c r="U205">
        <v>0.83</v>
      </c>
      <c r="V205">
        <v>0.86</v>
      </c>
      <c r="W205">
        <v>20.51</v>
      </c>
      <c r="X205">
        <v>0.51</v>
      </c>
      <c r="Y205">
        <v>4</v>
      </c>
      <c r="Z205">
        <v>10</v>
      </c>
    </row>
    <row r="206" spans="1:26">
      <c r="A206">
        <v>17</v>
      </c>
      <c r="B206">
        <v>95</v>
      </c>
      <c r="C206" t="s">
        <v>26</v>
      </c>
      <c r="D206">
        <v>2.6243</v>
      </c>
      <c r="E206">
        <v>38.1</v>
      </c>
      <c r="F206">
        <v>34.97</v>
      </c>
      <c r="G206">
        <v>116.55</v>
      </c>
      <c r="H206">
        <v>1.51</v>
      </c>
      <c r="I206">
        <v>18</v>
      </c>
      <c r="J206">
        <v>212.25</v>
      </c>
      <c r="K206">
        <v>53.44</v>
      </c>
      <c r="L206">
        <v>18</v>
      </c>
      <c r="M206">
        <v>16</v>
      </c>
      <c r="N206">
        <v>45.82</v>
      </c>
      <c r="O206">
        <v>26412.11</v>
      </c>
      <c r="P206">
        <v>420.19</v>
      </c>
      <c r="Q206">
        <v>1218.68</v>
      </c>
      <c r="R206">
        <v>112.85</v>
      </c>
      <c r="S206">
        <v>94.27</v>
      </c>
      <c r="T206">
        <v>8301.32</v>
      </c>
      <c r="U206">
        <v>0.84</v>
      </c>
      <c r="V206">
        <v>0.86</v>
      </c>
      <c r="W206">
        <v>20.51</v>
      </c>
      <c r="X206">
        <v>0.5</v>
      </c>
      <c r="Y206">
        <v>4</v>
      </c>
      <c r="Z206">
        <v>10</v>
      </c>
    </row>
    <row r="207" spans="1:26">
      <c r="A207">
        <v>18</v>
      </c>
      <c r="B207">
        <v>95</v>
      </c>
      <c r="C207" t="s">
        <v>26</v>
      </c>
      <c r="D207">
        <v>2.6297</v>
      </c>
      <c r="E207">
        <v>38.03</v>
      </c>
      <c r="F207">
        <v>34.93</v>
      </c>
      <c r="G207">
        <v>123.27</v>
      </c>
      <c r="H207">
        <v>1.58</v>
      </c>
      <c r="I207">
        <v>17</v>
      </c>
      <c r="J207">
        <v>213.87</v>
      </c>
      <c r="K207">
        <v>53.44</v>
      </c>
      <c r="L207">
        <v>19</v>
      </c>
      <c r="M207">
        <v>15</v>
      </c>
      <c r="N207">
        <v>46.44</v>
      </c>
      <c r="O207">
        <v>26611.98</v>
      </c>
      <c r="P207">
        <v>415.68</v>
      </c>
      <c r="Q207">
        <v>1218.81</v>
      </c>
      <c r="R207">
        <v>111.58</v>
      </c>
      <c r="S207">
        <v>94.27</v>
      </c>
      <c r="T207">
        <v>7672.9</v>
      </c>
      <c r="U207">
        <v>0.84</v>
      </c>
      <c r="V207">
        <v>0.86</v>
      </c>
      <c r="W207">
        <v>20.51</v>
      </c>
      <c r="X207">
        <v>0.46</v>
      </c>
      <c r="Y207">
        <v>4</v>
      </c>
      <c r="Z207">
        <v>10</v>
      </c>
    </row>
    <row r="208" spans="1:26">
      <c r="A208">
        <v>19</v>
      </c>
      <c r="B208">
        <v>95</v>
      </c>
      <c r="C208" t="s">
        <v>26</v>
      </c>
      <c r="D208">
        <v>2.6343</v>
      </c>
      <c r="E208">
        <v>37.96</v>
      </c>
      <c r="F208">
        <v>34.9</v>
      </c>
      <c r="G208">
        <v>130.86</v>
      </c>
      <c r="H208">
        <v>1.65</v>
      </c>
      <c r="I208">
        <v>16</v>
      </c>
      <c r="J208">
        <v>215.5</v>
      </c>
      <c r="K208">
        <v>53.44</v>
      </c>
      <c r="L208">
        <v>20</v>
      </c>
      <c r="M208">
        <v>14</v>
      </c>
      <c r="N208">
        <v>47.07</v>
      </c>
      <c r="O208">
        <v>26812.71</v>
      </c>
      <c r="P208">
        <v>410.91</v>
      </c>
      <c r="Q208">
        <v>1218.72</v>
      </c>
      <c r="R208">
        <v>110.32</v>
      </c>
      <c r="S208">
        <v>94.27</v>
      </c>
      <c r="T208">
        <v>7048.23</v>
      </c>
      <c r="U208">
        <v>0.85</v>
      </c>
      <c r="V208">
        <v>0.86</v>
      </c>
      <c r="W208">
        <v>20.51</v>
      </c>
      <c r="X208">
        <v>0.43</v>
      </c>
      <c r="Y208">
        <v>4</v>
      </c>
      <c r="Z208">
        <v>10</v>
      </c>
    </row>
    <row r="209" spans="1:26">
      <c r="A209">
        <v>20</v>
      </c>
      <c r="B209">
        <v>95</v>
      </c>
      <c r="C209" t="s">
        <v>26</v>
      </c>
      <c r="D209">
        <v>2.6389</v>
      </c>
      <c r="E209">
        <v>37.89</v>
      </c>
      <c r="F209">
        <v>34.87</v>
      </c>
      <c r="G209">
        <v>139.47</v>
      </c>
      <c r="H209">
        <v>1.72</v>
      </c>
      <c r="I209">
        <v>15</v>
      </c>
      <c r="J209">
        <v>217.14</v>
      </c>
      <c r="K209">
        <v>53.44</v>
      </c>
      <c r="L209">
        <v>21</v>
      </c>
      <c r="M209">
        <v>13</v>
      </c>
      <c r="N209">
        <v>47.7</v>
      </c>
      <c r="O209">
        <v>27014.3</v>
      </c>
      <c r="P209">
        <v>405.49</v>
      </c>
      <c r="Q209">
        <v>1218.62</v>
      </c>
      <c r="R209">
        <v>109.65</v>
      </c>
      <c r="S209">
        <v>94.27</v>
      </c>
      <c r="T209">
        <v>6717.7</v>
      </c>
      <c r="U209">
        <v>0.86</v>
      </c>
      <c r="V209">
        <v>0.86</v>
      </c>
      <c r="W209">
        <v>20.51</v>
      </c>
      <c r="X209">
        <v>0.4</v>
      </c>
      <c r="Y209">
        <v>4</v>
      </c>
      <c r="Z209">
        <v>10</v>
      </c>
    </row>
    <row r="210" spans="1:26">
      <c r="A210">
        <v>21</v>
      </c>
      <c r="B210">
        <v>95</v>
      </c>
      <c r="C210" t="s">
        <v>26</v>
      </c>
      <c r="D210">
        <v>2.6388</v>
      </c>
      <c r="E210">
        <v>37.9</v>
      </c>
      <c r="F210">
        <v>34.87</v>
      </c>
      <c r="G210">
        <v>139.48</v>
      </c>
      <c r="H210">
        <v>1.79</v>
      </c>
      <c r="I210">
        <v>15</v>
      </c>
      <c r="J210">
        <v>218.78</v>
      </c>
      <c r="K210">
        <v>53.44</v>
      </c>
      <c r="L210">
        <v>22</v>
      </c>
      <c r="M210">
        <v>8</v>
      </c>
      <c r="N210">
        <v>48.34</v>
      </c>
      <c r="O210">
        <v>27216.79</v>
      </c>
      <c r="P210">
        <v>400.99</v>
      </c>
      <c r="Q210">
        <v>1218.85</v>
      </c>
      <c r="R210">
        <v>109.36</v>
      </c>
      <c r="S210">
        <v>94.27</v>
      </c>
      <c r="T210">
        <v>6571.8</v>
      </c>
      <c r="U210">
        <v>0.86</v>
      </c>
      <c r="V210">
        <v>0.86</v>
      </c>
      <c r="W210">
        <v>20.51</v>
      </c>
      <c r="X210">
        <v>0.4</v>
      </c>
      <c r="Y210">
        <v>4</v>
      </c>
      <c r="Z210">
        <v>10</v>
      </c>
    </row>
    <row r="211" spans="1:26">
      <c r="A211">
        <v>22</v>
      </c>
      <c r="B211">
        <v>95</v>
      </c>
      <c r="C211" t="s">
        <v>26</v>
      </c>
      <c r="D211">
        <v>2.6429</v>
      </c>
      <c r="E211">
        <v>37.84</v>
      </c>
      <c r="F211">
        <v>34.85</v>
      </c>
      <c r="G211">
        <v>149.35</v>
      </c>
      <c r="H211">
        <v>1.85</v>
      </c>
      <c r="I211">
        <v>14</v>
      </c>
      <c r="J211">
        <v>220.43</v>
      </c>
      <c r="K211">
        <v>53.44</v>
      </c>
      <c r="L211">
        <v>23</v>
      </c>
      <c r="M211">
        <v>0</v>
      </c>
      <c r="N211">
        <v>48.99</v>
      </c>
      <c r="O211">
        <v>27420.16</v>
      </c>
      <c r="P211">
        <v>402.17</v>
      </c>
      <c r="Q211">
        <v>1218.7</v>
      </c>
      <c r="R211">
        <v>108.37</v>
      </c>
      <c r="S211">
        <v>94.27</v>
      </c>
      <c r="T211">
        <v>6084.63</v>
      </c>
      <c r="U211">
        <v>0.87</v>
      </c>
      <c r="V211">
        <v>0.87</v>
      </c>
      <c r="W211">
        <v>20.52</v>
      </c>
      <c r="X211">
        <v>0.38</v>
      </c>
      <c r="Y211">
        <v>4</v>
      </c>
      <c r="Z211">
        <v>10</v>
      </c>
    </row>
    <row r="212" spans="1:26">
      <c r="A212">
        <v>0</v>
      </c>
      <c r="B212">
        <v>55</v>
      </c>
      <c r="C212" t="s">
        <v>26</v>
      </c>
      <c r="D212">
        <v>1.8569</v>
      </c>
      <c r="E212">
        <v>53.85</v>
      </c>
      <c r="F212">
        <v>44.03</v>
      </c>
      <c r="G212">
        <v>8.15</v>
      </c>
      <c r="H212">
        <v>0.15</v>
      </c>
      <c r="I212">
        <v>324</v>
      </c>
      <c r="J212">
        <v>116.05</v>
      </c>
      <c r="K212">
        <v>43.4</v>
      </c>
      <c r="L212">
        <v>1</v>
      </c>
      <c r="M212">
        <v>322</v>
      </c>
      <c r="N212">
        <v>16.65</v>
      </c>
      <c r="O212">
        <v>14546.17</v>
      </c>
      <c r="P212">
        <v>447.97</v>
      </c>
      <c r="Q212">
        <v>1224.26</v>
      </c>
      <c r="R212">
        <v>406.28</v>
      </c>
      <c r="S212">
        <v>94.27</v>
      </c>
      <c r="T212">
        <v>153486.54</v>
      </c>
      <c r="U212">
        <v>0.23</v>
      </c>
      <c r="V212">
        <v>0.6899999999999999</v>
      </c>
      <c r="W212">
        <v>21.02</v>
      </c>
      <c r="X212">
        <v>9.49</v>
      </c>
      <c r="Y212">
        <v>4</v>
      </c>
      <c r="Z212">
        <v>10</v>
      </c>
    </row>
    <row r="213" spans="1:26">
      <c r="A213">
        <v>1</v>
      </c>
      <c r="B213">
        <v>55</v>
      </c>
      <c r="C213" t="s">
        <v>26</v>
      </c>
      <c r="D213">
        <v>2.2762</v>
      </c>
      <c r="E213">
        <v>43.93</v>
      </c>
      <c r="F213">
        <v>38.51</v>
      </c>
      <c r="G213">
        <v>16.5</v>
      </c>
      <c r="H213">
        <v>0.3</v>
      </c>
      <c r="I213">
        <v>140</v>
      </c>
      <c r="J213">
        <v>117.34</v>
      </c>
      <c r="K213">
        <v>43.4</v>
      </c>
      <c r="L213">
        <v>2</v>
      </c>
      <c r="M213">
        <v>138</v>
      </c>
      <c r="N213">
        <v>16.94</v>
      </c>
      <c r="O213">
        <v>14705.49</v>
      </c>
      <c r="P213">
        <v>385.89</v>
      </c>
      <c r="Q213">
        <v>1221.08</v>
      </c>
      <c r="R213">
        <v>227.66</v>
      </c>
      <c r="S213">
        <v>94.27</v>
      </c>
      <c r="T213">
        <v>65098.52</v>
      </c>
      <c r="U213">
        <v>0.41</v>
      </c>
      <c r="V213">
        <v>0.78</v>
      </c>
      <c r="W213">
        <v>20.7</v>
      </c>
      <c r="X213">
        <v>4.01</v>
      </c>
      <c r="Y213">
        <v>4</v>
      </c>
      <c r="Z213">
        <v>10</v>
      </c>
    </row>
    <row r="214" spans="1:26">
      <c r="A214">
        <v>2</v>
      </c>
      <c r="B214">
        <v>55</v>
      </c>
      <c r="C214" t="s">
        <v>26</v>
      </c>
      <c r="D214">
        <v>2.4281</v>
      </c>
      <c r="E214">
        <v>41.18</v>
      </c>
      <c r="F214">
        <v>37</v>
      </c>
      <c r="G214">
        <v>25.23</v>
      </c>
      <c r="H214">
        <v>0.45</v>
      </c>
      <c r="I214">
        <v>88</v>
      </c>
      <c r="J214">
        <v>118.63</v>
      </c>
      <c r="K214">
        <v>43.4</v>
      </c>
      <c r="L214">
        <v>3</v>
      </c>
      <c r="M214">
        <v>86</v>
      </c>
      <c r="N214">
        <v>17.23</v>
      </c>
      <c r="O214">
        <v>14865.24</v>
      </c>
      <c r="P214">
        <v>363.98</v>
      </c>
      <c r="Q214">
        <v>1220.48</v>
      </c>
      <c r="R214">
        <v>178.6</v>
      </c>
      <c r="S214">
        <v>94.27</v>
      </c>
      <c r="T214">
        <v>40827.82</v>
      </c>
      <c r="U214">
        <v>0.53</v>
      </c>
      <c r="V214">
        <v>0.82</v>
      </c>
      <c r="W214">
        <v>20.62</v>
      </c>
      <c r="X214">
        <v>2.51</v>
      </c>
      <c r="Y214">
        <v>4</v>
      </c>
      <c r="Z214">
        <v>10</v>
      </c>
    </row>
    <row r="215" spans="1:26">
      <c r="A215">
        <v>3</v>
      </c>
      <c r="B215">
        <v>55</v>
      </c>
      <c r="C215" t="s">
        <v>26</v>
      </c>
      <c r="D215">
        <v>2.5063</v>
      </c>
      <c r="E215">
        <v>39.9</v>
      </c>
      <c r="F215">
        <v>36.29</v>
      </c>
      <c r="G215">
        <v>34.02</v>
      </c>
      <c r="H215">
        <v>0.59</v>
      </c>
      <c r="I215">
        <v>64</v>
      </c>
      <c r="J215">
        <v>119.93</v>
      </c>
      <c r="K215">
        <v>43.4</v>
      </c>
      <c r="L215">
        <v>4</v>
      </c>
      <c r="M215">
        <v>62</v>
      </c>
      <c r="N215">
        <v>17.53</v>
      </c>
      <c r="O215">
        <v>15025.44</v>
      </c>
      <c r="P215">
        <v>349.82</v>
      </c>
      <c r="Q215">
        <v>1219.25</v>
      </c>
      <c r="R215">
        <v>155.55</v>
      </c>
      <c r="S215">
        <v>94.27</v>
      </c>
      <c r="T215">
        <v>29421.36</v>
      </c>
      <c r="U215">
        <v>0.61</v>
      </c>
      <c r="V215">
        <v>0.83</v>
      </c>
      <c r="W215">
        <v>20.58</v>
      </c>
      <c r="X215">
        <v>1.81</v>
      </c>
      <c r="Y215">
        <v>4</v>
      </c>
      <c r="Z215">
        <v>10</v>
      </c>
    </row>
    <row r="216" spans="1:26">
      <c r="A216">
        <v>4</v>
      </c>
      <c r="B216">
        <v>55</v>
      </c>
      <c r="C216" t="s">
        <v>26</v>
      </c>
      <c r="D216">
        <v>2.5538</v>
      </c>
      <c r="E216">
        <v>39.16</v>
      </c>
      <c r="F216">
        <v>35.88</v>
      </c>
      <c r="G216">
        <v>43.05</v>
      </c>
      <c r="H216">
        <v>0.73</v>
      </c>
      <c r="I216">
        <v>50</v>
      </c>
      <c r="J216">
        <v>121.23</v>
      </c>
      <c r="K216">
        <v>43.4</v>
      </c>
      <c r="L216">
        <v>5</v>
      </c>
      <c r="M216">
        <v>48</v>
      </c>
      <c r="N216">
        <v>17.83</v>
      </c>
      <c r="O216">
        <v>15186.08</v>
      </c>
      <c r="P216">
        <v>338.58</v>
      </c>
      <c r="Q216">
        <v>1219.26</v>
      </c>
      <c r="R216">
        <v>142.24</v>
      </c>
      <c r="S216">
        <v>94.27</v>
      </c>
      <c r="T216">
        <v>22838.02</v>
      </c>
      <c r="U216">
        <v>0.66</v>
      </c>
      <c r="V216">
        <v>0.84</v>
      </c>
      <c r="W216">
        <v>20.56</v>
      </c>
      <c r="X216">
        <v>1.4</v>
      </c>
      <c r="Y216">
        <v>4</v>
      </c>
      <c r="Z216">
        <v>10</v>
      </c>
    </row>
    <row r="217" spans="1:26">
      <c r="A217">
        <v>5</v>
      </c>
      <c r="B217">
        <v>55</v>
      </c>
      <c r="C217" t="s">
        <v>26</v>
      </c>
      <c r="D217">
        <v>2.5857</v>
      </c>
      <c r="E217">
        <v>38.67</v>
      </c>
      <c r="F217">
        <v>35.61</v>
      </c>
      <c r="G217">
        <v>52.11</v>
      </c>
      <c r="H217">
        <v>0.86</v>
      </c>
      <c r="I217">
        <v>41</v>
      </c>
      <c r="J217">
        <v>122.54</v>
      </c>
      <c r="K217">
        <v>43.4</v>
      </c>
      <c r="L217">
        <v>6</v>
      </c>
      <c r="M217">
        <v>39</v>
      </c>
      <c r="N217">
        <v>18.14</v>
      </c>
      <c r="O217">
        <v>15347.16</v>
      </c>
      <c r="P217">
        <v>328.65</v>
      </c>
      <c r="Q217">
        <v>1219.15</v>
      </c>
      <c r="R217">
        <v>133.2</v>
      </c>
      <c r="S217">
        <v>94.27</v>
      </c>
      <c r="T217">
        <v>18360.86</v>
      </c>
      <c r="U217">
        <v>0.71</v>
      </c>
      <c r="V217">
        <v>0.85</v>
      </c>
      <c r="W217">
        <v>20.56</v>
      </c>
      <c r="X217">
        <v>1.14</v>
      </c>
      <c r="Y217">
        <v>4</v>
      </c>
      <c r="Z217">
        <v>10</v>
      </c>
    </row>
    <row r="218" spans="1:26">
      <c r="A218">
        <v>6</v>
      </c>
      <c r="B218">
        <v>55</v>
      </c>
      <c r="C218" t="s">
        <v>26</v>
      </c>
      <c r="D218">
        <v>2.6091</v>
      </c>
      <c r="E218">
        <v>38.33</v>
      </c>
      <c r="F218">
        <v>35.43</v>
      </c>
      <c r="G218">
        <v>62.52</v>
      </c>
      <c r="H218">
        <v>1</v>
      </c>
      <c r="I218">
        <v>34</v>
      </c>
      <c r="J218">
        <v>123.85</v>
      </c>
      <c r="K218">
        <v>43.4</v>
      </c>
      <c r="L218">
        <v>7</v>
      </c>
      <c r="M218">
        <v>32</v>
      </c>
      <c r="N218">
        <v>18.45</v>
      </c>
      <c r="O218">
        <v>15508.69</v>
      </c>
      <c r="P218">
        <v>319.07</v>
      </c>
      <c r="Q218">
        <v>1219.12</v>
      </c>
      <c r="R218">
        <v>127.96</v>
      </c>
      <c r="S218">
        <v>94.27</v>
      </c>
      <c r="T218">
        <v>15778.34</v>
      </c>
      <c r="U218">
        <v>0.74</v>
      </c>
      <c r="V218">
        <v>0.85</v>
      </c>
      <c r="W218">
        <v>20.54</v>
      </c>
      <c r="X218">
        <v>0.96</v>
      </c>
      <c r="Y218">
        <v>4</v>
      </c>
      <c r="Z218">
        <v>10</v>
      </c>
    </row>
    <row r="219" spans="1:26">
      <c r="A219">
        <v>7</v>
      </c>
      <c r="B219">
        <v>55</v>
      </c>
      <c r="C219" t="s">
        <v>26</v>
      </c>
      <c r="D219">
        <v>2.6273</v>
      </c>
      <c r="E219">
        <v>38.06</v>
      </c>
      <c r="F219">
        <v>35.29</v>
      </c>
      <c r="G219">
        <v>73</v>
      </c>
      <c r="H219">
        <v>1.13</v>
      </c>
      <c r="I219">
        <v>29</v>
      </c>
      <c r="J219">
        <v>125.16</v>
      </c>
      <c r="K219">
        <v>43.4</v>
      </c>
      <c r="L219">
        <v>8</v>
      </c>
      <c r="M219">
        <v>27</v>
      </c>
      <c r="N219">
        <v>18.76</v>
      </c>
      <c r="O219">
        <v>15670.68</v>
      </c>
      <c r="P219">
        <v>308.84</v>
      </c>
      <c r="Q219">
        <v>1219</v>
      </c>
      <c r="R219">
        <v>123.19</v>
      </c>
      <c r="S219">
        <v>94.27</v>
      </c>
      <c r="T219">
        <v>13418.77</v>
      </c>
      <c r="U219">
        <v>0.77</v>
      </c>
      <c r="V219">
        <v>0.85</v>
      </c>
      <c r="W219">
        <v>20.53</v>
      </c>
      <c r="X219">
        <v>0.8100000000000001</v>
      </c>
      <c r="Y219">
        <v>4</v>
      </c>
      <c r="Z219">
        <v>10</v>
      </c>
    </row>
    <row r="220" spans="1:26">
      <c r="A220">
        <v>8</v>
      </c>
      <c r="B220">
        <v>55</v>
      </c>
      <c r="C220" t="s">
        <v>26</v>
      </c>
      <c r="D220">
        <v>2.6432</v>
      </c>
      <c r="E220">
        <v>37.83</v>
      </c>
      <c r="F220">
        <v>35.15</v>
      </c>
      <c r="G220">
        <v>84.36</v>
      </c>
      <c r="H220">
        <v>1.26</v>
      </c>
      <c r="I220">
        <v>25</v>
      </c>
      <c r="J220">
        <v>126.48</v>
      </c>
      <c r="K220">
        <v>43.4</v>
      </c>
      <c r="L220">
        <v>9</v>
      </c>
      <c r="M220">
        <v>23</v>
      </c>
      <c r="N220">
        <v>19.08</v>
      </c>
      <c r="O220">
        <v>15833.12</v>
      </c>
      <c r="P220">
        <v>299.25</v>
      </c>
      <c r="Q220">
        <v>1218.99</v>
      </c>
      <c r="R220">
        <v>118.88</v>
      </c>
      <c r="S220">
        <v>94.27</v>
      </c>
      <c r="T220">
        <v>11281.02</v>
      </c>
      <c r="U220">
        <v>0.79</v>
      </c>
      <c r="V220">
        <v>0.86</v>
      </c>
      <c r="W220">
        <v>20.52</v>
      </c>
      <c r="X220">
        <v>0.68</v>
      </c>
      <c r="Y220">
        <v>4</v>
      </c>
      <c r="Z220">
        <v>10</v>
      </c>
    </row>
    <row r="221" spans="1:26">
      <c r="A221">
        <v>9</v>
      </c>
      <c r="B221">
        <v>55</v>
      </c>
      <c r="C221" t="s">
        <v>26</v>
      </c>
      <c r="D221">
        <v>2.6451</v>
      </c>
      <c r="E221">
        <v>37.81</v>
      </c>
      <c r="F221">
        <v>35.15</v>
      </c>
      <c r="G221">
        <v>87.87</v>
      </c>
      <c r="H221">
        <v>1.38</v>
      </c>
      <c r="I221">
        <v>24</v>
      </c>
      <c r="J221">
        <v>127.8</v>
      </c>
      <c r="K221">
        <v>43.4</v>
      </c>
      <c r="L221">
        <v>10</v>
      </c>
      <c r="M221">
        <v>0</v>
      </c>
      <c r="N221">
        <v>19.4</v>
      </c>
      <c r="O221">
        <v>15996.02</v>
      </c>
      <c r="P221">
        <v>296.56</v>
      </c>
      <c r="Q221">
        <v>1219.01</v>
      </c>
      <c r="R221">
        <v>117.71</v>
      </c>
      <c r="S221">
        <v>94.27</v>
      </c>
      <c r="T221">
        <v>10701.34</v>
      </c>
      <c r="U221">
        <v>0.8</v>
      </c>
      <c r="V221">
        <v>0.86</v>
      </c>
      <c r="W221">
        <v>20.55</v>
      </c>
      <c r="X221">
        <v>0.68</v>
      </c>
      <c r="Y221">
        <v>4</v>
      </c>
      <c r="Z2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INDEX(resultados!$A$2:$ZZ$221, 1, MATCH($B$1, resultados!$A$1:$ZZ$1, 0))</f>
        <v>0</v>
      </c>
      <c r="B7">
        <f>INDEX(resultados!$A$2:$ZZ$221, 1, MATCH($B$2, resultados!$A$1:$ZZ$1, 0))</f>
        <v>0</v>
      </c>
      <c r="C7">
        <f>INDEX(resultados!$A$2:$ZZ$221, 1, MATCH($B$3, resultados!$A$1:$ZZ$1, 0))</f>
        <v>0</v>
      </c>
    </row>
    <row r="8" spans="1:3">
      <c r="A8">
        <f>INDEX(resultados!$A$2:$ZZ$221, 2, MATCH($B$1, resultados!$A$1:$ZZ$1, 0))</f>
        <v>0</v>
      </c>
      <c r="B8">
        <f>INDEX(resultados!$A$2:$ZZ$221, 2, MATCH($B$2, resultados!$A$1:$ZZ$1, 0))</f>
        <v>0</v>
      </c>
      <c r="C8">
        <f>INDEX(resultados!$A$2:$ZZ$221, 2, MATCH($B$3, resultados!$A$1:$ZZ$1, 0))</f>
        <v>0</v>
      </c>
    </row>
    <row r="9" spans="1:3">
      <c r="A9">
        <f>INDEX(resultados!$A$2:$ZZ$221, 3, MATCH($B$1, resultados!$A$1:$ZZ$1, 0))</f>
        <v>0</v>
      </c>
      <c r="B9">
        <f>INDEX(resultados!$A$2:$ZZ$221, 3, MATCH($B$2, resultados!$A$1:$ZZ$1, 0))</f>
        <v>0</v>
      </c>
      <c r="C9">
        <f>INDEX(resultados!$A$2:$ZZ$221, 3, MATCH($B$3, resultados!$A$1:$ZZ$1, 0))</f>
        <v>0</v>
      </c>
    </row>
    <row r="10" spans="1:3">
      <c r="A10">
        <f>INDEX(resultados!$A$2:$ZZ$221, 4, MATCH($B$1, resultados!$A$1:$ZZ$1, 0))</f>
        <v>0</v>
      </c>
      <c r="B10">
        <f>INDEX(resultados!$A$2:$ZZ$221, 4, MATCH($B$2, resultados!$A$1:$ZZ$1, 0))</f>
        <v>0</v>
      </c>
      <c r="C10">
        <f>INDEX(resultados!$A$2:$ZZ$221, 4, MATCH($B$3, resultados!$A$1:$ZZ$1, 0))</f>
        <v>0</v>
      </c>
    </row>
    <row r="11" spans="1:3">
      <c r="A11">
        <f>INDEX(resultados!$A$2:$ZZ$221, 5, MATCH($B$1, resultados!$A$1:$ZZ$1, 0))</f>
        <v>0</v>
      </c>
      <c r="B11">
        <f>INDEX(resultados!$A$2:$ZZ$221, 5, MATCH($B$2, resultados!$A$1:$ZZ$1, 0))</f>
        <v>0</v>
      </c>
      <c r="C11">
        <f>INDEX(resultados!$A$2:$ZZ$221, 5, MATCH($B$3, resultados!$A$1:$ZZ$1, 0))</f>
        <v>0</v>
      </c>
    </row>
    <row r="12" spans="1:3">
      <c r="A12">
        <f>INDEX(resultados!$A$2:$ZZ$221, 6, MATCH($B$1, resultados!$A$1:$ZZ$1, 0))</f>
        <v>0</v>
      </c>
      <c r="B12">
        <f>INDEX(resultados!$A$2:$ZZ$221, 6, MATCH($B$2, resultados!$A$1:$ZZ$1, 0))</f>
        <v>0</v>
      </c>
      <c r="C12">
        <f>INDEX(resultados!$A$2:$ZZ$221, 6, MATCH($B$3, resultados!$A$1:$ZZ$1, 0))</f>
        <v>0</v>
      </c>
    </row>
    <row r="13" spans="1:3">
      <c r="A13">
        <f>INDEX(resultados!$A$2:$ZZ$221, 7, MATCH($B$1, resultados!$A$1:$ZZ$1, 0))</f>
        <v>0</v>
      </c>
      <c r="B13">
        <f>INDEX(resultados!$A$2:$ZZ$221, 7, MATCH($B$2, resultados!$A$1:$ZZ$1, 0))</f>
        <v>0</v>
      </c>
      <c r="C13">
        <f>INDEX(resultados!$A$2:$ZZ$221, 7, MATCH($B$3, resultados!$A$1:$ZZ$1, 0))</f>
        <v>0</v>
      </c>
    </row>
    <row r="14" spans="1:3">
      <c r="A14">
        <f>INDEX(resultados!$A$2:$ZZ$221, 8, MATCH($B$1, resultados!$A$1:$ZZ$1, 0))</f>
        <v>0</v>
      </c>
      <c r="B14">
        <f>INDEX(resultados!$A$2:$ZZ$221, 8, MATCH($B$2, resultados!$A$1:$ZZ$1, 0))</f>
        <v>0</v>
      </c>
      <c r="C14">
        <f>INDEX(resultados!$A$2:$ZZ$221, 8, MATCH($B$3, resultados!$A$1:$ZZ$1, 0))</f>
        <v>0</v>
      </c>
    </row>
    <row r="15" spans="1:3">
      <c r="A15">
        <f>INDEX(resultados!$A$2:$ZZ$221, 9, MATCH($B$1, resultados!$A$1:$ZZ$1, 0))</f>
        <v>0</v>
      </c>
      <c r="B15">
        <f>INDEX(resultados!$A$2:$ZZ$221, 9, MATCH($B$2, resultados!$A$1:$ZZ$1, 0))</f>
        <v>0</v>
      </c>
      <c r="C15">
        <f>INDEX(resultados!$A$2:$ZZ$221, 9, MATCH($B$3, resultados!$A$1:$ZZ$1, 0))</f>
        <v>0</v>
      </c>
    </row>
    <row r="16" spans="1:3">
      <c r="A16">
        <f>INDEX(resultados!$A$2:$ZZ$221, 10, MATCH($B$1, resultados!$A$1:$ZZ$1, 0))</f>
        <v>0</v>
      </c>
      <c r="B16">
        <f>INDEX(resultados!$A$2:$ZZ$221, 10, MATCH($B$2, resultados!$A$1:$ZZ$1, 0))</f>
        <v>0</v>
      </c>
      <c r="C16">
        <f>INDEX(resultados!$A$2:$ZZ$221, 10, MATCH($B$3, resultados!$A$1:$ZZ$1, 0))</f>
        <v>0</v>
      </c>
    </row>
    <row r="17" spans="1:3">
      <c r="A17">
        <f>INDEX(resultados!$A$2:$ZZ$221, 11, MATCH($B$1, resultados!$A$1:$ZZ$1, 0))</f>
        <v>0</v>
      </c>
      <c r="B17">
        <f>INDEX(resultados!$A$2:$ZZ$221, 11, MATCH($B$2, resultados!$A$1:$ZZ$1, 0))</f>
        <v>0</v>
      </c>
      <c r="C17">
        <f>INDEX(resultados!$A$2:$ZZ$221, 11, MATCH($B$3, resultados!$A$1:$ZZ$1, 0))</f>
        <v>0</v>
      </c>
    </row>
    <row r="18" spans="1:3">
      <c r="A18">
        <f>INDEX(resultados!$A$2:$ZZ$221, 12, MATCH($B$1, resultados!$A$1:$ZZ$1, 0))</f>
        <v>0</v>
      </c>
      <c r="B18">
        <f>INDEX(resultados!$A$2:$ZZ$221, 12, MATCH($B$2, resultados!$A$1:$ZZ$1, 0))</f>
        <v>0</v>
      </c>
      <c r="C18">
        <f>INDEX(resultados!$A$2:$ZZ$221, 12, MATCH($B$3, resultados!$A$1:$ZZ$1, 0))</f>
        <v>0</v>
      </c>
    </row>
    <row r="19" spans="1:3">
      <c r="A19">
        <f>INDEX(resultados!$A$2:$ZZ$221, 13, MATCH($B$1, resultados!$A$1:$ZZ$1, 0))</f>
        <v>0</v>
      </c>
      <c r="B19">
        <f>INDEX(resultados!$A$2:$ZZ$221, 13, MATCH($B$2, resultados!$A$1:$ZZ$1, 0))</f>
        <v>0</v>
      </c>
      <c r="C19">
        <f>INDEX(resultados!$A$2:$ZZ$221, 13, MATCH($B$3, resultados!$A$1:$ZZ$1, 0))</f>
        <v>0</v>
      </c>
    </row>
    <row r="20" spans="1:3">
      <c r="A20">
        <f>INDEX(resultados!$A$2:$ZZ$221, 14, MATCH($B$1, resultados!$A$1:$ZZ$1, 0))</f>
        <v>0</v>
      </c>
      <c r="B20">
        <f>INDEX(resultados!$A$2:$ZZ$221, 14, MATCH($B$2, resultados!$A$1:$ZZ$1, 0))</f>
        <v>0</v>
      </c>
      <c r="C20">
        <f>INDEX(resultados!$A$2:$ZZ$221, 14, MATCH($B$3, resultados!$A$1:$ZZ$1, 0))</f>
        <v>0</v>
      </c>
    </row>
    <row r="21" spans="1:3">
      <c r="A21">
        <f>INDEX(resultados!$A$2:$ZZ$221, 15, MATCH($B$1, resultados!$A$1:$ZZ$1, 0))</f>
        <v>0</v>
      </c>
      <c r="B21">
        <f>INDEX(resultados!$A$2:$ZZ$221, 15, MATCH($B$2, resultados!$A$1:$ZZ$1, 0))</f>
        <v>0</v>
      </c>
      <c r="C21">
        <f>INDEX(resultados!$A$2:$ZZ$221, 15, MATCH($B$3, resultados!$A$1:$ZZ$1, 0))</f>
        <v>0</v>
      </c>
    </row>
    <row r="22" spans="1:3">
      <c r="A22">
        <f>INDEX(resultados!$A$2:$ZZ$221, 16, MATCH($B$1, resultados!$A$1:$ZZ$1, 0))</f>
        <v>0</v>
      </c>
      <c r="B22">
        <f>INDEX(resultados!$A$2:$ZZ$221, 16, MATCH($B$2, resultados!$A$1:$ZZ$1, 0))</f>
        <v>0</v>
      </c>
      <c r="C22">
        <f>INDEX(resultados!$A$2:$ZZ$221, 16, MATCH($B$3, resultados!$A$1:$ZZ$1, 0))</f>
        <v>0</v>
      </c>
    </row>
    <row r="23" spans="1:3">
      <c r="A23">
        <f>INDEX(resultados!$A$2:$ZZ$221, 17, MATCH($B$1, resultados!$A$1:$ZZ$1, 0))</f>
        <v>0</v>
      </c>
      <c r="B23">
        <f>INDEX(resultados!$A$2:$ZZ$221, 17, MATCH($B$2, resultados!$A$1:$ZZ$1, 0))</f>
        <v>0</v>
      </c>
      <c r="C23">
        <f>INDEX(resultados!$A$2:$ZZ$221, 17, MATCH($B$3, resultados!$A$1:$ZZ$1, 0))</f>
        <v>0</v>
      </c>
    </row>
    <row r="24" spans="1:3">
      <c r="A24">
        <f>INDEX(resultados!$A$2:$ZZ$221, 18, MATCH($B$1, resultados!$A$1:$ZZ$1, 0))</f>
        <v>0</v>
      </c>
      <c r="B24">
        <f>INDEX(resultados!$A$2:$ZZ$221, 18, MATCH($B$2, resultados!$A$1:$ZZ$1, 0))</f>
        <v>0</v>
      </c>
      <c r="C24">
        <f>INDEX(resultados!$A$2:$ZZ$221, 18, MATCH($B$3, resultados!$A$1:$ZZ$1, 0))</f>
        <v>0</v>
      </c>
    </row>
    <row r="25" spans="1:3">
      <c r="A25">
        <f>INDEX(resultados!$A$2:$ZZ$221, 19, MATCH($B$1, resultados!$A$1:$ZZ$1, 0))</f>
        <v>0</v>
      </c>
      <c r="B25">
        <f>INDEX(resultados!$A$2:$ZZ$221, 19, MATCH($B$2, resultados!$A$1:$ZZ$1, 0))</f>
        <v>0</v>
      </c>
      <c r="C25">
        <f>INDEX(resultados!$A$2:$ZZ$221, 19, MATCH($B$3, resultados!$A$1:$ZZ$1, 0))</f>
        <v>0</v>
      </c>
    </row>
    <row r="26" spans="1:3">
      <c r="A26">
        <f>INDEX(resultados!$A$2:$ZZ$221, 20, MATCH($B$1, resultados!$A$1:$ZZ$1, 0))</f>
        <v>0</v>
      </c>
      <c r="B26">
        <f>INDEX(resultados!$A$2:$ZZ$221, 20, MATCH($B$2, resultados!$A$1:$ZZ$1, 0))</f>
        <v>0</v>
      </c>
      <c r="C26">
        <f>INDEX(resultados!$A$2:$ZZ$221, 20, MATCH($B$3, resultados!$A$1:$ZZ$1, 0))</f>
        <v>0</v>
      </c>
    </row>
    <row r="27" spans="1:3">
      <c r="A27">
        <f>INDEX(resultados!$A$2:$ZZ$221, 21, MATCH($B$1, resultados!$A$1:$ZZ$1, 0))</f>
        <v>0</v>
      </c>
      <c r="B27">
        <f>INDEX(resultados!$A$2:$ZZ$221, 21, MATCH($B$2, resultados!$A$1:$ZZ$1, 0))</f>
        <v>0</v>
      </c>
      <c r="C27">
        <f>INDEX(resultados!$A$2:$ZZ$221, 21, MATCH($B$3, resultados!$A$1:$ZZ$1, 0))</f>
        <v>0</v>
      </c>
    </row>
    <row r="28" spans="1:3">
      <c r="A28">
        <f>INDEX(resultados!$A$2:$ZZ$221, 22, MATCH($B$1, resultados!$A$1:$ZZ$1, 0))</f>
        <v>0</v>
      </c>
      <c r="B28">
        <f>INDEX(resultados!$A$2:$ZZ$221, 22, MATCH($B$2, resultados!$A$1:$ZZ$1, 0))</f>
        <v>0</v>
      </c>
      <c r="C28">
        <f>INDEX(resultados!$A$2:$ZZ$221, 22, MATCH($B$3, resultados!$A$1:$ZZ$1, 0))</f>
        <v>0</v>
      </c>
    </row>
    <row r="29" spans="1:3">
      <c r="A29">
        <f>INDEX(resultados!$A$2:$ZZ$221, 23, MATCH($B$1, resultados!$A$1:$ZZ$1, 0))</f>
        <v>0</v>
      </c>
      <c r="B29">
        <f>INDEX(resultados!$A$2:$ZZ$221, 23, MATCH($B$2, resultados!$A$1:$ZZ$1, 0))</f>
        <v>0</v>
      </c>
      <c r="C29">
        <f>INDEX(resultados!$A$2:$ZZ$221, 23, MATCH($B$3, resultados!$A$1:$ZZ$1, 0))</f>
        <v>0</v>
      </c>
    </row>
    <row r="30" spans="1:3">
      <c r="A30">
        <f>INDEX(resultados!$A$2:$ZZ$221, 24, MATCH($B$1, resultados!$A$1:$ZZ$1, 0))</f>
        <v>0</v>
      </c>
      <c r="B30">
        <f>INDEX(resultados!$A$2:$ZZ$221, 24, MATCH($B$2, resultados!$A$1:$ZZ$1, 0))</f>
        <v>0</v>
      </c>
      <c r="C30">
        <f>INDEX(resultados!$A$2:$ZZ$221, 24, MATCH($B$3, resultados!$A$1:$ZZ$1, 0))</f>
        <v>0</v>
      </c>
    </row>
    <row r="31" spans="1:3">
      <c r="A31">
        <f>INDEX(resultados!$A$2:$ZZ$221, 25, MATCH($B$1, resultados!$A$1:$ZZ$1, 0))</f>
        <v>0</v>
      </c>
      <c r="B31">
        <f>INDEX(resultados!$A$2:$ZZ$221, 25, MATCH($B$2, resultados!$A$1:$ZZ$1, 0))</f>
        <v>0</v>
      </c>
      <c r="C31">
        <f>INDEX(resultados!$A$2:$ZZ$221, 25, MATCH($B$3, resultados!$A$1:$ZZ$1, 0))</f>
        <v>0</v>
      </c>
    </row>
    <row r="32" spans="1:3">
      <c r="A32">
        <f>INDEX(resultados!$A$2:$ZZ$221, 26, MATCH($B$1, resultados!$A$1:$ZZ$1, 0))</f>
        <v>0</v>
      </c>
      <c r="B32">
        <f>INDEX(resultados!$A$2:$ZZ$221, 26, MATCH($B$2, resultados!$A$1:$ZZ$1, 0))</f>
        <v>0</v>
      </c>
      <c r="C32">
        <f>INDEX(resultados!$A$2:$ZZ$221, 26, MATCH($B$3, resultados!$A$1:$ZZ$1, 0))</f>
        <v>0</v>
      </c>
    </row>
    <row r="33" spans="1:3">
      <c r="A33">
        <f>INDEX(resultados!$A$2:$ZZ$221, 27, MATCH($B$1, resultados!$A$1:$ZZ$1, 0))</f>
        <v>0</v>
      </c>
      <c r="B33">
        <f>INDEX(resultados!$A$2:$ZZ$221, 27, MATCH($B$2, resultados!$A$1:$ZZ$1, 0))</f>
        <v>0</v>
      </c>
      <c r="C33">
        <f>INDEX(resultados!$A$2:$ZZ$221, 27, MATCH($B$3, resultados!$A$1:$ZZ$1, 0))</f>
        <v>0</v>
      </c>
    </row>
    <row r="34" spans="1:3">
      <c r="A34">
        <f>INDEX(resultados!$A$2:$ZZ$221, 28, MATCH($B$1, resultados!$A$1:$ZZ$1, 0))</f>
        <v>0</v>
      </c>
      <c r="B34">
        <f>INDEX(resultados!$A$2:$ZZ$221, 28, MATCH($B$2, resultados!$A$1:$ZZ$1, 0))</f>
        <v>0</v>
      </c>
      <c r="C34">
        <f>INDEX(resultados!$A$2:$ZZ$221, 28, MATCH($B$3, resultados!$A$1:$ZZ$1, 0))</f>
        <v>0</v>
      </c>
    </row>
    <row r="35" spans="1:3">
      <c r="A35">
        <f>INDEX(resultados!$A$2:$ZZ$221, 29, MATCH($B$1, resultados!$A$1:$ZZ$1, 0))</f>
        <v>0</v>
      </c>
      <c r="B35">
        <f>INDEX(resultados!$A$2:$ZZ$221, 29, MATCH($B$2, resultados!$A$1:$ZZ$1, 0))</f>
        <v>0</v>
      </c>
      <c r="C35">
        <f>INDEX(resultados!$A$2:$ZZ$221, 29, MATCH($B$3, resultados!$A$1:$ZZ$1, 0))</f>
        <v>0</v>
      </c>
    </row>
    <row r="36" spans="1:3">
      <c r="A36">
        <f>INDEX(resultados!$A$2:$ZZ$221, 30, MATCH($B$1, resultados!$A$1:$ZZ$1, 0))</f>
        <v>0</v>
      </c>
      <c r="B36">
        <f>INDEX(resultados!$A$2:$ZZ$221, 30, MATCH($B$2, resultados!$A$1:$ZZ$1, 0))</f>
        <v>0</v>
      </c>
      <c r="C36">
        <f>INDEX(resultados!$A$2:$ZZ$221, 30, MATCH($B$3, resultados!$A$1:$ZZ$1, 0))</f>
        <v>0</v>
      </c>
    </row>
    <row r="37" spans="1:3">
      <c r="A37">
        <f>INDEX(resultados!$A$2:$ZZ$221, 31, MATCH($B$1, resultados!$A$1:$ZZ$1, 0))</f>
        <v>0</v>
      </c>
      <c r="B37">
        <f>INDEX(resultados!$A$2:$ZZ$221, 31, MATCH($B$2, resultados!$A$1:$ZZ$1, 0))</f>
        <v>0</v>
      </c>
      <c r="C37">
        <f>INDEX(resultados!$A$2:$ZZ$221, 31, MATCH($B$3, resultados!$A$1:$ZZ$1, 0))</f>
        <v>0</v>
      </c>
    </row>
    <row r="38" spans="1:3">
      <c r="A38">
        <f>INDEX(resultados!$A$2:$ZZ$221, 32, MATCH($B$1, resultados!$A$1:$ZZ$1, 0))</f>
        <v>0</v>
      </c>
      <c r="B38">
        <f>INDEX(resultados!$A$2:$ZZ$221, 32, MATCH($B$2, resultados!$A$1:$ZZ$1, 0))</f>
        <v>0</v>
      </c>
      <c r="C38">
        <f>INDEX(resultados!$A$2:$ZZ$221, 32, MATCH($B$3, resultados!$A$1:$ZZ$1, 0))</f>
        <v>0</v>
      </c>
    </row>
    <row r="39" spans="1:3">
      <c r="A39">
        <f>INDEX(resultados!$A$2:$ZZ$221, 33, MATCH($B$1, resultados!$A$1:$ZZ$1, 0))</f>
        <v>0</v>
      </c>
      <c r="B39">
        <f>INDEX(resultados!$A$2:$ZZ$221, 33, MATCH($B$2, resultados!$A$1:$ZZ$1, 0))</f>
        <v>0</v>
      </c>
      <c r="C39">
        <f>INDEX(resultados!$A$2:$ZZ$221, 33, MATCH($B$3, resultados!$A$1:$ZZ$1, 0))</f>
        <v>0</v>
      </c>
    </row>
    <row r="40" spans="1:3">
      <c r="A40">
        <f>INDEX(resultados!$A$2:$ZZ$221, 34, MATCH($B$1, resultados!$A$1:$ZZ$1, 0))</f>
        <v>0</v>
      </c>
      <c r="B40">
        <f>INDEX(resultados!$A$2:$ZZ$221, 34, MATCH($B$2, resultados!$A$1:$ZZ$1, 0))</f>
        <v>0</v>
      </c>
      <c r="C40">
        <f>INDEX(resultados!$A$2:$ZZ$221, 34, MATCH($B$3, resultados!$A$1:$ZZ$1, 0))</f>
        <v>0</v>
      </c>
    </row>
    <row r="41" spans="1:3">
      <c r="A41">
        <f>INDEX(resultados!$A$2:$ZZ$221, 35, MATCH($B$1, resultados!$A$1:$ZZ$1, 0))</f>
        <v>0</v>
      </c>
      <c r="B41">
        <f>INDEX(resultados!$A$2:$ZZ$221, 35, MATCH($B$2, resultados!$A$1:$ZZ$1, 0))</f>
        <v>0</v>
      </c>
      <c r="C41">
        <f>INDEX(resultados!$A$2:$ZZ$221, 35, MATCH($B$3, resultados!$A$1:$ZZ$1, 0))</f>
        <v>0</v>
      </c>
    </row>
    <row r="42" spans="1:3">
      <c r="A42">
        <f>INDEX(resultados!$A$2:$ZZ$221, 36, MATCH($B$1, resultados!$A$1:$ZZ$1, 0))</f>
        <v>0</v>
      </c>
      <c r="B42">
        <f>INDEX(resultados!$A$2:$ZZ$221, 36, MATCH($B$2, resultados!$A$1:$ZZ$1, 0))</f>
        <v>0</v>
      </c>
      <c r="C42">
        <f>INDEX(resultados!$A$2:$ZZ$221, 36, MATCH($B$3, resultados!$A$1:$ZZ$1, 0))</f>
        <v>0</v>
      </c>
    </row>
    <row r="43" spans="1:3">
      <c r="A43">
        <f>INDEX(resultados!$A$2:$ZZ$221, 37, MATCH($B$1, resultados!$A$1:$ZZ$1, 0))</f>
        <v>0</v>
      </c>
      <c r="B43">
        <f>INDEX(resultados!$A$2:$ZZ$221, 37, MATCH($B$2, resultados!$A$1:$ZZ$1, 0))</f>
        <v>0</v>
      </c>
      <c r="C43">
        <f>INDEX(resultados!$A$2:$ZZ$221, 37, MATCH($B$3, resultados!$A$1:$ZZ$1, 0))</f>
        <v>0</v>
      </c>
    </row>
    <row r="44" spans="1:3">
      <c r="A44">
        <f>INDEX(resultados!$A$2:$ZZ$221, 38, MATCH($B$1, resultados!$A$1:$ZZ$1, 0))</f>
        <v>0</v>
      </c>
      <c r="B44">
        <f>INDEX(resultados!$A$2:$ZZ$221, 38, MATCH($B$2, resultados!$A$1:$ZZ$1, 0))</f>
        <v>0</v>
      </c>
      <c r="C44">
        <f>INDEX(resultados!$A$2:$ZZ$221, 38, MATCH($B$3, resultados!$A$1:$ZZ$1, 0))</f>
        <v>0</v>
      </c>
    </row>
    <row r="45" spans="1:3">
      <c r="A45">
        <f>INDEX(resultados!$A$2:$ZZ$221, 39, MATCH($B$1, resultados!$A$1:$ZZ$1, 0))</f>
        <v>0</v>
      </c>
      <c r="B45">
        <f>INDEX(resultados!$A$2:$ZZ$221, 39, MATCH($B$2, resultados!$A$1:$ZZ$1, 0))</f>
        <v>0</v>
      </c>
      <c r="C45">
        <f>INDEX(resultados!$A$2:$ZZ$221, 39, MATCH($B$3, resultados!$A$1:$ZZ$1, 0))</f>
        <v>0</v>
      </c>
    </row>
    <row r="46" spans="1:3">
      <c r="A46">
        <f>INDEX(resultados!$A$2:$ZZ$221, 40, MATCH($B$1, resultados!$A$1:$ZZ$1, 0))</f>
        <v>0</v>
      </c>
      <c r="B46">
        <f>INDEX(resultados!$A$2:$ZZ$221, 40, MATCH($B$2, resultados!$A$1:$ZZ$1, 0))</f>
        <v>0</v>
      </c>
      <c r="C46">
        <f>INDEX(resultados!$A$2:$ZZ$221, 40, MATCH($B$3, resultados!$A$1:$ZZ$1, 0))</f>
        <v>0</v>
      </c>
    </row>
    <row r="47" spans="1:3">
      <c r="A47">
        <f>INDEX(resultados!$A$2:$ZZ$221, 41, MATCH($B$1, resultados!$A$1:$ZZ$1, 0))</f>
        <v>0</v>
      </c>
      <c r="B47">
        <f>INDEX(resultados!$A$2:$ZZ$221, 41, MATCH($B$2, resultados!$A$1:$ZZ$1, 0))</f>
        <v>0</v>
      </c>
      <c r="C47">
        <f>INDEX(resultados!$A$2:$ZZ$221, 41, MATCH($B$3, resultados!$A$1:$ZZ$1, 0))</f>
        <v>0</v>
      </c>
    </row>
    <row r="48" spans="1:3">
      <c r="A48">
        <f>INDEX(resultados!$A$2:$ZZ$221, 42, MATCH($B$1, resultados!$A$1:$ZZ$1, 0))</f>
        <v>0</v>
      </c>
      <c r="B48">
        <f>INDEX(resultados!$A$2:$ZZ$221, 42, MATCH($B$2, resultados!$A$1:$ZZ$1, 0))</f>
        <v>0</v>
      </c>
      <c r="C48">
        <f>INDEX(resultados!$A$2:$ZZ$221, 42, MATCH($B$3, resultados!$A$1:$ZZ$1, 0))</f>
        <v>0</v>
      </c>
    </row>
    <row r="49" spans="1:3">
      <c r="A49">
        <f>INDEX(resultados!$A$2:$ZZ$221, 43, MATCH($B$1, resultados!$A$1:$ZZ$1, 0))</f>
        <v>0</v>
      </c>
      <c r="B49">
        <f>INDEX(resultados!$A$2:$ZZ$221, 43, MATCH($B$2, resultados!$A$1:$ZZ$1, 0))</f>
        <v>0</v>
      </c>
      <c r="C49">
        <f>INDEX(resultados!$A$2:$ZZ$221, 43, MATCH($B$3, resultados!$A$1:$ZZ$1, 0))</f>
        <v>0</v>
      </c>
    </row>
    <row r="50" spans="1:3">
      <c r="A50">
        <f>INDEX(resultados!$A$2:$ZZ$221, 44, MATCH($B$1, resultados!$A$1:$ZZ$1, 0))</f>
        <v>0</v>
      </c>
      <c r="B50">
        <f>INDEX(resultados!$A$2:$ZZ$221, 44, MATCH($B$2, resultados!$A$1:$ZZ$1, 0))</f>
        <v>0</v>
      </c>
      <c r="C50">
        <f>INDEX(resultados!$A$2:$ZZ$221, 44, MATCH($B$3, resultados!$A$1:$ZZ$1, 0))</f>
        <v>0</v>
      </c>
    </row>
    <row r="51" spans="1:3">
      <c r="A51">
        <f>INDEX(resultados!$A$2:$ZZ$221, 45, MATCH($B$1, resultados!$A$1:$ZZ$1, 0))</f>
        <v>0</v>
      </c>
      <c r="B51">
        <f>INDEX(resultados!$A$2:$ZZ$221, 45, MATCH($B$2, resultados!$A$1:$ZZ$1, 0))</f>
        <v>0</v>
      </c>
      <c r="C51">
        <f>INDEX(resultados!$A$2:$ZZ$221, 45, MATCH($B$3, resultados!$A$1:$ZZ$1, 0))</f>
        <v>0</v>
      </c>
    </row>
    <row r="52" spans="1:3">
      <c r="A52">
        <f>INDEX(resultados!$A$2:$ZZ$221, 46, MATCH($B$1, resultados!$A$1:$ZZ$1, 0))</f>
        <v>0</v>
      </c>
      <c r="B52">
        <f>INDEX(resultados!$A$2:$ZZ$221, 46, MATCH($B$2, resultados!$A$1:$ZZ$1, 0))</f>
        <v>0</v>
      </c>
      <c r="C52">
        <f>INDEX(resultados!$A$2:$ZZ$221, 46, MATCH($B$3, resultados!$A$1:$ZZ$1, 0))</f>
        <v>0</v>
      </c>
    </row>
    <row r="53" spans="1:3">
      <c r="A53">
        <f>INDEX(resultados!$A$2:$ZZ$221, 47, MATCH($B$1, resultados!$A$1:$ZZ$1, 0))</f>
        <v>0</v>
      </c>
      <c r="B53">
        <f>INDEX(resultados!$A$2:$ZZ$221, 47, MATCH($B$2, resultados!$A$1:$ZZ$1, 0))</f>
        <v>0</v>
      </c>
      <c r="C53">
        <f>INDEX(resultados!$A$2:$ZZ$221, 47, MATCH($B$3, resultados!$A$1:$ZZ$1, 0))</f>
        <v>0</v>
      </c>
    </row>
    <row r="54" spans="1:3">
      <c r="A54">
        <f>INDEX(resultados!$A$2:$ZZ$221, 48, MATCH($B$1, resultados!$A$1:$ZZ$1, 0))</f>
        <v>0</v>
      </c>
      <c r="B54">
        <f>INDEX(resultados!$A$2:$ZZ$221, 48, MATCH($B$2, resultados!$A$1:$ZZ$1, 0))</f>
        <v>0</v>
      </c>
      <c r="C54">
        <f>INDEX(resultados!$A$2:$ZZ$221, 48, MATCH($B$3, resultados!$A$1:$ZZ$1, 0))</f>
        <v>0</v>
      </c>
    </row>
    <row r="55" spans="1:3">
      <c r="A55">
        <f>INDEX(resultados!$A$2:$ZZ$221, 49, MATCH($B$1, resultados!$A$1:$ZZ$1, 0))</f>
        <v>0</v>
      </c>
      <c r="B55">
        <f>INDEX(resultados!$A$2:$ZZ$221, 49, MATCH($B$2, resultados!$A$1:$ZZ$1, 0))</f>
        <v>0</v>
      </c>
      <c r="C55">
        <f>INDEX(resultados!$A$2:$ZZ$221, 49, MATCH($B$3, resultados!$A$1:$ZZ$1, 0))</f>
        <v>0</v>
      </c>
    </row>
    <row r="56" spans="1:3">
      <c r="A56">
        <f>INDEX(resultados!$A$2:$ZZ$221, 50, MATCH($B$1, resultados!$A$1:$ZZ$1, 0))</f>
        <v>0</v>
      </c>
      <c r="B56">
        <f>INDEX(resultados!$A$2:$ZZ$221, 50, MATCH($B$2, resultados!$A$1:$ZZ$1, 0))</f>
        <v>0</v>
      </c>
      <c r="C56">
        <f>INDEX(resultados!$A$2:$ZZ$221, 50, MATCH($B$3, resultados!$A$1:$ZZ$1, 0))</f>
        <v>0</v>
      </c>
    </row>
    <row r="57" spans="1:3">
      <c r="A57">
        <f>INDEX(resultados!$A$2:$ZZ$221, 51, MATCH($B$1, resultados!$A$1:$ZZ$1, 0))</f>
        <v>0</v>
      </c>
      <c r="B57">
        <f>INDEX(resultados!$A$2:$ZZ$221, 51, MATCH($B$2, resultados!$A$1:$ZZ$1, 0))</f>
        <v>0</v>
      </c>
      <c r="C57">
        <f>INDEX(resultados!$A$2:$ZZ$221, 51, MATCH($B$3, resultados!$A$1:$ZZ$1, 0))</f>
        <v>0</v>
      </c>
    </row>
    <row r="58" spans="1:3">
      <c r="A58">
        <f>INDEX(resultados!$A$2:$ZZ$221, 52, MATCH($B$1, resultados!$A$1:$ZZ$1, 0))</f>
        <v>0</v>
      </c>
      <c r="B58">
        <f>INDEX(resultados!$A$2:$ZZ$221, 52, MATCH($B$2, resultados!$A$1:$ZZ$1, 0))</f>
        <v>0</v>
      </c>
      <c r="C58">
        <f>INDEX(resultados!$A$2:$ZZ$221, 52, MATCH($B$3, resultados!$A$1:$ZZ$1, 0))</f>
        <v>0</v>
      </c>
    </row>
    <row r="59" spans="1:3">
      <c r="A59">
        <f>INDEX(resultados!$A$2:$ZZ$221, 53, MATCH($B$1, resultados!$A$1:$ZZ$1, 0))</f>
        <v>0</v>
      </c>
      <c r="B59">
        <f>INDEX(resultados!$A$2:$ZZ$221, 53, MATCH($B$2, resultados!$A$1:$ZZ$1, 0))</f>
        <v>0</v>
      </c>
      <c r="C59">
        <f>INDEX(resultados!$A$2:$ZZ$221, 53, MATCH($B$3, resultados!$A$1:$ZZ$1, 0))</f>
        <v>0</v>
      </c>
    </row>
    <row r="60" spans="1:3">
      <c r="A60">
        <f>INDEX(resultados!$A$2:$ZZ$221, 54, MATCH($B$1, resultados!$A$1:$ZZ$1, 0))</f>
        <v>0</v>
      </c>
      <c r="B60">
        <f>INDEX(resultados!$A$2:$ZZ$221, 54, MATCH($B$2, resultados!$A$1:$ZZ$1, 0))</f>
        <v>0</v>
      </c>
      <c r="C60">
        <f>INDEX(resultados!$A$2:$ZZ$221, 54, MATCH($B$3, resultados!$A$1:$ZZ$1, 0))</f>
        <v>0</v>
      </c>
    </row>
    <row r="61" spans="1:3">
      <c r="A61">
        <f>INDEX(resultados!$A$2:$ZZ$221, 55, MATCH($B$1, resultados!$A$1:$ZZ$1, 0))</f>
        <v>0</v>
      </c>
      <c r="B61">
        <f>INDEX(resultados!$A$2:$ZZ$221, 55, MATCH($B$2, resultados!$A$1:$ZZ$1, 0))</f>
        <v>0</v>
      </c>
      <c r="C61">
        <f>INDEX(resultados!$A$2:$ZZ$221, 55, MATCH($B$3, resultados!$A$1:$ZZ$1, 0))</f>
        <v>0</v>
      </c>
    </row>
    <row r="62" spans="1:3">
      <c r="A62">
        <f>INDEX(resultados!$A$2:$ZZ$221, 56, MATCH($B$1, resultados!$A$1:$ZZ$1, 0))</f>
        <v>0</v>
      </c>
      <c r="B62">
        <f>INDEX(resultados!$A$2:$ZZ$221, 56, MATCH($B$2, resultados!$A$1:$ZZ$1, 0))</f>
        <v>0</v>
      </c>
      <c r="C62">
        <f>INDEX(resultados!$A$2:$ZZ$221, 56, MATCH($B$3, resultados!$A$1:$ZZ$1, 0))</f>
        <v>0</v>
      </c>
    </row>
    <row r="63" spans="1:3">
      <c r="A63">
        <f>INDEX(resultados!$A$2:$ZZ$221, 57, MATCH($B$1, resultados!$A$1:$ZZ$1, 0))</f>
        <v>0</v>
      </c>
      <c r="B63">
        <f>INDEX(resultados!$A$2:$ZZ$221, 57, MATCH($B$2, resultados!$A$1:$ZZ$1, 0))</f>
        <v>0</v>
      </c>
      <c r="C63">
        <f>INDEX(resultados!$A$2:$ZZ$221, 57, MATCH($B$3, resultados!$A$1:$ZZ$1, 0))</f>
        <v>0</v>
      </c>
    </row>
    <row r="64" spans="1:3">
      <c r="A64">
        <f>INDEX(resultados!$A$2:$ZZ$221, 58, MATCH($B$1, resultados!$A$1:$ZZ$1, 0))</f>
        <v>0</v>
      </c>
      <c r="B64">
        <f>INDEX(resultados!$A$2:$ZZ$221, 58, MATCH($B$2, resultados!$A$1:$ZZ$1, 0))</f>
        <v>0</v>
      </c>
      <c r="C64">
        <f>INDEX(resultados!$A$2:$ZZ$221, 58, MATCH($B$3, resultados!$A$1:$ZZ$1, 0))</f>
        <v>0</v>
      </c>
    </row>
    <row r="65" spans="1:3">
      <c r="A65">
        <f>INDEX(resultados!$A$2:$ZZ$221, 59, MATCH($B$1, resultados!$A$1:$ZZ$1, 0))</f>
        <v>0</v>
      </c>
      <c r="B65">
        <f>INDEX(resultados!$A$2:$ZZ$221, 59, MATCH($B$2, resultados!$A$1:$ZZ$1, 0))</f>
        <v>0</v>
      </c>
      <c r="C65">
        <f>INDEX(resultados!$A$2:$ZZ$221, 59, MATCH($B$3, resultados!$A$1:$ZZ$1, 0))</f>
        <v>0</v>
      </c>
    </row>
    <row r="66" spans="1:3">
      <c r="A66">
        <f>INDEX(resultados!$A$2:$ZZ$221, 60, MATCH($B$1, resultados!$A$1:$ZZ$1, 0))</f>
        <v>0</v>
      </c>
      <c r="B66">
        <f>INDEX(resultados!$A$2:$ZZ$221, 60, MATCH($B$2, resultados!$A$1:$ZZ$1, 0))</f>
        <v>0</v>
      </c>
      <c r="C66">
        <f>INDEX(resultados!$A$2:$ZZ$221, 60, MATCH($B$3, resultados!$A$1:$ZZ$1, 0))</f>
        <v>0</v>
      </c>
    </row>
    <row r="67" spans="1:3">
      <c r="A67">
        <f>INDEX(resultados!$A$2:$ZZ$221, 61, MATCH($B$1, resultados!$A$1:$ZZ$1, 0))</f>
        <v>0</v>
      </c>
      <c r="B67">
        <f>INDEX(resultados!$A$2:$ZZ$221, 61, MATCH($B$2, resultados!$A$1:$ZZ$1, 0))</f>
        <v>0</v>
      </c>
      <c r="C67">
        <f>INDEX(resultados!$A$2:$ZZ$221, 61, MATCH($B$3, resultados!$A$1:$ZZ$1, 0))</f>
        <v>0</v>
      </c>
    </row>
    <row r="68" spans="1:3">
      <c r="A68">
        <f>INDEX(resultados!$A$2:$ZZ$221, 62, MATCH($B$1, resultados!$A$1:$ZZ$1, 0))</f>
        <v>0</v>
      </c>
      <c r="B68">
        <f>INDEX(resultados!$A$2:$ZZ$221, 62, MATCH($B$2, resultados!$A$1:$ZZ$1, 0))</f>
        <v>0</v>
      </c>
      <c r="C68">
        <f>INDEX(resultados!$A$2:$ZZ$221, 62, MATCH($B$3, resultados!$A$1:$ZZ$1, 0))</f>
        <v>0</v>
      </c>
    </row>
    <row r="69" spans="1:3">
      <c r="A69">
        <f>INDEX(resultados!$A$2:$ZZ$221, 63, MATCH($B$1, resultados!$A$1:$ZZ$1, 0))</f>
        <v>0</v>
      </c>
      <c r="B69">
        <f>INDEX(resultados!$A$2:$ZZ$221, 63, MATCH($B$2, resultados!$A$1:$ZZ$1, 0))</f>
        <v>0</v>
      </c>
      <c r="C69">
        <f>INDEX(resultados!$A$2:$ZZ$221, 63, MATCH($B$3, resultados!$A$1:$ZZ$1, 0))</f>
        <v>0</v>
      </c>
    </row>
    <row r="70" spans="1:3">
      <c r="A70">
        <f>INDEX(resultados!$A$2:$ZZ$221, 64, MATCH($B$1, resultados!$A$1:$ZZ$1, 0))</f>
        <v>0</v>
      </c>
      <c r="B70">
        <f>INDEX(resultados!$A$2:$ZZ$221, 64, MATCH($B$2, resultados!$A$1:$ZZ$1, 0))</f>
        <v>0</v>
      </c>
      <c r="C70">
        <f>INDEX(resultados!$A$2:$ZZ$221, 64, MATCH($B$3, resultados!$A$1:$ZZ$1, 0))</f>
        <v>0</v>
      </c>
    </row>
    <row r="71" spans="1:3">
      <c r="A71">
        <f>INDEX(resultados!$A$2:$ZZ$221, 65, MATCH($B$1, resultados!$A$1:$ZZ$1, 0))</f>
        <v>0</v>
      </c>
      <c r="B71">
        <f>INDEX(resultados!$A$2:$ZZ$221, 65, MATCH($B$2, resultados!$A$1:$ZZ$1, 0))</f>
        <v>0</v>
      </c>
      <c r="C71">
        <f>INDEX(resultados!$A$2:$ZZ$221, 65, MATCH($B$3, resultados!$A$1:$ZZ$1, 0))</f>
        <v>0</v>
      </c>
    </row>
    <row r="72" spans="1:3">
      <c r="A72">
        <f>INDEX(resultados!$A$2:$ZZ$221, 66, MATCH($B$1, resultados!$A$1:$ZZ$1, 0))</f>
        <v>0</v>
      </c>
      <c r="B72">
        <f>INDEX(resultados!$A$2:$ZZ$221, 66, MATCH($B$2, resultados!$A$1:$ZZ$1, 0))</f>
        <v>0</v>
      </c>
      <c r="C72">
        <f>INDEX(resultados!$A$2:$ZZ$221, 66, MATCH($B$3, resultados!$A$1:$ZZ$1, 0))</f>
        <v>0</v>
      </c>
    </row>
    <row r="73" spans="1:3">
      <c r="A73">
        <f>INDEX(resultados!$A$2:$ZZ$221, 67, MATCH($B$1, resultados!$A$1:$ZZ$1, 0))</f>
        <v>0</v>
      </c>
      <c r="B73">
        <f>INDEX(resultados!$A$2:$ZZ$221, 67, MATCH($B$2, resultados!$A$1:$ZZ$1, 0))</f>
        <v>0</v>
      </c>
      <c r="C73">
        <f>INDEX(resultados!$A$2:$ZZ$221, 67, MATCH($B$3, resultados!$A$1:$ZZ$1, 0))</f>
        <v>0</v>
      </c>
    </row>
    <row r="74" spans="1:3">
      <c r="A74">
        <f>INDEX(resultados!$A$2:$ZZ$221, 68, MATCH($B$1, resultados!$A$1:$ZZ$1, 0))</f>
        <v>0</v>
      </c>
      <c r="B74">
        <f>INDEX(resultados!$A$2:$ZZ$221, 68, MATCH($B$2, resultados!$A$1:$ZZ$1, 0))</f>
        <v>0</v>
      </c>
      <c r="C74">
        <f>INDEX(resultados!$A$2:$ZZ$221, 68, MATCH($B$3, resultados!$A$1:$ZZ$1, 0))</f>
        <v>0</v>
      </c>
    </row>
    <row r="75" spans="1:3">
      <c r="A75">
        <f>INDEX(resultados!$A$2:$ZZ$221, 69, MATCH($B$1, resultados!$A$1:$ZZ$1, 0))</f>
        <v>0</v>
      </c>
      <c r="B75">
        <f>INDEX(resultados!$A$2:$ZZ$221, 69, MATCH($B$2, resultados!$A$1:$ZZ$1, 0))</f>
        <v>0</v>
      </c>
      <c r="C75">
        <f>INDEX(resultados!$A$2:$ZZ$221, 69, MATCH($B$3, resultados!$A$1:$ZZ$1, 0))</f>
        <v>0</v>
      </c>
    </row>
    <row r="76" spans="1:3">
      <c r="A76">
        <f>INDEX(resultados!$A$2:$ZZ$221, 70, MATCH($B$1, resultados!$A$1:$ZZ$1, 0))</f>
        <v>0</v>
      </c>
      <c r="B76">
        <f>INDEX(resultados!$A$2:$ZZ$221, 70, MATCH($B$2, resultados!$A$1:$ZZ$1, 0))</f>
        <v>0</v>
      </c>
      <c r="C76">
        <f>INDEX(resultados!$A$2:$ZZ$221, 70, MATCH($B$3, resultados!$A$1:$ZZ$1, 0))</f>
        <v>0</v>
      </c>
    </row>
    <row r="77" spans="1:3">
      <c r="A77">
        <f>INDEX(resultados!$A$2:$ZZ$221, 71, MATCH($B$1, resultados!$A$1:$ZZ$1, 0))</f>
        <v>0</v>
      </c>
      <c r="B77">
        <f>INDEX(resultados!$A$2:$ZZ$221, 71, MATCH($B$2, resultados!$A$1:$ZZ$1, 0))</f>
        <v>0</v>
      </c>
      <c r="C77">
        <f>INDEX(resultados!$A$2:$ZZ$221, 71, MATCH($B$3, resultados!$A$1:$ZZ$1, 0))</f>
        <v>0</v>
      </c>
    </row>
    <row r="78" spans="1:3">
      <c r="A78">
        <f>INDEX(resultados!$A$2:$ZZ$221, 72, MATCH($B$1, resultados!$A$1:$ZZ$1, 0))</f>
        <v>0</v>
      </c>
      <c r="B78">
        <f>INDEX(resultados!$A$2:$ZZ$221, 72, MATCH($B$2, resultados!$A$1:$ZZ$1, 0))</f>
        <v>0</v>
      </c>
      <c r="C78">
        <f>INDEX(resultados!$A$2:$ZZ$221, 72, MATCH($B$3, resultados!$A$1:$ZZ$1, 0))</f>
        <v>0</v>
      </c>
    </row>
    <row r="79" spans="1:3">
      <c r="A79">
        <f>INDEX(resultados!$A$2:$ZZ$221, 73, MATCH($B$1, resultados!$A$1:$ZZ$1, 0))</f>
        <v>0</v>
      </c>
      <c r="B79">
        <f>INDEX(resultados!$A$2:$ZZ$221, 73, MATCH($B$2, resultados!$A$1:$ZZ$1, 0))</f>
        <v>0</v>
      </c>
      <c r="C79">
        <f>INDEX(resultados!$A$2:$ZZ$221, 73, MATCH($B$3, resultados!$A$1:$ZZ$1, 0))</f>
        <v>0</v>
      </c>
    </row>
    <row r="80" spans="1:3">
      <c r="A80">
        <f>INDEX(resultados!$A$2:$ZZ$221, 74, MATCH($B$1, resultados!$A$1:$ZZ$1, 0))</f>
        <v>0</v>
      </c>
      <c r="B80">
        <f>INDEX(resultados!$A$2:$ZZ$221, 74, MATCH($B$2, resultados!$A$1:$ZZ$1, 0))</f>
        <v>0</v>
      </c>
      <c r="C80">
        <f>INDEX(resultados!$A$2:$ZZ$221, 74, MATCH($B$3, resultados!$A$1:$ZZ$1, 0))</f>
        <v>0</v>
      </c>
    </row>
    <row r="81" spans="1:3">
      <c r="A81">
        <f>INDEX(resultados!$A$2:$ZZ$221, 75, MATCH($B$1, resultados!$A$1:$ZZ$1, 0))</f>
        <v>0</v>
      </c>
      <c r="B81">
        <f>INDEX(resultados!$A$2:$ZZ$221, 75, MATCH($B$2, resultados!$A$1:$ZZ$1, 0))</f>
        <v>0</v>
      </c>
      <c r="C81">
        <f>INDEX(resultados!$A$2:$ZZ$221, 75, MATCH($B$3, resultados!$A$1:$ZZ$1, 0))</f>
        <v>0</v>
      </c>
    </row>
    <row r="82" spans="1:3">
      <c r="A82">
        <f>INDEX(resultados!$A$2:$ZZ$221, 76, MATCH($B$1, resultados!$A$1:$ZZ$1, 0))</f>
        <v>0</v>
      </c>
      <c r="B82">
        <f>INDEX(resultados!$A$2:$ZZ$221, 76, MATCH($B$2, resultados!$A$1:$ZZ$1, 0))</f>
        <v>0</v>
      </c>
      <c r="C82">
        <f>INDEX(resultados!$A$2:$ZZ$221, 76, MATCH($B$3, resultados!$A$1:$ZZ$1, 0))</f>
        <v>0</v>
      </c>
    </row>
    <row r="83" spans="1:3">
      <c r="A83">
        <f>INDEX(resultados!$A$2:$ZZ$221, 77, MATCH($B$1, resultados!$A$1:$ZZ$1, 0))</f>
        <v>0</v>
      </c>
      <c r="B83">
        <f>INDEX(resultados!$A$2:$ZZ$221, 77, MATCH($B$2, resultados!$A$1:$ZZ$1, 0))</f>
        <v>0</v>
      </c>
      <c r="C83">
        <f>INDEX(resultados!$A$2:$ZZ$221, 77, MATCH($B$3, resultados!$A$1:$ZZ$1, 0))</f>
        <v>0</v>
      </c>
    </row>
    <row r="84" spans="1:3">
      <c r="A84">
        <f>INDEX(resultados!$A$2:$ZZ$221, 78, MATCH($B$1, resultados!$A$1:$ZZ$1, 0))</f>
        <v>0</v>
      </c>
      <c r="B84">
        <f>INDEX(resultados!$A$2:$ZZ$221, 78, MATCH($B$2, resultados!$A$1:$ZZ$1, 0))</f>
        <v>0</v>
      </c>
      <c r="C84">
        <f>INDEX(resultados!$A$2:$ZZ$221, 78, MATCH($B$3, resultados!$A$1:$ZZ$1, 0))</f>
        <v>0</v>
      </c>
    </row>
    <row r="85" spans="1:3">
      <c r="A85">
        <f>INDEX(resultados!$A$2:$ZZ$221, 79, MATCH($B$1, resultados!$A$1:$ZZ$1, 0))</f>
        <v>0</v>
      </c>
      <c r="B85">
        <f>INDEX(resultados!$A$2:$ZZ$221, 79, MATCH($B$2, resultados!$A$1:$ZZ$1, 0))</f>
        <v>0</v>
      </c>
      <c r="C85">
        <f>INDEX(resultados!$A$2:$ZZ$221, 79, MATCH($B$3, resultados!$A$1:$ZZ$1, 0))</f>
        <v>0</v>
      </c>
    </row>
    <row r="86" spans="1:3">
      <c r="A86">
        <f>INDEX(resultados!$A$2:$ZZ$221, 80, MATCH($B$1, resultados!$A$1:$ZZ$1, 0))</f>
        <v>0</v>
      </c>
      <c r="B86">
        <f>INDEX(resultados!$A$2:$ZZ$221, 80, MATCH($B$2, resultados!$A$1:$ZZ$1, 0))</f>
        <v>0</v>
      </c>
      <c r="C86">
        <f>INDEX(resultados!$A$2:$ZZ$221, 80, MATCH($B$3, resultados!$A$1:$ZZ$1, 0))</f>
        <v>0</v>
      </c>
    </row>
    <row r="87" spans="1:3">
      <c r="A87">
        <f>INDEX(resultados!$A$2:$ZZ$221, 81, MATCH($B$1, resultados!$A$1:$ZZ$1, 0))</f>
        <v>0</v>
      </c>
      <c r="B87">
        <f>INDEX(resultados!$A$2:$ZZ$221, 81, MATCH($B$2, resultados!$A$1:$ZZ$1, 0))</f>
        <v>0</v>
      </c>
      <c r="C87">
        <f>INDEX(resultados!$A$2:$ZZ$221, 81, MATCH($B$3, resultados!$A$1:$ZZ$1, 0))</f>
        <v>0</v>
      </c>
    </row>
    <row r="88" spans="1:3">
      <c r="A88">
        <f>INDEX(resultados!$A$2:$ZZ$221, 82, MATCH($B$1, resultados!$A$1:$ZZ$1, 0))</f>
        <v>0</v>
      </c>
      <c r="B88">
        <f>INDEX(resultados!$A$2:$ZZ$221, 82, MATCH($B$2, resultados!$A$1:$ZZ$1, 0))</f>
        <v>0</v>
      </c>
      <c r="C88">
        <f>INDEX(resultados!$A$2:$ZZ$221, 82, MATCH($B$3, resultados!$A$1:$ZZ$1, 0))</f>
        <v>0</v>
      </c>
    </row>
    <row r="89" spans="1:3">
      <c r="A89">
        <f>INDEX(resultados!$A$2:$ZZ$221, 83, MATCH($B$1, resultados!$A$1:$ZZ$1, 0))</f>
        <v>0</v>
      </c>
      <c r="B89">
        <f>INDEX(resultados!$A$2:$ZZ$221, 83, MATCH($B$2, resultados!$A$1:$ZZ$1, 0))</f>
        <v>0</v>
      </c>
      <c r="C89">
        <f>INDEX(resultados!$A$2:$ZZ$221, 83, MATCH($B$3, resultados!$A$1:$ZZ$1, 0))</f>
        <v>0</v>
      </c>
    </row>
    <row r="90" spans="1:3">
      <c r="A90">
        <f>INDEX(resultados!$A$2:$ZZ$221, 84, MATCH($B$1, resultados!$A$1:$ZZ$1, 0))</f>
        <v>0</v>
      </c>
      <c r="B90">
        <f>INDEX(resultados!$A$2:$ZZ$221, 84, MATCH($B$2, resultados!$A$1:$ZZ$1, 0))</f>
        <v>0</v>
      </c>
      <c r="C90">
        <f>INDEX(resultados!$A$2:$ZZ$221, 84, MATCH($B$3, resultados!$A$1:$ZZ$1, 0))</f>
        <v>0</v>
      </c>
    </row>
    <row r="91" spans="1:3">
      <c r="A91">
        <f>INDEX(resultados!$A$2:$ZZ$221, 85, MATCH($B$1, resultados!$A$1:$ZZ$1, 0))</f>
        <v>0</v>
      </c>
      <c r="B91">
        <f>INDEX(resultados!$A$2:$ZZ$221, 85, MATCH($B$2, resultados!$A$1:$ZZ$1, 0))</f>
        <v>0</v>
      </c>
      <c r="C91">
        <f>INDEX(resultados!$A$2:$ZZ$221, 85, MATCH($B$3, resultados!$A$1:$ZZ$1, 0))</f>
        <v>0</v>
      </c>
    </row>
    <row r="92" spans="1:3">
      <c r="A92">
        <f>INDEX(resultados!$A$2:$ZZ$221, 86, MATCH($B$1, resultados!$A$1:$ZZ$1, 0))</f>
        <v>0</v>
      </c>
      <c r="B92">
        <f>INDEX(resultados!$A$2:$ZZ$221, 86, MATCH($B$2, resultados!$A$1:$ZZ$1, 0))</f>
        <v>0</v>
      </c>
      <c r="C92">
        <f>INDEX(resultados!$A$2:$ZZ$221, 86, MATCH($B$3, resultados!$A$1:$ZZ$1, 0))</f>
        <v>0</v>
      </c>
    </row>
    <row r="93" spans="1:3">
      <c r="A93">
        <f>INDEX(resultados!$A$2:$ZZ$221, 87, MATCH($B$1, resultados!$A$1:$ZZ$1, 0))</f>
        <v>0</v>
      </c>
      <c r="B93">
        <f>INDEX(resultados!$A$2:$ZZ$221, 87, MATCH($B$2, resultados!$A$1:$ZZ$1, 0))</f>
        <v>0</v>
      </c>
      <c r="C93">
        <f>INDEX(resultados!$A$2:$ZZ$221, 87, MATCH($B$3, resultados!$A$1:$ZZ$1, 0))</f>
        <v>0</v>
      </c>
    </row>
    <row r="94" spans="1:3">
      <c r="A94">
        <f>INDEX(resultados!$A$2:$ZZ$221, 88, MATCH($B$1, resultados!$A$1:$ZZ$1, 0))</f>
        <v>0</v>
      </c>
      <c r="B94">
        <f>INDEX(resultados!$A$2:$ZZ$221, 88, MATCH($B$2, resultados!$A$1:$ZZ$1, 0))</f>
        <v>0</v>
      </c>
      <c r="C94">
        <f>INDEX(resultados!$A$2:$ZZ$221, 88, MATCH($B$3, resultados!$A$1:$ZZ$1, 0))</f>
        <v>0</v>
      </c>
    </row>
    <row r="95" spans="1:3">
      <c r="A95">
        <f>INDEX(resultados!$A$2:$ZZ$221, 89, MATCH($B$1, resultados!$A$1:$ZZ$1, 0))</f>
        <v>0</v>
      </c>
      <c r="B95">
        <f>INDEX(resultados!$A$2:$ZZ$221, 89, MATCH($B$2, resultados!$A$1:$ZZ$1, 0))</f>
        <v>0</v>
      </c>
      <c r="C95">
        <f>INDEX(resultados!$A$2:$ZZ$221, 89, MATCH($B$3, resultados!$A$1:$ZZ$1, 0))</f>
        <v>0</v>
      </c>
    </row>
    <row r="96" spans="1:3">
      <c r="A96">
        <f>INDEX(resultados!$A$2:$ZZ$221, 90, MATCH($B$1, resultados!$A$1:$ZZ$1, 0))</f>
        <v>0</v>
      </c>
      <c r="B96">
        <f>INDEX(resultados!$A$2:$ZZ$221, 90, MATCH($B$2, resultados!$A$1:$ZZ$1, 0))</f>
        <v>0</v>
      </c>
      <c r="C96">
        <f>INDEX(resultados!$A$2:$ZZ$221, 90, MATCH($B$3, resultados!$A$1:$ZZ$1, 0))</f>
        <v>0</v>
      </c>
    </row>
    <row r="97" spans="1:3">
      <c r="A97">
        <f>INDEX(resultados!$A$2:$ZZ$221, 91, MATCH($B$1, resultados!$A$1:$ZZ$1, 0))</f>
        <v>0</v>
      </c>
      <c r="B97">
        <f>INDEX(resultados!$A$2:$ZZ$221, 91, MATCH($B$2, resultados!$A$1:$ZZ$1, 0))</f>
        <v>0</v>
      </c>
      <c r="C97">
        <f>INDEX(resultados!$A$2:$ZZ$221, 91, MATCH($B$3, resultados!$A$1:$ZZ$1, 0))</f>
        <v>0</v>
      </c>
    </row>
    <row r="98" spans="1:3">
      <c r="A98">
        <f>INDEX(resultados!$A$2:$ZZ$221, 92, MATCH($B$1, resultados!$A$1:$ZZ$1, 0))</f>
        <v>0</v>
      </c>
      <c r="B98">
        <f>INDEX(resultados!$A$2:$ZZ$221, 92, MATCH($B$2, resultados!$A$1:$ZZ$1, 0))</f>
        <v>0</v>
      </c>
      <c r="C98">
        <f>INDEX(resultados!$A$2:$ZZ$221, 92, MATCH($B$3, resultados!$A$1:$ZZ$1, 0))</f>
        <v>0</v>
      </c>
    </row>
    <row r="99" spans="1:3">
      <c r="A99">
        <f>INDEX(resultados!$A$2:$ZZ$221, 93, MATCH($B$1, resultados!$A$1:$ZZ$1, 0))</f>
        <v>0</v>
      </c>
      <c r="B99">
        <f>INDEX(resultados!$A$2:$ZZ$221, 93, MATCH($B$2, resultados!$A$1:$ZZ$1, 0))</f>
        <v>0</v>
      </c>
      <c r="C99">
        <f>INDEX(resultados!$A$2:$ZZ$221, 93, MATCH($B$3, resultados!$A$1:$ZZ$1, 0))</f>
        <v>0</v>
      </c>
    </row>
    <row r="100" spans="1:3">
      <c r="A100">
        <f>INDEX(resultados!$A$2:$ZZ$221, 94, MATCH($B$1, resultados!$A$1:$ZZ$1, 0))</f>
        <v>0</v>
      </c>
      <c r="B100">
        <f>INDEX(resultados!$A$2:$ZZ$221, 94, MATCH($B$2, resultados!$A$1:$ZZ$1, 0))</f>
        <v>0</v>
      </c>
      <c r="C100">
        <f>INDEX(resultados!$A$2:$ZZ$221, 94, MATCH($B$3, resultados!$A$1:$ZZ$1, 0))</f>
        <v>0</v>
      </c>
    </row>
    <row r="101" spans="1:3">
      <c r="A101">
        <f>INDEX(resultados!$A$2:$ZZ$221, 95, MATCH($B$1, resultados!$A$1:$ZZ$1, 0))</f>
        <v>0</v>
      </c>
      <c r="B101">
        <f>INDEX(resultados!$A$2:$ZZ$221, 95, MATCH($B$2, resultados!$A$1:$ZZ$1, 0))</f>
        <v>0</v>
      </c>
      <c r="C101">
        <f>INDEX(resultados!$A$2:$ZZ$221, 95, MATCH($B$3, resultados!$A$1:$ZZ$1, 0))</f>
        <v>0</v>
      </c>
    </row>
    <row r="102" spans="1:3">
      <c r="A102">
        <f>INDEX(resultados!$A$2:$ZZ$221, 96, MATCH($B$1, resultados!$A$1:$ZZ$1, 0))</f>
        <v>0</v>
      </c>
      <c r="B102">
        <f>INDEX(resultados!$A$2:$ZZ$221, 96, MATCH($B$2, resultados!$A$1:$ZZ$1, 0))</f>
        <v>0</v>
      </c>
      <c r="C102">
        <f>INDEX(resultados!$A$2:$ZZ$221, 96, MATCH($B$3, resultados!$A$1:$ZZ$1, 0))</f>
        <v>0</v>
      </c>
    </row>
    <row r="103" spans="1:3">
      <c r="A103">
        <f>INDEX(resultados!$A$2:$ZZ$221, 97, MATCH($B$1, resultados!$A$1:$ZZ$1, 0))</f>
        <v>0</v>
      </c>
      <c r="B103">
        <f>INDEX(resultados!$A$2:$ZZ$221, 97, MATCH($B$2, resultados!$A$1:$ZZ$1, 0))</f>
        <v>0</v>
      </c>
      <c r="C103">
        <f>INDEX(resultados!$A$2:$ZZ$221, 97, MATCH($B$3, resultados!$A$1:$ZZ$1, 0))</f>
        <v>0</v>
      </c>
    </row>
    <row r="104" spans="1:3">
      <c r="A104">
        <f>INDEX(resultados!$A$2:$ZZ$221, 98, MATCH($B$1, resultados!$A$1:$ZZ$1, 0))</f>
        <v>0</v>
      </c>
      <c r="B104">
        <f>INDEX(resultados!$A$2:$ZZ$221, 98, MATCH($B$2, resultados!$A$1:$ZZ$1, 0))</f>
        <v>0</v>
      </c>
      <c r="C104">
        <f>INDEX(resultados!$A$2:$ZZ$221, 98, MATCH($B$3, resultados!$A$1:$ZZ$1, 0))</f>
        <v>0</v>
      </c>
    </row>
    <row r="105" spans="1:3">
      <c r="A105">
        <f>INDEX(resultados!$A$2:$ZZ$221, 99, MATCH($B$1, resultados!$A$1:$ZZ$1, 0))</f>
        <v>0</v>
      </c>
      <c r="B105">
        <f>INDEX(resultados!$A$2:$ZZ$221, 99, MATCH($B$2, resultados!$A$1:$ZZ$1, 0))</f>
        <v>0</v>
      </c>
      <c r="C105">
        <f>INDEX(resultados!$A$2:$ZZ$221, 99, MATCH($B$3, resultados!$A$1:$ZZ$1, 0))</f>
        <v>0</v>
      </c>
    </row>
    <row r="106" spans="1:3">
      <c r="A106">
        <f>INDEX(resultados!$A$2:$ZZ$221, 100, MATCH($B$1, resultados!$A$1:$ZZ$1, 0))</f>
        <v>0</v>
      </c>
      <c r="B106">
        <f>INDEX(resultados!$A$2:$ZZ$221, 100, MATCH($B$2, resultados!$A$1:$ZZ$1, 0))</f>
        <v>0</v>
      </c>
      <c r="C106">
        <f>INDEX(resultados!$A$2:$ZZ$221, 100, MATCH($B$3, resultados!$A$1:$ZZ$1, 0))</f>
        <v>0</v>
      </c>
    </row>
    <row r="107" spans="1:3">
      <c r="A107">
        <f>INDEX(resultados!$A$2:$ZZ$221, 101, MATCH($B$1, resultados!$A$1:$ZZ$1, 0))</f>
        <v>0</v>
      </c>
      <c r="B107">
        <f>INDEX(resultados!$A$2:$ZZ$221, 101, MATCH($B$2, resultados!$A$1:$ZZ$1, 0))</f>
        <v>0</v>
      </c>
      <c r="C107">
        <f>INDEX(resultados!$A$2:$ZZ$221, 101, MATCH($B$3, resultados!$A$1:$ZZ$1, 0))</f>
        <v>0</v>
      </c>
    </row>
    <row r="108" spans="1:3">
      <c r="A108">
        <f>INDEX(resultados!$A$2:$ZZ$221, 102, MATCH($B$1, resultados!$A$1:$ZZ$1, 0))</f>
        <v>0</v>
      </c>
      <c r="B108">
        <f>INDEX(resultados!$A$2:$ZZ$221, 102, MATCH($B$2, resultados!$A$1:$ZZ$1, 0))</f>
        <v>0</v>
      </c>
      <c r="C108">
        <f>INDEX(resultados!$A$2:$ZZ$221, 102, MATCH($B$3, resultados!$A$1:$ZZ$1, 0))</f>
        <v>0</v>
      </c>
    </row>
    <row r="109" spans="1:3">
      <c r="A109">
        <f>INDEX(resultados!$A$2:$ZZ$221, 103, MATCH($B$1, resultados!$A$1:$ZZ$1, 0))</f>
        <v>0</v>
      </c>
      <c r="B109">
        <f>INDEX(resultados!$A$2:$ZZ$221, 103, MATCH($B$2, resultados!$A$1:$ZZ$1, 0))</f>
        <v>0</v>
      </c>
      <c r="C109">
        <f>INDEX(resultados!$A$2:$ZZ$221, 103, MATCH($B$3, resultados!$A$1:$ZZ$1, 0))</f>
        <v>0</v>
      </c>
    </row>
    <row r="110" spans="1:3">
      <c r="A110">
        <f>INDEX(resultados!$A$2:$ZZ$221, 104, MATCH($B$1, resultados!$A$1:$ZZ$1, 0))</f>
        <v>0</v>
      </c>
      <c r="B110">
        <f>INDEX(resultados!$A$2:$ZZ$221, 104, MATCH($B$2, resultados!$A$1:$ZZ$1, 0))</f>
        <v>0</v>
      </c>
      <c r="C110">
        <f>INDEX(resultados!$A$2:$ZZ$221, 104, MATCH($B$3, resultados!$A$1:$ZZ$1, 0))</f>
        <v>0</v>
      </c>
    </row>
    <row r="111" spans="1:3">
      <c r="A111">
        <f>INDEX(resultados!$A$2:$ZZ$221, 105, MATCH($B$1, resultados!$A$1:$ZZ$1, 0))</f>
        <v>0</v>
      </c>
      <c r="B111">
        <f>INDEX(resultados!$A$2:$ZZ$221, 105, MATCH($B$2, resultados!$A$1:$ZZ$1, 0))</f>
        <v>0</v>
      </c>
      <c r="C111">
        <f>INDEX(resultados!$A$2:$ZZ$221, 105, MATCH($B$3, resultados!$A$1:$ZZ$1, 0))</f>
        <v>0</v>
      </c>
    </row>
    <row r="112" spans="1:3">
      <c r="A112">
        <f>INDEX(resultados!$A$2:$ZZ$221, 106, MATCH($B$1, resultados!$A$1:$ZZ$1, 0))</f>
        <v>0</v>
      </c>
      <c r="B112">
        <f>INDEX(resultados!$A$2:$ZZ$221, 106, MATCH($B$2, resultados!$A$1:$ZZ$1, 0))</f>
        <v>0</v>
      </c>
      <c r="C112">
        <f>INDEX(resultados!$A$2:$ZZ$221, 106, MATCH($B$3, resultados!$A$1:$ZZ$1, 0))</f>
        <v>0</v>
      </c>
    </row>
    <row r="113" spans="1:3">
      <c r="A113">
        <f>INDEX(resultados!$A$2:$ZZ$221, 107, MATCH($B$1, resultados!$A$1:$ZZ$1, 0))</f>
        <v>0</v>
      </c>
      <c r="B113">
        <f>INDEX(resultados!$A$2:$ZZ$221, 107, MATCH($B$2, resultados!$A$1:$ZZ$1, 0))</f>
        <v>0</v>
      </c>
      <c r="C113">
        <f>INDEX(resultados!$A$2:$ZZ$221, 107, MATCH($B$3, resultados!$A$1:$ZZ$1, 0))</f>
        <v>0</v>
      </c>
    </row>
    <row r="114" spans="1:3">
      <c r="A114">
        <f>INDEX(resultados!$A$2:$ZZ$221, 108, MATCH($B$1, resultados!$A$1:$ZZ$1, 0))</f>
        <v>0</v>
      </c>
      <c r="B114">
        <f>INDEX(resultados!$A$2:$ZZ$221, 108, MATCH($B$2, resultados!$A$1:$ZZ$1, 0))</f>
        <v>0</v>
      </c>
      <c r="C114">
        <f>INDEX(resultados!$A$2:$ZZ$221, 108, MATCH($B$3, resultados!$A$1:$ZZ$1, 0))</f>
        <v>0</v>
      </c>
    </row>
    <row r="115" spans="1:3">
      <c r="A115">
        <f>INDEX(resultados!$A$2:$ZZ$221, 109, MATCH($B$1, resultados!$A$1:$ZZ$1, 0))</f>
        <v>0</v>
      </c>
      <c r="B115">
        <f>INDEX(resultados!$A$2:$ZZ$221, 109, MATCH($B$2, resultados!$A$1:$ZZ$1, 0))</f>
        <v>0</v>
      </c>
      <c r="C115">
        <f>INDEX(resultados!$A$2:$ZZ$221, 109, MATCH($B$3, resultados!$A$1:$ZZ$1, 0))</f>
        <v>0</v>
      </c>
    </row>
    <row r="116" spans="1:3">
      <c r="A116">
        <f>INDEX(resultados!$A$2:$ZZ$221, 110, MATCH($B$1, resultados!$A$1:$ZZ$1, 0))</f>
        <v>0</v>
      </c>
      <c r="B116">
        <f>INDEX(resultados!$A$2:$ZZ$221, 110, MATCH($B$2, resultados!$A$1:$ZZ$1, 0))</f>
        <v>0</v>
      </c>
      <c r="C116">
        <f>INDEX(resultados!$A$2:$ZZ$221, 110, MATCH($B$3, resultados!$A$1:$ZZ$1, 0))</f>
        <v>0</v>
      </c>
    </row>
    <row r="117" spans="1:3">
      <c r="A117">
        <f>INDEX(resultados!$A$2:$ZZ$221, 111, MATCH($B$1, resultados!$A$1:$ZZ$1, 0))</f>
        <v>0</v>
      </c>
      <c r="B117">
        <f>INDEX(resultados!$A$2:$ZZ$221, 111, MATCH($B$2, resultados!$A$1:$ZZ$1, 0))</f>
        <v>0</v>
      </c>
      <c r="C117">
        <f>INDEX(resultados!$A$2:$ZZ$221, 111, MATCH($B$3, resultados!$A$1:$ZZ$1, 0))</f>
        <v>0</v>
      </c>
    </row>
    <row r="118" spans="1:3">
      <c r="A118">
        <f>INDEX(resultados!$A$2:$ZZ$221, 112, MATCH($B$1, resultados!$A$1:$ZZ$1, 0))</f>
        <v>0</v>
      </c>
      <c r="B118">
        <f>INDEX(resultados!$A$2:$ZZ$221, 112, MATCH($B$2, resultados!$A$1:$ZZ$1, 0))</f>
        <v>0</v>
      </c>
      <c r="C118">
        <f>INDEX(resultados!$A$2:$ZZ$221, 112, MATCH($B$3, resultados!$A$1:$ZZ$1, 0))</f>
        <v>0</v>
      </c>
    </row>
    <row r="119" spans="1:3">
      <c r="A119">
        <f>INDEX(resultados!$A$2:$ZZ$221, 113, MATCH($B$1, resultados!$A$1:$ZZ$1, 0))</f>
        <v>0</v>
      </c>
      <c r="B119">
        <f>INDEX(resultados!$A$2:$ZZ$221, 113, MATCH($B$2, resultados!$A$1:$ZZ$1, 0))</f>
        <v>0</v>
      </c>
      <c r="C119">
        <f>INDEX(resultados!$A$2:$ZZ$221, 113, MATCH($B$3, resultados!$A$1:$ZZ$1, 0))</f>
        <v>0</v>
      </c>
    </row>
    <row r="120" spans="1:3">
      <c r="A120">
        <f>INDEX(resultados!$A$2:$ZZ$221, 114, MATCH($B$1, resultados!$A$1:$ZZ$1, 0))</f>
        <v>0</v>
      </c>
      <c r="B120">
        <f>INDEX(resultados!$A$2:$ZZ$221, 114, MATCH($B$2, resultados!$A$1:$ZZ$1, 0))</f>
        <v>0</v>
      </c>
      <c r="C120">
        <f>INDEX(resultados!$A$2:$ZZ$221, 114, MATCH($B$3, resultados!$A$1:$ZZ$1, 0))</f>
        <v>0</v>
      </c>
    </row>
    <row r="121" spans="1:3">
      <c r="A121">
        <f>INDEX(resultados!$A$2:$ZZ$221, 115, MATCH($B$1, resultados!$A$1:$ZZ$1, 0))</f>
        <v>0</v>
      </c>
      <c r="B121">
        <f>INDEX(resultados!$A$2:$ZZ$221, 115, MATCH($B$2, resultados!$A$1:$ZZ$1, 0))</f>
        <v>0</v>
      </c>
      <c r="C121">
        <f>INDEX(resultados!$A$2:$ZZ$221, 115, MATCH($B$3, resultados!$A$1:$ZZ$1, 0))</f>
        <v>0</v>
      </c>
    </row>
    <row r="122" spans="1:3">
      <c r="A122">
        <f>INDEX(resultados!$A$2:$ZZ$221, 116, MATCH($B$1, resultados!$A$1:$ZZ$1, 0))</f>
        <v>0</v>
      </c>
      <c r="B122">
        <f>INDEX(resultados!$A$2:$ZZ$221, 116, MATCH($B$2, resultados!$A$1:$ZZ$1, 0))</f>
        <v>0</v>
      </c>
      <c r="C122">
        <f>INDEX(resultados!$A$2:$ZZ$221, 116, MATCH($B$3, resultados!$A$1:$ZZ$1, 0))</f>
        <v>0</v>
      </c>
    </row>
    <row r="123" spans="1:3">
      <c r="A123">
        <f>INDEX(resultados!$A$2:$ZZ$221, 117, MATCH($B$1, resultados!$A$1:$ZZ$1, 0))</f>
        <v>0</v>
      </c>
      <c r="B123">
        <f>INDEX(resultados!$A$2:$ZZ$221, 117, MATCH($B$2, resultados!$A$1:$ZZ$1, 0))</f>
        <v>0</v>
      </c>
      <c r="C123">
        <f>INDEX(resultados!$A$2:$ZZ$221, 117, MATCH($B$3, resultados!$A$1:$ZZ$1, 0))</f>
        <v>0</v>
      </c>
    </row>
    <row r="124" spans="1:3">
      <c r="A124">
        <f>INDEX(resultados!$A$2:$ZZ$221, 118, MATCH($B$1, resultados!$A$1:$ZZ$1, 0))</f>
        <v>0</v>
      </c>
      <c r="B124">
        <f>INDEX(resultados!$A$2:$ZZ$221, 118, MATCH($B$2, resultados!$A$1:$ZZ$1, 0))</f>
        <v>0</v>
      </c>
      <c r="C124">
        <f>INDEX(resultados!$A$2:$ZZ$221, 118, MATCH($B$3, resultados!$A$1:$ZZ$1, 0))</f>
        <v>0</v>
      </c>
    </row>
    <row r="125" spans="1:3">
      <c r="A125">
        <f>INDEX(resultados!$A$2:$ZZ$221, 119, MATCH($B$1, resultados!$A$1:$ZZ$1, 0))</f>
        <v>0</v>
      </c>
      <c r="B125">
        <f>INDEX(resultados!$A$2:$ZZ$221, 119, MATCH($B$2, resultados!$A$1:$ZZ$1, 0))</f>
        <v>0</v>
      </c>
      <c r="C125">
        <f>INDEX(resultados!$A$2:$ZZ$221, 119, MATCH($B$3, resultados!$A$1:$ZZ$1, 0))</f>
        <v>0</v>
      </c>
    </row>
    <row r="126" spans="1:3">
      <c r="A126">
        <f>INDEX(resultados!$A$2:$ZZ$221, 120, MATCH($B$1, resultados!$A$1:$ZZ$1, 0))</f>
        <v>0</v>
      </c>
      <c r="B126">
        <f>INDEX(resultados!$A$2:$ZZ$221, 120, MATCH($B$2, resultados!$A$1:$ZZ$1, 0))</f>
        <v>0</v>
      </c>
      <c r="C126">
        <f>INDEX(resultados!$A$2:$ZZ$221, 120, MATCH($B$3, resultados!$A$1:$ZZ$1, 0))</f>
        <v>0</v>
      </c>
    </row>
    <row r="127" spans="1:3">
      <c r="A127">
        <f>INDEX(resultados!$A$2:$ZZ$221, 121, MATCH($B$1, resultados!$A$1:$ZZ$1, 0))</f>
        <v>0</v>
      </c>
      <c r="B127">
        <f>INDEX(resultados!$A$2:$ZZ$221, 121, MATCH($B$2, resultados!$A$1:$ZZ$1, 0))</f>
        <v>0</v>
      </c>
      <c r="C127">
        <f>INDEX(resultados!$A$2:$ZZ$221, 121, MATCH($B$3, resultados!$A$1:$ZZ$1, 0))</f>
        <v>0</v>
      </c>
    </row>
    <row r="128" spans="1:3">
      <c r="A128">
        <f>INDEX(resultados!$A$2:$ZZ$221, 122, MATCH($B$1, resultados!$A$1:$ZZ$1, 0))</f>
        <v>0</v>
      </c>
      <c r="B128">
        <f>INDEX(resultados!$A$2:$ZZ$221, 122, MATCH($B$2, resultados!$A$1:$ZZ$1, 0))</f>
        <v>0</v>
      </c>
      <c r="C128">
        <f>INDEX(resultados!$A$2:$ZZ$221, 122, MATCH($B$3, resultados!$A$1:$ZZ$1, 0))</f>
        <v>0</v>
      </c>
    </row>
    <row r="129" spans="1:3">
      <c r="A129">
        <f>INDEX(resultados!$A$2:$ZZ$221, 123, MATCH($B$1, resultados!$A$1:$ZZ$1, 0))</f>
        <v>0</v>
      </c>
      <c r="B129">
        <f>INDEX(resultados!$A$2:$ZZ$221, 123, MATCH($B$2, resultados!$A$1:$ZZ$1, 0))</f>
        <v>0</v>
      </c>
      <c r="C129">
        <f>INDEX(resultados!$A$2:$ZZ$221, 123, MATCH($B$3, resultados!$A$1:$ZZ$1, 0))</f>
        <v>0</v>
      </c>
    </row>
    <row r="130" spans="1:3">
      <c r="A130">
        <f>INDEX(resultados!$A$2:$ZZ$221, 124, MATCH($B$1, resultados!$A$1:$ZZ$1, 0))</f>
        <v>0</v>
      </c>
      <c r="B130">
        <f>INDEX(resultados!$A$2:$ZZ$221, 124, MATCH($B$2, resultados!$A$1:$ZZ$1, 0))</f>
        <v>0</v>
      </c>
      <c r="C130">
        <f>INDEX(resultados!$A$2:$ZZ$221, 124, MATCH($B$3, resultados!$A$1:$ZZ$1, 0))</f>
        <v>0</v>
      </c>
    </row>
    <row r="131" spans="1:3">
      <c r="A131">
        <f>INDEX(resultados!$A$2:$ZZ$221, 125, MATCH($B$1, resultados!$A$1:$ZZ$1, 0))</f>
        <v>0</v>
      </c>
      <c r="B131">
        <f>INDEX(resultados!$A$2:$ZZ$221, 125, MATCH($B$2, resultados!$A$1:$ZZ$1, 0))</f>
        <v>0</v>
      </c>
      <c r="C131">
        <f>INDEX(resultados!$A$2:$ZZ$221, 125, MATCH($B$3, resultados!$A$1:$ZZ$1, 0))</f>
        <v>0</v>
      </c>
    </row>
    <row r="132" spans="1:3">
      <c r="A132">
        <f>INDEX(resultados!$A$2:$ZZ$221, 126, MATCH($B$1, resultados!$A$1:$ZZ$1, 0))</f>
        <v>0</v>
      </c>
      <c r="B132">
        <f>INDEX(resultados!$A$2:$ZZ$221, 126, MATCH($B$2, resultados!$A$1:$ZZ$1, 0))</f>
        <v>0</v>
      </c>
      <c r="C132">
        <f>INDEX(resultados!$A$2:$ZZ$221, 126, MATCH($B$3, resultados!$A$1:$ZZ$1, 0))</f>
        <v>0</v>
      </c>
    </row>
    <row r="133" spans="1:3">
      <c r="A133">
        <f>INDEX(resultados!$A$2:$ZZ$221, 127, MATCH($B$1, resultados!$A$1:$ZZ$1, 0))</f>
        <v>0</v>
      </c>
      <c r="B133">
        <f>INDEX(resultados!$A$2:$ZZ$221, 127, MATCH($B$2, resultados!$A$1:$ZZ$1, 0))</f>
        <v>0</v>
      </c>
      <c r="C133">
        <f>INDEX(resultados!$A$2:$ZZ$221, 127, MATCH($B$3, resultados!$A$1:$ZZ$1, 0))</f>
        <v>0</v>
      </c>
    </row>
    <row r="134" spans="1:3">
      <c r="A134">
        <f>INDEX(resultados!$A$2:$ZZ$221, 128, MATCH($B$1, resultados!$A$1:$ZZ$1, 0))</f>
        <v>0</v>
      </c>
      <c r="B134">
        <f>INDEX(resultados!$A$2:$ZZ$221, 128, MATCH($B$2, resultados!$A$1:$ZZ$1, 0))</f>
        <v>0</v>
      </c>
      <c r="C134">
        <f>INDEX(resultados!$A$2:$ZZ$221, 128, MATCH($B$3, resultados!$A$1:$ZZ$1, 0))</f>
        <v>0</v>
      </c>
    </row>
    <row r="135" spans="1:3">
      <c r="A135">
        <f>INDEX(resultados!$A$2:$ZZ$221, 129, MATCH($B$1, resultados!$A$1:$ZZ$1, 0))</f>
        <v>0</v>
      </c>
      <c r="B135">
        <f>INDEX(resultados!$A$2:$ZZ$221, 129, MATCH($B$2, resultados!$A$1:$ZZ$1, 0))</f>
        <v>0</v>
      </c>
      <c r="C135">
        <f>INDEX(resultados!$A$2:$ZZ$221, 129, MATCH($B$3, resultados!$A$1:$ZZ$1, 0))</f>
        <v>0</v>
      </c>
    </row>
    <row r="136" spans="1:3">
      <c r="A136">
        <f>INDEX(resultados!$A$2:$ZZ$221, 130, MATCH($B$1, resultados!$A$1:$ZZ$1, 0))</f>
        <v>0</v>
      </c>
      <c r="B136">
        <f>INDEX(resultados!$A$2:$ZZ$221, 130, MATCH($B$2, resultados!$A$1:$ZZ$1, 0))</f>
        <v>0</v>
      </c>
      <c r="C136">
        <f>INDEX(resultados!$A$2:$ZZ$221, 130, MATCH($B$3, resultados!$A$1:$ZZ$1, 0))</f>
        <v>0</v>
      </c>
    </row>
    <row r="137" spans="1:3">
      <c r="A137">
        <f>INDEX(resultados!$A$2:$ZZ$221, 131, MATCH($B$1, resultados!$A$1:$ZZ$1, 0))</f>
        <v>0</v>
      </c>
      <c r="B137">
        <f>INDEX(resultados!$A$2:$ZZ$221, 131, MATCH($B$2, resultados!$A$1:$ZZ$1, 0))</f>
        <v>0</v>
      </c>
      <c r="C137">
        <f>INDEX(resultados!$A$2:$ZZ$221, 131, MATCH($B$3, resultados!$A$1:$ZZ$1, 0))</f>
        <v>0</v>
      </c>
    </row>
    <row r="138" spans="1:3">
      <c r="A138">
        <f>INDEX(resultados!$A$2:$ZZ$221, 132, MATCH($B$1, resultados!$A$1:$ZZ$1, 0))</f>
        <v>0</v>
      </c>
      <c r="B138">
        <f>INDEX(resultados!$A$2:$ZZ$221, 132, MATCH($B$2, resultados!$A$1:$ZZ$1, 0))</f>
        <v>0</v>
      </c>
      <c r="C138">
        <f>INDEX(resultados!$A$2:$ZZ$221, 132, MATCH($B$3, resultados!$A$1:$ZZ$1, 0))</f>
        <v>0</v>
      </c>
    </row>
    <row r="139" spans="1:3">
      <c r="A139">
        <f>INDEX(resultados!$A$2:$ZZ$221, 133, MATCH($B$1, resultados!$A$1:$ZZ$1, 0))</f>
        <v>0</v>
      </c>
      <c r="B139">
        <f>INDEX(resultados!$A$2:$ZZ$221, 133, MATCH($B$2, resultados!$A$1:$ZZ$1, 0))</f>
        <v>0</v>
      </c>
      <c r="C139">
        <f>INDEX(resultados!$A$2:$ZZ$221, 133, MATCH($B$3, resultados!$A$1:$ZZ$1, 0))</f>
        <v>0</v>
      </c>
    </row>
    <row r="140" spans="1:3">
      <c r="A140">
        <f>INDEX(resultados!$A$2:$ZZ$221, 134, MATCH($B$1, resultados!$A$1:$ZZ$1, 0))</f>
        <v>0</v>
      </c>
      <c r="B140">
        <f>INDEX(resultados!$A$2:$ZZ$221, 134, MATCH($B$2, resultados!$A$1:$ZZ$1, 0))</f>
        <v>0</v>
      </c>
      <c r="C140">
        <f>INDEX(resultados!$A$2:$ZZ$221, 134, MATCH($B$3, resultados!$A$1:$ZZ$1, 0))</f>
        <v>0</v>
      </c>
    </row>
    <row r="141" spans="1:3">
      <c r="A141">
        <f>INDEX(resultados!$A$2:$ZZ$221, 135, MATCH($B$1, resultados!$A$1:$ZZ$1, 0))</f>
        <v>0</v>
      </c>
      <c r="B141">
        <f>INDEX(resultados!$A$2:$ZZ$221, 135, MATCH($B$2, resultados!$A$1:$ZZ$1, 0))</f>
        <v>0</v>
      </c>
      <c r="C141">
        <f>INDEX(resultados!$A$2:$ZZ$221, 135, MATCH($B$3, resultados!$A$1:$ZZ$1, 0))</f>
        <v>0</v>
      </c>
    </row>
    <row r="142" spans="1:3">
      <c r="A142">
        <f>INDEX(resultados!$A$2:$ZZ$221, 136, MATCH($B$1, resultados!$A$1:$ZZ$1, 0))</f>
        <v>0</v>
      </c>
      <c r="B142">
        <f>INDEX(resultados!$A$2:$ZZ$221, 136, MATCH($B$2, resultados!$A$1:$ZZ$1, 0))</f>
        <v>0</v>
      </c>
      <c r="C142">
        <f>INDEX(resultados!$A$2:$ZZ$221, 136, MATCH($B$3, resultados!$A$1:$ZZ$1, 0))</f>
        <v>0</v>
      </c>
    </row>
    <row r="143" spans="1:3">
      <c r="A143">
        <f>INDEX(resultados!$A$2:$ZZ$221, 137, MATCH($B$1, resultados!$A$1:$ZZ$1, 0))</f>
        <v>0</v>
      </c>
      <c r="B143">
        <f>INDEX(resultados!$A$2:$ZZ$221, 137, MATCH($B$2, resultados!$A$1:$ZZ$1, 0))</f>
        <v>0</v>
      </c>
      <c r="C143">
        <f>INDEX(resultados!$A$2:$ZZ$221, 137, MATCH($B$3, resultados!$A$1:$ZZ$1, 0))</f>
        <v>0</v>
      </c>
    </row>
    <row r="144" spans="1:3">
      <c r="A144">
        <f>INDEX(resultados!$A$2:$ZZ$221, 138, MATCH($B$1, resultados!$A$1:$ZZ$1, 0))</f>
        <v>0</v>
      </c>
      <c r="B144">
        <f>INDEX(resultados!$A$2:$ZZ$221, 138, MATCH($B$2, resultados!$A$1:$ZZ$1, 0))</f>
        <v>0</v>
      </c>
      <c r="C144">
        <f>INDEX(resultados!$A$2:$ZZ$221, 138, MATCH($B$3, resultados!$A$1:$ZZ$1, 0))</f>
        <v>0</v>
      </c>
    </row>
    <row r="145" spans="1:3">
      <c r="A145">
        <f>INDEX(resultados!$A$2:$ZZ$221, 139, MATCH($B$1, resultados!$A$1:$ZZ$1, 0))</f>
        <v>0</v>
      </c>
      <c r="B145">
        <f>INDEX(resultados!$A$2:$ZZ$221, 139, MATCH($B$2, resultados!$A$1:$ZZ$1, 0))</f>
        <v>0</v>
      </c>
      <c r="C145">
        <f>INDEX(resultados!$A$2:$ZZ$221, 139, MATCH($B$3, resultados!$A$1:$ZZ$1, 0))</f>
        <v>0</v>
      </c>
    </row>
    <row r="146" spans="1:3">
      <c r="A146">
        <f>INDEX(resultados!$A$2:$ZZ$221, 140, MATCH($B$1, resultados!$A$1:$ZZ$1, 0))</f>
        <v>0</v>
      </c>
      <c r="B146">
        <f>INDEX(resultados!$A$2:$ZZ$221, 140, MATCH($B$2, resultados!$A$1:$ZZ$1, 0))</f>
        <v>0</v>
      </c>
      <c r="C146">
        <f>INDEX(resultados!$A$2:$ZZ$221, 140, MATCH($B$3, resultados!$A$1:$ZZ$1, 0))</f>
        <v>0</v>
      </c>
    </row>
    <row r="147" spans="1:3">
      <c r="A147">
        <f>INDEX(resultados!$A$2:$ZZ$221, 141, MATCH($B$1, resultados!$A$1:$ZZ$1, 0))</f>
        <v>0</v>
      </c>
      <c r="B147">
        <f>INDEX(resultados!$A$2:$ZZ$221, 141, MATCH($B$2, resultados!$A$1:$ZZ$1, 0))</f>
        <v>0</v>
      </c>
      <c r="C147">
        <f>INDEX(resultados!$A$2:$ZZ$221, 141, MATCH($B$3, resultados!$A$1:$ZZ$1, 0))</f>
        <v>0</v>
      </c>
    </row>
    <row r="148" spans="1:3">
      <c r="A148">
        <f>INDEX(resultados!$A$2:$ZZ$221, 142, MATCH($B$1, resultados!$A$1:$ZZ$1, 0))</f>
        <v>0</v>
      </c>
      <c r="B148">
        <f>INDEX(resultados!$A$2:$ZZ$221, 142, MATCH($B$2, resultados!$A$1:$ZZ$1, 0))</f>
        <v>0</v>
      </c>
      <c r="C148">
        <f>INDEX(resultados!$A$2:$ZZ$221, 142, MATCH($B$3, resultados!$A$1:$ZZ$1, 0))</f>
        <v>0</v>
      </c>
    </row>
    <row r="149" spans="1:3">
      <c r="A149">
        <f>INDEX(resultados!$A$2:$ZZ$221, 143, MATCH($B$1, resultados!$A$1:$ZZ$1, 0))</f>
        <v>0</v>
      </c>
      <c r="B149">
        <f>INDEX(resultados!$A$2:$ZZ$221, 143, MATCH($B$2, resultados!$A$1:$ZZ$1, 0))</f>
        <v>0</v>
      </c>
      <c r="C149">
        <f>INDEX(resultados!$A$2:$ZZ$221, 143, MATCH($B$3, resultados!$A$1:$ZZ$1, 0))</f>
        <v>0</v>
      </c>
    </row>
    <row r="150" spans="1:3">
      <c r="A150">
        <f>INDEX(resultados!$A$2:$ZZ$221, 144, MATCH($B$1, resultados!$A$1:$ZZ$1, 0))</f>
        <v>0</v>
      </c>
      <c r="B150">
        <f>INDEX(resultados!$A$2:$ZZ$221, 144, MATCH($B$2, resultados!$A$1:$ZZ$1, 0))</f>
        <v>0</v>
      </c>
      <c r="C150">
        <f>INDEX(resultados!$A$2:$ZZ$221, 144, MATCH($B$3, resultados!$A$1:$ZZ$1, 0))</f>
        <v>0</v>
      </c>
    </row>
    <row r="151" spans="1:3">
      <c r="A151">
        <f>INDEX(resultados!$A$2:$ZZ$221, 145, MATCH($B$1, resultados!$A$1:$ZZ$1, 0))</f>
        <v>0</v>
      </c>
      <c r="B151">
        <f>INDEX(resultados!$A$2:$ZZ$221, 145, MATCH($B$2, resultados!$A$1:$ZZ$1, 0))</f>
        <v>0</v>
      </c>
      <c r="C151">
        <f>INDEX(resultados!$A$2:$ZZ$221, 145, MATCH($B$3, resultados!$A$1:$ZZ$1, 0))</f>
        <v>0</v>
      </c>
    </row>
    <row r="152" spans="1:3">
      <c r="A152">
        <f>INDEX(resultados!$A$2:$ZZ$221, 146, MATCH($B$1, resultados!$A$1:$ZZ$1, 0))</f>
        <v>0</v>
      </c>
      <c r="B152">
        <f>INDEX(resultados!$A$2:$ZZ$221, 146, MATCH($B$2, resultados!$A$1:$ZZ$1, 0))</f>
        <v>0</v>
      </c>
      <c r="C152">
        <f>INDEX(resultados!$A$2:$ZZ$221, 146, MATCH($B$3, resultados!$A$1:$ZZ$1, 0))</f>
        <v>0</v>
      </c>
    </row>
    <row r="153" spans="1:3">
      <c r="A153">
        <f>INDEX(resultados!$A$2:$ZZ$221, 147, MATCH($B$1, resultados!$A$1:$ZZ$1, 0))</f>
        <v>0</v>
      </c>
      <c r="B153">
        <f>INDEX(resultados!$A$2:$ZZ$221, 147, MATCH($B$2, resultados!$A$1:$ZZ$1, 0))</f>
        <v>0</v>
      </c>
      <c r="C153">
        <f>INDEX(resultados!$A$2:$ZZ$221, 147, MATCH($B$3, resultados!$A$1:$ZZ$1, 0))</f>
        <v>0</v>
      </c>
    </row>
    <row r="154" spans="1:3">
      <c r="A154">
        <f>INDEX(resultados!$A$2:$ZZ$221, 148, MATCH($B$1, resultados!$A$1:$ZZ$1, 0))</f>
        <v>0</v>
      </c>
      <c r="B154">
        <f>INDEX(resultados!$A$2:$ZZ$221, 148, MATCH($B$2, resultados!$A$1:$ZZ$1, 0))</f>
        <v>0</v>
      </c>
      <c r="C154">
        <f>INDEX(resultados!$A$2:$ZZ$221, 148, MATCH($B$3, resultados!$A$1:$ZZ$1, 0))</f>
        <v>0</v>
      </c>
    </row>
    <row r="155" spans="1:3">
      <c r="A155">
        <f>INDEX(resultados!$A$2:$ZZ$221, 149, MATCH($B$1, resultados!$A$1:$ZZ$1, 0))</f>
        <v>0</v>
      </c>
      <c r="B155">
        <f>INDEX(resultados!$A$2:$ZZ$221, 149, MATCH($B$2, resultados!$A$1:$ZZ$1, 0))</f>
        <v>0</v>
      </c>
      <c r="C155">
        <f>INDEX(resultados!$A$2:$ZZ$221, 149, MATCH($B$3, resultados!$A$1:$ZZ$1, 0))</f>
        <v>0</v>
      </c>
    </row>
    <row r="156" spans="1:3">
      <c r="A156">
        <f>INDEX(resultados!$A$2:$ZZ$221, 150, MATCH($B$1, resultados!$A$1:$ZZ$1, 0))</f>
        <v>0</v>
      </c>
      <c r="B156">
        <f>INDEX(resultados!$A$2:$ZZ$221, 150, MATCH($B$2, resultados!$A$1:$ZZ$1, 0))</f>
        <v>0</v>
      </c>
      <c r="C156">
        <f>INDEX(resultados!$A$2:$ZZ$221, 150, MATCH($B$3, resultados!$A$1:$ZZ$1, 0))</f>
        <v>0</v>
      </c>
    </row>
    <row r="157" spans="1:3">
      <c r="A157">
        <f>INDEX(resultados!$A$2:$ZZ$221, 151, MATCH($B$1, resultados!$A$1:$ZZ$1, 0))</f>
        <v>0</v>
      </c>
      <c r="B157">
        <f>INDEX(resultados!$A$2:$ZZ$221, 151, MATCH($B$2, resultados!$A$1:$ZZ$1, 0))</f>
        <v>0</v>
      </c>
      <c r="C157">
        <f>INDEX(resultados!$A$2:$ZZ$221, 151, MATCH($B$3, resultados!$A$1:$ZZ$1, 0))</f>
        <v>0</v>
      </c>
    </row>
    <row r="158" spans="1:3">
      <c r="A158">
        <f>INDEX(resultados!$A$2:$ZZ$221, 152, MATCH($B$1, resultados!$A$1:$ZZ$1, 0))</f>
        <v>0</v>
      </c>
      <c r="B158">
        <f>INDEX(resultados!$A$2:$ZZ$221, 152, MATCH($B$2, resultados!$A$1:$ZZ$1, 0))</f>
        <v>0</v>
      </c>
      <c r="C158">
        <f>INDEX(resultados!$A$2:$ZZ$221, 152, MATCH($B$3, resultados!$A$1:$ZZ$1, 0))</f>
        <v>0</v>
      </c>
    </row>
    <row r="159" spans="1:3">
      <c r="A159">
        <f>INDEX(resultados!$A$2:$ZZ$221, 153, MATCH($B$1, resultados!$A$1:$ZZ$1, 0))</f>
        <v>0</v>
      </c>
      <c r="B159">
        <f>INDEX(resultados!$A$2:$ZZ$221, 153, MATCH($B$2, resultados!$A$1:$ZZ$1, 0))</f>
        <v>0</v>
      </c>
      <c r="C159">
        <f>INDEX(resultados!$A$2:$ZZ$221, 153, MATCH($B$3, resultados!$A$1:$ZZ$1, 0))</f>
        <v>0</v>
      </c>
    </row>
    <row r="160" spans="1:3">
      <c r="A160">
        <f>INDEX(resultados!$A$2:$ZZ$221, 154, MATCH($B$1, resultados!$A$1:$ZZ$1, 0))</f>
        <v>0</v>
      </c>
      <c r="B160">
        <f>INDEX(resultados!$A$2:$ZZ$221, 154, MATCH($B$2, resultados!$A$1:$ZZ$1, 0))</f>
        <v>0</v>
      </c>
      <c r="C160">
        <f>INDEX(resultados!$A$2:$ZZ$221, 154, MATCH($B$3, resultados!$A$1:$ZZ$1, 0))</f>
        <v>0</v>
      </c>
    </row>
    <row r="161" spans="1:3">
      <c r="A161">
        <f>INDEX(resultados!$A$2:$ZZ$221, 155, MATCH($B$1, resultados!$A$1:$ZZ$1, 0))</f>
        <v>0</v>
      </c>
      <c r="B161">
        <f>INDEX(resultados!$A$2:$ZZ$221, 155, MATCH($B$2, resultados!$A$1:$ZZ$1, 0))</f>
        <v>0</v>
      </c>
      <c r="C161">
        <f>INDEX(resultados!$A$2:$ZZ$221, 155, MATCH($B$3, resultados!$A$1:$ZZ$1, 0))</f>
        <v>0</v>
      </c>
    </row>
    <row r="162" spans="1:3">
      <c r="A162">
        <f>INDEX(resultados!$A$2:$ZZ$221, 156, MATCH($B$1, resultados!$A$1:$ZZ$1, 0))</f>
        <v>0</v>
      </c>
      <c r="B162">
        <f>INDEX(resultados!$A$2:$ZZ$221, 156, MATCH($B$2, resultados!$A$1:$ZZ$1, 0))</f>
        <v>0</v>
      </c>
      <c r="C162">
        <f>INDEX(resultados!$A$2:$ZZ$221, 156, MATCH($B$3, resultados!$A$1:$ZZ$1, 0))</f>
        <v>0</v>
      </c>
    </row>
    <row r="163" spans="1:3">
      <c r="A163">
        <f>INDEX(resultados!$A$2:$ZZ$221, 157, MATCH($B$1, resultados!$A$1:$ZZ$1, 0))</f>
        <v>0</v>
      </c>
      <c r="B163">
        <f>INDEX(resultados!$A$2:$ZZ$221, 157, MATCH($B$2, resultados!$A$1:$ZZ$1, 0))</f>
        <v>0</v>
      </c>
      <c r="C163">
        <f>INDEX(resultados!$A$2:$ZZ$221, 157, MATCH($B$3, resultados!$A$1:$ZZ$1, 0))</f>
        <v>0</v>
      </c>
    </row>
    <row r="164" spans="1:3">
      <c r="A164">
        <f>INDEX(resultados!$A$2:$ZZ$221, 158, MATCH($B$1, resultados!$A$1:$ZZ$1, 0))</f>
        <v>0</v>
      </c>
      <c r="B164">
        <f>INDEX(resultados!$A$2:$ZZ$221, 158, MATCH($B$2, resultados!$A$1:$ZZ$1, 0))</f>
        <v>0</v>
      </c>
      <c r="C164">
        <f>INDEX(resultados!$A$2:$ZZ$221, 158, MATCH($B$3, resultados!$A$1:$ZZ$1, 0))</f>
        <v>0</v>
      </c>
    </row>
    <row r="165" spans="1:3">
      <c r="A165">
        <f>INDEX(resultados!$A$2:$ZZ$221, 159, MATCH($B$1, resultados!$A$1:$ZZ$1, 0))</f>
        <v>0</v>
      </c>
      <c r="B165">
        <f>INDEX(resultados!$A$2:$ZZ$221, 159, MATCH($B$2, resultados!$A$1:$ZZ$1, 0))</f>
        <v>0</v>
      </c>
      <c r="C165">
        <f>INDEX(resultados!$A$2:$ZZ$221, 159, MATCH($B$3, resultados!$A$1:$ZZ$1, 0))</f>
        <v>0</v>
      </c>
    </row>
    <row r="166" spans="1:3">
      <c r="A166">
        <f>INDEX(resultados!$A$2:$ZZ$221, 160, MATCH($B$1, resultados!$A$1:$ZZ$1, 0))</f>
        <v>0</v>
      </c>
      <c r="B166">
        <f>INDEX(resultados!$A$2:$ZZ$221, 160, MATCH($B$2, resultados!$A$1:$ZZ$1, 0))</f>
        <v>0</v>
      </c>
      <c r="C166">
        <f>INDEX(resultados!$A$2:$ZZ$221, 160, MATCH($B$3, resultados!$A$1:$ZZ$1, 0))</f>
        <v>0</v>
      </c>
    </row>
    <row r="167" spans="1:3">
      <c r="A167">
        <f>INDEX(resultados!$A$2:$ZZ$221, 161, MATCH($B$1, resultados!$A$1:$ZZ$1, 0))</f>
        <v>0</v>
      </c>
      <c r="B167">
        <f>INDEX(resultados!$A$2:$ZZ$221, 161, MATCH($B$2, resultados!$A$1:$ZZ$1, 0))</f>
        <v>0</v>
      </c>
      <c r="C167">
        <f>INDEX(resultados!$A$2:$ZZ$221, 161, MATCH($B$3, resultados!$A$1:$ZZ$1, 0))</f>
        <v>0</v>
      </c>
    </row>
    <row r="168" spans="1:3">
      <c r="A168">
        <f>INDEX(resultados!$A$2:$ZZ$221, 162, MATCH($B$1, resultados!$A$1:$ZZ$1, 0))</f>
        <v>0</v>
      </c>
      <c r="B168">
        <f>INDEX(resultados!$A$2:$ZZ$221, 162, MATCH($B$2, resultados!$A$1:$ZZ$1, 0))</f>
        <v>0</v>
      </c>
      <c r="C168">
        <f>INDEX(resultados!$A$2:$ZZ$221, 162, MATCH($B$3, resultados!$A$1:$ZZ$1, 0))</f>
        <v>0</v>
      </c>
    </row>
    <row r="169" spans="1:3">
      <c r="A169">
        <f>INDEX(resultados!$A$2:$ZZ$221, 163, MATCH($B$1, resultados!$A$1:$ZZ$1, 0))</f>
        <v>0</v>
      </c>
      <c r="B169">
        <f>INDEX(resultados!$A$2:$ZZ$221, 163, MATCH($B$2, resultados!$A$1:$ZZ$1, 0))</f>
        <v>0</v>
      </c>
      <c r="C169">
        <f>INDEX(resultados!$A$2:$ZZ$221, 163, MATCH($B$3, resultados!$A$1:$ZZ$1, 0))</f>
        <v>0</v>
      </c>
    </row>
    <row r="170" spans="1:3">
      <c r="A170">
        <f>INDEX(resultados!$A$2:$ZZ$221, 164, MATCH($B$1, resultados!$A$1:$ZZ$1, 0))</f>
        <v>0</v>
      </c>
      <c r="B170">
        <f>INDEX(resultados!$A$2:$ZZ$221, 164, MATCH($B$2, resultados!$A$1:$ZZ$1, 0))</f>
        <v>0</v>
      </c>
      <c r="C170">
        <f>INDEX(resultados!$A$2:$ZZ$221, 164, MATCH($B$3, resultados!$A$1:$ZZ$1, 0))</f>
        <v>0</v>
      </c>
    </row>
    <row r="171" spans="1:3">
      <c r="A171">
        <f>INDEX(resultados!$A$2:$ZZ$221, 165, MATCH($B$1, resultados!$A$1:$ZZ$1, 0))</f>
        <v>0</v>
      </c>
      <c r="B171">
        <f>INDEX(resultados!$A$2:$ZZ$221, 165, MATCH($B$2, resultados!$A$1:$ZZ$1, 0))</f>
        <v>0</v>
      </c>
      <c r="C171">
        <f>INDEX(resultados!$A$2:$ZZ$221, 165, MATCH($B$3, resultados!$A$1:$ZZ$1, 0))</f>
        <v>0</v>
      </c>
    </row>
    <row r="172" spans="1:3">
      <c r="A172">
        <f>INDEX(resultados!$A$2:$ZZ$221, 166, MATCH($B$1, resultados!$A$1:$ZZ$1, 0))</f>
        <v>0</v>
      </c>
      <c r="B172">
        <f>INDEX(resultados!$A$2:$ZZ$221, 166, MATCH($B$2, resultados!$A$1:$ZZ$1, 0))</f>
        <v>0</v>
      </c>
      <c r="C172">
        <f>INDEX(resultados!$A$2:$ZZ$221, 166, MATCH($B$3, resultados!$A$1:$ZZ$1, 0))</f>
        <v>0</v>
      </c>
    </row>
    <row r="173" spans="1:3">
      <c r="A173">
        <f>INDEX(resultados!$A$2:$ZZ$221, 167, MATCH($B$1, resultados!$A$1:$ZZ$1, 0))</f>
        <v>0</v>
      </c>
      <c r="B173">
        <f>INDEX(resultados!$A$2:$ZZ$221, 167, MATCH($B$2, resultados!$A$1:$ZZ$1, 0))</f>
        <v>0</v>
      </c>
      <c r="C173">
        <f>INDEX(resultados!$A$2:$ZZ$221, 167, MATCH($B$3, resultados!$A$1:$ZZ$1, 0))</f>
        <v>0</v>
      </c>
    </row>
    <row r="174" spans="1:3">
      <c r="A174">
        <f>INDEX(resultados!$A$2:$ZZ$221, 168, MATCH($B$1, resultados!$A$1:$ZZ$1, 0))</f>
        <v>0</v>
      </c>
      <c r="B174">
        <f>INDEX(resultados!$A$2:$ZZ$221, 168, MATCH($B$2, resultados!$A$1:$ZZ$1, 0))</f>
        <v>0</v>
      </c>
      <c r="C174">
        <f>INDEX(resultados!$A$2:$ZZ$221, 168, MATCH($B$3, resultados!$A$1:$ZZ$1, 0))</f>
        <v>0</v>
      </c>
    </row>
    <row r="175" spans="1:3">
      <c r="A175">
        <f>INDEX(resultados!$A$2:$ZZ$221, 169, MATCH($B$1, resultados!$A$1:$ZZ$1, 0))</f>
        <v>0</v>
      </c>
      <c r="B175">
        <f>INDEX(resultados!$A$2:$ZZ$221, 169, MATCH($B$2, resultados!$A$1:$ZZ$1, 0))</f>
        <v>0</v>
      </c>
      <c r="C175">
        <f>INDEX(resultados!$A$2:$ZZ$221, 169, MATCH($B$3, resultados!$A$1:$ZZ$1, 0))</f>
        <v>0</v>
      </c>
    </row>
    <row r="176" spans="1:3">
      <c r="A176">
        <f>INDEX(resultados!$A$2:$ZZ$221, 170, MATCH($B$1, resultados!$A$1:$ZZ$1, 0))</f>
        <v>0</v>
      </c>
      <c r="B176">
        <f>INDEX(resultados!$A$2:$ZZ$221, 170, MATCH($B$2, resultados!$A$1:$ZZ$1, 0))</f>
        <v>0</v>
      </c>
      <c r="C176">
        <f>INDEX(resultados!$A$2:$ZZ$221, 170, MATCH($B$3, resultados!$A$1:$ZZ$1, 0))</f>
        <v>0</v>
      </c>
    </row>
    <row r="177" spans="1:3">
      <c r="A177">
        <f>INDEX(resultados!$A$2:$ZZ$221, 171, MATCH($B$1, resultados!$A$1:$ZZ$1, 0))</f>
        <v>0</v>
      </c>
      <c r="B177">
        <f>INDEX(resultados!$A$2:$ZZ$221, 171, MATCH($B$2, resultados!$A$1:$ZZ$1, 0))</f>
        <v>0</v>
      </c>
      <c r="C177">
        <f>INDEX(resultados!$A$2:$ZZ$221, 171, MATCH($B$3, resultados!$A$1:$ZZ$1, 0))</f>
        <v>0</v>
      </c>
    </row>
    <row r="178" spans="1:3">
      <c r="A178">
        <f>INDEX(resultados!$A$2:$ZZ$221, 172, MATCH($B$1, resultados!$A$1:$ZZ$1, 0))</f>
        <v>0</v>
      </c>
      <c r="B178">
        <f>INDEX(resultados!$A$2:$ZZ$221, 172, MATCH($B$2, resultados!$A$1:$ZZ$1, 0))</f>
        <v>0</v>
      </c>
      <c r="C178">
        <f>INDEX(resultados!$A$2:$ZZ$221, 172, MATCH($B$3, resultados!$A$1:$ZZ$1, 0))</f>
        <v>0</v>
      </c>
    </row>
    <row r="179" spans="1:3">
      <c r="A179">
        <f>INDEX(resultados!$A$2:$ZZ$221, 173, MATCH($B$1, resultados!$A$1:$ZZ$1, 0))</f>
        <v>0</v>
      </c>
      <c r="B179">
        <f>INDEX(resultados!$A$2:$ZZ$221, 173, MATCH($B$2, resultados!$A$1:$ZZ$1, 0))</f>
        <v>0</v>
      </c>
      <c r="C179">
        <f>INDEX(resultados!$A$2:$ZZ$221, 173, MATCH($B$3, resultados!$A$1:$ZZ$1, 0))</f>
        <v>0</v>
      </c>
    </row>
    <row r="180" spans="1:3">
      <c r="A180">
        <f>INDEX(resultados!$A$2:$ZZ$221, 174, MATCH($B$1, resultados!$A$1:$ZZ$1, 0))</f>
        <v>0</v>
      </c>
      <c r="B180">
        <f>INDEX(resultados!$A$2:$ZZ$221, 174, MATCH($B$2, resultados!$A$1:$ZZ$1, 0))</f>
        <v>0</v>
      </c>
      <c r="C180">
        <f>INDEX(resultados!$A$2:$ZZ$221, 174, MATCH($B$3, resultados!$A$1:$ZZ$1, 0))</f>
        <v>0</v>
      </c>
    </row>
    <row r="181" spans="1:3">
      <c r="A181">
        <f>INDEX(resultados!$A$2:$ZZ$221, 175, MATCH($B$1, resultados!$A$1:$ZZ$1, 0))</f>
        <v>0</v>
      </c>
      <c r="B181">
        <f>INDEX(resultados!$A$2:$ZZ$221, 175, MATCH($B$2, resultados!$A$1:$ZZ$1, 0))</f>
        <v>0</v>
      </c>
      <c r="C181">
        <f>INDEX(resultados!$A$2:$ZZ$221, 175, MATCH($B$3, resultados!$A$1:$ZZ$1, 0))</f>
        <v>0</v>
      </c>
    </row>
    <row r="182" spans="1:3">
      <c r="A182">
        <f>INDEX(resultados!$A$2:$ZZ$221, 176, MATCH($B$1, resultados!$A$1:$ZZ$1, 0))</f>
        <v>0</v>
      </c>
      <c r="B182">
        <f>INDEX(resultados!$A$2:$ZZ$221, 176, MATCH($B$2, resultados!$A$1:$ZZ$1, 0))</f>
        <v>0</v>
      </c>
      <c r="C182">
        <f>INDEX(resultados!$A$2:$ZZ$221, 176, MATCH($B$3, resultados!$A$1:$ZZ$1, 0))</f>
        <v>0</v>
      </c>
    </row>
    <row r="183" spans="1:3">
      <c r="A183">
        <f>INDEX(resultados!$A$2:$ZZ$221, 177, MATCH($B$1, resultados!$A$1:$ZZ$1, 0))</f>
        <v>0</v>
      </c>
      <c r="B183">
        <f>INDEX(resultados!$A$2:$ZZ$221, 177, MATCH($B$2, resultados!$A$1:$ZZ$1, 0))</f>
        <v>0</v>
      </c>
      <c r="C183">
        <f>INDEX(resultados!$A$2:$ZZ$221, 177, MATCH($B$3, resultados!$A$1:$ZZ$1, 0))</f>
        <v>0</v>
      </c>
    </row>
    <row r="184" spans="1:3">
      <c r="A184">
        <f>INDEX(resultados!$A$2:$ZZ$221, 178, MATCH($B$1, resultados!$A$1:$ZZ$1, 0))</f>
        <v>0</v>
      </c>
      <c r="B184">
        <f>INDEX(resultados!$A$2:$ZZ$221, 178, MATCH($B$2, resultados!$A$1:$ZZ$1, 0))</f>
        <v>0</v>
      </c>
      <c r="C184">
        <f>INDEX(resultados!$A$2:$ZZ$221, 178, MATCH($B$3, resultados!$A$1:$ZZ$1, 0))</f>
        <v>0</v>
      </c>
    </row>
    <row r="185" spans="1:3">
      <c r="A185">
        <f>INDEX(resultados!$A$2:$ZZ$221, 179, MATCH($B$1, resultados!$A$1:$ZZ$1, 0))</f>
        <v>0</v>
      </c>
      <c r="B185">
        <f>INDEX(resultados!$A$2:$ZZ$221, 179, MATCH($B$2, resultados!$A$1:$ZZ$1, 0))</f>
        <v>0</v>
      </c>
      <c r="C185">
        <f>INDEX(resultados!$A$2:$ZZ$221, 179, MATCH($B$3, resultados!$A$1:$ZZ$1, 0))</f>
        <v>0</v>
      </c>
    </row>
    <row r="186" spans="1:3">
      <c r="A186">
        <f>INDEX(resultados!$A$2:$ZZ$221, 180, MATCH($B$1, resultados!$A$1:$ZZ$1, 0))</f>
        <v>0</v>
      </c>
      <c r="B186">
        <f>INDEX(resultados!$A$2:$ZZ$221, 180, MATCH($B$2, resultados!$A$1:$ZZ$1, 0))</f>
        <v>0</v>
      </c>
      <c r="C186">
        <f>INDEX(resultados!$A$2:$ZZ$221, 180, MATCH($B$3, resultados!$A$1:$ZZ$1, 0))</f>
        <v>0</v>
      </c>
    </row>
    <row r="187" spans="1:3">
      <c r="A187">
        <f>INDEX(resultados!$A$2:$ZZ$221, 181, MATCH($B$1, resultados!$A$1:$ZZ$1, 0))</f>
        <v>0</v>
      </c>
      <c r="B187">
        <f>INDEX(resultados!$A$2:$ZZ$221, 181, MATCH($B$2, resultados!$A$1:$ZZ$1, 0))</f>
        <v>0</v>
      </c>
      <c r="C187">
        <f>INDEX(resultados!$A$2:$ZZ$221, 181, MATCH($B$3, resultados!$A$1:$ZZ$1, 0))</f>
        <v>0</v>
      </c>
    </row>
    <row r="188" spans="1:3">
      <c r="A188">
        <f>INDEX(resultados!$A$2:$ZZ$221, 182, MATCH($B$1, resultados!$A$1:$ZZ$1, 0))</f>
        <v>0</v>
      </c>
      <c r="B188">
        <f>INDEX(resultados!$A$2:$ZZ$221, 182, MATCH($B$2, resultados!$A$1:$ZZ$1, 0))</f>
        <v>0</v>
      </c>
      <c r="C188">
        <f>INDEX(resultados!$A$2:$ZZ$221, 182, MATCH($B$3, resultados!$A$1:$ZZ$1, 0))</f>
        <v>0</v>
      </c>
    </row>
    <row r="189" spans="1:3">
      <c r="A189">
        <f>INDEX(resultados!$A$2:$ZZ$221, 183, MATCH($B$1, resultados!$A$1:$ZZ$1, 0))</f>
        <v>0</v>
      </c>
      <c r="B189">
        <f>INDEX(resultados!$A$2:$ZZ$221, 183, MATCH($B$2, resultados!$A$1:$ZZ$1, 0))</f>
        <v>0</v>
      </c>
      <c r="C189">
        <f>INDEX(resultados!$A$2:$ZZ$221, 183, MATCH($B$3, resultados!$A$1:$ZZ$1, 0))</f>
        <v>0</v>
      </c>
    </row>
    <row r="190" spans="1:3">
      <c r="A190">
        <f>INDEX(resultados!$A$2:$ZZ$221, 184, MATCH($B$1, resultados!$A$1:$ZZ$1, 0))</f>
        <v>0</v>
      </c>
      <c r="B190">
        <f>INDEX(resultados!$A$2:$ZZ$221, 184, MATCH($B$2, resultados!$A$1:$ZZ$1, 0))</f>
        <v>0</v>
      </c>
      <c r="C190">
        <f>INDEX(resultados!$A$2:$ZZ$221, 184, MATCH($B$3, resultados!$A$1:$ZZ$1, 0))</f>
        <v>0</v>
      </c>
    </row>
    <row r="191" spans="1:3">
      <c r="A191">
        <f>INDEX(resultados!$A$2:$ZZ$221, 185, MATCH($B$1, resultados!$A$1:$ZZ$1, 0))</f>
        <v>0</v>
      </c>
      <c r="B191">
        <f>INDEX(resultados!$A$2:$ZZ$221, 185, MATCH($B$2, resultados!$A$1:$ZZ$1, 0))</f>
        <v>0</v>
      </c>
      <c r="C191">
        <f>INDEX(resultados!$A$2:$ZZ$221, 185, MATCH($B$3, resultados!$A$1:$ZZ$1, 0))</f>
        <v>0</v>
      </c>
    </row>
    <row r="192" spans="1:3">
      <c r="A192">
        <f>INDEX(resultados!$A$2:$ZZ$221, 186, MATCH($B$1, resultados!$A$1:$ZZ$1, 0))</f>
        <v>0</v>
      </c>
      <c r="B192">
        <f>INDEX(resultados!$A$2:$ZZ$221, 186, MATCH($B$2, resultados!$A$1:$ZZ$1, 0))</f>
        <v>0</v>
      </c>
      <c r="C192">
        <f>INDEX(resultados!$A$2:$ZZ$221, 186, MATCH($B$3, resultados!$A$1:$ZZ$1, 0))</f>
        <v>0</v>
      </c>
    </row>
    <row r="193" spans="1:3">
      <c r="A193">
        <f>INDEX(resultados!$A$2:$ZZ$221, 187, MATCH($B$1, resultados!$A$1:$ZZ$1, 0))</f>
        <v>0</v>
      </c>
      <c r="B193">
        <f>INDEX(resultados!$A$2:$ZZ$221, 187, MATCH($B$2, resultados!$A$1:$ZZ$1, 0))</f>
        <v>0</v>
      </c>
      <c r="C193">
        <f>INDEX(resultados!$A$2:$ZZ$221, 187, MATCH($B$3, resultados!$A$1:$ZZ$1, 0))</f>
        <v>0</v>
      </c>
    </row>
    <row r="194" spans="1:3">
      <c r="A194">
        <f>INDEX(resultados!$A$2:$ZZ$221, 188, MATCH($B$1, resultados!$A$1:$ZZ$1, 0))</f>
        <v>0</v>
      </c>
      <c r="B194">
        <f>INDEX(resultados!$A$2:$ZZ$221, 188, MATCH($B$2, resultados!$A$1:$ZZ$1, 0))</f>
        <v>0</v>
      </c>
      <c r="C194">
        <f>INDEX(resultados!$A$2:$ZZ$221, 188, MATCH($B$3, resultados!$A$1:$ZZ$1, 0))</f>
        <v>0</v>
      </c>
    </row>
    <row r="195" spans="1:3">
      <c r="A195">
        <f>INDEX(resultados!$A$2:$ZZ$221, 189, MATCH($B$1, resultados!$A$1:$ZZ$1, 0))</f>
        <v>0</v>
      </c>
      <c r="B195">
        <f>INDEX(resultados!$A$2:$ZZ$221, 189, MATCH($B$2, resultados!$A$1:$ZZ$1, 0))</f>
        <v>0</v>
      </c>
      <c r="C195">
        <f>INDEX(resultados!$A$2:$ZZ$221, 189, MATCH($B$3, resultados!$A$1:$ZZ$1, 0))</f>
        <v>0</v>
      </c>
    </row>
    <row r="196" spans="1:3">
      <c r="A196">
        <f>INDEX(resultados!$A$2:$ZZ$221, 190, MATCH($B$1, resultados!$A$1:$ZZ$1, 0))</f>
        <v>0</v>
      </c>
      <c r="B196">
        <f>INDEX(resultados!$A$2:$ZZ$221, 190, MATCH($B$2, resultados!$A$1:$ZZ$1, 0))</f>
        <v>0</v>
      </c>
      <c r="C196">
        <f>INDEX(resultados!$A$2:$ZZ$221, 190, MATCH($B$3, resultados!$A$1:$ZZ$1, 0))</f>
        <v>0</v>
      </c>
    </row>
    <row r="197" spans="1:3">
      <c r="A197">
        <f>INDEX(resultados!$A$2:$ZZ$221, 191, MATCH($B$1, resultados!$A$1:$ZZ$1, 0))</f>
        <v>0</v>
      </c>
      <c r="B197">
        <f>INDEX(resultados!$A$2:$ZZ$221, 191, MATCH($B$2, resultados!$A$1:$ZZ$1, 0))</f>
        <v>0</v>
      </c>
      <c r="C197">
        <f>INDEX(resultados!$A$2:$ZZ$221, 191, MATCH($B$3, resultados!$A$1:$ZZ$1, 0))</f>
        <v>0</v>
      </c>
    </row>
    <row r="198" spans="1:3">
      <c r="A198">
        <f>INDEX(resultados!$A$2:$ZZ$221, 192, MATCH($B$1, resultados!$A$1:$ZZ$1, 0))</f>
        <v>0</v>
      </c>
      <c r="B198">
        <f>INDEX(resultados!$A$2:$ZZ$221, 192, MATCH($B$2, resultados!$A$1:$ZZ$1, 0))</f>
        <v>0</v>
      </c>
      <c r="C198">
        <f>INDEX(resultados!$A$2:$ZZ$221, 192, MATCH($B$3, resultados!$A$1:$ZZ$1, 0))</f>
        <v>0</v>
      </c>
    </row>
    <row r="199" spans="1:3">
      <c r="A199">
        <f>INDEX(resultados!$A$2:$ZZ$221, 193, MATCH($B$1, resultados!$A$1:$ZZ$1, 0))</f>
        <v>0</v>
      </c>
      <c r="B199">
        <f>INDEX(resultados!$A$2:$ZZ$221, 193, MATCH($B$2, resultados!$A$1:$ZZ$1, 0))</f>
        <v>0</v>
      </c>
      <c r="C199">
        <f>INDEX(resultados!$A$2:$ZZ$221, 193, MATCH($B$3, resultados!$A$1:$ZZ$1, 0))</f>
        <v>0</v>
      </c>
    </row>
    <row r="200" spans="1:3">
      <c r="A200">
        <f>INDEX(resultados!$A$2:$ZZ$221, 194, MATCH($B$1, resultados!$A$1:$ZZ$1, 0))</f>
        <v>0</v>
      </c>
      <c r="B200">
        <f>INDEX(resultados!$A$2:$ZZ$221, 194, MATCH($B$2, resultados!$A$1:$ZZ$1, 0))</f>
        <v>0</v>
      </c>
      <c r="C200">
        <f>INDEX(resultados!$A$2:$ZZ$221, 194, MATCH($B$3, resultados!$A$1:$ZZ$1, 0))</f>
        <v>0</v>
      </c>
    </row>
    <row r="201" spans="1:3">
      <c r="A201">
        <f>INDEX(resultados!$A$2:$ZZ$221, 195, MATCH($B$1, resultados!$A$1:$ZZ$1, 0))</f>
        <v>0</v>
      </c>
      <c r="B201">
        <f>INDEX(resultados!$A$2:$ZZ$221, 195, MATCH($B$2, resultados!$A$1:$ZZ$1, 0))</f>
        <v>0</v>
      </c>
      <c r="C201">
        <f>INDEX(resultados!$A$2:$ZZ$221, 195, MATCH($B$3, resultados!$A$1:$ZZ$1, 0))</f>
        <v>0</v>
      </c>
    </row>
    <row r="202" spans="1:3">
      <c r="A202">
        <f>INDEX(resultados!$A$2:$ZZ$221, 196, MATCH($B$1, resultados!$A$1:$ZZ$1, 0))</f>
        <v>0</v>
      </c>
      <c r="B202">
        <f>INDEX(resultados!$A$2:$ZZ$221, 196, MATCH($B$2, resultados!$A$1:$ZZ$1, 0))</f>
        <v>0</v>
      </c>
      <c r="C202">
        <f>INDEX(resultados!$A$2:$ZZ$221, 196, MATCH($B$3, resultados!$A$1:$ZZ$1, 0))</f>
        <v>0</v>
      </c>
    </row>
    <row r="203" spans="1:3">
      <c r="A203">
        <f>INDEX(resultados!$A$2:$ZZ$221, 197, MATCH($B$1, resultados!$A$1:$ZZ$1, 0))</f>
        <v>0</v>
      </c>
      <c r="B203">
        <f>INDEX(resultados!$A$2:$ZZ$221, 197, MATCH($B$2, resultados!$A$1:$ZZ$1, 0))</f>
        <v>0</v>
      </c>
      <c r="C203">
        <f>INDEX(resultados!$A$2:$ZZ$221, 197, MATCH($B$3, resultados!$A$1:$ZZ$1, 0))</f>
        <v>0</v>
      </c>
    </row>
    <row r="204" spans="1:3">
      <c r="A204">
        <f>INDEX(resultados!$A$2:$ZZ$221, 198, MATCH($B$1, resultados!$A$1:$ZZ$1, 0))</f>
        <v>0</v>
      </c>
      <c r="B204">
        <f>INDEX(resultados!$A$2:$ZZ$221, 198, MATCH($B$2, resultados!$A$1:$ZZ$1, 0))</f>
        <v>0</v>
      </c>
      <c r="C204">
        <f>INDEX(resultados!$A$2:$ZZ$221, 198, MATCH($B$3, resultados!$A$1:$ZZ$1, 0))</f>
        <v>0</v>
      </c>
    </row>
    <row r="205" spans="1:3">
      <c r="A205">
        <f>INDEX(resultados!$A$2:$ZZ$221, 199, MATCH($B$1, resultados!$A$1:$ZZ$1, 0))</f>
        <v>0</v>
      </c>
      <c r="B205">
        <f>INDEX(resultados!$A$2:$ZZ$221, 199, MATCH($B$2, resultados!$A$1:$ZZ$1, 0))</f>
        <v>0</v>
      </c>
      <c r="C205">
        <f>INDEX(resultados!$A$2:$ZZ$221, 199, MATCH($B$3, resultados!$A$1:$ZZ$1, 0))</f>
        <v>0</v>
      </c>
    </row>
    <row r="206" spans="1:3">
      <c r="A206">
        <f>INDEX(resultados!$A$2:$ZZ$221, 200, MATCH($B$1, resultados!$A$1:$ZZ$1, 0))</f>
        <v>0</v>
      </c>
      <c r="B206">
        <f>INDEX(resultados!$A$2:$ZZ$221, 200, MATCH($B$2, resultados!$A$1:$ZZ$1, 0))</f>
        <v>0</v>
      </c>
      <c r="C206">
        <f>INDEX(resultados!$A$2:$ZZ$221, 200, MATCH($B$3, resultados!$A$1:$ZZ$1, 0))</f>
        <v>0</v>
      </c>
    </row>
    <row r="207" spans="1:3">
      <c r="A207">
        <f>INDEX(resultados!$A$2:$ZZ$221, 201, MATCH($B$1, resultados!$A$1:$ZZ$1, 0))</f>
        <v>0</v>
      </c>
      <c r="B207">
        <f>INDEX(resultados!$A$2:$ZZ$221, 201, MATCH($B$2, resultados!$A$1:$ZZ$1, 0))</f>
        <v>0</v>
      </c>
      <c r="C207">
        <f>INDEX(resultados!$A$2:$ZZ$221, 201, MATCH($B$3, resultados!$A$1:$ZZ$1, 0))</f>
        <v>0</v>
      </c>
    </row>
    <row r="208" spans="1:3">
      <c r="A208">
        <f>INDEX(resultados!$A$2:$ZZ$221, 202, MATCH($B$1, resultados!$A$1:$ZZ$1, 0))</f>
        <v>0</v>
      </c>
      <c r="B208">
        <f>INDEX(resultados!$A$2:$ZZ$221, 202, MATCH($B$2, resultados!$A$1:$ZZ$1, 0))</f>
        <v>0</v>
      </c>
      <c r="C208">
        <f>INDEX(resultados!$A$2:$ZZ$221, 202, MATCH($B$3, resultados!$A$1:$ZZ$1, 0))</f>
        <v>0</v>
      </c>
    </row>
    <row r="209" spans="1:3">
      <c r="A209">
        <f>INDEX(resultados!$A$2:$ZZ$221, 203, MATCH($B$1, resultados!$A$1:$ZZ$1, 0))</f>
        <v>0</v>
      </c>
      <c r="B209">
        <f>INDEX(resultados!$A$2:$ZZ$221, 203, MATCH($B$2, resultados!$A$1:$ZZ$1, 0))</f>
        <v>0</v>
      </c>
      <c r="C209">
        <f>INDEX(resultados!$A$2:$ZZ$221, 203, MATCH($B$3, resultados!$A$1:$ZZ$1, 0))</f>
        <v>0</v>
      </c>
    </row>
    <row r="210" spans="1:3">
      <c r="A210">
        <f>INDEX(resultados!$A$2:$ZZ$221, 204, MATCH($B$1, resultados!$A$1:$ZZ$1, 0))</f>
        <v>0</v>
      </c>
      <c r="B210">
        <f>INDEX(resultados!$A$2:$ZZ$221, 204, MATCH($B$2, resultados!$A$1:$ZZ$1, 0))</f>
        <v>0</v>
      </c>
      <c r="C210">
        <f>INDEX(resultados!$A$2:$ZZ$221, 204, MATCH($B$3, resultados!$A$1:$ZZ$1, 0))</f>
        <v>0</v>
      </c>
    </row>
    <row r="211" spans="1:3">
      <c r="A211">
        <f>INDEX(resultados!$A$2:$ZZ$221, 205, MATCH($B$1, resultados!$A$1:$ZZ$1, 0))</f>
        <v>0</v>
      </c>
      <c r="B211">
        <f>INDEX(resultados!$A$2:$ZZ$221, 205, MATCH($B$2, resultados!$A$1:$ZZ$1, 0))</f>
        <v>0</v>
      </c>
      <c r="C211">
        <f>INDEX(resultados!$A$2:$ZZ$221, 205, MATCH($B$3, resultados!$A$1:$ZZ$1, 0))</f>
        <v>0</v>
      </c>
    </row>
    <row r="212" spans="1:3">
      <c r="A212">
        <f>INDEX(resultados!$A$2:$ZZ$221, 206, MATCH($B$1, resultados!$A$1:$ZZ$1, 0))</f>
        <v>0</v>
      </c>
      <c r="B212">
        <f>INDEX(resultados!$A$2:$ZZ$221, 206, MATCH($B$2, resultados!$A$1:$ZZ$1, 0))</f>
        <v>0</v>
      </c>
      <c r="C212">
        <f>INDEX(resultados!$A$2:$ZZ$221, 206, MATCH($B$3, resultados!$A$1:$ZZ$1, 0))</f>
        <v>0</v>
      </c>
    </row>
    <row r="213" spans="1:3">
      <c r="A213">
        <f>INDEX(resultados!$A$2:$ZZ$221, 207, MATCH($B$1, resultados!$A$1:$ZZ$1, 0))</f>
        <v>0</v>
      </c>
      <c r="B213">
        <f>INDEX(resultados!$A$2:$ZZ$221, 207, MATCH($B$2, resultados!$A$1:$ZZ$1, 0))</f>
        <v>0</v>
      </c>
      <c r="C213">
        <f>INDEX(resultados!$A$2:$ZZ$221, 207, MATCH($B$3, resultados!$A$1:$ZZ$1, 0))</f>
        <v>0</v>
      </c>
    </row>
    <row r="214" spans="1:3">
      <c r="A214">
        <f>INDEX(resultados!$A$2:$ZZ$221, 208, MATCH($B$1, resultados!$A$1:$ZZ$1, 0))</f>
        <v>0</v>
      </c>
      <c r="B214">
        <f>INDEX(resultados!$A$2:$ZZ$221, 208, MATCH($B$2, resultados!$A$1:$ZZ$1, 0))</f>
        <v>0</v>
      </c>
      <c r="C214">
        <f>INDEX(resultados!$A$2:$ZZ$221, 208, MATCH($B$3, resultados!$A$1:$ZZ$1, 0))</f>
        <v>0</v>
      </c>
    </row>
    <row r="215" spans="1:3">
      <c r="A215">
        <f>INDEX(resultados!$A$2:$ZZ$221, 209, MATCH($B$1, resultados!$A$1:$ZZ$1, 0))</f>
        <v>0</v>
      </c>
      <c r="B215">
        <f>INDEX(resultados!$A$2:$ZZ$221, 209, MATCH($B$2, resultados!$A$1:$ZZ$1, 0))</f>
        <v>0</v>
      </c>
      <c r="C215">
        <f>INDEX(resultados!$A$2:$ZZ$221, 209, MATCH($B$3, resultados!$A$1:$ZZ$1, 0))</f>
        <v>0</v>
      </c>
    </row>
    <row r="216" spans="1:3">
      <c r="A216">
        <f>INDEX(resultados!$A$2:$ZZ$221, 210, MATCH($B$1, resultados!$A$1:$ZZ$1, 0))</f>
        <v>0</v>
      </c>
      <c r="B216">
        <f>INDEX(resultados!$A$2:$ZZ$221, 210, MATCH($B$2, resultados!$A$1:$ZZ$1, 0))</f>
        <v>0</v>
      </c>
      <c r="C216">
        <f>INDEX(resultados!$A$2:$ZZ$221, 210, MATCH($B$3, resultados!$A$1:$ZZ$1, 0))</f>
        <v>0</v>
      </c>
    </row>
    <row r="217" spans="1:3">
      <c r="A217">
        <f>INDEX(resultados!$A$2:$ZZ$221, 211, MATCH($B$1, resultados!$A$1:$ZZ$1, 0))</f>
        <v>0</v>
      </c>
      <c r="B217">
        <f>INDEX(resultados!$A$2:$ZZ$221, 211, MATCH($B$2, resultados!$A$1:$ZZ$1, 0))</f>
        <v>0</v>
      </c>
      <c r="C217">
        <f>INDEX(resultados!$A$2:$ZZ$221, 211, MATCH($B$3, resultados!$A$1:$ZZ$1, 0))</f>
        <v>0</v>
      </c>
    </row>
    <row r="218" spans="1:3">
      <c r="A218">
        <f>INDEX(resultados!$A$2:$ZZ$221, 212, MATCH($B$1, resultados!$A$1:$ZZ$1, 0))</f>
        <v>0</v>
      </c>
      <c r="B218">
        <f>INDEX(resultados!$A$2:$ZZ$221, 212, MATCH($B$2, resultados!$A$1:$ZZ$1, 0))</f>
        <v>0</v>
      </c>
      <c r="C218">
        <f>INDEX(resultados!$A$2:$ZZ$221, 212, MATCH($B$3, resultados!$A$1:$ZZ$1, 0))</f>
        <v>0</v>
      </c>
    </row>
    <row r="219" spans="1:3">
      <c r="A219">
        <f>INDEX(resultados!$A$2:$ZZ$221, 213, MATCH($B$1, resultados!$A$1:$ZZ$1, 0))</f>
        <v>0</v>
      </c>
      <c r="B219">
        <f>INDEX(resultados!$A$2:$ZZ$221, 213, MATCH($B$2, resultados!$A$1:$ZZ$1, 0))</f>
        <v>0</v>
      </c>
      <c r="C219">
        <f>INDEX(resultados!$A$2:$ZZ$221, 213, MATCH($B$3, resultados!$A$1:$ZZ$1, 0))</f>
        <v>0</v>
      </c>
    </row>
    <row r="220" spans="1:3">
      <c r="A220">
        <f>INDEX(resultados!$A$2:$ZZ$221, 214, MATCH($B$1, resultados!$A$1:$ZZ$1, 0))</f>
        <v>0</v>
      </c>
      <c r="B220">
        <f>INDEX(resultados!$A$2:$ZZ$221, 214, MATCH($B$2, resultados!$A$1:$ZZ$1, 0))</f>
        <v>0</v>
      </c>
      <c r="C220">
        <f>INDEX(resultados!$A$2:$ZZ$221, 214, MATCH($B$3, resultados!$A$1:$ZZ$1, 0))</f>
        <v>0</v>
      </c>
    </row>
    <row r="221" spans="1:3">
      <c r="A221">
        <f>INDEX(resultados!$A$2:$ZZ$221, 215, MATCH($B$1, resultados!$A$1:$ZZ$1, 0))</f>
        <v>0</v>
      </c>
      <c r="B221">
        <f>INDEX(resultados!$A$2:$ZZ$221, 215, MATCH($B$2, resultados!$A$1:$ZZ$1, 0))</f>
        <v>0</v>
      </c>
      <c r="C221">
        <f>INDEX(resultados!$A$2:$ZZ$221, 215, MATCH($B$3, resultados!$A$1:$ZZ$1, 0))</f>
        <v>0</v>
      </c>
    </row>
    <row r="222" spans="1:3">
      <c r="A222">
        <f>INDEX(resultados!$A$2:$ZZ$221, 216, MATCH($B$1, resultados!$A$1:$ZZ$1, 0))</f>
        <v>0</v>
      </c>
      <c r="B222">
        <f>INDEX(resultados!$A$2:$ZZ$221, 216, MATCH($B$2, resultados!$A$1:$ZZ$1, 0))</f>
        <v>0</v>
      </c>
      <c r="C222">
        <f>INDEX(resultados!$A$2:$ZZ$221, 216, MATCH($B$3, resultados!$A$1:$ZZ$1, 0))</f>
        <v>0</v>
      </c>
    </row>
    <row r="223" spans="1:3">
      <c r="A223">
        <f>INDEX(resultados!$A$2:$ZZ$221, 217, MATCH($B$1, resultados!$A$1:$ZZ$1, 0))</f>
        <v>0</v>
      </c>
      <c r="B223">
        <f>INDEX(resultados!$A$2:$ZZ$221, 217, MATCH($B$2, resultados!$A$1:$ZZ$1, 0))</f>
        <v>0</v>
      </c>
      <c r="C223">
        <f>INDEX(resultados!$A$2:$ZZ$221, 217, MATCH($B$3, resultados!$A$1:$ZZ$1, 0))</f>
        <v>0</v>
      </c>
    </row>
    <row r="224" spans="1:3">
      <c r="A224">
        <f>INDEX(resultados!$A$2:$ZZ$221, 218, MATCH($B$1, resultados!$A$1:$ZZ$1, 0))</f>
        <v>0</v>
      </c>
      <c r="B224">
        <f>INDEX(resultados!$A$2:$ZZ$221, 218, MATCH($B$2, resultados!$A$1:$ZZ$1, 0))</f>
        <v>0</v>
      </c>
      <c r="C224">
        <f>INDEX(resultados!$A$2:$ZZ$221, 218, MATCH($B$3, resultados!$A$1:$ZZ$1, 0))</f>
        <v>0</v>
      </c>
    </row>
    <row r="225" spans="1:3">
      <c r="A225">
        <f>INDEX(resultados!$A$2:$ZZ$221, 219, MATCH($B$1, resultados!$A$1:$ZZ$1, 0))</f>
        <v>0</v>
      </c>
      <c r="B225">
        <f>INDEX(resultados!$A$2:$ZZ$221, 219, MATCH($B$2, resultados!$A$1:$ZZ$1, 0))</f>
        <v>0</v>
      </c>
      <c r="C225">
        <f>INDEX(resultados!$A$2:$ZZ$221, 219, MATCH($B$3, resultados!$A$1:$ZZ$1, 0))</f>
        <v>0</v>
      </c>
    </row>
    <row r="226" spans="1:3">
      <c r="A226">
        <f>INDEX(resultados!$A$2:$ZZ$221, 220, MATCH($B$1, resultados!$A$1:$ZZ$1, 0))</f>
        <v>0</v>
      </c>
      <c r="B226">
        <f>INDEX(resultados!$A$2:$ZZ$221, 220, MATCH($B$2, resultados!$A$1:$ZZ$1, 0))</f>
        <v>0</v>
      </c>
      <c r="C226">
        <f>INDEX(resultados!$A$2:$ZZ$221, 220,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2.1818</v>
      </c>
      <c r="E2">
        <v>45.83</v>
      </c>
      <c r="F2">
        <v>40.69</v>
      </c>
      <c r="G2">
        <v>11.52</v>
      </c>
      <c r="H2">
        <v>0.24</v>
      </c>
      <c r="I2">
        <v>212</v>
      </c>
      <c r="J2">
        <v>71.52</v>
      </c>
      <c r="K2">
        <v>32.27</v>
      </c>
      <c r="L2">
        <v>1</v>
      </c>
      <c r="M2">
        <v>210</v>
      </c>
      <c r="N2">
        <v>8.25</v>
      </c>
      <c r="O2">
        <v>9054.6</v>
      </c>
      <c r="P2">
        <v>293.12</v>
      </c>
      <c r="Q2">
        <v>1222.49</v>
      </c>
      <c r="R2">
        <v>297.21</v>
      </c>
      <c r="S2">
        <v>94.27</v>
      </c>
      <c r="T2">
        <v>99512.62</v>
      </c>
      <c r="U2">
        <v>0.32</v>
      </c>
      <c r="V2">
        <v>0.74</v>
      </c>
      <c r="W2">
        <v>20.85</v>
      </c>
      <c r="X2">
        <v>6.18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2.4742</v>
      </c>
      <c r="E3">
        <v>40.42</v>
      </c>
      <c r="F3">
        <v>37.13</v>
      </c>
      <c r="G3">
        <v>23.95</v>
      </c>
      <c r="H3">
        <v>0.48</v>
      </c>
      <c r="I3">
        <v>93</v>
      </c>
      <c r="J3">
        <v>72.7</v>
      </c>
      <c r="K3">
        <v>32.27</v>
      </c>
      <c r="L3">
        <v>2</v>
      </c>
      <c r="M3">
        <v>91</v>
      </c>
      <c r="N3">
        <v>8.43</v>
      </c>
      <c r="O3">
        <v>9200.25</v>
      </c>
      <c r="P3">
        <v>255.36</v>
      </c>
      <c r="Q3">
        <v>1220</v>
      </c>
      <c r="R3">
        <v>182.41</v>
      </c>
      <c r="S3">
        <v>94.27</v>
      </c>
      <c r="T3">
        <v>42707.99</v>
      </c>
      <c r="U3">
        <v>0.52</v>
      </c>
      <c r="V3">
        <v>0.8100000000000001</v>
      </c>
      <c r="W3">
        <v>20.64</v>
      </c>
      <c r="X3">
        <v>2.64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2.5765</v>
      </c>
      <c r="E4">
        <v>38.81</v>
      </c>
      <c r="F4">
        <v>36.08</v>
      </c>
      <c r="G4">
        <v>37.98</v>
      </c>
      <c r="H4">
        <v>0.71</v>
      </c>
      <c r="I4">
        <v>57</v>
      </c>
      <c r="J4">
        <v>73.88</v>
      </c>
      <c r="K4">
        <v>32.27</v>
      </c>
      <c r="L4">
        <v>3</v>
      </c>
      <c r="M4">
        <v>55</v>
      </c>
      <c r="N4">
        <v>8.609999999999999</v>
      </c>
      <c r="O4">
        <v>9346.23</v>
      </c>
      <c r="P4">
        <v>234.71</v>
      </c>
      <c r="Q4">
        <v>1219.39</v>
      </c>
      <c r="R4">
        <v>148.86</v>
      </c>
      <c r="S4">
        <v>94.27</v>
      </c>
      <c r="T4">
        <v>26112.43</v>
      </c>
      <c r="U4">
        <v>0.63</v>
      </c>
      <c r="V4">
        <v>0.84</v>
      </c>
      <c r="W4">
        <v>20.57</v>
      </c>
      <c r="X4">
        <v>1.6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2.6196</v>
      </c>
      <c r="E5">
        <v>38.17</v>
      </c>
      <c r="F5">
        <v>35.68</v>
      </c>
      <c r="G5">
        <v>50.97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4</v>
      </c>
      <c r="N5">
        <v>8.800000000000001</v>
      </c>
      <c r="O5">
        <v>9492.549999999999</v>
      </c>
      <c r="P5">
        <v>220.4</v>
      </c>
      <c r="Q5">
        <v>1219.59</v>
      </c>
      <c r="R5">
        <v>134.3</v>
      </c>
      <c r="S5">
        <v>94.27</v>
      </c>
      <c r="T5">
        <v>18907.53</v>
      </c>
      <c r="U5">
        <v>0.7</v>
      </c>
      <c r="V5">
        <v>0.85</v>
      </c>
      <c r="W5">
        <v>20.59</v>
      </c>
      <c r="X5">
        <v>1.2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2.6186</v>
      </c>
      <c r="E6">
        <v>38.19</v>
      </c>
      <c r="F6">
        <v>35.69</v>
      </c>
      <c r="G6">
        <v>50.99</v>
      </c>
      <c r="H6">
        <v>1.15</v>
      </c>
      <c r="I6">
        <v>42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223.55</v>
      </c>
      <c r="Q6">
        <v>1219.7</v>
      </c>
      <c r="R6">
        <v>134.71</v>
      </c>
      <c r="S6">
        <v>94.27</v>
      </c>
      <c r="T6">
        <v>19114.88</v>
      </c>
      <c r="U6">
        <v>0.7</v>
      </c>
      <c r="V6">
        <v>0.85</v>
      </c>
      <c r="W6">
        <v>20.6</v>
      </c>
      <c r="X6">
        <v>1.22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2.4442</v>
      </c>
      <c r="E2">
        <v>40.91</v>
      </c>
      <c r="F2">
        <v>37.9</v>
      </c>
      <c r="G2">
        <v>19.27</v>
      </c>
      <c r="H2">
        <v>0.43</v>
      </c>
      <c r="I2">
        <v>118</v>
      </c>
      <c r="J2">
        <v>39.78</v>
      </c>
      <c r="K2">
        <v>19.54</v>
      </c>
      <c r="L2">
        <v>1</v>
      </c>
      <c r="M2">
        <v>116</v>
      </c>
      <c r="N2">
        <v>4.24</v>
      </c>
      <c r="O2">
        <v>5140</v>
      </c>
      <c r="P2">
        <v>162.63</v>
      </c>
      <c r="Q2">
        <v>1220.61</v>
      </c>
      <c r="R2">
        <v>207.84</v>
      </c>
      <c r="S2">
        <v>94.27</v>
      </c>
      <c r="T2">
        <v>55296.86</v>
      </c>
      <c r="U2">
        <v>0.45</v>
      </c>
      <c r="V2">
        <v>0.8</v>
      </c>
      <c r="W2">
        <v>20.67</v>
      </c>
      <c r="X2">
        <v>3.41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2.5283</v>
      </c>
      <c r="E3">
        <v>39.55</v>
      </c>
      <c r="F3">
        <v>36.93</v>
      </c>
      <c r="G3">
        <v>26.7</v>
      </c>
      <c r="H3">
        <v>0.84</v>
      </c>
      <c r="I3">
        <v>83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152.42</v>
      </c>
      <c r="Q3">
        <v>1221.04</v>
      </c>
      <c r="R3">
        <v>172.42</v>
      </c>
      <c r="S3">
        <v>94.27</v>
      </c>
      <c r="T3">
        <v>37762.63</v>
      </c>
      <c r="U3">
        <v>0.55</v>
      </c>
      <c r="V3">
        <v>0.82</v>
      </c>
      <c r="W3">
        <v>20.73</v>
      </c>
      <c r="X3">
        <v>2.45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1.6872</v>
      </c>
      <c r="E2">
        <v>59.27</v>
      </c>
      <c r="F2">
        <v>45.92</v>
      </c>
      <c r="G2">
        <v>7.16</v>
      </c>
      <c r="H2">
        <v>0.12</v>
      </c>
      <c r="I2">
        <v>385</v>
      </c>
      <c r="J2">
        <v>141.81</v>
      </c>
      <c r="K2">
        <v>47.83</v>
      </c>
      <c r="L2">
        <v>1</v>
      </c>
      <c r="M2">
        <v>383</v>
      </c>
      <c r="N2">
        <v>22.98</v>
      </c>
      <c r="O2">
        <v>17723.39</v>
      </c>
      <c r="P2">
        <v>533.5700000000001</v>
      </c>
      <c r="Q2">
        <v>1225.14</v>
      </c>
      <c r="R2">
        <v>467.52</v>
      </c>
      <c r="S2">
        <v>94.27</v>
      </c>
      <c r="T2">
        <v>183804.38</v>
      </c>
      <c r="U2">
        <v>0.2</v>
      </c>
      <c r="V2">
        <v>0.66</v>
      </c>
      <c r="W2">
        <v>21.12</v>
      </c>
      <c r="X2">
        <v>11.37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2.1691</v>
      </c>
      <c r="E3">
        <v>46.1</v>
      </c>
      <c r="F3">
        <v>39.17</v>
      </c>
      <c r="G3">
        <v>14.42</v>
      </c>
      <c r="H3">
        <v>0.25</v>
      </c>
      <c r="I3">
        <v>163</v>
      </c>
      <c r="J3">
        <v>143.17</v>
      </c>
      <c r="K3">
        <v>47.83</v>
      </c>
      <c r="L3">
        <v>2</v>
      </c>
      <c r="M3">
        <v>161</v>
      </c>
      <c r="N3">
        <v>23.34</v>
      </c>
      <c r="O3">
        <v>17891.86</v>
      </c>
      <c r="P3">
        <v>451.17</v>
      </c>
      <c r="Q3">
        <v>1221.53</v>
      </c>
      <c r="R3">
        <v>249.44</v>
      </c>
      <c r="S3">
        <v>94.27</v>
      </c>
      <c r="T3">
        <v>75871.48</v>
      </c>
      <c r="U3">
        <v>0.38</v>
      </c>
      <c r="V3">
        <v>0.77</v>
      </c>
      <c r="W3">
        <v>20.73</v>
      </c>
      <c r="X3">
        <v>4.66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2.3454</v>
      </c>
      <c r="E4">
        <v>42.64</v>
      </c>
      <c r="F4">
        <v>37.43</v>
      </c>
      <c r="G4">
        <v>21.81</v>
      </c>
      <c r="H4">
        <v>0.37</v>
      </c>
      <c r="I4">
        <v>103</v>
      </c>
      <c r="J4">
        <v>144.54</v>
      </c>
      <c r="K4">
        <v>47.83</v>
      </c>
      <c r="L4">
        <v>3</v>
      </c>
      <c r="M4">
        <v>101</v>
      </c>
      <c r="N4">
        <v>23.71</v>
      </c>
      <c r="O4">
        <v>18060.85</v>
      </c>
      <c r="P4">
        <v>426.08</v>
      </c>
      <c r="Q4">
        <v>1220.48</v>
      </c>
      <c r="R4">
        <v>192.27</v>
      </c>
      <c r="S4">
        <v>94.27</v>
      </c>
      <c r="T4">
        <v>47590.45</v>
      </c>
      <c r="U4">
        <v>0.49</v>
      </c>
      <c r="V4">
        <v>0.8100000000000001</v>
      </c>
      <c r="W4">
        <v>20.65</v>
      </c>
      <c r="X4">
        <v>2.94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2.439</v>
      </c>
      <c r="E5">
        <v>41</v>
      </c>
      <c r="F5">
        <v>36.61</v>
      </c>
      <c r="G5">
        <v>29.28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73</v>
      </c>
      <c r="N5">
        <v>24.09</v>
      </c>
      <c r="O5">
        <v>18230.35</v>
      </c>
      <c r="P5">
        <v>411.33</v>
      </c>
      <c r="Q5">
        <v>1219.66</v>
      </c>
      <c r="R5">
        <v>166.06</v>
      </c>
      <c r="S5">
        <v>94.27</v>
      </c>
      <c r="T5">
        <v>34624.45</v>
      </c>
      <c r="U5">
        <v>0.57</v>
      </c>
      <c r="V5">
        <v>0.82</v>
      </c>
      <c r="W5">
        <v>20.6</v>
      </c>
      <c r="X5">
        <v>2.12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2.4949</v>
      </c>
      <c r="E6">
        <v>40.08</v>
      </c>
      <c r="F6">
        <v>36.15</v>
      </c>
      <c r="G6">
        <v>36.76</v>
      </c>
      <c r="H6">
        <v>0.6</v>
      </c>
      <c r="I6">
        <v>59</v>
      </c>
      <c r="J6">
        <v>147.3</v>
      </c>
      <c r="K6">
        <v>47.83</v>
      </c>
      <c r="L6">
        <v>5</v>
      </c>
      <c r="M6">
        <v>57</v>
      </c>
      <c r="N6">
        <v>24.47</v>
      </c>
      <c r="O6">
        <v>18400.38</v>
      </c>
      <c r="P6">
        <v>400.5</v>
      </c>
      <c r="Q6">
        <v>1219.67</v>
      </c>
      <c r="R6">
        <v>151.15</v>
      </c>
      <c r="S6">
        <v>94.27</v>
      </c>
      <c r="T6">
        <v>27249.92</v>
      </c>
      <c r="U6">
        <v>0.62</v>
      </c>
      <c r="V6">
        <v>0.83</v>
      </c>
      <c r="W6">
        <v>20.57</v>
      </c>
      <c r="X6">
        <v>1.67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2.5348</v>
      </c>
      <c r="E7">
        <v>39.45</v>
      </c>
      <c r="F7">
        <v>35.84</v>
      </c>
      <c r="G7">
        <v>44.79</v>
      </c>
      <c r="H7">
        <v>0.71</v>
      </c>
      <c r="I7">
        <v>48</v>
      </c>
      <c r="J7">
        <v>148.68</v>
      </c>
      <c r="K7">
        <v>47.83</v>
      </c>
      <c r="L7">
        <v>6</v>
      </c>
      <c r="M7">
        <v>46</v>
      </c>
      <c r="N7">
        <v>24.85</v>
      </c>
      <c r="O7">
        <v>18570.94</v>
      </c>
      <c r="P7">
        <v>391.37</v>
      </c>
      <c r="Q7">
        <v>1219.23</v>
      </c>
      <c r="R7">
        <v>140.6</v>
      </c>
      <c r="S7">
        <v>94.27</v>
      </c>
      <c r="T7">
        <v>22026.19</v>
      </c>
      <c r="U7">
        <v>0.67</v>
      </c>
      <c r="V7">
        <v>0.84</v>
      </c>
      <c r="W7">
        <v>20.57</v>
      </c>
      <c r="X7">
        <v>1.36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2.5625</v>
      </c>
      <c r="E8">
        <v>39.02</v>
      </c>
      <c r="F8">
        <v>35.61</v>
      </c>
      <c r="G8">
        <v>52.12</v>
      </c>
      <c r="H8">
        <v>0.83</v>
      </c>
      <c r="I8">
        <v>41</v>
      </c>
      <c r="J8">
        <v>150.07</v>
      </c>
      <c r="K8">
        <v>47.83</v>
      </c>
      <c r="L8">
        <v>7</v>
      </c>
      <c r="M8">
        <v>39</v>
      </c>
      <c r="N8">
        <v>25.24</v>
      </c>
      <c r="O8">
        <v>18742.03</v>
      </c>
      <c r="P8">
        <v>383.4</v>
      </c>
      <c r="Q8">
        <v>1219.11</v>
      </c>
      <c r="R8">
        <v>133.1</v>
      </c>
      <c r="S8">
        <v>94.27</v>
      </c>
      <c r="T8">
        <v>18312.27</v>
      </c>
      <c r="U8">
        <v>0.71</v>
      </c>
      <c r="V8">
        <v>0.85</v>
      </c>
      <c r="W8">
        <v>20.56</v>
      </c>
      <c r="X8">
        <v>1.14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2.5838</v>
      </c>
      <c r="E9">
        <v>38.7</v>
      </c>
      <c r="F9">
        <v>35.46</v>
      </c>
      <c r="G9">
        <v>60.79</v>
      </c>
      <c r="H9">
        <v>0.9399999999999999</v>
      </c>
      <c r="I9">
        <v>35</v>
      </c>
      <c r="J9">
        <v>151.46</v>
      </c>
      <c r="K9">
        <v>47.83</v>
      </c>
      <c r="L9">
        <v>8</v>
      </c>
      <c r="M9">
        <v>33</v>
      </c>
      <c r="N9">
        <v>25.63</v>
      </c>
      <c r="O9">
        <v>18913.66</v>
      </c>
      <c r="P9">
        <v>376.07</v>
      </c>
      <c r="Q9">
        <v>1219.03</v>
      </c>
      <c r="R9">
        <v>128.73</v>
      </c>
      <c r="S9">
        <v>94.27</v>
      </c>
      <c r="T9">
        <v>16158.95</v>
      </c>
      <c r="U9">
        <v>0.73</v>
      </c>
      <c r="V9">
        <v>0.85</v>
      </c>
      <c r="W9">
        <v>20.54</v>
      </c>
      <c r="X9">
        <v>0.99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2.6005</v>
      </c>
      <c r="E10">
        <v>38.45</v>
      </c>
      <c r="F10">
        <v>35.33</v>
      </c>
      <c r="G10">
        <v>68.38</v>
      </c>
      <c r="H10">
        <v>1.04</v>
      </c>
      <c r="I10">
        <v>31</v>
      </c>
      <c r="J10">
        <v>152.85</v>
      </c>
      <c r="K10">
        <v>47.83</v>
      </c>
      <c r="L10">
        <v>9</v>
      </c>
      <c r="M10">
        <v>29</v>
      </c>
      <c r="N10">
        <v>26.03</v>
      </c>
      <c r="O10">
        <v>19085.83</v>
      </c>
      <c r="P10">
        <v>368.17</v>
      </c>
      <c r="Q10">
        <v>1218.87</v>
      </c>
      <c r="R10">
        <v>124.49</v>
      </c>
      <c r="S10">
        <v>94.27</v>
      </c>
      <c r="T10">
        <v>14059.77</v>
      </c>
      <c r="U10">
        <v>0.76</v>
      </c>
      <c r="V10">
        <v>0.85</v>
      </c>
      <c r="W10">
        <v>20.53</v>
      </c>
      <c r="X10">
        <v>0.86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2.6171</v>
      </c>
      <c r="E11">
        <v>38.21</v>
      </c>
      <c r="F11">
        <v>35.2</v>
      </c>
      <c r="G11">
        <v>78.23</v>
      </c>
      <c r="H11">
        <v>1.15</v>
      </c>
      <c r="I11">
        <v>27</v>
      </c>
      <c r="J11">
        <v>154.25</v>
      </c>
      <c r="K11">
        <v>47.83</v>
      </c>
      <c r="L11">
        <v>10</v>
      </c>
      <c r="M11">
        <v>25</v>
      </c>
      <c r="N11">
        <v>26.43</v>
      </c>
      <c r="O11">
        <v>19258.55</v>
      </c>
      <c r="P11">
        <v>360.86</v>
      </c>
      <c r="Q11">
        <v>1218.96</v>
      </c>
      <c r="R11">
        <v>120.37</v>
      </c>
      <c r="S11">
        <v>94.27</v>
      </c>
      <c r="T11">
        <v>12017.55</v>
      </c>
      <c r="U11">
        <v>0.78</v>
      </c>
      <c r="V11">
        <v>0.86</v>
      </c>
      <c r="W11">
        <v>20.52</v>
      </c>
      <c r="X11">
        <v>0.73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2.6281</v>
      </c>
      <c r="E12">
        <v>38.05</v>
      </c>
      <c r="F12">
        <v>35.13</v>
      </c>
      <c r="G12">
        <v>87.81999999999999</v>
      </c>
      <c r="H12">
        <v>1.25</v>
      </c>
      <c r="I12">
        <v>24</v>
      </c>
      <c r="J12">
        <v>155.66</v>
      </c>
      <c r="K12">
        <v>47.83</v>
      </c>
      <c r="L12">
        <v>11</v>
      </c>
      <c r="M12">
        <v>22</v>
      </c>
      <c r="N12">
        <v>26.83</v>
      </c>
      <c r="O12">
        <v>19431.82</v>
      </c>
      <c r="P12">
        <v>353.44</v>
      </c>
      <c r="Q12">
        <v>1218.77</v>
      </c>
      <c r="R12">
        <v>118.23</v>
      </c>
      <c r="S12">
        <v>94.27</v>
      </c>
      <c r="T12">
        <v>10965.58</v>
      </c>
      <c r="U12">
        <v>0.8</v>
      </c>
      <c r="V12">
        <v>0.86</v>
      </c>
      <c r="W12">
        <v>20.51</v>
      </c>
      <c r="X12">
        <v>0.66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2.6366</v>
      </c>
      <c r="E13">
        <v>37.93</v>
      </c>
      <c r="F13">
        <v>35.06</v>
      </c>
      <c r="G13">
        <v>95.63</v>
      </c>
      <c r="H13">
        <v>1.35</v>
      </c>
      <c r="I13">
        <v>22</v>
      </c>
      <c r="J13">
        <v>157.07</v>
      </c>
      <c r="K13">
        <v>47.83</v>
      </c>
      <c r="L13">
        <v>12</v>
      </c>
      <c r="M13">
        <v>20</v>
      </c>
      <c r="N13">
        <v>27.24</v>
      </c>
      <c r="O13">
        <v>19605.66</v>
      </c>
      <c r="P13">
        <v>346.8</v>
      </c>
      <c r="Q13">
        <v>1218.77</v>
      </c>
      <c r="R13">
        <v>115.87</v>
      </c>
      <c r="S13">
        <v>94.27</v>
      </c>
      <c r="T13">
        <v>9793.07</v>
      </c>
      <c r="U13">
        <v>0.8100000000000001</v>
      </c>
      <c r="V13">
        <v>0.86</v>
      </c>
      <c r="W13">
        <v>20.52</v>
      </c>
      <c r="X13">
        <v>0.6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2.6456</v>
      </c>
      <c r="E14">
        <v>37.8</v>
      </c>
      <c r="F14">
        <v>34.99</v>
      </c>
      <c r="G14">
        <v>104.98</v>
      </c>
      <c r="H14">
        <v>1.45</v>
      </c>
      <c r="I14">
        <v>20</v>
      </c>
      <c r="J14">
        <v>158.48</v>
      </c>
      <c r="K14">
        <v>47.83</v>
      </c>
      <c r="L14">
        <v>13</v>
      </c>
      <c r="M14">
        <v>18</v>
      </c>
      <c r="N14">
        <v>27.65</v>
      </c>
      <c r="O14">
        <v>19780.06</v>
      </c>
      <c r="P14">
        <v>338.98</v>
      </c>
      <c r="Q14">
        <v>1218.62</v>
      </c>
      <c r="R14">
        <v>113.67</v>
      </c>
      <c r="S14">
        <v>94.27</v>
      </c>
      <c r="T14">
        <v>8703.559999999999</v>
      </c>
      <c r="U14">
        <v>0.83</v>
      </c>
      <c r="V14">
        <v>0.86</v>
      </c>
      <c r="W14">
        <v>20.51</v>
      </c>
      <c r="X14">
        <v>0.53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2.6474</v>
      </c>
      <c r="E15">
        <v>37.77</v>
      </c>
      <c r="F15">
        <v>35</v>
      </c>
      <c r="G15">
        <v>110.51</v>
      </c>
      <c r="H15">
        <v>1.55</v>
      </c>
      <c r="I15">
        <v>19</v>
      </c>
      <c r="J15">
        <v>159.9</v>
      </c>
      <c r="K15">
        <v>47.83</v>
      </c>
      <c r="L15">
        <v>14</v>
      </c>
      <c r="M15">
        <v>2</v>
      </c>
      <c r="N15">
        <v>28.07</v>
      </c>
      <c r="O15">
        <v>19955.16</v>
      </c>
      <c r="P15">
        <v>335.69</v>
      </c>
      <c r="Q15">
        <v>1219.11</v>
      </c>
      <c r="R15">
        <v>113.07</v>
      </c>
      <c r="S15">
        <v>94.27</v>
      </c>
      <c r="T15">
        <v>8408.799999999999</v>
      </c>
      <c r="U15">
        <v>0.83</v>
      </c>
      <c r="V15">
        <v>0.86</v>
      </c>
      <c r="W15">
        <v>20.53</v>
      </c>
      <c r="X15">
        <v>0.53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2.6469</v>
      </c>
      <c r="E16">
        <v>37.78</v>
      </c>
      <c r="F16">
        <v>35</v>
      </c>
      <c r="G16">
        <v>110.54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338.07</v>
      </c>
      <c r="Q16">
        <v>1218.9</v>
      </c>
      <c r="R16">
        <v>113.37</v>
      </c>
      <c r="S16">
        <v>94.27</v>
      </c>
      <c r="T16">
        <v>8558.049999999999</v>
      </c>
      <c r="U16">
        <v>0.83</v>
      </c>
      <c r="V16">
        <v>0.86</v>
      </c>
      <c r="W16">
        <v>20.53</v>
      </c>
      <c r="X16">
        <v>0.54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1.4777</v>
      </c>
      <c r="E2">
        <v>67.67</v>
      </c>
      <c r="F2">
        <v>48.54</v>
      </c>
      <c r="G2">
        <v>6.2</v>
      </c>
      <c r="H2">
        <v>0.1</v>
      </c>
      <c r="I2">
        <v>470</v>
      </c>
      <c r="J2">
        <v>176.73</v>
      </c>
      <c r="K2">
        <v>52.44</v>
      </c>
      <c r="L2">
        <v>1</v>
      </c>
      <c r="M2">
        <v>468</v>
      </c>
      <c r="N2">
        <v>33.29</v>
      </c>
      <c r="O2">
        <v>22031.19</v>
      </c>
      <c r="P2">
        <v>649.87</v>
      </c>
      <c r="Q2">
        <v>1226.67</v>
      </c>
      <c r="R2">
        <v>553.37</v>
      </c>
      <c r="S2">
        <v>94.27</v>
      </c>
      <c r="T2">
        <v>226302.89</v>
      </c>
      <c r="U2">
        <v>0.17</v>
      </c>
      <c r="V2">
        <v>0.62</v>
      </c>
      <c r="W2">
        <v>21.24</v>
      </c>
      <c r="X2">
        <v>13.97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2.0258</v>
      </c>
      <c r="E3">
        <v>49.36</v>
      </c>
      <c r="F3">
        <v>40.08</v>
      </c>
      <c r="G3">
        <v>12.46</v>
      </c>
      <c r="H3">
        <v>0.2</v>
      </c>
      <c r="I3">
        <v>193</v>
      </c>
      <c r="J3">
        <v>178.21</v>
      </c>
      <c r="K3">
        <v>52.44</v>
      </c>
      <c r="L3">
        <v>2</v>
      </c>
      <c r="M3">
        <v>191</v>
      </c>
      <c r="N3">
        <v>33.77</v>
      </c>
      <c r="O3">
        <v>22213.89</v>
      </c>
      <c r="P3">
        <v>534.45</v>
      </c>
      <c r="Q3">
        <v>1222.21</v>
      </c>
      <c r="R3">
        <v>278.14</v>
      </c>
      <c r="S3">
        <v>94.27</v>
      </c>
      <c r="T3">
        <v>90071.00999999999</v>
      </c>
      <c r="U3">
        <v>0.34</v>
      </c>
      <c r="V3">
        <v>0.75</v>
      </c>
      <c r="W3">
        <v>20.79</v>
      </c>
      <c r="X3">
        <v>5.57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2.2393</v>
      </c>
      <c r="E4">
        <v>44.66</v>
      </c>
      <c r="F4">
        <v>37.93</v>
      </c>
      <c r="G4">
        <v>18.81</v>
      </c>
      <c r="H4">
        <v>0.3</v>
      </c>
      <c r="I4">
        <v>121</v>
      </c>
      <c r="J4">
        <v>179.7</v>
      </c>
      <c r="K4">
        <v>52.44</v>
      </c>
      <c r="L4">
        <v>3</v>
      </c>
      <c r="M4">
        <v>119</v>
      </c>
      <c r="N4">
        <v>34.26</v>
      </c>
      <c r="O4">
        <v>22397.24</v>
      </c>
      <c r="P4">
        <v>502.29</v>
      </c>
      <c r="Q4">
        <v>1220.15</v>
      </c>
      <c r="R4">
        <v>208.97</v>
      </c>
      <c r="S4">
        <v>94.27</v>
      </c>
      <c r="T4">
        <v>55849.63</v>
      </c>
      <c r="U4">
        <v>0.45</v>
      </c>
      <c r="V4">
        <v>0.8</v>
      </c>
      <c r="W4">
        <v>20.67</v>
      </c>
      <c r="X4">
        <v>3.45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2.3509</v>
      </c>
      <c r="E5">
        <v>42.54</v>
      </c>
      <c r="F5">
        <v>36.99</v>
      </c>
      <c r="G5">
        <v>25.22</v>
      </c>
      <c r="H5">
        <v>0.39</v>
      </c>
      <c r="I5">
        <v>88</v>
      </c>
      <c r="J5">
        <v>181.19</v>
      </c>
      <c r="K5">
        <v>52.44</v>
      </c>
      <c r="L5">
        <v>4</v>
      </c>
      <c r="M5">
        <v>86</v>
      </c>
      <c r="N5">
        <v>34.75</v>
      </c>
      <c r="O5">
        <v>22581.25</v>
      </c>
      <c r="P5">
        <v>485.83</v>
      </c>
      <c r="Q5">
        <v>1219.95</v>
      </c>
      <c r="R5">
        <v>178.5</v>
      </c>
      <c r="S5">
        <v>94.27</v>
      </c>
      <c r="T5">
        <v>40776.42</v>
      </c>
      <c r="U5">
        <v>0.53</v>
      </c>
      <c r="V5">
        <v>0.82</v>
      </c>
      <c r="W5">
        <v>20.61</v>
      </c>
      <c r="X5">
        <v>2.5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2.422</v>
      </c>
      <c r="E6">
        <v>41.29</v>
      </c>
      <c r="F6">
        <v>36.41</v>
      </c>
      <c r="G6">
        <v>31.66</v>
      </c>
      <c r="H6">
        <v>0.49</v>
      </c>
      <c r="I6">
        <v>69</v>
      </c>
      <c r="J6">
        <v>182.69</v>
      </c>
      <c r="K6">
        <v>52.44</v>
      </c>
      <c r="L6">
        <v>5</v>
      </c>
      <c r="M6">
        <v>67</v>
      </c>
      <c r="N6">
        <v>35.25</v>
      </c>
      <c r="O6">
        <v>22766.06</v>
      </c>
      <c r="P6">
        <v>474.41</v>
      </c>
      <c r="Q6">
        <v>1219.86</v>
      </c>
      <c r="R6">
        <v>159.93</v>
      </c>
      <c r="S6">
        <v>94.27</v>
      </c>
      <c r="T6">
        <v>31585.67</v>
      </c>
      <c r="U6">
        <v>0.59</v>
      </c>
      <c r="V6">
        <v>0.83</v>
      </c>
      <c r="W6">
        <v>20.58</v>
      </c>
      <c r="X6">
        <v>1.93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2.4674</v>
      </c>
      <c r="E7">
        <v>40.53</v>
      </c>
      <c r="F7">
        <v>36.08</v>
      </c>
      <c r="G7">
        <v>37.98</v>
      </c>
      <c r="H7">
        <v>0.58</v>
      </c>
      <c r="I7">
        <v>57</v>
      </c>
      <c r="J7">
        <v>184.19</v>
      </c>
      <c r="K7">
        <v>52.44</v>
      </c>
      <c r="L7">
        <v>6</v>
      </c>
      <c r="M7">
        <v>55</v>
      </c>
      <c r="N7">
        <v>35.75</v>
      </c>
      <c r="O7">
        <v>22951.43</v>
      </c>
      <c r="P7">
        <v>466.2</v>
      </c>
      <c r="Q7">
        <v>1219.17</v>
      </c>
      <c r="R7">
        <v>148.78</v>
      </c>
      <c r="S7">
        <v>94.27</v>
      </c>
      <c r="T7">
        <v>26073.05</v>
      </c>
      <c r="U7">
        <v>0.63</v>
      </c>
      <c r="V7">
        <v>0.84</v>
      </c>
      <c r="W7">
        <v>20.57</v>
      </c>
      <c r="X7">
        <v>1.6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2.5024</v>
      </c>
      <c r="E8">
        <v>39.96</v>
      </c>
      <c r="F8">
        <v>35.83</v>
      </c>
      <c r="G8">
        <v>44.79</v>
      </c>
      <c r="H8">
        <v>0.67</v>
      </c>
      <c r="I8">
        <v>48</v>
      </c>
      <c r="J8">
        <v>185.7</v>
      </c>
      <c r="K8">
        <v>52.44</v>
      </c>
      <c r="L8">
        <v>7</v>
      </c>
      <c r="M8">
        <v>46</v>
      </c>
      <c r="N8">
        <v>36.26</v>
      </c>
      <c r="O8">
        <v>23137.49</v>
      </c>
      <c r="P8">
        <v>458.42</v>
      </c>
      <c r="Q8">
        <v>1219.25</v>
      </c>
      <c r="R8">
        <v>140.85</v>
      </c>
      <c r="S8">
        <v>94.27</v>
      </c>
      <c r="T8">
        <v>22152.24</v>
      </c>
      <c r="U8">
        <v>0.67</v>
      </c>
      <c r="V8">
        <v>0.84</v>
      </c>
      <c r="W8">
        <v>20.56</v>
      </c>
      <c r="X8">
        <v>1.36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2.5286</v>
      </c>
      <c r="E9">
        <v>39.55</v>
      </c>
      <c r="F9">
        <v>35.63</v>
      </c>
      <c r="G9">
        <v>50.9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452.29</v>
      </c>
      <c r="Q9">
        <v>1219.08</v>
      </c>
      <c r="R9">
        <v>134.6</v>
      </c>
      <c r="S9">
        <v>94.27</v>
      </c>
      <c r="T9">
        <v>19059.63</v>
      </c>
      <c r="U9">
        <v>0.7</v>
      </c>
      <c r="V9">
        <v>0.85</v>
      </c>
      <c r="W9">
        <v>20.54</v>
      </c>
      <c r="X9">
        <v>1.16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2.5494</v>
      </c>
      <c r="E10">
        <v>39.22</v>
      </c>
      <c r="F10">
        <v>35.49</v>
      </c>
      <c r="G10">
        <v>57.55</v>
      </c>
      <c r="H10">
        <v>0.85</v>
      </c>
      <c r="I10">
        <v>37</v>
      </c>
      <c r="J10">
        <v>188.74</v>
      </c>
      <c r="K10">
        <v>52.44</v>
      </c>
      <c r="L10">
        <v>9</v>
      </c>
      <c r="M10">
        <v>35</v>
      </c>
      <c r="N10">
        <v>37.3</v>
      </c>
      <c r="O10">
        <v>23511.69</v>
      </c>
      <c r="P10">
        <v>446.03</v>
      </c>
      <c r="Q10">
        <v>1219.01</v>
      </c>
      <c r="R10">
        <v>129.88</v>
      </c>
      <c r="S10">
        <v>94.27</v>
      </c>
      <c r="T10">
        <v>16725.25</v>
      </c>
      <c r="U10">
        <v>0.73</v>
      </c>
      <c r="V10">
        <v>0.85</v>
      </c>
      <c r="W10">
        <v>20.53</v>
      </c>
      <c r="X10">
        <v>1.02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2.5657</v>
      </c>
      <c r="E11">
        <v>38.98</v>
      </c>
      <c r="F11">
        <v>35.38</v>
      </c>
      <c r="G11">
        <v>64.33</v>
      </c>
      <c r="H11">
        <v>0.93</v>
      </c>
      <c r="I11">
        <v>33</v>
      </c>
      <c r="J11">
        <v>190.26</v>
      </c>
      <c r="K11">
        <v>52.44</v>
      </c>
      <c r="L11">
        <v>10</v>
      </c>
      <c r="M11">
        <v>31</v>
      </c>
      <c r="N11">
        <v>37.82</v>
      </c>
      <c r="O11">
        <v>23699.85</v>
      </c>
      <c r="P11">
        <v>440.26</v>
      </c>
      <c r="Q11">
        <v>1219.01</v>
      </c>
      <c r="R11">
        <v>126.2</v>
      </c>
      <c r="S11">
        <v>94.27</v>
      </c>
      <c r="T11">
        <v>14905.57</v>
      </c>
      <c r="U11">
        <v>0.75</v>
      </c>
      <c r="V11">
        <v>0.85</v>
      </c>
      <c r="W11">
        <v>20.53</v>
      </c>
      <c r="X11">
        <v>0.91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2.5787</v>
      </c>
      <c r="E12">
        <v>38.78</v>
      </c>
      <c r="F12">
        <v>35.29</v>
      </c>
      <c r="G12">
        <v>70.58</v>
      </c>
      <c r="H12">
        <v>1.02</v>
      </c>
      <c r="I12">
        <v>30</v>
      </c>
      <c r="J12">
        <v>191.79</v>
      </c>
      <c r="K12">
        <v>52.44</v>
      </c>
      <c r="L12">
        <v>11</v>
      </c>
      <c r="M12">
        <v>28</v>
      </c>
      <c r="N12">
        <v>38.35</v>
      </c>
      <c r="O12">
        <v>23888.73</v>
      </c>
      <c r="P12">
        <v>435.04</v>
      </c>
      <c r="Q12">
        <v>1219</v>
      </c>
      <c r="R12">
        <v>123.37</v>
      </c>
      <c r="S12">
        <v>94.27</v>
      </c>
      <c r="T12">
        <v>13504.42</v>
      </c>
      <c r="U12">
        <v>0.76</v>
      </c>
      <c r="V12">
        <v>0.85</v>
      </c>
      <c r="W12">
        <v>20.53</v>
      </c>
      <c r="X12">
        <v>0.82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2.5911</v>
      </c>
      <c r="E13">
        <v>38.59</v>
      </c>
      <c r="F13">
        <v>35.21</v>
      </c>
      <c r="G13">
        <v>78.25</v>
      </c>
      <c r="H13">
        <v>1.1</v>
      </c>
      <c r="I13">
        <v>27</v>
      </c>
      <c r="J13">
        <v>193.33</v>
      </c>
      <c r="K13">
        <v>52.44</v>
      </c>
      <c r="L13">
        <v>12</v>
      </c>
      <c r="M13">
        <v>25</v>
      </c>
      <c r="N13">
        <v>38.89</v>
      </c>
      <c r="O13">
        <v>24078.33</v>
      </c>
      <c r="P13">
        <v>429.84</v>
      </c>
      <c r="Q13">
        <v>1218.93</v>
      </c>
      <c r="R13">
        <v>120.77</v>
      </c>
      <c r="S13">
        <v>94.27</v>
      </c>
      <c r="T13">
        <v>12216.93</v>
      </c>
      <c r="U13">
        <v>0.78</v>
      </c>
      <c r="V13">
        <v>0.86</v>
      </c>
      <c r="W13">
        <v>20.52</v>
      </c>
      <c r="X13">
        <v>0.74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2.5987</v>
      </c>
      <c r="E14">
        <v>38.48</v>
      </c>
      <c r="F14">
        <v>35.17</v>
      </c>
      <c r="G14">
        <v>84.41</v>
      </c>
      <c r="H14">
        <v>1.18</v>
      </c>
      <c r="I14">
        <v>25</v>
      </c>
      <c r="J14">
        <v>194.88</v>
      </c>
      <c r="K14">
        <v>52.44</v>
      </c>
      <c r="L14">
        <v>13</v>
      </c>
      <c r="M14">
        <v>23</v>
      </c>
      <c r="N14">
        <v>39.43</v>
      </c>
      <c r="O14">
        <v>24268.67</v>
      </c>
      <c r="P14">
        <v>424.66</v>
      </c>
      <c r="Q14">
        <v>1218.82</v>
      </c>
      <c r="R14">
        <v>119.5</v>
      </c>
      <c r="S14">
        <v>94.27</v>
      </c>
      <c r="T14">
        <v>11594.17</v>
      </c>
      <c r="U14">
        <v>0.79</v>
      </c>
      <c r="V14">
        <v>0.86</v>
      </c>
      <c r="W14">
        <v>20.52</v>
      </c>
      <c r="X14">
        <v>0.7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2.6091</v>
      </c>
      <c r="E15">
        <v>38.33</v>
      </c>
      <c r="F15">
        <v>35.09</v>
      </c>
      <c r="G15">
        <v>91.54000000000001</v>
      </c>
      <c r="H15">
        <v>1.27</v>
      </c>
      <c r="I15">
        <v>23</v>
      </c>
      <c r="J15">
        <v>196.42</v>
      </c>
      <c r="K15">
        <v>52.44</v>
      </c>
      <c r="L15">
        <v>14</v>
      </c>
      <c r="M15">
        <v>21</v>
      </c>
      <c r="N15">
        <v>39.98</v>
      </c>
      <c r="O15">
        <v>24459.75</v>
      </c>
      <c r="P15">
        <v>419.26</v>
      </c>
      <c r="Q15">
        <v>1218.76</v>
      </c>
      <c r="R15">
        <v>116.81</v>
      </c>
      <c r="S15">
        <v>94.27</v>
      </c>
      <c r="T15">
        <v>10255.75</v>
      </c>
      <c r="U15">
        <v>0.8100000000000001</v>
      </c>
      <c r="V15">
        <v>0.86</v>
      </c>
      <c r="W15">
        <v>20.52</v>
      </c>
      <c r="X15">
        <v>0.62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2.6175</v>
      </c>
      <c r="E16">
        <v>38.2</v>
      </c>
      <c r="F16">
        <v>35.04</v>
      </c>
      <c r="G16">
        <v>100.11</v>
      </c>
      <c r="H16">
        <v>1.35</v>
      </c>
      <c r="I16">
        <v>21</v>
      </c>
      <c r="J16">
        <v>197.98</v>
      </c>
      <c r="K16">
        <v>52.44</v>
      </c>
      <c r="L16">
        <v>15</v>
      </c>
      <c r="M16">
        <v>19</v>
      </c>
      <c r="N16">
        <v>40.54</v>
      </c>
      <c r="O16">
        <v>24651.58</v>
      </c>
      <c r="P16">
        <v>414.21</v>
      </c>
      <c r="Q16">
        <v>1218.82</v>
      </c>
      <c r="R16">
        <v>115.01</v>
      </c>
      <c r="S16">
        <v>94.27</v>
      </c>
      <c r="T16">
        <v>9369.93</v>
      </c>
      <c r="U16">
        <v>0.82</v>
      </c>
      <c r="V16">
        <v>0.86</v>
      </c>
      <c r="W16">
        <v>20.52</v>
      </c>
      <c r="X16">
        <v>0.57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2.6222</v>
      </c>
      <c r="E17">
        <v>38.14</v>
      </c>
      <c r="F17">
        <v>35</v>
      </c>
      <c r="G17">
        <v>105.01</v>
      </c>
      <c r="H17">
        <v>1.42</v>
      </c>
      <c r="I17">
        <v>20</v>
      </c>
      <c r="J17">
        <v>199.54</v>
      </c>
      <c r="K17">
        <v>52.44</v>
      </c>
      <c r="L17">
        <v>16</v>
      </c>
      <c r="M17">
        <v>18</v>
      </c>
      <c r="N17">
        <v>41.1</v>
      </c>
      <c r="O17">
        <v>24844.17</v>
      </c>
      <c r="P17">
        <v>408.75</v>
      </c>
      <c r="Q17">
        <v>1218.75</v>
      </c>
      <c r="R17">
        <v>114.02</v>
      </c>
      <c r="S17">
        <v>94.27</v>
      </c>
      <c r="T17">
        <v>8878.309999999999</v>
      </c>
      <c r="U17">
        <v>0.83</v>
      </c>
      <c r="V17">
        <v>0.86</v>
      </c>
      <c r="W17">
        <v>20.51</v>
      </c>
      <c r="X17">
        <v>0.54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2.6302</v>
      </c>
      <c r="E18">
        <v>38.02</v>
      </c>
      <c r="F18">
        <v>34.96</v>
      </c>
      <c r="G18">
        <v>116.53</v>
      </c>
      <c r="H18">
        <v>1.5</v>
      </c>
      <c r="I18">
        <v>18</v>
      </c>
      <c r="J18">
        <v>201.11</v>
      </c>
      <c r="K18">
        <v>52.44</v>
      </c>
      <c r="L18">
        <v>17</v>
      </c>
      <c r="M18">
        <v>16</v>
      </c>
      <c r="N18">
        <v>41.67</v>
      </c>
      <c r="O18">
        <v>25037.53</v>
      </c>
      <c r="P18">
        <v>402.47</v>
      </c>
      <c r="Q18">
        <v>1218.81</v>
      </c>
      <c r="R18">
        <v>112.43</v>
      </c>
      <c r="S18">
        <v>94.27</v>
      </c>
      <c r="T18">
        <v>8095.21</v>
      </c>
      <c r="U18">
        <v>0.84</v>
      </c>
      <c r="V18">
        <v>0.86</v>
      </c>
      <c r="W18">
        <v>20.52</v>
      </c>
      <c r="X18">
        <v>0.49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2.6354</v>
      </c>
      <c r="E19">
        <v>37.95</v>
      </c>
      <c r="F19">
        <v>34.92</v>
      </c>
      <c r="G19">
        <v>123.25</v>
      </c>
      <c r="H19">
        <v>1.58</v>
      </c>
      <c r="I19">
        <v>17</v>
      </c>
      <c r="J19">
        <v>202.68</v>
      </c>
      <c r="K19">
        <v>52.44</v>
      </c>
      <c r="L19">
        <v>18</v>
      </c>
      <c r="M19">
        <v>15</v>
      </c>
      <c r="N19">
        <v>42.24</v>
      </c>
      <c r="O19">
        <v>25231.66</v>
      </c>
      <c r="P19">
        <v>398.09</v>
      </c>
      <c r="Q19">
        <v>1218.8</v>
      </c>
      <c r="R19">
        <v>111.19</v>
      </c>
      <c r="S19">
        <v>94.27</v>
      </c>
      <c r="T19">
        <v>7477.06</v>
      </c>
      <c r="U19">
        <v>0.85</v>
      </c>
      <c r="V19">
        <v>0.86</v>
      </c>
      <c r="W19">
        <v>20.51</v>
      </c>
      <c r="X19">
        <v>0.45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2.6395</v>
      </c>
      <c r="E20">
        <v>37.89</v>
      </c>
      <c r="F20">
        <v>34.9</v>
      </c>
      <c r="G20">
        <v>130.86</v>
      </c>
      <c r="H20">
        <v>1.65</v>
      </c>
      <c r="I20">
        <v>16</v>
      </c>
      <c r="J20">
        <v>204.26</v>
      </c>
      <c r="K20">
        <v>52.44</v>
      </c>
      <c r="L20">
        <v>19</v>
      </c>
      <c r="M20">
        <v>14</v>
      </c>
      <c r="N20">
        <v>42.82</v>
      </c>
      <c r="O20">
        <v>25426.72</v>
      </c>
      <c r="P20">
        <v>393.26</v>
      </c>
      <c r="Q20">
        <v>1218.8</v>
      </c>
      <c r="R20">
        <v>110.6</v>
      </c>
      <c r="S20">
        <v>94.27</v>
      </c>
      <c r="T20">
        <v>7186.41</v>
      </c>
      <c r="U20">
        <v>0.85</v>
      </c>
      <c r="V20">
        <v>0.86</v>
      </c>
      <c r="W20">
        <v>20.51</v>
      </c>
      <c r="X20">
        <v>0.43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2.6432</v>
      </c>
      <c r="E21">
        <v>37.83</v>
      </c>
      <c r="F21">
        <v>34.88</v>
      </c>
      <c r="G21">
        <v>139.52</v>
      </c>
      <c r="H21">
        <v>1.73</v>
      </c>
      <c r="I21">
        <v>15</v>
      </c>
      <c r="J21">
        <v>205.85</v>
      </c>
      <c r="K21">
        <v>52.44</v>
      </c>
      <c r="L21">
        <v>20</v>
      </c>
      <c r="M21">
        <v>8</v>
      </c>
      <c r="N21">
        <v>43.41</v>
      </c>
      <c r="O21">
        <v>25622.45</v>
      </c>
      <c r="P21">
        <v>387.89</v>
      </c>
      <c r="Q21">
        <v>1218.71</v>
      </c>
      <c r="R21">
        <v>109.81</v>
      </c>
      <c r="S21">
        <v>94.27</v>
      </c>
      <c r="T21">
        <v>6797.98</v>
      </c>
      <c r="U21">
        <v>0.86</v>
      </c>
      <c r="V21">
        <v>0.86</v>
      </c>
      <c r="W21">
        <v>20.51</v>
      </c>
      <c r="X21">
        <v>0.41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2.6432</v>
      </c>
      <c r="E22">
        <v>37.83</v>
      </c>
      <c r="F22">
        <v>34.88</v>
      </c>
      <c r="G22">
        <v>139.52</v>
      </c>
      <c r="H22">
        <v>1.8</v>
      </c>
      <c r="I22">
        <v>15</v>
      </c>
      <c r="J22">
        <v>207.45</v>
      </c>
      <c r="K22">
        <v>52.44</v>
      </c>
      <c r="L22">
        <v>21</v>
      </c>
      <c r="M22">
        <v>1</v>
      </c>
      <c r="N22">
        <v>44</v>
      </c>
      <c r="O22">
        <v>25818.99</v>
      </c>
      <c r="P22">
        <v>389.27</v>
      </c>
      <c r="Q22">
        <v>1218.86</v>
      </c>
      <c r="R22">
        <v>109.48</v>
      </c>
      <c r="S22">
        <v>94.27</v>
      </c>
      <c r="T22">
        <v>6632.66</v>
      </c>
      <c r="U22">
        <v>0.86</v>
      </c>
      <c r="V22">
        <v>0.86</v>
      </c>
      <c r="W22">
        <v>20.52</v>
      </c>
      <c r="X22">
        <v>0.41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2.6424</v>
      </c>
      <c r="E23">
        <v>37.84</v>
      </c>
      <c r="F23">
        <v>34.89</v>
      </c>
      <c r="G23">
        <v>139.56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391.84</v>
      </c>
      <c r="Q23">
        <v>1218.89</v>
      </c>
      <c r="R23">
        <v>109.77</v>
      </c>
      <c r="S23">
        <v>94.27</v>
      </c>
      <c r="T23">
        <v>6779.86</v>
      </c>
      <c r="U23">
        <v>0.86</v>
      </c>
      <c r="V23">
        <v>0.86</v>
      </c>
      <c r="W23">
        <v>20.52</v>
      </c>
      <c r="X23">
        <v>0.42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2.4298</v>
      </c>
      <c r="E2">
        <v>41.16</v>
      </c>
      <c r="F2">
        <v>38.14</v>
      </c>
      <c r="G2">
        <v>18.61</v>
      </c>
      <c r="H2">
        <v>0.64</v>
      </c>
      <c r="I2">
        <v>123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111.35</v>
      </c>
      <c r="Q2">
        <v>1222.16</v>
      </c>
      <c r="R2">
        <v>210.18</v>
      </c>
      <c r="S2">
        <v>94.27</v>
      </c>
      <c r="T2">
        <v>56440.64</v>
      </c>
      <c r="U2">
        <v>0.45</v>
      </c>
      <c r="V2">
        <v>0.79</v>
      </c>
      <c r="W2">
        <v>20.84</v>
      </c>
      <c r="X2">
        <v>3.65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1.979</v>
      </c>
      <c r="E2">
        <v>50.53</v>
      </c>
      <c r="F2">
        <v>42.77</v>
      </c>
      <c r="G2">
        <v>9.130000000000001</v>
      </c>
      <c r="H2">
        <v>0.18</v>
      </c>
      <c r="I2">
        <v>281</v>
      </c>
      <c r="J2">
        <v>98.70999999999999</v>
      </c>
      <c r="K2">
        <v>39.72</v>
      </c>
      <c r="L2">
        <v>1</v>
      </c>
      <c r="M2">
        <v>279</v>
      </c>
      <c r="N2">
        <v>12.99</v>
      </c>
      <c r="O2">
        <v>12407.75</v>
      </c>
      <c r="P2">
        <v>389.43</v>
      </c>
      <c r="Q2">
        <v>1223.58</v>
      </c>
      <c r="R2">
        <v>365.14</v>
      </c>
      <c r="S2">
        <v>94.27</v>
      </c>
      <c r="T2">
        <v>133133.27</v>
      </c>
      <c r="U2">
        <v>0.26</v>
      </c>
      <c r="V2">
        <v>0.71</v>
      </c>
      <c r="W2">
        <v>20.95</v>
      </c>
      <c r="X2">
        <v>8.24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2.3521</v>
      </c>
      <c r="E3">
        <v>42.52</v>
      </c>
      <c r="F3">
        <v>38</v>
      </c>
      <c r="G3">
        <v>18.54</v>
      </c>
      <c r="H3">
        <v>0.35</v>
      </c>
      <c r="I3">
        <v>123</v>
      </c>
      <c r="J3">
        <v>99.95</v>
      </c>
      <c r="K3">
        <v>39.72</v>
      </c>
      <c r="L3">
        <v>2</v>
      </c>
      <c r="M3">
        <v>121</v>
      </c>
      <c r="N3">
        <v>13.24</v>
      </c>
      <c r="O3">
        <v>12561.45</v>
      </c>
      <c r="P3">
        <v>338.54</v>
      </c>
      <c r="Q3">
        <v>1220.46</v>
      </c>
      <c r="R3">
        <v>210.72</v>
      </c>
      <c r="S3">
        <v>94.27</v>
      </c>
      <c r="T3">
        <v>56711.24</v>
      </c>
      <c r="U3">
        <v>0.45</v>
      </c>
      <c r="V3">
        <v>0.79</v>
      </c>
      <c r="W3">
        <v>20.68</v>
      </c>
      <c r="X3">
        <v>3.5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2.487</v>
      </c>
      <c r="E4">
        <v>40.21</v>
      </c>
      <c r="F4">
        <v>36.64</v>
      </c>
      <c r="G4">
        <v>28.55</v>
      </c>
      <c r="H4">
        <v>0.52</v>
      </c>
      <c r="I4">
        <v>77</v>
      </c>
      <c r="J4">
        <v>101.2</v>
      </c>
      <c r="K4">
        <v>39.72</v>
      </c>
      <c r="L4">
        <v>3</v>
      </c>
      <c r="M4">
        <v>75</v>
      </c>
      <c r="N4">
        <v>13.49</v>
      </c>
      <c r="O4">
        <v>12715.54</v>
      </c>
      <c r="P4">
        <v>317.83</v>
      </c>
      <c r="Q4">
        <v>1219.96</v>
      </c>
      <c r="R4">
        <v>166.98</v>
      </c>
      <c r="S4">
        <v>94.27</v>
      </c>
      <c r="T4">
        <v>35074.41</v>
      </c>
      <c r="U4">
        <v>0.5600000000000001</v>
      </c>
      <c r="V4">
        <v>0.82</v>
      </c>
      <c r="W4">
        <v>20.6</v>
      </c>
      <c r="X4">
        <v>2.16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2.5516</v>
      </c>
      <c r="E5">
        <v>39.19</v>
      </c>
      <c r="F5">
        <v>36.05</v>
      </c>
      <c r="G5">
        <v>38.63</v>
      </c>
      <c r="H5">
        <v>0.6899999999999999</v>
      </c>
      <c r="I5">
        <v>56</v>
      </c>
      <c r="J5">
        <v>102.45</v>
      </c>
      <c r="K5">
        <v>39.72</v>
      </c>
      <c r="L5">
        <v>4</v>
      </c>
      <c r="M5">
        <v>54</v>
      </c>
      <c r="N5">
        <v>13.74</v>
      </c>
      <c r="O5">
        <v>12870.03</v>
      </c>
      <c r="P5">
        <v>304.06</v>
      </c>
      <c r="Q5">
        <v>1219.41</v>
      </c>
      <c r="R5">
        <v>147.87</v>
      </c>
      <c r="S5">
        <v>94.27</v>
      </c>
      <c r="T5">
        <v>25624.89</v>
      </c>
      <c r="U5">
        <v>0.64</v>
      </c>
      <c r="V5">
        <v>0.84</v>
      </c>
      <c r="W5">
        <v>20.57</v>
      </c>
      <c r="X5">
        <v>1.57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2.5925</v>
      </c>
      <c r="E6">
        <v>38.57</v>
      </c>
      <c r="F6">
        <v>35.7</v>
      </c>
      <c r="G6">
        <v>49.81</v>
      </c>
      <c r="H6">
        <v>0.85</v>
      </c>
      <c r="I6">
        <v>43</v>
      </c>
      <c r="J6">
        <v>103.71</v>
      </c>
      <c r="K6">
        <v>39.72</v>
      </c>
      <c r="L6">
        <v>5</v>
      </c>
      <c r="M6">
        <v>41</v>
      </c>
      <c r="N6">
        <v>14</v>
      </c>
      <c r="O6">
        <v>13024.91</v>
      </c>
      <c r="P6">
        <v>291.74</v>
      </c>
      <c r="Q6">
        <v>1219.26</v>
      </c>
      <c r="R6">
        <v>136.39</v>
      </c>
      <c r="S6">
        <v>94.27</v>
      </c>
      <c r="T6">
        <v>19946.61</v>
      </c>
      <c r="U6">
        <v>0.6899999999999999</v>
      </c>
      <c r="V6">
        <v>0.84</v>
      </c>
      <c r="W6">
        <v>20.56</v>
      </c>
      <c r="X6">
        <v>1.23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2.6202</v>
      </c>
      <c r="E7">
        <v>38.16</v>
      </c>
      <c r="F7">
        <v>35.46</v>
      </c>
      <c r="G7">
        <v>60.78</v>
      </c>
      <c r="H7">
        <v>1.01</v>
      </c>
      <c r="I7">
        <v>35</v>
      </c>
      <c r="J7">
        <v>104.97</v>
      </c>
      <c r="K7">
        <v>39.72</v>
      </c>
      <c r="L7">
        <v>6</v>
      </c>
      <c r="M7">
        <v>33</v>
      </c>
      <c r="N7">
        <v>14.25</v>
      </c>
      <c r="O7">
        <v>13180.19</v>
      </c>
      <c r="P7">
        <v>279.51</v>
      </c>
      <c r="Q7">
        <v>1219.15</v>
      </c>
      <c r="R7">
        <v>128.9</v>
      </c>
      <c r="S7">
        <v>94.27</v>
      </c>
      <c r="T7">
        <v>16240.64</v>
      </c>
      <c r="U7">
        <v>0.73</v>
      </c>
      <c r="V7">
        <v>0.85</v>
      </c>
      <c r="W7">
        <v>20.53</v>
      </c>
      <c r="X7">
        <v>0.98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2.6395</v>
      </c>
      <c r="E8">
        <v>37.89</v>
      </c>
      <c r="F8">
        <v>35.3</v>
      </c>
      <c r="G8">
        <v>73.04000000000001</v>
      </c>
      <c r="H8">
        <v>1.16</v>
      </c>
      <c r="I8">
        <v>29</v>
      </c>
      <c r="J8">
        <v>106.23</v>
      </c>
      <c r="K8">
        <v>39.72</v>
      </c>
      <c r="L8">
        <v>7</v>
      </c>
      <c r="M8">
        <v>16</v>
      </c>
      <c r="N8">
        <v>14.52</v>
      </c>
      <c r="O8">
        <v>13335.87</v>
      </c>
      <c r="P8">
        <v>268.32</v>
      </c>
      <c r="Q8">
        <v>1218.93</v>
      </c>
      <c r="R8">
        <v>123.24</v>
      </c>
      <c r="S8">
        <v>94.27</v>
      </c>
      <c r="T8">
        <v>13443.69</v>
      </c>
      <c r="U8">
        <v>0.76</v>
      </c>
      <c r="V8">
        <v>0.85</v>
      </c>
      <c r="W8">
        <v>20.54</v>
      </c>
      <c r="X8">
        <v>0.83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2.6378</v>
      </c>
      <c r="E9">
        <v>37.91</v>
      </c>
      <c r="F9">
        <v>35.33</v>
      </c>
      <c r="G9">
        <v>73.09</v>
      </c>
      <c r="H9">
        <v>1.31</v>
      </c>
      <c r="I9">
        <v>29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270.3</v>
      </c>
      <c r="Q9">
        <v>1219.23</v>
      </c>
      <c r="R9">
        <v>122.94</v>
      </c>
      <c r="S9">
        <v>94.27</v>
      </c>
      <c r="T9">
        <v>13294.48</v>
      </c>
      <c r="U9">
        <v>0.77</v>
      </c>
      <c r="V9">
        <v>0.85</v>
      </c>
      <c r="W9">
        <v>20.57</v>
      </c>
      <c r="X9">
        <v>0.85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1.7993</v>
      </c>
      <c r="E2">
        <v>55.58</v>
      </c>
      <c r="F2">
        <v>44.65</v>
      </c>
      <c r="G2">
        <v>7.79</v>
      </c>
      <c r="H2">
        <v>0.14</v>
      </c>
      <c r="I2">
        <v>344</v>
      </c>
      <c r="J2">
        <v>124.63</v>
      </c>
      <c r="K2">
        <v>45</v>
      </c>
      <c r="L2">
        <v>1</v>
      </c>
      <c r="M2">
        <v>342</v>
      </c>
      <c r="N2">
        <v>18.64</v>
      </c>
      <c r="O2">
        <v>15605.44</v>
      </c>
      <c r="P2">
        <v>476.56</v>
      </c>
      <c r="Q2">
        <v>1224.62</v>
      </c>
      <c r="R2">
        <v>426.13</v>
      </c>
      <c r="S2">
        <v>94.27</v>
      </c>
      <c r="T2">
        <v>163310.86</v>
      </c>
      <c r="U2">
        <v>0.22</v>
      </c>
      <c r="V2">
        <v>0.68</v>
      </c>
      <c r="W2">
        <v>21.05</v>
      </c>
      <c r="X2">
        <v>10.11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2.2387</v>
      </c>
      <c r="E3">
        <v>44.67</v>
      </c>
      <c r="F3">
        <v>38.75</v>
      </c>
      <c r="G3">
        <v>15.71</v>
      </c>
      <c r="H3">
        <v>0.28</v>
      </c>
      <c r="I3">
        <v>148</v>
      </c>
      <c r="J3">
        <v>125.95</v>
      </c>
      <c r="K3">
        <v>45</v>
      </c>
      <c r="L3">
        <v>2</v>
      </c>
      <c r="M3">
        <v>146</v>
      </c>
      <c r="N3">
        <v>18.95</v>
      </c>
      <c r="O3">
        <v>15767.7</v>
      </c>
      <c r="P3">
        <v>408.46</v>
      </c>
      <c r="Q3">
        <v>1221.26</v>
      </c>
      <c r="R3">
        <v>235</v>
      </c>
      <c r="S3">
        <v>94.27</v>
      </c>
      <c r="T3">
        <v>68729.83</v>
      </c>
      <c r="U3">
        <v>0.4</v>
      </c>
      <c r="V3">
        <v>0.78</v>
      </c>
      <c r="W3">
        <v>20.73</v>
      </c>
      <c r="X3">
        <v>4.25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2.4024</v>
      </c>
      <c r="E4">
        <v>41.63</v>
      </c>
      <c r="F4">
        <v>37.12</v>
      </c>
      <c r="G4">
        <v>23.95</v>
      </c>
      <c r="H4">
        <v>0.42</v>
      </c>
      <c r="I4">
        <v>93</v>
      </c>
      <c r="J4">
        <v>127.27</v>
      </c>
      <c r="K4">
        <v>45</v>
      </c>
      <c r="L4">
        <v>3</v>
      </c>
      <c r="M4">
        <v>91</v>
      </c>
      <c r="N4">
        <v>19.27</v>
      </c>
      <c r="O4">
        <v>15930.42</v>
      </c>
      <c r="P4">
        <v>385.03</v>
      </c>
      <c r="Q4">
        <v>1219.66</v>
      </c>
      <c r="R4">
        <v>182.33</v>
      </c>
      <c r="S4">
        <v>94.27</v>
      </c>
      <c r="T4">
        <v>42670.34</v>
      </c>
      <c r="U4">
        <v>0.52</v>
      </c>
      <c r="V4">
        <v>0.8100000000000001</v>
      </c>
      <c r="W4">
        <v>20.63</v>
      </c>
      <c r="X4">
        <v>2.63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2.4839</v>
      </c>
      <c r="E5">
        <v>40.26</v>
      </c>
      <c r="F5">
        <v>36.39</v>
      </c>
      <c r="G5">
        <v>32.11</v>
      </c>
      <c r="H5">
        <v>0.55</v>
      </c>
      <c r="I5">
        <v>68</v>
      </c>
      <c r="J5">
        <v>128.59</v>
      </c>
      <c r="K5">
        <v>45</v>
      </c>
      <c r="L5">
        <v>4</v>
      </c>
      <c r="M5">
        <v>66</v>
      </c>
      <c r="N5">
        <v>19.59</v>
      </c>
      <c r="O5">
        <v>16093.6</v>
      </c>
      <c r="P5">
        <v>371.13</v>
      </c>
      <c r="Q5">
        <v>1219.76</v>
      </c>
      <c r="R5">
        <v>158.39</v>
      </c>
      <c r="S5">
        <v>94.27</v>
      </c>
      <c r="T5">
        <v>30823.92</v>
      </c>
      <c r="U5">
        <v>0.6</v>
      </c>
      <c r="V5">
        <v>0.83</v>
      </c>
      <c r="W5">
        <v>20.6</v>
      </c>
      <c r="X5">
        <v>1.91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2.5356</v>
      </c>
      <c r="E6">
        <v>39.44</v>
      </c>
      <c r="F6">
        <v>35.95</v>
      </c>
      <c r="G6">
        <v>40.7</v>
      </c>
      <c r="H6">
        <v>0.68</v>
      </c>
      <c r="I6">
        <v>53</v>
      </c>
      <c r="J6">
        <v>129.92</v>
      </c>
      <c r="K6">
        <v>45</v>
      </c>
      <c r="L6">
        <v>5</v>
      </c>
      <c r="M6">
        <v>51</v>
      </c>
      <c r="N6">
        <v>19.92</v>
      </c>
      <c r="O6">
        <v>16257.24</v>
      </c>
      <c r="P6">
        <v>359.77</v>
      </c>
      <c r="Q6">
        <v>1219.57</v>
      </c>
      <c r="R6">
        <v>144.37</v>
      </c>
      <c r="S6">
        <v>94.27</v>
      </c>
      <c r="T6">
        <v>23887.07</v>
      </c>
      <c r="U6">
        <v>0.65</v>
      </c>
      <c r="V6">
        <v>0.84</v>
      </c>
      <c r="W6">
        <v>20.57</v>
      </c>
      <c r="X6">
        <v>1.47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2.5687</v>
      </c>
      <c r="E7">
        <v>38.93</v>
      </c>
      <c r="F7">
        <v>35.7</v>
      </c>
      <c r="G7">
        <v>49.81</v>
      </c>
      <c r="H7">
        <v>0.8100000000000001</v>
      </c>
      <c r="I7">
        <v>43</v>
      </c>
      <c r="J7">
        <v>131.25</v>
      </c>
      <c r="K7">
        <v>45</v>
      </c>
      <c r="L7">
        <v>6</v>
      </c>
      <c r="M7">
        <v>41</v>
      </c>
      <c r="N7">
        <v>20.25</v>
      </c>
      <c r="O7">
        <v>16421.36</v>
      </c>
      <c r="P7">
        <v>350.89</v>
      </c>
      <c r="Q7">
        <v>1219.05</v>
      </c>
      <c r="R7">
        <v>136.16</v>
      </c>
      <c r="S7">
        <v>94.27</v>
      </c>
      <c r="T7">
        <v>19833.11</v>
      </c>
      <c r="U7">
        <v>0.6899999999999999</v>
      </c>
      <c r="V7">
        <v>0.84</v>
      </c>
      <c r="W7">
        <v>20.56</v>
      </c>
      <c r="X7">
        <v>1.23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2.5966</v>
      </c>
      <c r="E8">
        <v>38.51</v>
      </c>
      <c r="F8">
        <v>35.46</v>
      </c>
      <c r="G8">
        <v>59.1</v>
      </c>
      <c r="H8">
        <v>0.93</v>
      </c>
      <c r="I8">
        <v>36</v>
      </c>
      <c r="J8">
        <v>132.58</v>
      </c>
      <c r="K8">
        <v>45</v>
      </c>
      <c r="L8">
        <v>7</v>
      </c>
      <c r="M8">
        <v>34</v>
      </c>
      <c r="N8">
        <v>20.59</v>
      </c>
      <c r="O8">
        <v>16585.95</v>
      </c>
      <c r="P8">
        <v>341.15</v>
      </c>
      <c r="Q8">
        <v>1218.97</v>
      </c>
      <c r="R8">
        <v>128.9</v>
      </c>
      <c r="S8">
        <v>94.27</v>
      </c>
      <c r="T8">
        <v>16237.82</v>
      </c>
      <c r="U8">
        <v>0.73</v>
      </c>
      <c r="V8">
        <v>0.85</v>
      </c>
      <c r="W8">
        <v>20.54</v>
      </c>
      <c r="X8">
        <v>0.99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2.614</v>
      </c>
      <c r="E9">
        <v>38.26</v>
      </c>
      <c r="F9">
        <v>35.33</v>
      </c>
      <c r="G9">
        <v>68.38</v>
      </c>
      <c r="H9">
        <v>1.06</v>
      </c>
      <c r="I9">
        <v>31</v>
      </c>
      <c r="J9">
        <v>133.92</v>
      </c>
      <c r="K9">
        <v>45</v>
      </c>
      <c r="L9">
        <v>8</v>
      </c>
      <c r="M9">
        <v>29</v>
      </c>
      <c r="N9">
        <v>20.93</v>
      </c>
      <c r="O9">
        <v>16751.02</v>
      </c>
      <c r="P9">
        <v>332.58</v>
      </c>
      <c r="Q9">
        <v>1218.92</v>
      </c>
      <c r="R9">
        <v>124.71</v>
      </c>
      <c r="S9">
        <v>94.27</v>
      </c>
      <c r="T9">
        <v>14165.6</v>
      </c>
      <c r="U9">
        <v>0.76</v>
      </c>
      <c r="V9">
        <v>0.85</v>
      </c>
      <c r="W9">
        <v>20.53</v>
      </c>
      <c r="X9">
        <v>0.86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2.6287</v>
      </c>
      <c r="E10">
        <v>38.04</v>
      </c>
      <c r="F10">
        <v>35.22</v>
      </c>
      <c r="G10">
        <v>78.27</v>
      </c>
      <c r="H10">
        <v>1.18</v>
      </c>
      <c r="I10">
        <v>27</v>
      </c>
      <c r="J10">
        <v>135.27</v>
      </c>
      <c r="K10">
        <v>45</v>
      </c>
      <c r="L10">
        <v>9</v>
      </c>
      <c r="M10">
        <v>25</v>
      </c>
      <c r="N10">
        <v>21.27</v>
      </c>
      <c r="O10">
        <v>16916.71</v>
      </c>
      <c r="P10">
        <v>324.02</v>
      </c>
      <c r="Q10">
        <v>1218.93</v>
      </c>
      <c r="R10">
        <v>120.68</v>
      </c>
      <c r="S10">
        <v>94.27</v>
      </c>
      <c r="T10">
        <v>12173.32</v>
      </c>
      <c r="U10">
        <v>0.78</v>
      </c>
      <c r="V10">
        <v>0.86</v>
      </c>
      <c r="W10">
        <v>20.53</v>
      </c>
      <c r="X10">
        <v>0.75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2.6399</v>
      </c>
      <c r="E11">
        <v>37.88</v>
      </c>
      <c r="F11">
        <v>35.13</v>
      </c>
      <c r="G11">
        <v>87.84</v>
      </c>
      <c r="H11">
        <v>1.29</v>
      </c>
      <c r="I11">
        <v>24</v>
      </c>
      <c r="J11">
        <v>136.61</v>
      </c>
      <c r="K11">
        <v>45</v>
      </c>
      <c r="L11">
        <v>10</v>
      </c>
      <c r="M11">
        <v>22</v>
      </c>
      <c r="N11">
        <v>21.61</v>
      </c>
      <c r="O11">
        <v>17082.76</v>
      </c>
      <c r="P11">
        <v>315.05</v>
      </c>
      <c r="Q11">
        <v>1218.88</v>
      </c>
      <c r="R11">
        <v>118.28</v>
      </c>
      <c r="S11">
        <v>94.27</v>
      </c>
      <c r="T11">
        <v>10988.7</v>
      </c>
      <c r="U11">
        <v>0.8</v>
      </c>
      <c r="V11">
        <v>0.86</v>
      </c>
      <c r="W11">
        <v>20.52</v>
      </c>
      <c r="X11">
        <v>0.67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2.6468</v>
      </c>
      <c r="E12">
        <v>37.78</v>
      </c>
      <c r="F12">
        <v>35.09</v>
      </c>
      <c r="G12">
        <v>95.69</v>
      </c>
      <c r="H12">
        <v>1.41</v>
      </c>
      <c r="I12">
        <v>22</v>
      </c>
      <c r="J12">
        <v>137.96</v>
      </c>
      <c r="K12">
        <v>45</v>
      </c>
      <c r="L12">
        <v>11</v>
      </c>
      <c r="M12">
        <v>5</v>
      </c>
      <c r="N12">
        <v>21.96</v>
      </c>
      <c r="O12">
        <v>17249.3</v>
      </c>
      <c r="P12">
        <v>309.76</v>
      </c>
      <c r="Q12">
        <v>1218.94</v>
      </c>
      <c r="R12">
        <v>116.21</v>
      </c>
      <c r="S12">
        <v>94.27</v>
      </c>
      <c r="T12">
        <v>9964.48</v>
      </c>
      <c r="U12">
        <v>0.8100000000000001</v>
      </c>
      <c r="V12">
        <v>0.86</v>
      </c>
      <c r="W12">
        <v>20.53</v>
      </c>
      <c r="X12">
        <v>0.62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2.6461</v>
      </c>
      <c r="E13">
        <v>37.79</v>
      </c>
      <c r="F13">
        <v>35.1</v>
      </c>
      <c r="G13">
        <v>95.72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311.96</v>
      </c>
      <c r="Q13">
        <v>1219.03</v>
      </c>
      <c r="R13">
        <v>116.26</v>
      </c>
      <c r="S13">
        <v>94.27</v>
      </c>
      <c r="T13">
        <v>9987.309999999999</v>
      </c>
      <c r="U13">
        <v>0.8100000000000001</v>
      </c>
      <c r="V13">
        <v>0.86</v>
      </c>
      <c r="W13">
        <v>20.54</v>
      </c>
      <c r="X13">
        <v>0.63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2024-09-26T13:21:44Z</dcterms:created>
  <dcterms:modified xsi:type="dcterms:W3CDTF">2024-09-26T13:21:44Z</dcterms:modified>
</cp:coreProperties>
</file>