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xVal>
          <yVal>
            <numRef>
              <f>gráficos!$B$7:$B$303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0.6862</v>
      </c>
      <c r="E2" t="n">
        <v>145.74</v>
      </c>
      <c r="F2" t="n">
        <v>102.23</v>
      </c>
      <c r="G2" t="n">
        <v>5.82</v>
      </c>
      <c r="H2" t="n">
        <v>0.09</v>
      </c>
      <c r="I2" t="n">
        <v>1054</v>
      </c>
      <c r="J2" t="n">
        <v>194.77</v>
      </c>
      <c r="K2" t="n">
        <v>54.38</v>
      </c>
      <c r="L2" t="n">
        <v>1</v>
      </c>
      <c r="M2" t="n">
        <v>1052</v>
      </c>
      <c r="N2" t="n">
        <v>39.4</v>
      </c>
      <c r="O2" t="n">
        <v>24256.19</v>
      </c>
      <c r="P2" t="n">
        <v>1424.77</v>
      </c>
      <c r="Q2" t="n">
        <v>1207.1</v>
      </c>
      <c r="R2" t="n">
        <v>1939.85</v>
      </c>
      <c r="S2" t="n">
        <v>79.25</v>
      </c>
      <c r="T2" t="n">
        <v>922660.12</v>
      </c>
      <c r="U2" t="n">
        <v>0.04</v>
      </c>
      <c r="V2" t="n">
        <v>0.44</v>
      </c>
      <c r="W2" t="n">
        <v>1.84</v>
      </c>
      <c r="X2" t="n">
        <v>54.39</v>
      </c>
      <c r="Y2" t="n">
        <v>0.5</v>
      </c>
      <c r="Z2" t="n">
        <v>10</v>
      </c>
      <c r="AA2" t="n">
        <v>3061.009964524702</v>
      </c>
      <c r="AB2" t="n">
        <v>4355.598081389119</v>
      </c>
      <c r="AC2" t="n">
        <v>3947.590508758457</v>
      </c>
      <c r="AD2" t="n">
        <v>3061009.964524702</v>
      </c>
      <c r="AE2" t="n">
        <v>4355598.081389119</v>
      </c>
      <c r="AF2" t="n">
        <v>2.584809367894905e-06</v>
      </c>
      <c r="AG2" t="n">
        <v>6.072500000000001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1.2888</v>
      </c>
      <c r="E3" t="n">
        <v>77.59</v>
      </c>
      <c r="F3" t="n">
        <v>62.79</v>
      </c>
      <c r="G3" t="n">
        <v>11.92</v>
      </c>
      <c r="H3" t="n">
        <v>0.18</v>
      </c>
      <c r="I3" t="n">
        <v>316</v>
      </c>
      <c r="J3" t="n">
        <v>196.32</v>
      </c>
      <c r="K3" t="n">
        <v>54.38</v>
      </c>
      <c r="L3" t="n">
        <v>2</v>
      </c>
      <c r="M3" t="n">
        <v>314</v>
      </c>
      <c r="N3" t="n">
        <v>39.95</v>
      </c>
      <c r="O3" t="n">
        <v>24447.22</v>
      </c>
      <c r="P3" t="n">
        <v>868.73</v>
      </c>
      <c r="Q3" t="n">
        <v>1206.93</v>
      </c>
      <c r="R3" t="n">
        <v>592.5</v>
      </c>
      <c r="S3" t="n">
        <v>79.25</v>
      </c>
      <c r="T3" t="n">
        <v>252676.25</v>
      </c>
      <c r="U3" t="n">
        <v>0.13</v>
      </c>
      <c r="V3" t="n">
        <v>0.71</v>
      </c>
      <c r="W3" t="n">
        <v>0.65</v>
      </c>
      <c r="X3" t="n">
        <v>14.95</v>
      </c>
      <c r="Y3" t="n">
        <v>0.5</v>
      </c>
      <c r="Z3" t="n">
        <v>10</v>
      </c>
      <c r="AA3" t="n">
        <v>1009.953425364115</v>
      </c>
      <c r="AB3" t="n">
        <v>1437.091434784453</v>
      </c>
      <c r="AC3" t="n">
        <v>1302.472910072521</v>
      </c>
      <c r="AD3" t="n">
        <v>1009953.425364115</v>
      </c>
      <c r="AE3" t="n">
        <v>1437091.434784453</v>
      </c>
      <c r="AF3" t="n">
        <v>4.854710453720422e-06</v>
      </c>
      <c r="AG3" t="n">
        <v>3.232916666666667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1.5041</v>
      </c>
      <c r="E4" t="n">
        <v>66.48999999999999</v>
      </c>
      <c r="F4" t="n">
        <v>56.62</v>
      </c>
      <c r="G4" t="n">
        <v>17.97</v>
      </c>
      <c r="H4" t="n">
        <v>0.27</v>
      </c>
      <c r="I4" t="n">
        <v>189</v>
      </c>
      <c r="J4" t="n">
        <v>197.88</v>
      </c>
      <c r="K4" t="n">
        <v>54.38</v>
      </c>
      <c r="L4" t="n">
        <v>3</v>
      </c>
      <c r="M4" t="n">
        <v>187</v>
      </c>
      <c r="N4" t="n">
        <v>40.5</v>
      </c>
      <c r="O4" t="n">
        <v>24639</v>
      </c>
      <c r="P4" t="n">
        <v>779.12</v>
      </c>
      <c r="Q4" t="n">
        <v>1206.91</v>
      </c>
      <c r="R4" t="n">
        <v>383.02</v>
      </c>
      <c r="S4" t="n">
        <v>79.25</v>
      </c>
      <c r="T4" t="n">
        <v>148571.23</v>
      </c>
      <c r="U4" t="n">
        <v>0.21</v>
      </c>
      <c r="V4" t="n">
        <v>0.79</v>
      </c>
      <c r="W4" t="n">
        <v>0.44</v>
      </c>
      <c r="X4" t="n">
        <v>8.789999999999999</v>
      </c>
      <c r="Y4" t="n">
        <v>0.5</v>
      </c>
      <c r="Z4" t="n">
        <v>10</v>
      </c>
      <c r="AA4" t="n">
        <v>780.702772314849</v>
      </c>
      <c r="AB4" t="n">
        <v>1110.884164585764</v>
      </c>
      <c r="AC4" t="n">
        <v>1006.822875413296</v>
      </c>
      <c r="AD4" t="n">
        <v>780702.772314849</v>
      </c>
      <c r="AE4" t="n">
        <v>1110884.164585765</v>
      </c>
      <c r="AF4" t="n">
        <v>5.665712285413475e-06</v>
      </c>
      <c r="AG4" t="n">
        <v>2.770416666666666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1.6211</v>
      </c>
      <c r="E5" t="n">
        <v>61.69</v>
      </c>
      <c r="F5" t="n">
        <v>53.96</v>
      </c>
      <c r="G5" t="n">
        <v>24.16</v>
      </c>
      <c r="H5" t="n">
        <v>0.36</v>
      </c>
      <c r="I5" t="n">
        <v>134</v>
      </c>
      <c r="J5" t="n">
        <v>199.44</v>
      </c>
      <c r="K5" t="n">
        <v>54.38</v>
      </c>
      <c r="L5" t="n">
        <v>4</v>
      </c>
      <c r="M5" t="n">
        <v>132</v>
      </c>
      <c r="N5" t="n">
        <v>41.06</v>
      </c>
      <c r="O5" t="n">
        <v>24831.54</v>
      </c>
      <c r="P5" t="n">
        <v>738.33</v>
      </c>
      <c r="Q5" t="n">
        <v>1206.84</v>
      </c>
      <c r="R5" t="n">
        <v>292.42</v>
      </c>
      <c r="S5" t="n">
        <v>79.25</v>
      </c>
      <c r="T5" t="n">
        <v>103545.46</v>
      </c>
      <c r="U5" t="n">
        <v>0.27</v>
      </c>
      <c r="V5" t="n">
        <v>0.82</v>
      </c>
      <c r="W5" t="n">
        <v>0.36</v>
      </c>
      <c r="X5" t="n">
        <v>6.13</v>
      </c>
      <c r="Y5" t="n">
        <v>0.5</v>
      </c>
      <c r="Z5" t="n">
        <v>10</v>
      </c>
      <c r="AA5" t="n">
        <v>689.2645731191931</v>
      </c>
      <c r="AB5" t="n">
        <v>980.7741520088808</v>
      </c>
      <c r="AC5" t="n">
        <v>888.9008263294788</v>
      </c>
      <c r="AD5" t="n">
        <v>689264.5731191931</v>
      </c>
      <c r="AE5" t="n">
        <v>980774.1520088809</v>
      </c>
      <c r="AF5" t="n">
        <v>6.106433206491447e-06</v>
      </c>
      <c r="AG5" t="n">
        <v>2.570416666666667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1.691</v>
      </c>
      <c r="E6" t="n">
        <v>59.14</v>
      </c>
      <c r="F6" t="n">
        <v>52.58</v>
      </c>
      <c r="G6" t="n">
        <v>30.33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715.73</v>
      </c>
      <c r="Q6" t="n">
        <v>1206.83</v>
      </c>
      <c r="R6" t="n">
        <v>245.83</v>
      </c>
      <c r="S6" t="n">
        <v>79.25</v>
      </c>
      <c r="T6" t="n">
        <v>80397.82000000001</v>
      </c>
      <c r="U6" t="n">
        <v>0.32</v>
      </c>
      <c r="V6" t="n">
        <v>0.85</v>
      </c>
      <c r="W6" t="n">
        <v>0.3</v>
      </c>
      <c r="X6" t="n">
        <v>4.75</v>
      </c>
      <c r="Y6" t="n">
        <v>0.5</v>
      </c>
      <c r="Z6" t="n">
        <v>10</v>
      </c>
      <c r="AA6" t="n">
        <v>642.3987605851509</v>
      </c>
      <c r="AB6" t="n">
        <v>914.08745529056</v>
      </c>
      <c r="AC6" t="n">
        <v>828.4609588057657</v>
      </c>
      <c r="AD6" t="n">
        <v>642398.7605851508</v>
      </c>
      <c r="AE6" t="n">
        <v>914087.45529056</v>
      </c>
      <c r="AF6" t="n">
        <v>6.36973570549444e-06</v>
      </c>
      <c r="AG6" t="n">
        <v>2.464166666666667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1.7382</v>
      </c>
      <c r="E7" t="n">
        <v>57.53</v>
      </c>
      <c r="F7" t="n">
        <v>51.71</v>
      </c>
      <c r="G7" t="n">
        <v>36.5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700.28</v>
      </c>
      <c r="Q7" t="n">
        <v>1206.83</v>
      </c>
      <c r="R7" t="n">
        <v>216.52</v>
      </c>
      <c r="S7" t="n">
        <v>79.25</v>
      </c>
      <c r="T7" t="n">
        <v>65838.78999999999</v>
      </c>
      <c r="U7" t="n">
        <v>0.37</v>
      </c>
      <c r="V7" t="n">
        <v>0.86</v>
      </c>
      <c r="W7" t="n">
        <v>0.27</v>
      </c>
      <c r="X7" t="n">
        <v>3.88</v>
      </c>
      <c r="Y7" t="n">
        <v>0.5</v>
      </c>
      <c r="Z7" t="n">
        <v>10</v>
      </c>
      <c r="AA7" t="n">
        <v>613.0874815030058</v>
      </c>
      <c r="AB7" t="n">
        <v>872.379603172191</v>
      </c>
      <c r="AC7" t="n">
        <v>790.6600602640285</v>
      </c>
      <c r="AD7" t="n">
        <v>613087.4815030058</v>
      </c>
      <c r="AE7" t="n">
        <v>872379.603172191</v>
      </c>
      <c r="AF7" t="n">
        <v>6.547530812117348e-06</v>
      </c>
      <c r="AG7" t="n">
        <v>2.397083333333333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1.773</v>
      </c>
      <c r="E8" t="n">
        <v>56.4</v>
      </c>
      <c r="F8" t="n">
        <v>51.08</v>
      </c>
      <c r="G8" t="n">
        <v>42.57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688.4400000000001</v>
      </c>
      <c r="Q8" t="n">
        <v>1206.84</v>
      </c>
      <c r="R8" t="n">
        <v>195.08</v>
      </c>
      <c r="S8" t="n">
        <v>79.25</v>
      </c>
      <c r="T8" t="n">
        <v>55183.17</v>
      </c>
      <c r="U8" t="n">
        <v>0.41</v>
      </c>
      <c r="V8" t="n">
        <v>0.87</v>
      </c>
      <c r="W8" t="n">
        <v>0.26</v>
      </c>
      <c r="X8" t="n">
        <v>3.25</v>
      </c>
      <c r="Y8" t="n">
        <v>0.5</v>
      </c>
      <c r="Z8" t="n">
        <v>10</v>
      </c>
      <c r="AA8" t="n">
        <v>592.2768735550262</v>
      </c>
      <c r="AB8" t="n">
        <v>842.7675976245918</v>
      </c>
      <c r="AC8" t="n">
        <v>763.821938412408</v>
      </c>
      <c r="AD8" t="n">
        <v>592276.8735550262</v>
      </c>
      <c r="AE8" t="n">
        <v>842767.5976245918</v>
      </c>
      <c r="AF8" t="n">
        <v>6.678617034796949e-06</v>
      </c>
      <c r="AG8" t="n">
        <v>2.35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</v>
      </c>
      <c r="E9" t="n">
        <v>55.56</v>
      </c>
      <c r="F9" t="n">
        <v>50.63</v>
      </c>
      <c r="G9" t="n">
        <v>48.99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678.21</v>
      </c>
      <c r="Q9" t="n">
        <v>1206.85</v>
      </c>
      <c r="R9" t="n">
        <v>179.85</v>
      </c>
      <c r="S9" t="n">
        <v>79.25</v>
      </c>
      <c r="T9" t="n">
        <v>47617.99</v>
      </c>
      <c r="U9" t="n">
        <v>0.44</v>
      </c>
      <c r="V9" t="n">
        <v>0.88</v>
      </c>
      <c r="W9" t="n">
        <v>0.24</v>
      </c>
      <c r="X9" t="n">
        <v>2.8</v>
      </c>
      <c r="Y9" t="n">
        <v>0.5</v>
      </c>
      <c r="Z9" t="n">
        <v>10</v>
      </c>
      <c r="AA9" t="n">
        <v>576.2749416882873</v>
      </c>
      <c r="AB9" t="n">
        <v>819.9979939496461</v>
      </c>
      <c r="AC9" t="n">
        <v>743.1852612728266</v>
      </c>
      <c r="AD9" t="n">
        <v>576274.9416882873</v>
      </c>
      <c r="AE9" t="n">
        <v>819997.9939496461</v>
      </c>
      <c r="AF9" t="n">
        <v>6.78032186273802e-06</v>
      </c>
      <c r="AG9" t="n">
        <v>2.315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1.8204</v>
      </c>
      <c r="E10" t="n">
        <v>54.93</v>
      </c>
      <c r="F10" t="n">
        <v>50.28</v>
      </c>
      <c r="G10" t="n">
        <v>54.85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53</v>
      </c>
      <c r="N10" t="n">
        <v>43.96</v>
      </c>
      <c r="O10" t="n">
        <v>25806.1</v>
      </c>
      <c r="P10" t="n">
        <v>669.5</v>
      </c>
      <c r="Q10" t="n">
        <v>1206.81</v>
      </c>
      <c r="R10" t="n">
        <v>167.96</v>
      </c>
      <c r="S10" t="n">
        <v>79.25</v>
      </c>
      <c r="T10" t="n">
        <v>41712.2</v>
      </c>
      <c r="U10" t="n">
        <v>0.47</v>
      </c>
      <c r="V10" t="n">
        <v>0.88</v>
      </c>
      <c r="W10" t="n">
        <v>0.22</v>
      </c>
      <c r="X10" t="n">
        <v>2.45</v>
      </c>
      <c r="Y10" t="n">
        <v>0.5</v>
      </c>
      <c r="Z10" t="n">
        <v>10</v>
      </c>
      <c r="AA10" t="n">
        <v>563.9394715723982</v>
      </c>
      <c r="AB10" t="n">
        <v>802.4455029115641</v>
      </c>
      <c r="AC10" t="n">
        <v>727.2769874302361</v>
      </c>
      <c r="AD10" t="n">
        <v>563939.4715723982</v>
      </c>
      <c r="AE10" t="n">
        <v>802445.5029115641</v>
      </c>
      <c r="AF10" t="n">
        <v>6.857165510515717e-06</v>
      </c>
      <c r="AG10" t="n">
        <v>2.28875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1.8383</v>
      </c>
      <c r="E11" t="n">
        <v>54.4</v>
      </c>
      <c r="F11" t="n">
        <v>49.98</v>
      </c>
      <c r="G11" t="n">
        <v>61.19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662.53</v>
      </c>
      <c r="Q11" t="n">
        <v>1206.83</v>
      </c>
      <c r="R11" t="n">
        <v>157.55</v>
      </c>
      <c r="S11" t="n">
        <v>79.25</v>
      </c>
      <c r="T11" t="n">
        <v>36537.27</v>
      </c>
      <c r="U11" t="n">
        <v>0.5</v>
      </c>
      <c r="V11" t="n">
        <v>0.89</v>
      </c>
      <c r="W11" t="n">
        <v>0.22</v>
      </c>
      <c r="X11" t="n">
        <v>2.14</v>
      </c>
      <c r="Y11" t="n">
        <v>0.5</v>
      </c>
      <c r="Z11" t="n">
        <v>10</v>
      </c>
      <c r="AA11" t="n">
        <v>553.7237847805403</v>
      </c>
      <c r="AB11" t="n">
        <v>787.9093118156957</v>
      </c>
      <c r="AC11" t="n">
        <v>714.1024637640746</v>
      </c>
      <c r="AD11" t="n">
        <v>553723.7847805403</v>
      </c>
      <c r="AE11" t="n">
        <v>787909.3118156957</v>
      </c>
      <c r="AF11" t="n">
        <v>6.924592044595168e-06</v>
      </c>
      <c r="AG11" t="n">
        <v>2.266666666666667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</v>
      </c>
      <c r="E12" t="n">
        <v>53.56</v>
      </c>
      <c r="F12" t="n">
        <v>49.33</v>
      </c>
      <c r="G12" t="n">
        <v>67.27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649.48</v>
      </c>
      <c r="Q12" t="n">
        <v>1206.82</v>
      </c>
      <c r="R12" t="n">
        <v>135.51</v>
      </c>
      <c r="S12" t="n">
        <v>79.25</v>
      </c>
      <c r="T12" t="n">
        <v>25541.08</v>
      </c>
      <c r="U12" t="n">
        <v>0.58</v>
      </c>
      <c r="V12" t="n">
        <v>0.9</v>
      </c>
      <c r="W12" t="n">
        <v>0.19</v>
      </c>
      <c r="X12" t="n">
        <v>1.5</v>
      </c>
      <c r="Y12" t="n">
        <v>0.5</v>
      </c>
      <c r="Z12" t="n">
        <v>10</v>
      </c>
      <c r="AA12" t="n">
        <v>536.1752874009088</v>
      </c>
      <c r="AB12" t="n">
        <v>762.9390561145343</v>
      </c>
      <c r="AC12" t="n">
        <v>691.4712791218635</v>
      </c>
      <c r="AD12" t="n">
        <v>536175.2874009088</v>
      </c>
      <c r="AE12" t="n">
        <v>762939.0561145343</v>
      </c>
      <c r="AF12" t="n">
        <v>7.032700509851046e-06</v>
      </c>
      <c r="AG12" t="n">
        <v>2.231666666666667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1.8608</v>
      </c>
      <c r="E13" t="n">
        <v>53.74</v>
      </c>
      <c r="F13" t="n">
        <v>49.67</v>
      </c>
      <c r="G13" t="n">
        <v>74.5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650.6900000000001</v>
      </c>
      <c r="Q13" t="n">
        <v>1206.81</v>
      </c>
      <c r="R13" t="n">
        <v>147.35</v>
      </c>
      <c r="S13" t="n">
        <v>79.25</v>
      </c>
      <c r="T13" t="n">
        <v>31482.08</v>
      </c>
      <c r="U13" t="n">
        <v>0.54</v>
      </c>
      <c r="V13" t="n">
        <v>0.9</v>
      </c>
      <c r="W13" t="n">
        <v>0.2</v>
      </c>
      <c r="X13" t="n">
        <v>1.84</v>
      </c>
      <c r="Y13" t="n">
        <v>0.5</v>
      </c>
      <c r="Z13" t="n">
        <v>10</v>
      </c>
      <c r="AA13" t="n">
        <v>539.8091422446817</v>
      </c>
      <c r="AB13" t="n">
        <v>768.1097714565344</v>
      </c>
      <c r="AC13" t="n">
        <v>696.157631357803</v>
      </c>
      <c r="AD13" t="n">
        <v>539809.1422446816</v>
      </c>
      <c r="AE13" t="n">
        <v>768109.7714565344</v>
      </c>
      <c r="AF13" t="n">
        <v>7.009346067879393e-06</v>
      </c>
      <c r="AG13" t="n">
        <v>2.239166666666667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1.8708</v>
      </c>
      <c r="E14" t="n">
        <v>53.45</v>
      </c>
      <c r="F14" t="n">
        <v>49.5</v>
      </c>
      <c r="G14" t="n">
        <v>80.27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645.62</v>
      </c>
      <c r="Q14" t="n">
        <v>1206.81</v>
      </c>
      <c r="R14" t="n">
        <v>141.59</v>
      </c>
      <c r="S14" t="n">
        <v>79.25</v>
      </c>
      <c r="T14" t="n">
        <v>28612.8</v>
      </c>
      <c r="U14" t="n">
        <v>0.5600000000000001</v>
      </c>
      <c r="V14" t="n">
        <v>0.9</v>
      </c>
      <c r="W14" t="n">
        <v>0.2</v>
      </c>
      <c r="X14" t="n">
        <v>1.67</v>
      </c>
      <c r="Y14" t="n">
        <v>0.5</v>
      </c>
      <c r="Z14" t="n">
        <v>10</v>
      </c>
      <c r="AA14" t="n">
        <v>533.7147269972356</v>
      </c>
      <c r="AB14" t="n">
        <v>759.4378547798157</v>
      </c>
      <c r="AC14" t="n">
        <v>688.2980503482436</v>
      </c>
      <c r="AD14" t="n">
        <v>533714.7269972357</v>
      </c>
      <c r="AE14" t="n">
        <v>759437.8547798157</v>
      </c>
      <c r="AF14" t="n">
        <v>7.047014522672382e-06</v>
      </c>
      <c r="AG14" t="n">
        <v>2.227083333333333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1.8801</v>
      </c>
      <c r="E15" t="n">
        <v>53.19</v>
      </c>
      <c r="F15" t="n">
        <v>49.35</v>
      </c>
      <c r="G15" t="n">
        <v>87.09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640.8099999999999</v>
      </c>
      <c r="Q15" t="n">
        <v>1206.83</v>
      </c>
      <c r="R15" t="n">
        <v>136.62</v>
      </c>
      <c r="S15" t="n">
        <v>79.25</v>
      </c>
      <c r="T15" t="n">
        <v>26144.39</v>
      </c>
      <c r="U15" t="n">
        <v>0.58</v>
      </c>
      <c r="V15" t="n">
        <v>0.9</v>
      </c>
      <c r="W15" t="n">
        <v>0.19</v>
      </c>
      <c r="X15" t="n">
        <v>1.52</v>
      </c>
      <c r="Y15" t="n">
        <v>0.5</v>
      </c>
      <c r="Z15" t="n">
        <v>10</v>
      </c>
      <c r="AA15" t="n">
        <v>528.0884346313397</v>
      </c>
      <c r="AB15" t="n">
        <v>751.4320434566772</v>
      </c>
      <c r="AC15" t="n">
        <v>681.0421777439346</v>
      </c>
      <c r="AD15" t="n">
        <v>528088.4346313397</v>
      </c>
      <c r="AE15" t="n">
        <v>751432.0434566772</v>
      </c>
      <c r="AF15" t="n">
        <v>7.082046185629862e-06</v>
      </c>
      <c r="AG15" t="n">
        <v>2.21625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1.8859</v>
      </c>
      <c r="E16" t="n">
        <v>53.03</v>
      </c>
      <c r="F16" t="n">
        <v>49.27</v>
      </c>
      <c r="G16" t="n">
        <v>92.37</v>
      </c>
      <c r="H16" t="n">
        <v>1.23</v>
      </c>
      <c r="I16" t="n">
        <v>32</v>
      </c>
      <c r="J16" t="n">
        <v>217.04</v>
      </c>
      <c r="K16" t="n">
        <v>54.38</v>
      </c>
      <c r="L16" t="n">
        <v>15</v>
      </c>
      <c r="M16" t="n">
        <v>30</v>
      </c>
      <c r="N16" t="n">
        <v>47.66</v>
      </c>
      <c r="O16" t="n">
        <v>27002.55</v>
      </c>
      <c r="P16" t="n">
        <v>634.9</v>
      </c>
      <c r="Q16" t="n">
        <v>1206.85</v>
      </c>
      <c r="R16" t="n">
        <v>133.51</v>
      </c>
      <c r="S16" t="n">
        <v>79.25</v>
      </c>
      <c r="T16" t="n">
        <v>24600.72</v>
      </c>
      <c r="U16" t="n">
        <v>0.59</v>
      </c>
      <c r="V16" t="n">
        <v>0.9</v>
      </c>
      <c r="W16" t="n">
        <v>0.19</v>
      </c>
      <c r="X16" t="n">
        <v>1.43</v>
      </c>
      <c r="Y16" t="n">
        <v>0.5</v>
      </c>
      <c r="Z16" t="n">
        <v>10</v>
      </c>
      <c r="AA16" t="n">
        <v>523.1723840160287</v>
      </c>
      <c r="AB16" t="n">
        <v>744.4368553075968</v>
      </c>
      <c r="AC16" t="n">
        <v>674.702258901955</v>
      </c>
      <c r="AD16" t="n">
        <v>523172.3840160287</v>
      </c>
      <c r="AE16" t="n">
        <v>744436.8553075969</v>
      </c>
      <c r="AF16" t="n">
        <v>7.103893889409795e-06</v>
      </c>
      <c r="AG16" t="n">
        <v>2.209583333333333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1.8902</v>
      </c>
      <c r="E17" t="n">
        <v>52.91</v>
      </c>
      <c r="F17" t="n">
        <v>49.22</v>
      </c>
      <c r="G17" t="n">
        <v>98.44</v>
      </c>
      <c r="H17" t="n">
        <v>1.3</v>
      </c>
      <c r="I17" t="n">
        <v>30</v>
      </c>
      <c r="J17" t="n">
        <v>218.68</v>
      </c>
      <c r="K17" t="n">
        <v>54.38</v>
      </c>
      <c r="L17" t="n">
        <v>16</v>
      </c>
      <c r="M17" t="n">
        <v>28</v>
      </c>
      <c r="N17" t="n">
        <v>48.31</v>
      </c>
      <c r="O17" t="n">
        <v>27204.98</v>
      </c>
      <c r="P17" t="n">
        <v>630.62</v>
      </c>
      <c r="Q17" t="n">
        <v>1206.82</v>
      </c>
      <c r="R17" t="n">
        <v>132.43</v>
      </c>
      <c r="S17" t="n">
        <v>79.25</v>
      </c>
      <c r="T17" t="n">
        <v>24070.68</v>
      </c>
      <c r="U17" t="n">
        <v>0.6</v>
      </c>
      <c r="V17" t="n">
        <v>0.9</v>
      </c>
      <c r="W17" t="n">
        <v>0.18</v>
      </c>
      <c r="X17" t="n">
        <v>1.39</v>
      </c>
      <c r="Y17" t="n">
        <v>0.5</v>
      </c>
      <c r="Z17" t="n">
        <v>10</v>
      </c>
      <c r="AA17" t="n">
        <v>519.631069014529</v>
      </c>
      <c r="AB17" t="n">
        <v>739.3978175374206</v>
      </c>
      <c r="AC17" t="n">
        <v>670.1352494343414</v>
      </c>
      <c r="AD17" t="n">
        <v>519631.0690145289</v>
      </c>
      <c r="AE17" t="n">
        <v>739397.8175374205</v>
      </c>
      <c r="AF17" t="n">
        <v>7.120091324970781e-06</v>
      </c>
      <c r="AG17" t="n">
        <v>2.204583333333333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1.8979</v>
      </c>
      <c r="E18" t="n">
        <v>52.69</v>
      </c>
      <c r="F18" t="n">
        <v>49.08</v>
      </c>
      <c r="G18" t="n">
        <v>105.18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625.22</v>
      </c>
      <c r="Q18" t="n">
        <v>1206.83</v>
      </c>
      <c r="R18" t="n">
        <v>127.44</v>
      </c>
      <c r="S18" t="n">
        <v>79.25</v>
      </c>
      <c r="T18" t="n">
        <v>21583.72</v>
      </c>
      <c r="U18" t="n">
        <v>0.62</v>
      </c>
      <c r="V18" t="n">
        <v>0.91</v>
      </c>
      <c r="W18" t="n">
        <v>0.18</v>
      </c>
      <c r="X18" t="n">
        <v>1.25</v>
      </c>
      <c r="Y18" t="n">
        <v>0.5</v>
      </c>
      <c r="Z18" t="n">
        <v>10</v>
      </c>
      <c r="AA18" t="n">
        <v>514.2956618569332</v>
      </c>
      <c r="AB18" t="n">
        <v>731.8059150449817</v>
      </c>
      <c r="AC18" t="n">
        <v>663.2545130434821</v>
      </c>
      <c r="AD18" t="n">
        <v>514295.6618569331</v>
      </c>
      <c r="AE18" t="n">
        <v>731805.9150449818</v>
      </c>
      <c r="AF18" t="n">
        <v>7.149096035161382e-06</v>
      </c>
      <c r="AG18" t="n">
        <v>2.195416666666667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1.9047</v>
      </c>
      <c r="E19" t="n">
        <v>52.5</v>
      </c>
      <c r="F19" t="n">
        <v>48.97</v>
      </c>
      <c r="G19" t="n">
        <v>113.01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620.6</v>
      </c>
      <c r="Q19" t="n">
        <v>1206.81</v>
      </c>
      <c r="R19" t="n">
        <v>123.7</v>
      </c>
      <c r="S19" t="n">
        <v>79.25</v>
      </c>
      <c r="T19" t="n">
        <v>19724.09</v>
      </c>
      <c r="U19" t="n">
        <v>0.64</v>
      </c>
      <c r="V19" t="n">
        <v>0.91</v>
      </c>
      <c r="W19" t="n">
        <v>0.18</v>
      </c>
      <c r="X19" t="n">
        <v>1.14</v>
      </c>
      <c r="Y19" t="n">
        <v>0.5</v>
      </c>
      <c r="Z19" t="n">
        <v>10</v>
      </c>
      <c r="AA19" t="n">
        <v>509.7441320236233</v>
      </c>
      <c r="AB19" t="n">
        <v>725.3294138773589</v>
      </c>
      <c r="AC19" t="n">
        <v>657.3846935464736</v>
      </c>
      <c r="AD19" t="n">
        <v>509744.1320236233</v>
      </c>
      <c r="AE19" t="n">
        <v>725329.4138773589</v>
      </c>
      <c r="AF19" t="n">
        <v>7.174710584420615e-06</v>
      </c>
      <c r="AG19" t="n">
        <v>2.1875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1.9079</v>
      </c>
      <c r="E20" t="n">
        <v>52.41</v>
      </c>
      <c r="F20" t="n">
        <v>48.92</v>
      </c>
      <c r="G20" t="n">
        <v>117.42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23</v>
      </c>
      <c r="N20" t="n">
        <v>50.27</v>
      </c>
      <c r="O20" t="n">
        <v>27817.81</v>
      </c>
      <c r="P20" t="n">
        <v>616.16</v>
      </c>
      <c r="Q20" t="n">
        <v>1206.81</v>
      </c>
      <c r="R20" t="n">
        <v>122</v>
      </c>
      <c r="S20" t="n">
        <v>79.25</v>
      </c>
      <c r="T20" t="n">
        <v>18879.35</v>
      </c>
      <c r="U20" t="n">
        <v>0.65</v>
      </c>
      <c r="V20" t="n">
        <v>0.91</v>
      </c>
      <c r="W20" t="n">
        <v>0.18</v>
      </c>
      <c r="X20" t="n">
        <v>1.09</v>
      </c>
      <c r="Y20" t="n">
        <v>0.5</v>
      </c>
      <c r="Z20" t="n">
        <v>10</v>
      </c>
      <c r="AA20" t="n">
        <v>506.4772148578115</v>
      </c>
      <c r="AB20" t="n">
        <v>720.6808245867729</v>
      </c>
      <c r="AC20" t="n">
        <v>653.1715575730135</v>
      </c>
      <c r="AD20" t="n">
        <v>506477.2148578115</v>
      </c>
      <c r="AE20" t="n">
        <v>720680.8245867729</v>
      </c>
      <c r="AF20" t="n">
        <v>7.186764489954371e-06</v>
      </c>
      <c r="AG20" t="n">
        <v>2.18375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1.9156</v>
      </c>
      <c r="E21" t="n">
        <v>52.2</v>
      </c>
      <c r="F21" t="n">
        <v>48.79</v>
      </c>
      <c r="G21" t="n">
        <v>127.29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611.8099999999999</v>
      </c>
      <c r="Q21" t="n">
        <v>1206.82</v>
      </c>
      <c r="R21" t="n">
        <v>117.51</v>
      </c>
      <c r="S21" t="n">
        <v>79.25</v>
      </c>
      <c r="T21" t="n">
        <v>16643.13</v>
      </c>
      <c r="U21" t="n">
        <v>0.67</v>
      </c>
      <c r="V21" t="n">
        <v>0.91</v>
      </c>
      <c r="W21" t="n">
        <v>0.17</v>
      </c>
      <c r="X21" t="n">
        <v>0.96</v>
      </c>
      <c r="Y21" t="n">
        <v>0.5</v>
      </c>
      <c r="Z21" t="n">
        <v>10</v>
      </c>
      <c r="AA21" t="n">
        <v>501.808629684004</v>
      </c>
      <c r="AB21" t="n">
        <v>714.0377620481004</v>
      </c>
      <c r="AC21" t="n">
        <v>647.1507792236971</v>
      </c>
      <c r="AD21" t="n">
        <v>501808.629684004</v>
      </c>
      <c r="AE21" t="n">
        <v>714037.7620481004</v>
      </c>
      <c r="AF21" t="n">
        <v>7.215769200144973e-06</v>
      </c>
      <c r="AG21" t="n">
        <v>2.175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1.9133</v>
      </c>
      <c r="E22" t="n">
        <v>52.27</v>
      </c>
      <c r="F22" t="n">
        <v>48.89</v>
      </c>
      <c r="G22" t="n">
        <v>133.35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608.99</v>
      </c>
      <c r="Q22" t="n">
        <v>1206.82</v>
      </c>
      <c r="R22" t="n">
        <v>121.38</v>
      </c>
      <c r="S22" t="n">
        <v>79.25</v>
      </c>
      <c r="T22" t="n">
        <v>18585.93</v>
      </c>
      <c r="U22" t="n">
        <v>0.65</v>
      </c>
      <c r="V22" t="n">
        <v>0.91</v>
      </c>
      <c r="W22" t="n">
        <v>0.17</v>
      </c>
      <c r="X22" t="n">
        <v>1.06</v>
      </c>
      <c r="Y22" t="n">
        <v>0.5</v>
      </c>
      <c r="Z22" t="n">
        <v>10</v>
      </c>
      <c r="AA22" t="n">
        <v>501.3466831730644</v>
      </c>
      <c r="AB22" t="n">
        <v>713.3804452278116</v>
      </c>
      <c r="AC22" t="n">
        <v>646.5550360920922</v>
      </c>
      <c r="AD22" t="n">
        <v>501346.6831730644</v>
      </c>
      <c r="AE22" t="n">
        <v>713380.4452278116</v>
      </c>
      <c r="AF22" t="n">
        <v>7.207105455542586e-06</v>
      </c>
      <c r="AG22" t="n">
        <v>2.177916666666667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1.9194</v>
      </c>
      <c r="E23" t="n">
        <v>52.1</v>
      </c>
      <c r="F23" t="n">
        <v>48.77</v>
      </c>
      <c r="G23" t="n">
        <v>139.33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603.66</v>
      </c>
      <c r="Q23" t="n">
        <v>1206.81</v>
      </c>
      <c r="R23" t="n">
        <v>116.78</v>
      </c>
      <c r="S23" t="n">
        <v>79.25</v>
      </c>
      <c r="T23" t="n">
        <v>16292.02</v>
      </c>
      <c r="U23" t="n">
        <v>0.68</v>
      </c>
      <c r="V23" t="n">
        <v>0.91</v>
      </c>
      <c r="W23" t="n">
        <v>0.17</v>
      </c>
      <c r="X23" t="n">
        <v>0.9399999999999999</v>
      </c>
      <c r="Y23" t="n">
        <v>0.5</v>
      </c>
      <c r="Z23" t="n">
        <v>10</v>
      </c>
      <c r="AA23" t="n">
        <v>496.6666500395237</v>
      </c>
      <c r="AB23" t="n">
        <v>706.7210930618502</v>
      </c>
      <c r="AC23" t="n">
        <v>640.5194940348126</v>
      </c>
      <c r="AD23" t="n">
        <v>496666.6500395237</v>
      </c>
      <c r="AE23" t="n">
        <v>706721.0930618502</v>
      </c>
      <c r="AF23" t="n">
        <v>7.230083212966309e-06</v>
      </c>
      <c r="AG23" t="n">
        <v>2.170833333333333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1.9224</v>
      </c>
      <c r="E24" t="n">
        <v>52.02</v>
      </c>
      <c r="F24" t="n">
        <v>48.72</v>
      </c>
      <c r="G24" t="n">
        <v>146.17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600.4400000000001</v>
      </c>
      <c r="Q24" t="n">
        <v>1206.81</v>
      </c>
      <c r="R24" t="n">
        <v>115.35</v>
      </c>
      <c r="S24" t="n">
        <v>79.25</v>
      </c>
      <c r="T24" t="n">
        <v>15581.95</v>
      </c>
      <c r="U24" t="n">
        <v>0.6899999999999999</v>
      </c>
      <c r="V24" t="n">
        <v>0.91</v>
      </c>
      <c r="W24" t="n">
        <v>0.17</v>
      </c>
      <c r="X24" t="n">
        <v>0.89</v>
      </c>
      <c r="Y24" t="n">
        <v>0.5</v>
      </c>
      <c r="Z24" t="n">
        <v>10</v>
      </c>
      <c r="AA24" t="n">
        <v>494.1092752323104</v>
      </c>
      <c r="AB24" t="n">
        <v>703.0821317605856</v>
      </c>
      <c r="AC24" t="n">
        <v>637.2214098621725</v>
      </c>
      <c r="AD24" t="n">
        <v>494109.2752323105</v>
      </c>
      <c r="AE24" t="n">
        <v>703082.1317605856</v>
      </c>
      <c r="AF24" t="n">
        <v>7.241383749404206e-06</v>
      </c>
      <c r="AG24" t="n">
        <v>2.1675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1.9263</v>
      </c>
      <c r="E25" t="n">
        <v>51.91</v>
      </c>
      <c r="F25" t="n">
        <v>48.66</v>
      </c>
      <c r="G25" t="n">
        <v>153.66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595.51</v>
      </c>
      <c r="Q25" t="n">
        <v>1206.81</v>
      </c>
      <c r="R25" t="n">
        <v>113.03</v>
      </c>
      <c r="S25" t="n">
        <v>79.25</v>
      </c>
      <c r="T25" t="n">
        <v>14426.98</v>
      </c>
      <c r="U25" t="n">
        <v>0.7</v>
      </c>
      <c r="V25" t="n">
        <v>0.91</v>
      </c>
      <c r="W25" t="n">
        <v>0.17</v>
      </c>
      <c r="X25" t="n">
        <v>0.83</v>
      </c>
      <c r="Y25" t="n">
        <v>0.5</v>
      </c>
      <c r="Z25" t="n">
        <v>10</v>
      </c>
      <c r="AA25" t="n">
        <v>490.4399145583801</v>
      </c>
      <c r="AB25" t="n">
        <v>697.8608941636744</v>
      </c>
      <c r="AC25" t="n">
        <v>632.4892680078522</v>
      </c>
      <c r="AD25" t="n">
        <v>490439.91455838</v>
      </c>
      <c r="AE25" t="n">
        <v>697860.8941636744</v>
      </c>
      <c r="AF25" t="n">
        <v>7.25607444677347e-06</v>
      </c>
      <c r="AG25" t="n">
        <v>2.162916666666666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1.9281</v>
      </c>
      <c r="E26" t="n">
        <v>51.86</v>
      </c>
      <c r="F26" t="n">
        <v>48.65</v>
      </c>
      <c r="G26" t="n">
        <v>162.16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589.34</v>
      </c>
      <c r="Q26" t="n">
        <v>1206.83</v>
      </c>
      <c r="R26" t="n">
        <v>112.55</v>
      </c>
      <c r="S26" t="n">
        <v>79.25</v>
      </c>
      <c r="T26" t="n">
        <v>14191.39</v>
      </c>
      <c r="U26" t="n">
        <v>0.7</v>
      </c>
      <c r="V26" t="n">
        <v>0.91</v>
      </c>
      <c r="W26" t="n">
        <v>0.17</v>
      </c>
      <c r="X26" t="n">
        <v>0.82</v>
      </c>
      <c r="Y26" t="n">
        <v>0.5</v>
      </c>
      <c r="Z26" t="n">
        <v>10</v>
      </c>
      <c r="AA26" t="n">
        <v>486.8709038242546</v>
      </c>
      <c r="AB26" t="n">
        <v>692.7824473483508</v>
      </c>
      <c r="AC26" t="n">
        <v>627.8865411095493</v>
      </c>
      <c r="AD26" t="n">
        <v>486870.9038242546</v>
      </c>
      <c r="AE26" t="n">
        <v>692782.4473483509</v>
      </c>
      <c r="AF26" t="n">
        <v>7.262854768636209e-06</v>
      </c>
      <c r="AG26" t="n">
        <v>2.160833333333333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1.9297</v>
      </c>
      <c r="E27" t="n">
        <v>51.82</v>
      </c>
      <c r="F27" t="n">
        <v>48.61</v>
      </c>
      <c r="G27" t="n">
        <v>162.02</v>
      </c>
      <c r="H27" t="n">
        <v>1.96</v>
      </c>
      <c r="I27" t="n">
        <v>18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583.36</v>
      </c>
      <c r="Q27" t="n">
        <v>1206.81</v>
      </c>
      <c r="R27" t="n">
        <v>111.29</v>
      </c>
      <c r="S27" t="n">
        <v>79.25</v>
      </c>
      <c r="T27" t="n">
        <v>13557.77</v>
      </c>
      <c r="U27" t="n">
        <v>0.71</v>
      </c>
      <c r="V27" t="n">
        <v>0.92</v>
      </c>
      <c r="W27" t="n">
        <v>0.17</v>
      </c>
      <c r="X27" t="n">
        <v>0.78</v>
      </c>
      <c r="Y27" t="n">
        <v>0.5</v>
      </c>
      <c r="Z27" t="n">
        <v>10</v>
      </c>
      <c r="AA27" t="n">
        <v>483.350735795755</v>
      </c>
      <c r="AB27" t="n">
        <v>687.7735002071153</v>
      </c>
      <c r="AC27" t="n">
        <v>623.3468035524724</v>
      </c>
      <c r="AD27" t="n">
        <v>483350.7357957551</v>
      </c>
      <c r="AE27" t="n">
        <v>687773.5002071153</v>
      </c>
      <c r="AF27" t="n">
        <v>7.268881721403087e-06</v>
      </c>
      <c r="AG27" t="n">
        <v>2.159166666666667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1.9328</v>
      </c>
      <c r="E28" t="n">
        <v>51.74</v>
      </c>
      <c r="F28" t="n">
        <v>48.56</v>
      </c>
      <c r="G28" t="n">
        <v>171.39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582.22</v>
      </c>
      <c r="Q28" t="n">
        <v>1206.83</v>
      </c>
      <c r="R28" t="n">
        <v>109.74</v>
      </c>
      <c r="S28" t="n">
        <v>79.25</v>
      </c>
      <c r="T28" t="n">
        <v>12791.93</v>
      </c>
      <c r="U28" t="n">
        <v>0.72</v>
      </c>
      <c r="V28" t="n">
        <v>0.92</v>
      </c>
      <c r="W28" t="n">
        <v>0.16</v>
      </c>
      <c r="X28" t="n">
        <v>0.73</v>
      </c>
      <c r="Y28" t="n">
        <v>0.5</v>
      </c>
      <c r="Z28" t="n">
        <v>10</v>
      </c>
      <c r="AA28" t="n">
        <v>481.8384496548859</v>
      </c>
      <c r="AB28" t="n">
        <v>685.6216252736721</v>
      </c>
      <c r="AC28" t="n">
        <v>621.3965039829155</v>
      </c>
      <c r="AD28" t="n">
        <v>481838.449654886</v>
      </c>
      <c r="AE28" t="n">
        <v>685621.625273672</v>
      </c>
      <c r="AF28" t="n">
        <v>7.280558942388914e-06</v>
      </c>
      <c r="AG28" t="n">
        <v>2.155833333333333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1.9368</v>
      </c>
      <c r="E29" t="n">
        <v>51.63</v>
      </c>
      <c r="F29" t="n">
        <v>48.49</v>
      </c>
      <c r="G29" t="n">
        <v>181.85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577.92</v>
      </c>
      <c r="Q29" t="n">
        <v>1206.81</v>
      </c>
      <c r="R29" t="n">
        <v>107.34</v>
      </c>
      <c r="S29" t="n">
        <v>79.25</v>
      </c>
      <c r="T29" t="n">
        <v>11593.71</v>
      </c>
      <c r="U29" t="n">
        <v>0.74</v>
      </c>
      <c r="V29" t="n">
        <v>0.92</v>
      </c>
      <c r="W29" t="n">
        <v>0.17</v>
      </c>
      <c r="X29" t="n">
        <v>0.66</v>
      </c>
      <c r="Y29" t="n">
        <v>0.5</v>
      </c>
      <c r="Z29" t="n">
        <v>10</v>
      </c>
      <c r="AA29" t="n">
        <v>478.4676583944067</v>
      </c>
      <c r="AB29" t="n">
        <v>680.8252305813775</v>
      </c>
      <c r="AC29" t="n">
        <v>617.0494081743135</v>
      </c>
      <c r="AD29" t="n">
        <v>478467.6583944067</v>
      </c>
      <c r="AE29" t="n">
        <v>680825.2305813775</v>
      </c>
      <c r="AF29" t="n">
        <v>7.29562632430611e-06</v>
      </c>
      <c r="AG29" t="n">
        <v>2.15125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1.9455</v>
      </c>
      <c r="E30" t="n">
        <v>51.4</v>
      </c>
      <c r="F30" t="n">
        <v>48.3</v>
      </c>
      <c r="G30" t="n">
        <v>193.2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566.47</v>
      </c>
      <c r="Q30" t="n">
        <v>1206.81</v>
      </c>
      <c r="R30" t="n">
        <v>100.92</v>
      </c>
      <c r="S30" t="n">
        <v>79.25</v>
      </c>
      <c r="T30" t="n">
        <v>8391.469999999999</v>
      </c>
      <c r="U30" t="n">
        <v>0.79</v>
      </c>
      <c r="V30" t="n">
        <v>0.92</v>
      </c>
      <c r="W30" t="n">
        <v>0.15</v>
      </c>
      <c r="X30" t="n">
        <v>0.47</v>
      </c>
      <c r="Y30" t="n">
        <v>0.5</v>
      </c>
      <c r="Z30" t="n">
        <v>10</v>
      </c>
      <c r="AA30" t="n">
        <v>470.0203567275554</v>
      </c>
      <c r="AB30" t="n">
        <v>668.8053249425647</v>
      </c>
      <c r="AC30" t="n">
        <v>606.1554587030123</v>
      </c>
      <c r="AD30" t="n">
        <v>470020.3567275554</v>
      </c>
      <c r="AE30" t="n">
        <v>668805.3249425647</v>
      </c>
      <c r="AF30" t="n">
        <v>7.328397879976009e-06</v>
      </c>
      <c r="AG30" t="n">
        <v>2.141666666666667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1.9383</v>
      </c>
      <c r="E31" t="n">
        <v>51.59</v>
      </c>
      <c r="F31" t="n">
        <v>48.49</v>
      </c>
      <c r="G31" t="n">
        <v>193.96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12</v>
      </c>
      <c r="N31" t="n">
        <v>58.1</v>
      </c>
      <c r="O31" t="n">
        <v>30139.04</v>
      </c>
      <c r="P31" t="n">
        <v>569.8099999999999</v>
      </c>
      <c r="Q31" t="n">
        <v>1206.81</v>
      </c>
      <c r="R31" t="n">
        <v>107.52</v>
      </c>
      <c r="S31" t="n">
        <v>79.25</v>
      </c>
      <c r="T31" t="n">
        <v>11691.94</v>
      </c>
      <c r="U31" t="n">
        <v>0.74</v>
      </c>
      <c r="V31" t="n">
        <v>0.92</v>
      </c>
      <c r="W31" t="n">
        <v>0.16</v>
      </c>
      <c r="X31" t="n">
        <v>0.66</v>
      </c>
      <c r="Y31" t="n">
        <v>0.5</v>
      </c>
      <c r="Z31" t="n">
        <v>10</v>
      </c>
      <c r="AA31" t="n">
        <v>474.0752033751903</v>
      </c>
      <c r="AB31" t="n">
        <v>674.5750814881002</v>
      </c>
      <c r="AC31" t="n">
        <v>611.3847373810255</v>
      </c>
      <c r="AD31" t="n">
        <v>474075.2033751903</v>
      </c>
      <c r="AE31" t="n">
        <v>674575.0814881002</v>
      </c>
      <c r="AF31" t="n">
        <v>7.301276592525058e-06</v>
      </c>
      <c r="AG31" t="n">
        <v>2.149583333333334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1.9384</v>
      </c>
      <c r="E32" t="n">
        <v>51.59</v>
      </c>
      <c r="F32" t="n">
        <v>48.49</v>
      </c>
      <c r="G32" t="n">
        <v>193.95</v>
      </c>
      <c r="H32" t="n">
        <v>2.26</v>
      </c>
      <c r="I32" t="n">
        <v>15</v>
      </c>
      <c r="J32" t="n">
        <v>244.23</v>
      </c>
      <c r="K32" t="n">
        <v>54.38</v>
      </c>
      <c r="L32" t="n">
        <v>31</v>
      </c>
      <c r="M32" t="n">
        <v>11</v>
      </c>
      <c r="N32" t="n">
        <v>58.86</v>
      </c>
      <c r="O32" t="n">
        <v>30356.28</v>
      </c>
      <c r="P32" t="n">
        <v>563.0700000000001</v>
      </c>
      <c r="Q32" t="n">
        <v>1206.81</v>
      </c>
      <c r="R32" t="n">
        <v>107.26</v>
      </c>
      <c r="S32" t="n">
        <v>79.25</v>
      </c>
      <c r="T32" t="n">
        <v>11559.11</v>
      </c>
      <c r="U32" t="n">
        <v>0.74</v>
      </c>
      <c r="V32" t="n">
        <v>0.92</v>
      </c>
      <c r="W32" t="n">
        <v>0.17</v>
      </c>
      <c r="X32" t="n">
        <v>0.66</v>
      </c>
      <c r="Y32" t="n">
        <v>0.5</v>
      </c>
      <c r="Z32" t="n">
        <v>10</v>
      </c>
      <c r="AA32" t="n">
        <v>470.7084418021608</v>
      </c>
      <c r="AB32" t="n">
        <v>669.7844207526135</v>
      </c>
      <c r="AC32" t="n">
        <v>607.0428384048789</v>
      </c>
      <c r="AD32" t="n">
        <v>470708.4418021608</v>
      </c>
      <c r="AE32" t="n">
        <v>669784.4207526136</v>
      </c>
      <c r="AF32" t="n">
        <v>7.301653277072987e-06</v>
      </c>
      <c r="AG32" t="n">
        <v>2.149583333333334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1.9423</v>
      </c>
      <c r="E33" t="n">
        <v>51.49</v>
      </c>
      <c r="F33" t="n">
        <v>48.42</v>
      </c>
      <c r="G33" t="n">
        <v>207.53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7</v>
      </c>
      <c r="N33" t="n">
        <v>59.63</v>
      </c>
      <c r="O33" t="n">
        <v>30574.64</v>
      </c>
      <c r="P33" t="n">
        <v>561.37</v>
      </c>
      <c r="Q33" t="n">
        <v>1206.81</v>
      </c>
      <c r="R33" t="n">
        <v>105</v>
      </c>
      <c r="S33" t="n">
        <v>79.25</v>
      </c>
      <c r="T33" t="n">
        <v>10432.63</v>
      </c>
      <c r="U33" t="n">
        <v>0.75</v>
      </c>
      <c r="V33" t="n">
        <v>0.92</v>
      </c>
      <c r="W33" t="n">
        <v>0.16</v>
      </c>
      <c r="X33" t="n">
        <v>0.59</v>
      </c>
      <c r="Y33" t="n">
        <v>0.5</v>
      </c>
      <c r="Z33" t="n">
        <v>10</v>
      </c>
      <c r="AA33" t="n">
        <v>468.6843268104118</v>
      </c>
      <c r="AB33" t="n">
        <v>666.9042499995787</v>
      </c>
      <c r="AC33" t="n">
        <v>604.4324656120205</v>
      </c>
      <c r="AD33" t="n">
        <v>468684.3268104118</v>
      </c>
      <c r="AE33" t="n">
        <v>666904.2499995787</v>
      </c>
      <c r="AF33" t="n">
        <v>7.316343974442253e-06</v>
      </c>
      <c r="AG33" t="n">
        <v>2.145416666666667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1.9418</v>
      </c>
      <c r="E34" t="n">
        <v>51.5</v>
      </c>
      <c r="F34" t="n">
        <v>48.44</v>
      </c>
      <c r="G34" t="n">
        <v>207.58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561.13</v>
      </c>
      <c r="Q34" t="n">
        <v>1206.81</v>
      </c>
      <c r="R34" t="n">
        <v>105.14</v>
      </c>
      <c r="S34" t="n">
        <v>79.25</v>
      </c>
      <c r="T34" t="n">
        <v>10505.78</v>
      </c>
      <c r="U34" t="n">
        <v>0.75</v>
      </c>
      <c r="V34" t="n">
        <v>0.92</v>
      </c>
      <c r="W34" t="n">
        <v>0.17</v>
      </c>
      <c r="X34" t="n">
        <v>0.61</v>
      </c>
      <c r="Y34" t="n">
        <v>0.5</v>
      </c>
      <c r="Z34" t="n">
        <v>10</v>
      </c>
      <c r="AA34" t="n">
        <v>468.7535214782622</v>
      </c>
      <c r="AB34" t="n">
        <v>667.0027090591778</v>
      </c>
      <c r="AC34" t="n">
        <v>604.5217015887823</v>
      </c>
      <c r="AD34" t="n">
        <v>468753.5214782622</v>
      </c>
      <c r="AE34" t="n">
        <v>667002.7090591779</v>
      </c>
      <c r="AF34" t="n">
        <v>7.314460551702603e-06</v>
      </c>
      <c r="AG34" t="n">
        <v>2.145833333333333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1.9412</v>
      </c>
      <c r="E35" t="n">
        <v>51.51</v>
      </c>
      <c r="F35" t="n">
        <v>48.45</v>
      </c>
      <c r="G35" t="n">
        <v>207.66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562.5700000000001</v>
      </c>
      <c r="Q35" t="n">
        <v>1206.83</v>
      </c>
      <c r="R35" t="n">
        <v>105.75</v>
      </c>
      <c r="S35" t="n">
        <v>79.25</v>
      </c>
      <c r="T35" t="n">
        <v>10811.26</v>
      </c>
      <c r="U35" t="n">
        <v>0.75</v>
      </c>
      <c r="V35" t="n">
        <v>0.92</v>
      </c>
      <c r="W35" t="n">
        <v>0.17</v>
      </c>
      <c r="X35" t="n">
        <v>0.62</v>
      </c>
      <c r="Y35" t="n">
        <v>0.5</v>
      </c>
      <c r="Z35" t="n">
        <v>10</v>
      </c>
      <c r="AA35" t="n">
        <v>469.6433103430073</v>
      </c>
      <c r="AB35" t="n">
        <v>668.268814925229</v>
      </c>
      <c r="AC35" t="n">
        <v>605.6692058824552</v>
      </c>
      <c r="AD35" t="n">
        <v>469643.3103430073</v>
      </c>
      <c r="AE35" t="n">
        <v>668268.8149252289</v>
      </c>
      <c r="AF35" t="n">
        <v>7.312200444415025e-06</v>
      </c>
      <c r="AG35" t="n">
        <v>2.14625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1.9409</v>
      </c>
      <c r="E36" t="n">
        <v>51.52</v>
      </c>
      <c r="F36" t="n">
        <v>48.46</v>
      </c>
      <c r="G36" t="n">
        <v>207.7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566.05</v>
      </c>
      <c r="Q36" t="n">
        <v>1206.83</v>
      </c>
      <c r="R36" t="n">
        <v>106.01</v>
      </c>
      <c r="S36" t="n">
        <v>79.25</v>
      </c>
      <c r="T36" t="n">
        <v>10939.98</v>
      </c>
      <c r="U36" t="n">
        <v>0.75</v>
      </c>
      <c r="V36" t="n">
        <v>0.92</v>
      </c>
      <c r="W36" t="n">
        <v>0.17</v>
      </c>
      <c r="X36" t="n">
        <v>0.63</v>
      </c>
      <c r="Y36" t="n">
        <v>0.5</v>
      </c>
      <c r="Z36" t="n">
        <v>10</v>
      </c>
      <c r="AA36" t="n">
        <v>471.4752205815893</v>
      </c>
      <c r="AB36" t="n">
        <v>670.8754920719607</v>
      </c>
      <c r="AC36" t="n">
        <v>608.0317043893316</v>
      </c>
      <c r="AD36" t="n">
        <v>471475.2205815893</v>
      </c>
      <c r="AE36" t="n">
        <v>670875.4920719607</v>
      </c>
      <c r="AF36" t="n">
        <v>7.311070390771235e-06</v>
      </c>
      <c r="AG36" t="n">
        <v>2.146666666666667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0.8726</v>
      </c>
      <c r="E2" t="n">
        <v>114.6</v>
      </c>
      <c r="F2" t="n">
        <v>87.04000000000001</v>
      </c>
      <c r="G2" t="n">
        <v>6.67</v>
      </c>
      <c r="H2" t="n">
        <v>0.11</v>
      </c>
      <c r="I2" t="n">
        <v>783</v>
      </c>
      <c r="J2" t="n">
        <v>159.12</v>
      </c>
      <c r="K2" t="n">
        <v>50.28</v>
      </c>
      <c r="L2" t="n">
        <v>1</v>
      </c>
      <c r="M2" t="n">
        <v>781</v>
      </c>
      <c r="N2" t="n">
        <v>27.84</v>
      </c>
      <c r="O2" t="n">
        <v>19859.16</v>
      </c>
      <c r="P2" t="n">
        <v>1063.51</v>
      </c>
      <c r="Q2" t="n">
        <v>1207.08</v>
      </c>
      <c r="R2" t="n">
        <v>1419.34</v>
      </c>
      <c r="S2" t="n">
        <v>79.25</v>
      </c>
      <c r="T2" t="n">
        <v>663758.01</v>
      </c>
      <c r="U2" t="n">
        <v>0.06</v>
      </c>
      <c r="V2" t="n">
        <v>0.51</v>
      </c>
      <c r="W2" t="n">
        <v>1.41</v>
      </c>
      <c r="X2" t="n">
        <v>39.2</v>
      </c>
      <c r="Y2" t="n">
        <v>0.5</v>
      </c>
      <c r="Z2" t="n">
        <v>10</v>
      </c>
      <c r="AA2" t="n">
        <v>1834.156470794646</v>
      </c>
      <c r="AB2" t="n">
        <v>2609.873374391665</v>
      </c>
      <c r="AC2" t="n">
        <v>2365.395330168786</v>
      </c>
      <c r="AD2" t="n">
        <v>1834156.470794646</v>
      </c>
      <c r="AE2" t="n">
        <v>2609873.374391666</v>
      </c>
      <c r="AF2" t="n">
        <v>3.596527729248717e-06</v>
      </c>
      <c r="AG2" t="n">
        <v>4.774999999999999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1.4055</v>
      </c>
      <c r="E3" t="n">
        <v>71.15000000000001</v>
      </c>
      <c r="F3" t="n">
        <v>60.29</v>
      </c>
      <c r="G3" t="n">
        <v>13.65</v>
      </c>
      <c r="H3" t="n">
        <v>0.22</v>
      </c>
      <c r="I3" t="n">
        <v>265</v>
      </c>
      <c r="J3" t="n">
        <v>160.54</v>
      </c>
      <c r="K3" t="n">
        <v>50.28</v>
      </c>
      <c r="L3" t="n">
        <v>2</v>
      </c>
      <c r="M3" t="n">
        <v>263</v>
      </c>
      <c r="N3" t="n">
        <v>28.26</v>
      </c>
      <c r="O3" t="n">
        <v>20034.4</v>
      </c>
      <c r="P3" t="n">
        <v>729.45</v>
      </c>
      <c r="Q3" t="n">
        <v>1206.89</v>
      </c>
      <c r="R3" t="n">
        <v>507.61</v>
      </c>
      <c r="S3" t="n">
        <v>79.25</v>
      </c>
      <c r="T3" t="n">
        <v>210483.32</v>
      </c>
      <c r="U3" t="n">
        <v>0.16</v>
      </c>
      <c r="V3" t="n">
        <v>0.74</v>
      </c>
      <c r="W3" t="n">
        <v>0.5600000000000001</v>
      </c>
      <c r="X3" t="n">
        <v>12.45</v>
      </c>
      <c r="Y3" t="n">
        <v>0.5</v>
      </c>
      <c r="Z3" t="n">
        <v>10</v>
      </c>
      <c r="AA3" t="n">
        <v>793.7618770702858</v>
      </c>
      <c r="AB3" t="n">
        <v>1129.466335920275</v>
      </c>
      <c r="AC3" t="n">
        <v>1023.664374978114</v>
      </c>
      <c r="AD3" t="n">
        <v>793761.8770702857</v>
      </c>
      <c r="AE3" t="n">
        <v>1129466.335920274</v>
      </c>
      <c r="AF3" t="n">
        <v>5.792940320260224e-06</v>
      </c>
      <c r="AG3" t="n">
        <v>2.964583333333334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1.5919</v>
      </c>
      <c r="E4" t="n">
        <v>62.82</v>
      </c>
      <c r="F4" t="n">
        <v>55.3</v>
      </c>
      <c r="G4" t="n">
        <v>20.61</v>
      </c>
      <c r="H4" t="n">
        <v>0.33</v>
      </c>
      <c r="I4" t="n">
        <v>161</v>
      </c>
      <c r="J4" t="n">
        <v>161.97</v>
      </c>
      <c r="K4" t="n">
        <v>50.28</v>
      </c>
      <c r="L4" t="n">
        <v>3</v>
      </c>
      <c r="M4" t="n">
        <v>159</v>
      </c>
      <c r="N4" t="n">
        <v>28.69</v>
      </c>
      <c r="O4" t="n">
        <v>20210.21</v>
      </c>
      <c r="P4" t="n">
        <v>663.54</v>
      </c>
      <c r="Q4" t="n">
        <v>1206.86</v>
      </c>
      <c r="R4" t="n">
        <v>338.43</v>
      </c>
      <c r="S4" t="n">
        <v>79.25</v>
      </c>
      <c r="T4" t="n">
        <v>126413.21</v>
      </c>
      <c r="U4" t="n">
        <v>0.23</v>
      </c>
      <c r="V4" t="n">
        <v>0.8</v>
      </c>
      <c r="W4" t="n">
        <v>0.39</v>
      </c>
      <c r="X4" t="n">
        <v>7.47</v>
      </c>
      <c r="Y4" t="n">
        <v>0.5</v>
      </c>
      <c r="Z4" t="n">
        <v>10</v>
      </c>
      <c r="AA4" t="n">
        <v>641.9667813322636</v>
      </c>
      <c r="AB4" t="n">
        <v>913.4727797335116</v>
      </c>
      <c r="AC4" t="n">
        <v>827.9038625471973</v>
      </c>
      <c r="AD4" t="n">
        <v>641966.7813322636</v>
      </c>
      <c r="AE4" t="n">
        <v>913472.7797335116</v>
      </c>
      <c r="AF4" t="n">
        <v>6.561210740535219e-06</v>
      </c>
      <c r="AG4" t="n">
        <v>2.6175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1.691</v>
      </c>
      <c r="E5" t="n">
        <v>59.14</v>
      </c>
      <c r="F5" t="n">
        <v>53.11</v>
      </c>
      <c r="G5" t="n">
        <v>27.71</v>
      </c>
      <c r="H5" t="n">
        <v>0.43</v>
      </c>
      <c r="I5" t="n">
        <v>115</v>
      </c>
      <c r="J5" t="n">
        <v>163.4</v>
      </c>
      <c r="K5" t="n">
        <v>50.28</v>
      </c>
      <c r="L5" t="n">
        <v>4</v>
      </c>
      <c r="M5" t="n">
        <v>113</v>
      </c>
      <c r="N5" t="n">
        <v>29.12</v>
      </c>
      <c r="O5" t="n">
        <v>20386.62</v>
      </c>
      <c r="P5" t="n">
        <v>631.64</v>
      </c>
      <c r="Q5" t="n">
        <v>1206.86</v>
      </c>
      <c r="R5" t="n">
        <v>263.96</v>
      </c>
      <c r="S5" t="n">
        <v>79.25</v>
      </c>
      <c r="T5" t="n">
        <v>89409.75999999999</v>
      </c>
      <c r="U5" t="n">
        <v>0.3</v>
      </c>
      <c r="V5" t="n">
        <v>0.84</v>
      </c>
      <c r="W5" t="n">
        <v>0.32</v>
      </c>
      <c r="X5" t="n">
        <v>5.27</v>
      </c>
      <c r="Y5" t="n">
        <v>0.5</v>
      </c>
      <c r="Z5" t="n">
        <v>10</v>
      </c>
      <c r="AA5" t="n">
        <v>578.244008009323</v>
      </c>
      <c r="AB5" t="n">
        <v>822.7998343844789</v>
      </c>
      <c r="AC5" t="n">
        <v>745.7246412846928</v>
      </c>
      <c r="AD5" t="n">
        <v>578244.008009323</v>
      </c>
      <c r="AE5" t="n">
        <v>822799.8343844789</v>
      </c>
      <c r="AF5" t="n">
        <v>6.969663522988288e-06</v>
      </c>
      <c r="AG5" t="n">
        <v>2.464166666666667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1.7528</v>
      </c>
      <c r="E6" t="n">
        <v>57.05</v>
      </c>
      <c r="F6" t="n">
        <v>51.86</v>
      </c>
      <c r="G6" t="n">
        <v>34.96</v>
      </c>
      <c r="H6" t="n">
        <v>0.54</v>
      </c>
      <c r="I6" t="n">
        <v>89</v>
      </c>
      <c r="J6" t="n">
        <v>164.83</v>
      </c>
      <c r="K6" t="n">
        <v>50.28</v>
      </c>
      <c r="L6" t="n">
        <v>5</v>
      </c>
      <c r="M6" t="n">
        <v>87</v>
      </c>
      <c r="N6" t="n">
        <v>29.55</v>
      </c>
      <c r="O6" t="n">
        <v>20563.61</v>
      </c>
      <c r="P6" t="n">
        <v>611.91</v>
      </c>
      <c r="Q6" t="n">
        <v>1206.81</v>
      </c>
      <c r="R6" t="n">
        <v>221.45</v>
      </c>
      <c r="S6" t="n">
        <v>79.25</v>
      </c>
      <c r="T6" t="n">
        <v>68284.58</v>
      </c>
      <c r="U6" t="n">
        <v>0.36</v>
      </c>
      <c r="V6" t="n">
        <v>0.86</v>
      </c>
      <c r="W6" t="n">
        <v>0.28</v>
      </c>
      <c r="X6" t="n">
        <v>4.03</v>
      </c>
      <c r="Y6" t="n">
        <v>0.5</v>
      </c>
      <c r="Z6" t="n">
        <v>10</v>
      </c>
      <c r="AA6" t="n">
        <v>542.7091012152905</v>
      </c>
      <c r="AB6" t="n">
        <v>772.23620550114</v>
      </c>
      <c r="AC6" t="n">
        <v>699.8975246089974</v>
      </c>
      <c r="AD6" t="n">
        <v>542709.1012152905</v>
      </c>
      <c r="AE6" t="n">
        <v>772236.20550114</v>
      </c>
      <c r="AF6" t="n">
        <v>7.22437978893783e-06</v>
      </c>
      <c r="AG6" t="n">
        <v>2.377083333333333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1.792</v>
      </c>
      <c r="E7" t="n">
        <v>55.8</v>
      </c>
      <c r="F7" t="n">
        <v>51.13</v>
      </c>
      <c r="G7" t="n">
        <v>42.02</v>
      </c>
      <c r="H7" t="n">
        <v>0.64</v>
      </c>
      <c r="I7" t="n">
        <v>73</v>
      </c>
      <c r="J7" t="n">
        <v>166.27</v>
      </c>
      <c r="K7" t="n">
        <v>50.28</v>
      </c>
      <c r="L7" t="n">
        <v>6</v>
      </c>
      <c r="M7" t="n">
        <v>71</v>
      </c>
      <c r="N7" t="n">
        <v>29.99</v>
      </c>
      <c r="O7" t="n">
        <v>20741.2</v>
      </c>
      <c r="P7" t="n">
        <v>597.9299999999999</v>
      </c>
      <c r="Q7" t="n">
        <v>1206.82</v>
      </c>
      <c r="R7" t="n">
        <v>196.67</v>
      </c>
      <c r="S7" t="n">
        <v>79.25</v>
      </c>
      <c r="T7" t="n">
        <v>55977.14</v>
      </c>
      <c r="U7" t="n">
        <v>0.4</v>
      </c>
      <c r="V7" t="n">
        <v>0.87</v>
      </c>
      <c r="W7" t="n">
        <v>0.25</v>
      </c>
      <c r="X7" t="n">
        <v>3.3</v>
      </c>
      <c r="Y7" t="n">
        <v>0.5</v>
      </c>
      <c r="Z7" t="n">
        <v>10</v>
      </c>
      <c r="AA7" t="n">
        <v>520.8690140173364</v>
      </c>
      <c r="AB7" t="n">
        <v>741.1593246679373</v>
      </c>
      <c r="AC7" t="n">
        <v>671.7317486290789</v>
      </c>
      <c r="AD7" t="n">
        <v>520869.0140173364</v>
      </c>
      <c r="AE7" t="n">
        <v>741159.3246679374</v>
      </c>
      <c r="AF7" t="n">
        <v>7.385947388051457e-06</v>
      </c>
      <c r="AG7" t="n">
        <v>2.325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1.82</v>
      </c>
      <c r="E8" t="n">
        <v>54.95</v>
      </c>
      <c r="F8" t="n">
        <v>50.62</v>
      </c>
      <c r="G8" t="n">
        <v>48.99</v>
      </c>
      <c r="H8" t="n">
        <v>0.74</v>
      </c>
      <c r="I8" t="n">
        <v>62</v>
      </c>
      <c r="J8" t="n">
        <v>167.72</v>
      </c>
      <c r="K8" t="n">
        <v>50.28</v>
      </c>
      <c r="L8" t="n">
        <v>7</v>
      </c>
      <c r="M8" t="n">
        <v>60</v>
      </c>
      <c r="N8" t="n">
        <v>30.44</v>
      </c>
      <c r="O8" t="n">
        <v>20919.39</v>
      </c>
      <c r="P8" t="n">
        <v>587.12</v>
      </c>
      <c r="Q8" t="n">
        <v>1206.83</v>
      </c>
      <c r="R8" t="n">
        <v>179.56</v>
      </c>
      <c r="S8" t="n">
        <v>79.25</v>
      </c>
      <c r="T8" t="n">
        <v>47476.89</v>
      </c>
      <c r="U8" t="n">
        <v>0.44</v>
      </c>
      <c r="V8" t="n">
        <v>0.88</v>
      </c>
      <c r="W8" t="n">
        <v>0.24</v>
      </c>
      <c r="X8" t="n">
        <v>2.79</v>
      </c>
      <c r="Y8" t="n">
        <v>0.5</v>
      </c>
      <c r="Z8" t="n">
        <v>10</v>
      </c>
      <c r="AA8" t="n">
        <v>505.4521301208292</v>
      </c>
      <c r="AB8" t="n">
        <v>719.2222023786106</v>
      </c>
      <c r="AC8" t="n">
        <v>651.8495707695461</v>
      </c>
      <c r="AD8" t="n">
        <v>505452.1301208292</v>
      </c>
      <c r="AE8" t="n">
        <v>719222.2023786106</v>
      </c>
      <c r="AF8" t="n">
        <v>7.50135281598976e-06</v>
      </c>
      <c r="AG8" t="n">
        <v>2.289583333333333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1.844</v>
      </c>
      <c r="E9" t="n">
        <v>54.23</v>
      </c>
      <c r="F9" t="n">
        <v>50.2</v>
      </c>
      <c r="G9" t="n">
        <v>56.83</v>
      </c>
      <c r="H9" t="n">
        <v>0.84</v>
      </c>
      <c r="I9" t="n">
        <v>53</v>
      </c>
      <c r="J9" t="n">
        <v>169.17</v>
      </c>
      <c r="K9" t="n">
        <v>50.28</v>
      </c>
      <c r="L9" t="n">
        <v>8</v>
      </c>
      <c r="M9" t="n">
        <v>51</v>
      </c>
      <c r="N9" t="n">
        <v>30.89</v>
      </c>
      <c r="O9" t="n">
        <v>21098.19</v>
      </c>
      <c r="P9" t="n">
        <v>576.92</v>
      </c>
      <c r="Q9" t="n">
        <v>1206.83</v>
      </c>
      <c r="R9" t="n">
        <v>165</v>
      </c>
      <c r="S9" t="n">
        <v>79.25</v>
      </c>
      <c r="T9" t="n">
        <v>40241.28</v>
      </c>
      <c r="U9" t="n">
        <v>0.48</v>
      </c>
      <c r="V9" t="n">
        <v>0.89</v>
      </c>
      <c r="W9" t="n">
        <v>0.22</v>
      </c>
      <c r="X9" t="n">
        <v>2.37</v>
      </c>
      <c r="Y9" t="n">
        <v>0.5</v>
      </c>
      <c r="Z9" t="n">
        <v>10</v>
      </c>
      <c r="AA9" t="n">
        <v>492.175100816476</v>
      </c>
      <c r="AB9" t="n">
        <v>700.3299400093938</v>
      </c>
      <c r="AC9" t="n">
        <v>634.7270277285891</v>
      </c>
      <c r="AD9" t="n">
        <v>492175.100816476</v>
      </c>
      <c r="AE9" t="n">
        <v>700329.9400093938</v>
      </c>
      <c r="AF9" t="n">
        <v>7.600271754222592e-06</v>
      </c>
      <c r="AG9" t="n">
        <v>2.259583333333333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1.8626</v>
      </c>
      <c r="E10" t="n">
        <v>53.69</v>
      </c>
      <c r="F10" t="n">
        <v>49.85</v>
      </c>
      <c r="G10" t="n">
        <v>63.64</v>
      </c>
      <c r="H10" t="n">
        <v>0.9399999999999999</v>
      </c>
      <c r="I10" t="n">
        <v>47</v>
      </c>
      <c r="J10" t="n">
        <v>170.62</v>
      </c>
      <c r="K10" t="n">
        <v>50.28</v>
      </c>
      <c r="L10" t="n">
        <v>9</v>
      </c>
      <c r="M10" t="n">
        <v>45</v>
      </c>
      <c r="N10" t="n">
        <v>31.34</v>
      </c>
      <c r="O10" t="n">
        <v>21277.6</v>
      </c>
      <c r="P10" t="n">
        <v>566.97</v>
      </c>
      <c r="Q10" t="n">
        <v>1206.82</v>
      </c>
      <c r="R10" t="n">
        <v>153.26</v>
      </c>
      <c r="S10" t="n">
        <v>79.25</v>
      </c>
      <c r="T10" t="n">
        <v>34397.63</v>
      </c>
      <c r="U10" t="n">
        <v>0.52</v>
      </c>
      <c r="V10" t="n">
        <v>0.89</v>
      </c>
      <c r="W10" t="n">
        <v>0.21</v>
      </c>
      <c r="X10" t="n">
        <v>2.02</v>
      </c>
      <c r="Y10" t="n">
        <v>0.5</v>
      </c>
      <c r="Z10" t="n">
        <v>10</v>
      </c>
      <c r="AA10" t="n">
        <v>480.9864999018989</v>
      </c>
      <c r="AB10" t="n">
        <v>684.4093617552398</v>
      </c>
      <c r="AC10" t="n">
        <v>620.2977983929933</v>
      </c>
      <c r="AD10" t="n">
        <v>480986.4999018988</v>
      </c>
      <c r="AE10" t="n">
        <v>684409.3617552399</v>
      </c>
      <c r="AF10" t="n">
        <v>7.676933931353037e-06</v>
      </c>
      <c r="AG10" t="n">
        <v>2.237083333333333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1.8658</v>
      </c>
      <c r="E11" t="n">
        <v>53.6</v>
      </c>
      <c r="F11" t="n">
        <v>49.92</v>
      </c>
      <c r="G11" t="n">
        <v>71.31</v>
      </c>
      <c r="H11" t="n">
        <v>1.03</v>
      </c>
      <c r="I11" t="n">
        <v>42</v>
      </c>
      <c r="J11" t="n">
        <v>172.08</v>
      </c>
      <c r="K11" t="n">
        <v>50.28</v>
      </c>
      <c r="L11" t="n">
        <v>10</v>
      </c>
      <c r="M11" t="n">
        <v>40</v>
      </c>
      <c r="N11" t="n">
        <v>31.8</v>
      </c>
      <c r="O11" t="n">
        <v>21457.64</v>
      </c>
      <c r="P11" t="n">
        <v>563.87</v>
      </c>
      <c r="Q11" t="n">
        <v>1206.87</v>
      </c>
      <c r="R11" t="n">
        <v>156.21</v>
      </c>
      <c r="S11" t="n">
        <v>79.25</v>
      </c>
      <c r="T11" t="n">
        <v>35901.17</v>
      </c>
      <c r="U11" t="n">
        <v>0.51</v>
      </c>
      <c r="V11" t="n">
        <v>0.89</v>
      </c>
      <c r="W11" t="n">
        <v>0.2</v>
      </c>
      <c r="X11" t="n">
        <v>2.09</v>
      </c>
      <c r="Y11" t="n">
        <v>0.5</v>
      </c>
      <c r="Z11" t="n">
        <v>10</v>
      </c>
      <c r="AA11" t="n">
        <v>478.7975582570427</v>
      </c>
      <c r="AB11" t="n">
        <v>681.2946544726424</v>
      </c>
      <c r="AC11" t="n">
        <v>617.4748591142567</v>
      </c>
      <c r="AD11" t="n">
        <v>478797.5582570427</v>
      </c>
      <c r="AE11" t="n">
        <v>681294.6544726423</v>
      </c>
      <c r="AF11" t="n">
        <v>7.690123123117414e-06</v>
      </c>
      <c r="AG11" t="n">
        <v>2.233333333333333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1.8825</v>
      </c>
      <c r="E12" t="n">
        <v>53.12</v>
      </c>
      <c r="F12" t="n">
        <v>49.57</v>
      </c>
      <c r="G12" t="n">
        <v>78.27</v>
      </c>
      <c r="H12" t="n">
        <v>1.12</v>
      </c>
      <c r="I12" t="n">
        <v>38</v>
      </c>
      <c r="J12" t="n">
        <v>173.55</v>
      </c>
      <c r="K12" t="n">
        <v>50.28</v>
      </c>
      <c r="L12" t="n">
        <v>11</v>
      </c>
      <c r="M12" t="n">
        <v>36</v>
      </c>
      <c r="N12" t="n">
        <v>32.27</v>
      </c>
      <c r="O12" t="n">
        <v>21638.31</v>
      </c>
      <c r="P12" t="n">
        <v>554.05</v>
      </c>
      <c r="Q12" t="n">
        <v>1206.82</v>
      </c>
      <c r="R12" t="n">
        <v>144.04</v>
      </c>
      <c r="S12" t="n">
        <v>79.25</v>
      </c>
      <c r="T12" t="n">
        <v>29833.78</v>
      </c>
      <c r="U12" t="n">
        <v>0.55</v>
      </c>
      <c r="V12" t="n">
        <v>0.9</v>
      </c>
      <c r="W12" t="n">
        <v>0.2</v>
      </c>
      <c r="X12" t="n">
        <v>1.74</v>
      </c>
      <c r="Y12" t="n">
        <v>0.5</v>
      </c>
      <c r="Z12" t="n">
        <v>10</v>
      </c>
      <c r="AA12" t="n">
        <v>468.4049908676758</v>
      </c>
      <c r="AB12" t="n">
        <v>666.506774947114</v>
      </c>
      <c r="AC12" t="n">
        <v>604.0722237542417</v>
      </c>
      <c r="AD12" t="n">
        <v>468404.9908676758</v>
      </c>
      <c r="AE12" t="n">
        <v>666506.7749471139</v>
      </c>
      <c r="AF12" t="n">
        <v>7.758954217637761e-06</v>
      </c>
      <c r="AG12" t="n">
        <v>2.213333333333333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1.8951</v>
      </c>
      <c r="E13" t="n">
        <v>52.77</v>
      </c>
      <c r="F13" t="n">
        <v>49.35</v>
      </c>
      <c r="G13" t="n">
        <v>87.09</v>
      </c>
      <c r="H13" t="n">
        <v>1.22</v>
      </c>
      <c r="I13" t="n">
        <v>34</v>
      </c>
      <c r="J13" t="n">
        <v>175.02</v>
      </c>
      <c r="K13" t="n">
        <v>50.28</v>
      </c>
      <c r="L13" t="n">
        <v>12</v>
      </c>
      <c r="M13" t="n">
        <v>32</v>
      </c>
      <c r="N13" t="n">
        <v>32.74</v>
      </c>
      <c r="O13" t="n">
        <v>21819.6</v>
      </c>
      <c r="P13" t="n">
        <v>546.61</v>
      </c>
      <c r="Q13" t="n">
        <v>1206.81</v>
      </c>
      <c r="R13" t="n">
        <v>136.55</v>
      </c>
      <c r="S13" t="n">
        <v>79.25</v>
      </c>
      <c r="T13" t="n">
        <v>26108.61</v>
      </c>
      <c r="U13" t="n">
        <v>0.58</v>
      </c>
      <c r="V13" t="n">
        <v>0.9</v>
      </c>
      <c r="W13" t="n">
        <v>0.19</v>
      </c>
      <c r="X13" t="n">
        <v>1.52</v>
      </c>
      <c r="Y13" t="n">
        <v>0.5</v>
      </c>
      <c r="Z13" t="n">
        <v>10</v>
      </c>
      <c r="AA13" t="n">
        <v>460.8148703167884</v>
      </c>
      <c r="AB13" t="n">
        <v>655.7065766818035</v>
      </c>
      <c r="AC13" t="n">
        <v>594.283726430069</v>
      </c>
      <c r="AD13" t="n">
        <v>460814.8703167884</v>
      </c>
      <c r="AE13" t="n">
        <v>655706.5766818036</v>
      </c>
      <c r="AF13" t="n">
        <v>7.810886660209997e-06</v>
      </c>
      <c r="AG13" t="n">
        <v>2.19875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1.9037</v>
      </c>
      <c r="E14" t="n">
        <v>52.53</v>
      </c>
      <c r="F14" t="n">
        <v>49.2</v>
      </c>
      <c r="G14" t="n">
        <v>95.23</v>
      </c>
      <c r="H14" t="n">
        <v>1.31</v>
      </c>
      <c r="I14" t="n">
        <v>31</v>
      </c>
      <c r="J14" t="n">
        <v>176.49</v>
      </c>
      <c r="K14" t="n">
        <v>50.28</v>
      </c>
      <c r="L14" t="n">
        <v>13</v>
      </c>
      <c r="M14" t="n">
        <v>29</v>
      </c>
      <c r="N14" t="n">
        <v>33.21</v>
      </c>
      <c r="O14" t="n">
        <v>22001.54</v>
      </c>
      <c r="P14" t="n">
        <v>539.58</v>
      </c>
      <c r="Q14" t="n">
        <v>1206.81</v>
      </c>
      <c r="R14" t="n">
        <v>131.74</v>
      </c>
      <c r="S14" t="n">
        <v>79.25</v>
      </c>
      <c r="T14" t="n">
        <v>23718.13</v>
      </c>
      <c r="U14" t="n">
        <v>0.6</v>
      </c>
      <c r="V14" t="n">
        <v>0.9</v>
      </c>
      <c r="W14" t="n">
        <v>0.18</v>
      </c>
      <c r="X14" t="n">
        <v>1.38</v>
      </c>
      <c r="Y14" t="n">
        <v>0.5</v>
      </c>
      <c r="Z14" t="n">
        <v>10</v>
      </c>
      <c r="AA14" t="n">
        <v>454.7049976351151</v>
      </c>
      <c r="AB14" t="n">
        <v>647.0126651825772</v>
      </c>
      <c r="AC14" t="n">
        <v>586.4042109474591</v>
      </c>
      <c r="AD14" t="n">
        <v>454704.9976351151</v>
      </c>
      <c r="AE14" t="n">
        <v>647012.6651825772</v>
      </c>
      <c r="AF14" t="n">
        <v>7.846332613076761e-06</v>
      </c>
      <c r="AG14" t="n">
        <v>2.18875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1.9091</v>
      </c>
      <c r="E15" t="n">
        <v>52.38</v>
      </c>
      <c r="F15" t="n">
        <v>49.12</v>
      </c>
      <c r="G15" t="n">
        <v>101.63</v>
      </c>
      <c r="H15" t="n">
        <v>1.4</v>
      </c>
      <c r="I15" t="n">
        <v>29</v>
      </c>
      <c r="J15" t="n">
        <v>177.97</v>
      </c>
      <c r="K15" t="n">
        <v>50.28</v>
      </c>
      <c r="L15" t="n">
        <v>14</v>
      </c>
      <c r="M15" t="n">
        <v>27</v>
      </c>
      <c r="N15" t="n">
        <v>33.69</v>
      </c>
      <c r="O15" t="n">
        <v>22184.13</v>
      </c>
      <c r="P15" t="n">
        <v>533.1</v>
      </c>
      <c r="Q15" t="n">
        <v>1206.83</v>
      </c>
      <c r="R15" t="n">
        <v>128.78</v>
      </c>
      <c r="S15" t="n">
        <v>79.25</v>
      </c>
      <c r="T15" t="n">
        <v>22251.11</v>
      </c>
      <c r="U15" t="n">
        <v>0.62</v>
      </c>
      <c r="V15" t="n">
        <v>0.91</v>
      </c>
      <c r="W15" t="n">
        <v>0.18</v>
      </c>
      <c r="X15" t="n">
        <v>1.29</v>
      </c>
      <c r="Y15" t="n">
        <v>0.5</v>
      </c>
      <c r="Z15" t="n">
        <v>10</v>
      </c>
      <c r="AA15" t="n">
        <v>449.9015971423632</v>
      </c>
      <c r="AB15" t="n">
        <v>640.1777700945379</v>
      </c>
      <c r="AC15" t="n">
        <v>580.2095698274144</v>
      </c>
      <c r="AD15" t="n">
        <v>449901.5971423633</v>
      </c>
      <c r="AE15" t="n">
        <v>640177.7700945379</v>
      </c>
      <c r="AF15" t="n">
        <v>7.868589374179148e-06</v>
      </c>
      <c r="AG15" t="n">
        <v>2.1825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1.9185</v>
      </c>
      <c r="E16" t="n">
        <v>52.12</v>
      </c>
      <c r="F16" t="n">
        <v>48.96</v>
      </c>
      <c r="G16" t="n">
        <v>112.99</v>
      </c>
      <c r="H16" t="n">
        <v>1.48</v>
      </c>
      <c r="I16" t="n">
        <v>26</v>
      </c>
      <c r="J16" t="n">
        <v>179.46</v>
      </c>
      <c r="K16" t="n">
        <v>50.28</v>
      </c>
      <c r="L16" t="n">
        <v>15</v>
      </c>
      <c r="M16" t="n">
        <v>24</v>
      </c>
      <c r="N16" t="n">
        <v>34.18</v>
      </c>
      <c r="O16" t="n">
        <v>22367.38</v>
      </c>
      <c r="P16" t="n">
        <v>523.78</v>
      </c>
      <c r="Q16" t="n">
        <v>1206.82</v>
      </c>
      <c r="R16" t="n">
        <v>123.5</v>
      </c>
      <c r="S16" t="n">
        <v>79.25</v>
      </c>
      <c r="T16" t="n">
        <v>19625.94</v>
      </c>
      <c r="U16" t="n">
        <v>0.64</v>
      </c>
      <c r="V16" t="n">
        <v>0.91</v>
      </c>
      <c r="W16" t="n">
        <v>0.18</v>
      </c>
      <c r="X16" t="n">
        <v>1.13</v>
      </c>
      <c r="Y16" t="n">
        <v>0.5</v>
      </c>
      <c r="Z16" t="n">
        <v>10</v>
      </c>
      <c r="AA16" t="n">
        <v>442.5203066592302</v>
      </c>
      <c r="AB16" t="n">
        <v>629.6747220682006</v>
      </c>
      <c r="AC16" t="n">
        <v>570.6903874035418</v>
      </c>
      <c r="AD16" t="n">
        <v>442520.3066592303</v>
      </c>
      <c r="AE16" t="n">
        <v>629674.7220682006</v>
      </c>
      <c r="AF16" t="n">
        <v>7.907332624987008e-06</v>
      </c>
      <c r="AG16" t="n">
        <v>2.171666666666666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1.9212</v>
      </c>
      <c r="E17" t="n">
        <v>52.05</v>
      </c>
      <c r="F17" t="n">
        <v>48.92</v>
      </c>
      <c r="G17" t="n">
        <v>117.41</v>
      </c>
      <c r="H17" t="n">
        <v>1.57</v>
      </c>
      <c r="I17" t="n">
        <v>25</v>
      </c>
      <c r="J17" t="n">
        <v>180.95</v>
      </c>
      <c r="K17" t="n">
        <v>50.28</v>
      </c>
      <c r="L17" t="n">
        <v>16</v>
      </c>
      <c r="M17" t="n">
        <v>23</v>
      </c>
      <c r="N17" t="n">
        <v>34.67</v>
      </c>
      <c r="O17" t="n">
        <v>22551.28</v>
      </c>
      <c r="P17" t="n">
        <v>518.67</v>
      </c>
      <c r="Q17" t="n">
        <v>1206.82</v>
      </c>
      <c r="R17" t="n">
        <v>121.93</v>
      </c>
      <c r="S17" t="n">
        <v>79.25</v>
      </c>
      <c r="T17" t="n">
        <v>18846.59</v>
      </c>
      <c r="U17" t="n">
        <v>0.65</v>
      </c>
      <c r="V17" t="n">
        <v>0.91</v>
      </c>
      <c r="W17" t="n">
        <v>0.18</v>
      </c>
      <c r="X17" t="n">
        <v>1.09</v>
      </c>
      <c r="Y17" t="n">
        <v>0.5</v>
      </c>
      <c r="Z17" t="n">
        <v>10</v>
      </c>
      <c r="AA17" t="n">
        <v>439.2165611206859</v>
      </c>
      <c r="AB17" t="n">
        <v>624.9737286392844</v>
      </c>
      <c r="AC17" t="n">
        <v>566.4297562123804</v>
      </c>
      <c r="AD17" t="n">
        <v>439216.5611206859</v>
      </c>
      <c r="AE17" t="n">
        <v>624973.7286392845</v>
      </c>
      <c r="AF17" t="n">
        <v>7.918461005538202e-06</v>
      </c>
      <c r="AG17" t="n">
        <v>2.16875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1.9288</v>
      </c>
      <c r="E18" t="n">
        <v>51.85</v>
      </c>
      <c r="F18" t="n">
        <v>48.78</v>
      </c>
      <c r="G18" t="n">
        <v>127.26</v>
      </c>
      <c r="H18" t="n">
        <v>1.65</v>
      </c>
      <c r="I18" t="n">
        <v>23</v>
      </c>
      <c r="J18" t="n">
        <v>182.45</v>
      </c>
      <c r="K18" t="n">
        <v>50.28</v>
      </c>
      <c r="L18" t="n">
        <v>17</v>
      </c>
      <c r="M18" t="n">
        <v>21</v>
      </c>
      <c r="N18" t="n">
        <v>35.17</v>
      </c>
      <c r="O18" t="n">
        <v>22735.98</v>
      </c>
      <c r="P18" t="n">
        <v>513.01</v>
      </c>
      <c r="Q18" t="n">
        <v>1206.84</v>
      </c>
      <c r="R18" t="n">
        <v>116.99</v>
      </c>
      <c r="S18" t="n">
        <v>79.25</v>
      </c>
      <c r="T18" t="n">
        <v>16387.25</v>
      </c>
      <c r="U18" t="n">
        <v>0.68</v>
      </c>
      <c r="V18" t="n">
        <v>0.91</v>
      </c>
      <c r="W18" t="n">
        <v>0.18</v>
      </c>
      <c r="X18" t="n">
        <v>0.95</v>
      </c>
      <c r="Y18" t="n">
        <v>0.5</v>
      </c>
      <c r="Z18" t="n">
        <v>10</v>
      </c>
      <c r="AA18" t="n">
        <v>434.2270395281219</v>
      </c>
      <c r="AB18" t="n">
        <v>617.8739965484128</v>
      </c>
      <c r="AC18" t="n">
        <v>559.995086508485</v>
      </c>
      <c r="AD18" t="n">
        <v>434227.0395281219</v>
      </c>
      <c r="AE18" t="n">
        <v>617873.9965484128</v>
      </c>
      <c r="AF18" t="n">
        <v>7.949785335978599e-06</v>
      </c>
      <c r="AG18" t="n">
        <v>2.160416666666667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1.9291</v>
      </c>
      <c r="E19" t="n">
        <v>51.84</v>
      </c>
      <c r="F19" t="n">
        <v>48.8</v>
      </c>
      <c r="G19" t="n">
        <v>133.1</v>
      </c>
      <c r="H19" t="n">
        <v>1.74</v>
      </c>
      <c r="I19" t="n">
        <v>22</v>
      </c>
      <c r="J19" t="n">
        <v>183.95</v>
      </c>
      <c r="K19" t="n">
        <v>50.28</v>
      </c>
      <c r="L19" t="n">
        <v>18</v>
      </c>
      <c r="M19" t="n">
        <v>20</v>
      </c>
      <c r="N19" t="n">
        <v>35.67</v>
      </c>
      <c r="O19" t="n">
        <v>22921.24</v>
      </c>
      <c r="P19" t="n">
        <v>504.26</v>
      </c>
      <c r="Q19" t="n">
        <v>1206.81</v>
      </c>
      <c r="R19" t="n">
        <v>117.94</v>
      </c>
      <c r="S19" t="n">
        <v>79.25</v>
      </c>
      <c r="T19" t="n">
        <v>16864.51</v>
      </c>
      <c r="U19" t="n">
        <v>0.67</v>
      </c>
      <c r="V19" t="n">
        <v>0.91</v>
      </c>
      <c r="W19" t="n">
        <v>0.17</v>
      </c>
      <c r="X19" t="n">
        <v>0.97</v>
      </c>
      <c r="Y19" t="n">
        <v>0.5</v>
      </c>
      <c r="Z19" t="n">
        <v>10</v>
      </c>
      <c r="AA19" t="n">
        <v>429.8609940484194</v>
      </c>
      <c r="AB19" t="n">
        <v>611.6614263395484</v>
      </c>
      <c r="AC19" t="n">
        <v>554.3644744241642</v>
      </c>
      <c r="AD19" t="n">
        <v>429860.9940484194</v>
      </c>
      <c r="AE19" t="n">
        <v>611661.4263395483</v>
      </c>
      <c r="AF19" t="n">
        <v>7.95102182270651e-06</v>
      </c>
      <c r="AG19" t="n">
        <v>2.16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1.9347</v>
      </c>
      <c r="E20" t="n">
        <v>51.69</v>
      </c>
      <c r="F20" t="n">
        <v>48.72</v>
      </c>
      <c r="G20" t="n">
        <v>146.15</v>
      </c>
      <c r="H20" t="n">
        <v>1.82</v>
      </c>
      <c r="I20" t="n">
        <v>20</v>
      </c>
      <c r="J20" t="n">
        <v>185.46</v>
      </c>
      <c r="K20" t="n">
        <v>50.28</v>
      </c>
      <c r="L20" t="n">
        <v>19</v>
      </c>
      <c r="M20" t="n">
        <v>18</v>
      </c>
      <c r="N20" t="n">
        <v>36.18</v>
      </c>
      <c r="O20" t="n">
        <v>23107.19</v>
      </c>
      <c r="P20" t="n">
        <v>499.54</v>
      </c>
      <c r="Q20" t="n">
        <v>1206.81</v>
      </c>
      <c r="R20" t="n">
        <v>115.24</v>
      </c>
      <c r="S20" t="n">
        <v>79.25</v>
      </c>
      <c r="T20" t="n">
        <v>15525.06</v>
      </c>
      <c r="U20" t="n">
        <v>0.6899999999999999</v>
      </c>
      <c r="V20" t="n">
        <v>0.91</v>
      </c>
      <c r="W20" t="n">
        <v>0.17</v>
      </c>
      <c r="X20" t="n">
        <v>0.89</v>
      </c>
      <c r="Y20" t="n">
        <v>0.5</v>
      </c>
      <c r="Z20" t="n">
        <v>10</v>
      </c>
      <c r="AA20" t="n">
        <v>426.0215781029312</v>
      </c>
      <c r="AB20" t="n">
        <v>606.1982122632704</v>
      </c>
      <c r="AC20" t="n">
        <v>549.4130230662013</v>
      </c>
      <c r="AD20" t="n">
        <v>426021.5781029313</v>
      </c>
      <c r="AE20" t="n">
        <v>606198.2122632704</v>
      </c>
      <c r="AF20" t="n">
        <v>7.974102908294171e-06</v>
      </c>
      <c r="AG20" t="n">
        <v>2.15375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1.9383</v>
      </c>
      <c r="E21" t="n">
        <v>51.59</v>
      </c>
      <c r="F21" t="n">
        <v>48.66</v>
      </c>
      <c r="G21" t="n">
        <v>153.65</v>
      </c>
      <c r="H21" t="n">
        <v>1.9</v>
      </c>
      <c r="I21" t="n">
        <v>19</v>
      </c>
      <c r="J21" t="n">
        <v>186.97</v>
      </c>
      <c r="K21" t="n">
        <v>50.28</v>
      </c>
      <c r="L21" t="n">
        <v>20</v>
      </c>
      <c r="M21" t="n">
        <v>17</v>
      </c>
      <c r="N21" t="n">
        <v>36.69</v>
      </c>
      <c r="O21" t="n">
        <v>23293.82</v>
      </c>
      <c r="P21" t="n">
        <v>492.94</v>
      </c>
      <c r="Q21" t="n">
        <v>1206.81</v>
      </c>
      <c r="R21" t="n">
        <v>113.07</v>
      </c>
      <c r="S21" t="n">
        <v>79.25</v>
      </c>
      <c r="T21" t="n">
        <v>14443.26</v>
      </c>
      <c r="U21" t="n">
        <v>0.7</v>
      </c>
      <c r="V21" t="n">
        <v>0.91</v>
      </c>
      <c r="W21" t="n">
        <v>0.17</v>
      </c>
      <c r="X21" t="n">
        <v>0.83</v>
      </c>
      <c r="Y21" t="n">
        <v>0.5</v>
      </c>
      <c r="Z21" t="n">
        <v>10</v>
      </c>
      <c r="AA21" t="n">
        <v>421.7673374489113</v>
      </c>
      <c r="AB21" t="n">
        <v>600.1447323186902</v>
      </c>
      <c r="AC21" t="n">
        <v>543.9265985780702</v>
      </c>
      <c r="AD21" t="n">
        <v>421767.3374489113</v>
      </c>
      <c r="AE21" t="n">
        <v>600144.7323186902</v>
      </c>
      <c r="AF21" t="n">
        <v>7.988940749029094e-06</v>
      </c>
      <c r="AG21" t="n">
        <v>2.149583333333334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1.9415</v>
      </c>
      <c r="E22" t="n">
        <v>51.51</v>
      </c>
      <c r="F22" t="n">
        <v>48.6</v>
      </c>
      <c r="G22" t="n">
        <v>162.01</v>
      </c>
      <c r="H22" t="n">
        <v>1.98</v>
      </c>
      <c r="I22" t="n">
        <v>18</v>
      </c>
      <c r="J22" t="n">
        <v>188.49</v>
      </c>
      <c r="K22" t="n">
        <v>50.28</v>
      </c>
      <c r="L22" t="n">
        <v>21</v>
      </c>
      <c r="M22" t="n">
        <v>14</v>
      </c>
      <c r="N22" t="n">
        <v>37.21</v>
      </c>
      <c r="O22" t="n">
        <v>23481.16</v>
      </c>
      <c r="P22" t="n">
        <v>485.3</v>
      </c>
      <c r="Q22" t="n">
        <v>1206.83</v>
      </c>
      <c r="R22" t="n">
        <v>111.12</v>
      </c>
      <c r="S22" t="n">
        <v>79.25</v>
      </c>
      <c r="T22" t="n">
        <v>13477.18</v>
      </c>
      <c r="U22" t="n">
        <v>0.71</v>
      </c>
      <c r="V22" t="n">
        <v>0.92</v>
      </c>
      <c r="W22" t="n">
        <v>0.17</v>
      </c>
      <c r="X22" t="n">
        <v>0.77</v>
      </c>
      <c r="Y22" t="n">
        <v>0.5</v>
      </c>
      <c r="Z22" t="n">
        <v>10</v>
      </c>
      <c r="AA22" t="n">
        <v>417.1032818721644</v>
      </c>
      <c r="AB22" t="n">
        <v>593.5081150724213</v>
      </c>
      <c r="AC22" t="n">
        <v>537.9116617629444</v>
      </c>
      <c r="AD22" t="n">
        <v>417103.2818721644</v>
      </c>
      <c r="AE22" t="n">
        <v>593508.1150724214</v>
      </c>
      <c r="AF22" t="n">
        <v>8.002129940793472e-06</v>
      </c>
      <c r="AG22" t="n">
        <v>2.14625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1.9445</v>
      </c>
      <c r="E23" t="n">
        <v>51.43</v>
      </c>
      <c r="F23" t="n">
        <v>48.56</v>
      </c>
      <c r="G23" t="n">
        <v>171.37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10</v>
      </c>
      <c r="N23" t="n">
        <v>37.74</v>
      </c>
      <c r="O23" t="n">
        <v>23669.2</v>
      </c>
      <c r="P23" t="n">
        <v>479.63</v>
      </c>
      <c r="Q23" t="n">
        <v>1206.81</v>
      </c>
      <c r="R23" t="n">
        <v>109.41</v>
      </c>
      <c r="S23" t="n">
        <v>79.25</v>
      </c>
      <c r="T23" t="n">
        <v>12625.36</v>
      </c>
      <c r="U23" t="n">
        <v>0.72</v>
      </c>
      <c r="V23" t="n">
        <v>0.92</v>
      </c>
      <c r="W23" t="n">
        <v>0.17</v>
      </c>
      <c r="X23" t="n">
        <v>0.73</v>
      </c>
      <c r="Y23" t="n">
        <v>0.5</v>
      </c>
      <c r="Z23" t="n">
        <v>10</v>
      </c>
      <c r="AA23" t="n">
        <v>413.5317994079537</v>
      </c>
      <c r="AB23" t="n">
        <v>588.4261511621073</v>
      </c>
      <c r="AC23" t="n">
        <v>533.3057472310379</v>
      </c>
      <c r="AD23" t="n">
        <v>413531.7994079536</v>
      </c>
      <c r="AE23" t="n">
        <v>588426.1511621074</v>
      </c>
      <c r="AF23" t="n">
        <v>8.014494808072575e-06</v>
      </c>
      <c r="AG23" t="n">
        <v>2.142916666666667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1.9438</v>
      </c>
      <c r="E24" t="n">
        <v>51.45</v>
      </c>
      <c r="F24" t="n">
        <v>48.57</v>
      </c>
      <c r="G24" t="n">
        <v>171.44</v>
      </c>
      <c r="H24" t="n">
        <v>2.13</v>
      </c>
      <c r="I24" t="n">
        <v>17</v>
      </c>
      <c r="J24" t="n">
        <v>191.55</v>
      </c>
      <c r="K24" t="n">
        <v>50.28</v>
      </c>
      <c r="L24" t="n">
        <v>23</v>
      </c>
      <c r="M24" t="n">
        <v>3</v>
      </c>
      <c r="N24" t="n">
        <v>38.27</v>
      </c>
      <c r="O24" t="n">
        <v>23857.96</v>
      </c>
      <c r="P24" t="n">
        <v>478.52</v>
      </c>
      <c r="Q24" t="n">
        <v>1206.82</v>
      </c>
      <c r="R24" t="n">
        <v>109.66</v>
      </c>
      <c r="S24" t="n">
        <v>79.25</v>
      </c>
      <c r="T24" t="n">
        <v>12749.55</v>
      </c>
      <c r="U24" t="n">
        <v>0.72</v>
      </c>
      <c r="V24" t="n">
        <v>0.92</v>
      </c>
      <c r="W24" t="n">
        <v>0.18</v>
      </c>
      <c r="X24" t="n">
        <v>0.74</v>
      </c>
      <c r="Y24" t="n">
        <v>0.5</v>
      </c>
      <c r="Z24" t="n">
        <v>10</v>
      </c>
      <c r="AA24" t="n">
        <v>413.1632465958327</v>
      </c>
      <c r="AB24" t="n">
        <v>587.9017268903905</v>
      </c>
      <c r="AC24" t="n">
        <v>532.8304480324186</v>
      </c>
      <c r="AD24" t="n">
        <v>413163.2465958327</v>
      </c>
      <c r="AE24" t="n">
        <v>587901.7268903905</v>
      </c>
      <c r="AF24" t="n">
        <v>8.011609672374119e-06</v>
      </c>
      <c r="AG24" t="n">
        <v>2.14375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1.9438</v>
      </c>
      <c r="E25" t="n">
        <v>51.45</v>
      </c>
      <c r="F25" t="n">
        <v>48.57</v>
      </c>
      <c r="G25" t="n">
        <v>171.44</v>
      </c>
      <c r="H25" t="n">
        <v>2.21</v>
      </c>
      <c r="I25" t="n">
        <v>17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481.94</v>
      </c>
      <c r="Q25" t="n">
        <v>1206.84</v>
      </c>
      <c r="R25" t="n">
        <v>109.53</v>
      </c>
      <c r="S25" t="n">
        <v>79.25</v>
      </c>
      <c r="T25" t="n">
        <v>12683.81</v>
      </c>
      <c r="U25" t="n">
        <v>0.72</v>
      </c>
      <c r="V25" t="n">
        <v>0.92</v>
      </c>
      <c r="W25" t="n">
        <v>0.19</v>
      </c>
      <c r="X25" t="n">
        <v>0.74</v>
      </c>
      <c r="Y25" t="n">
        <v>0.5</v>
      </c>
      <c r="Z25" t="n">
        <v>10</v>
      </c>
      <c r="AA25" t="n">
        <v>414.85509455758</v>
      </c>
      <c r="AB25" t="n">
        <v>590.3091054424335</v>
      </c>
      <c r="AC25" t="n">
        <v>535.0123170996408</v>
      </c>
      <c r="AD25" t="n">
        <v>414855.09455758</v>
      </c>
      <c r="AE25" t="n">
        <v>590309.1054424335</v>
      </c>
      <c r="AF25" t="n">
        <v>8.011609672374119e-06</v>
      </c>
      <c r="AG25" t="n">
        <v>2.14375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1.3612</v>
      </c>
      <c r="E2" t="n">
        <v>73.47</v>
      </c>
      <c r="F2" t="n">
        <v>65.27</v>
      </c>
      <c r="G2" t="n">
        <v>10.7</v>
      </c>
      <c r="H2" t="n">
        <v>0.22</v>
      </c>
      <c r="I2" t="n">
        <v>366</v>
      </c>
      <c r="J2" t="n">
        <v>80.84</v>
      </c>
      <c r="K2" t="n">
        <v>35.1</v>
      </c>
      <c r="L2" t="n">
        <v>1</v>
      </c>
      <c r="M2" t="n">
        <v>364</v>
      </c>
      <c r="N2" t="n">
        <v>9.74</v>
      </c>
      <c r="O2" t="n">
        <v>10204.21</v>
      </c>
      <c r="P2" t="n">
        <v>501.67</v>
      </c>
      <c r="Q2" t="n">
        <v>1206.95</v>
      </c>
      <c r="R2" t="n">
        <v>677.62</v>
      </c>
      <c r="S2" t="n">
        <v>79.25</v>
      </c>
      <c r="T2" t="n">
        <v>294985.03</v>
      </c>
      <c r="U2" t="n">
        <v>0.12</v>
      </c>
      <c r="V2" t="n">
        <v>0.68</v>
      </c>
      <c r="W2" t="n">
        <v>0.72</v>
      </c>
      <c r="X2" t="n">
        <v>17.44</v>
      </c>
      <c r="Y2" t="n">
        <v>0.5</v>
      </c>
      <c r="Z2" t="n">
        <v>10</v>
      </c>
      <c r="AA2" t="n">
        <v>596.6793386274542</v>
      </c>
      <c r="AB2" t="n">
        <v>849.0319903070988</v>
      </c>
      <c r="AC2" t="n">
        <v>769.4995185367694</v>
      </c>
      <c r="AD2" t="n">
        <v>596679.3386274541</v>
      </c>
      <c r="AE2" t="n">
        <v>849031.9903070988</v>
      </c>
      <c r="AF2" t="n">
        <v>7.830835691034736e-06</v>
      </c>
      <c r="AG2" t="n">
        <v>3.06125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1.6914</v>
      </c>
      <c r="E3" t="n">
        <v>59.12</v>
      </c>
      <c r="F3" t="n">
        <v>54.68</v>
      </c>
      <c r="G3" t="n">
        <v>22.17</v>
      </c>
      <c r="H3" t="n">
        <v>0.43</v>
      </c>
      <c r="I3" t="n">
        <v>148</v>
      </c>
      <c r="J3" t="n">
        <v>82.04000000000001</v>
      </c>
      <c r="K3" t="n">
        <v>35.1</v>
      </c>
      <c r="L3" t="n">
        <v>2</v>
      </c>
      <c r="M3" t="n">
        <v>146</v>
      </c>
      <c r="N3" t="n">
        <v>9.94</v>
      </c>
      <c r="O3" t="n">
        <v>10352.53</v>
      </c>
      <c r="P3" t="n">
        <v>407.36</v>
      </c>
      <c r="Q3" t="n">
        <v>1206.83</v>
      </c>
      <c r="R3" t="n">
        <v>317.13</v>
      </c>
      <c r="S3" t="n">
        <v>79.25</v>
      </c>
      <c r="T3" t="n">
        <v>115829.4</v>
      </c>
      <c r="U3" t="n">
        <v>0.25</v>
      </c>
      <c r="V3" t="n">
        <v>0.8100000000000001</v>
      </c>
      <c r="W3" t="n">
        <v>0.38</v>
      </c>
      <c r="X3" t="n">
        <v>6.85</v>
      </c>
      <c r="Y3" t="n">
        <v>0.5</v>
      </c>
      <c r="Z3" t="n">
        <v>10</v>
      </c>
      <c r="AA3" t="n">
        <v>399.1721668821962</v>
      </c>
      <c r="AB3" t="n">
        <v>567.993421898407</v>
      </c>
      <c r="AC3" t="n">
        <v>514.7870394434481</v>
      </c>
      <c r="AD3" t="n">
        <v>399172.1668821962</v>
      </c>
      <c r="AE3" t="n">
        <v>567993.4218984069</v>
      </c>
      <c r="AF3" t="n">
        <v>9.730440411266641e-06</v>
      </c>
      <c r="AG3" t="n">
        <v>2.463333333333333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1.8041</v>
      </c>
      <c r="E4" t="n">
        <v>55.43</v>
      </c>
      <c r="F4" t="n">
        <v>51.97</v>
      </c>
      <c r="G4" t="n">
        <v>34.27</v>
      </c>
      <c r="H4" t="n">
        <v>0.63</v>
      </c>
      <c r="I4" t="n">
        <v>91</v>
      </c>
      <c r="J4" t="n">
        <v>83.25</v>
      </c>
      <c r="K4" t="n">
        <v>35.1</v>
      </c>
      <c r="L4" t="n">
        <v>3</v>
      </c>
      <c r="M4" t="n">
        <v>89</v>
      </c>
      <c r="N4" t="n">
        <v>10.15</v>
      </c>
      <c r="O4" t="n">
        <v>10501.19</v>
      </c>
      <c r="P4" t="n">
        <v>375.18</v>
      </c>
      <c r="Q4" t="n">
        <v>1206.86</v>
      </c>
      <c r="R4" t="n">
        <v>225.19</v>
      </c>
      <c r="S4" t="n">
        <v>79.25</v>
      </c>
      <c r="T4" t="n">
        <v>70144.25999999999</v>
      </c>
      <c r="U4" t="n">
        <v>0.35</v>
      </c>
      <c r="V4" t="n">
        <v>0.86</v>
      </c>
      <c r="W4" t="n">
        <v>0.28</v>
      </c>
      <c r="X4" t="n">
        <v>4.14</v>
      </c>
      <c r="Y4" t="n">
        <v>0.5</v>
      </c>
      <c r="Z4" t="n">
        <v>10</v>
      </c>
      <c r="AA4" t="n">
        <v>350.5785143257742</v>
      </c>
      <c r="AB4" t="n">
        <v>498.8481325019906</v>
      </c>
      <c r="AC4" t="n">
        <v>452.1188861735171</v>
      </c>
      <c r="AD4" t="n">
        <v>350578.5143257742</v>
      </c>
      <c r="AE4" t="n">
        <v>498848.1325019905</v>
      </c>
      <c r="AF4" t="n">
        <v>1.037879126520406e-05</v>
      </c>
      <c r="AG4" t="n">
        <v>2.309583333333333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1.8597</v>
      </c>
      <c r="E5" t="n">
        <v>53.77</v>
      </c>
      <c r="F5" t="n">
        <v>50.76</v>
      </c>
      <c r="G5" t="n">
        <v>46.85</v>
      </c>
      <c r="H5" t="n">
        <v>0.83</v>
      </c>
      <c r="I5" t="n">
        <v>65</v>
      </c>
      <c r="J5" t="n">
        <v>84.45999999999999</v>
      </c>
      <c r="K5" t="n">
        <v>35.1</v>
      </c>
      <c r="L5" t="n">
        <v>4</v>
      </c>
      <c r="M5" t="n">
        <v>63</v>
      </c>
      <c r="N5" t="n">
        <v>10.36</v>
      </c>
      <c r="O5" t="n">
        <v>10650.22</v>
      </c>
      <c r="P5" t="n">
        <v>352.84</v>
      </c>
      <c r="Q5" t="n">
        <v>1206.81</v>
      </c>
      <c r="R5" t="n">
        <v>184.05</v>
      </c>
      <c r="S5" t="n">
        <v>79.25</v>
      </c>
      <c r="T5" t="n">
        <v>49705.02</v>
      </c>
      <c r="U5" t="n">
        <v>0.43</v>
      </c>
      <c r="V5" t="n">
        <v>0.88</v>
      </c>
      <c r="W5" t="n">
        <v>0.25</v>
      </c>
      <c r="X5" t="n">
        <v>2.93</v>
      </c>
      <c r="Y5" t="n">
        <v>0.5</v>
      </c>
      <c r="Z5" t="n">
        <v>10</v>
      </c>
      <c r="AA5" t="n">
        <v>325.7305796127075</v>
      </c>
      <c r="AB5" t="n">
        <v>463.491299947711</v>
      </c>
      <c r="AC5" t="n">
        <v>420.0740799257943</v>
      </c>
      <c r="AD5" t="n">
        <v>325730.5796127075</v>
      </c>
      <c r="AE5" t="n">
        <v>463491.299947711</v>
      </c>
      <c r="AF5" t="n">
        <v>1.069865202366831e-05</v>
      </c>
      <c r="AG5" t="n">
        <v>2.240416666666667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1.8966</v>
      </c>
      <c r="E6" t="n">
        <v>52.73</v>
      </c>
      <c r="F6" t="n">
        <v>49.99</v>
      </c>
      <c r="G6" t="n">
        <v>61.21</v>
      </c>
      <c r="H6" t="n">
        <v>1.02</v>
      </c>
      <c r="I6" t="n">
        <v>49</v>
      </c>
      <c r="J6" t="n">
        <v>85.67</v>
      </c>
      <c r="K6" t="n">
        <v>35.1</v>
      </c>
      <c r="L6" t="n">
        <v>5</v>
      </c>
      <c r="M6" t="n">
        <v>47</v>
      </c>
      <c r="N6" t="n">
        <v>10.57</v>
      </c>
      <c r="O6" t="n">
        <v>10799.59</v>
      </c>
      <c r="P6" t="n">
        <v>333.38</v>
      </c>
      <c r="Q6" t="n">
        <v>1206.83</v>
      </c>
      <c r="R6" t="n">
        <v>158.03</v>
      </c>
      <c r="S6" t="n">
        <v>79.25</v>
      </c>
      <c r="T6" t="n">
        <v>36773.73</v>
      </c>
      <c r="U6" t="n">
        <v>0.5</v>
      </c>
      <c r="V6" t="n">
        <v>0.89</v>
      </c>
      <c r="W6" t="n">
        <v>0.22</v>
      </c>
      <c r="X6" t="n">
        <v>2.16</v>
      </c>
      <c r="Y6" t="n">
        <v>0.5</v>
      </c>
      <c r="Z6" t="n">
        <v>10</v>
      </c>
      <c r="AA6" t="n">
        <v>307.7745805994184</v>
      </c>
      <c r="AB6" t="n">
        <v>437.9411985896364</v>
      </c>
      <c r="AC6" t="n">
        <v>396.9173662588606</v>
      </c>
      <c r="AD6" t="n">
        <v>307774.5805994184</v>
      </c>
      <c r="AE6" t="n">
        <v>437941.1985896364</v>
      </c>
      <c r="AF6" t="n">
        <v>1.091093371408792e-05</v>
      </c>
      <c r="AG6" t="n">
        <v>2.197083333333333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1.9134</v>
      </c>
      <c r="E7" t="n">
        <v>52.26</v>
      </c>
      <c r="F7" t="n">
        <v>49.68</v>
      </c>
      <c r="G7" t="n">
        <v>74.52</v>
      </c>
      <c r="H7" t="n">
        <v>1.21</v>
      </c>
      <c r="I7" t="n">
        <v>40</v>
      </c>
      <c r="J7" t="n">
        <v>86.88</v>
      </c>
      <c r="K7" t="n">
        <v>35.1</v>
      </c>
      <c r="L7" t="n">
        <v>6</v>
      </c>
      <c r="M7" t="n">
        <v>29</v>
      </c>
      <c r="N7" t="n">
        <v>10.78</v>
      </c>
      <c r="O7" t="n">
        <v>10949.33</v>
      </c>
      <c r="P7" t="n">
        <v>317.63</v>
      </c>
      <c r="Q7" t="n">
        <v>1206.81</v>
      </c>
      <c r="R7" t="n">
        <v>147.41</v>
      </c>
      <c r="S7" t="n">
        <v>79.25</v>
      </c>
      <c r="T7" t="n">
        <v>31508.04</v>
      </c>
      <c r="U7" t="n">
        <v>0.54</v>
      </c>
      <c r="V7" t="n">
        <v>0.9</v>
      </c>
      <c r="W7" t="n">
        <v>0.21</v>
      </c>
      <c r="X7" t="n">
        <v>1.85</v>
      </c>
      <c r="Y7" t="n">
        <v>0.5</v>
      </c>
      <c r="Z7" t="n">
        <v>10</v>
      </c>
      <c r="AA7" t="n">
        <v>296.4554819792229</v>
      </c>
      <c r="AB7" t="n">
        <v>421.8349314410362</v>
      </c>
      <c r="AC7" t="n">
        <v>382.3198423047958</v>
      </c>
      <c r="AD7" t="n">
        <v>296455.4819792229</v>
      </c>
      <c r="AE7" t="n">
        <v>421834.9314410362</v>
      </c>
      <c r="AF7" t="n">
        <v>1.100758228858791e-05</v>
      </c>
      <c r="AG7" t="n">
        <v>2.1775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1.9223</v>
      </c>
      <c r="E8" t="n">
        <v>52.02</v>
      </c>
      <c r="F8" t="n">
        <v>49.51</v>
      </c>
      <c r="G8" t="n">
        <v>82.52</v>
      </c>
      <c r="H8" t="n">
        <v>1.39</v>
      </c>
      <c r="I8" t="n">
        <v>36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311.01</v>
      </c>
      <c r="Q8" t="n">
        <v>1206.81</v>
      </c>
      <c r="R8" t="n">
        <v>140.38</v>
      </c>
      <c r="S8" t="n">
        <v>79.25</v>
      </c>
      <c r="T8" t="n">
        <v>28013.64</v>
      </c>
      <c r="U8" t="n">
        <v>0.5600000000000001</v>
      </c>
      <c r="V8" t="n">
        <v>0.9</v>
      </c>
      <c r="W8" t="n">
        <v>0.24</v>
      </c>
      <c r="X8" t="n">
        <v>1.68</v>
      </c>
      <c r="Y8" t="n">
        <v>0.5</v>
      </c>
      <c r="Z8" t="n">
        <v>10</v>
      </c>
      <c r="AA8" t="n">
        <v>291.3905798558218</v>
      </c>
      <c r="AB8" t="n">
        <v>414.6279382503009</v>
      </c>
      <c r="AC8" t="n">
        <v>375.7879591087762</v>
      </c>
      <c r="AD8" t="n">
        <v>291390.5798558218</v>
      </c>
      <c r="AE8" t="n">
        <v>414627.9382503009</v>
      </c>
      <c r="AF8" t="n">
        <v>1.105878302150755e-05</v>
      </c>
      <c r="AG8" t="n">
        <v>2.1675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1.1817</v>
      </c>
      <c r="E2" t="n">
        <v>84.63</v>
      </c>
      <c r="F2" t="n">
        <v>71.66</v>
      </c>
      <c r="G2" t="n">
        <v>8.74</v>
      </c>
      <c r="H2" t="n">
        <v>0.16</v>
      </c>
      <c r="I2" t="n">
        <v>492</v>
      </c>
      <c r="J2" t="n">
        <v>107.41</v>
      </c>
      <c r="K2" t="n">
        <v>41.65</v>
      </c>
      <c r="L2" t="n">
        <v>1</v>
      </c>
      <c r="M2" t="n">
        <v>490</v>
      </c>
      <c r="N2" t="n">
        <v>14.77</v>
      </c>
      <c r="O2" t="n">
        <v>13481.73</v>
      </c>
      <c r="P2" t="n">
        <v>672.71</v>
      </c>
      <c r="Q2" t="n">
        <v>1206.99</v>
      </c>
      <c r="R2" t="n">
        <v>894.63</v>
      </c>
      <c r="S2" t="n">
        <v>79.25</v>
      </c>
      <c r="T2" t="n">
        <v>402857.88</v>
      </c>
      <c r="U2" t="n">
        <v>0.09</v>
      </c>
      <c r="V2" t="n">
        <v>0.62</v>
      </c>
      <c r="W2" t="n">
        <v>0.93</v>
      </c>
      <c r="X2" t="n">
        <v>23.82</v>
      </c>
      <c r="Y2" t="n">
        <v>0.5</v>
      </c>
      <c r="Z2" t="n">
        <v>10</v>
      </c>
      <c r="AA2" t="n">
        <v>891.8460869175433</v>
      </c>
      <c r="AB2" t="n">
        <v>1269.033145952407</v>
      </c>
      <c r="AC2" t="n">
        <v>1150.157362697685</v>
      </c>
      <c r="AD2" t="n">
        <v>891846.0869175433</v>
      </c>
      <c r="AE2" t="n">
        <v>1269033.145952407</v>
      </c>
      <c r="AF2" t="n">
        <v>5.88722875634811e-06</v>
      </c>
      <c r="AG2" t="n">
        <v>3.52625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1.5889</v>
      </c>
      <c r="E3" t="n">
        <v>62.93</v>
      </c>
      <c r="F3" t="n">
        <v>56.68</v>
      </c>
      <c r="G3" t="n">
        <v>17.9</v>
      </c>
      <c r="H3" t="n">
        <v>0.32</v>
      </c>
      <c r="I3" t="n">
        <v>190</v>
      </c>
      <c r="J3" t="n">
        <v>108.68</v>
      </c>
      <c r="K3" t="n">
        <v>41.65</v>
      </c>
      <c r="L3" t="n">
        <v>2</v>
      </c>
      <c r="M3" t="n">
        <v>188</v>
      </c>
      <c r="N3" t="n">
        <v>15.03</v>
      </c>
      <c r="O3" t="n">
        <v>13638.32</v>
      </c>
      <c r="P3" t="n">
        <v>522.39</v>
      </c>
      <c r="Q3" t="n">
        <v>1206.9</v>
      </c>
      <c r="R3" t="n">
        <v>384.83</v>
      </c>
      <c r="S3" t="n">
        <v>79.25</v>
      </c>
      <c r="T3" t="n">
        <v>149471.17</v>
      </c>
      <c r="U3" t="n">
        <v>0.21</v>
      </c>
      <c r="V3" t="n">
        <v>0.78</v>
      </c>
      <c r="W3" t="n">
        <v>0.45</v>
      </c>
      <c r="X3" t="n">
        <v>8.84</v>
      </c>
      <c r="Y3" t="n">
        <v>0.5</v>
      </c>
      <c r="Z3" t="n">
        <v>10</v>
      </c>
      <c r="AA3" t="n">
        <v>524.7111993165341</v>
      </c>
      <c r="AB3" t="n">
        <v>746.626479336323</v>
      </c>
      <c r="AC3" t="n">
        <v>676.6867714469673</v>
      </c>
      <c r="AD3" t="n">
        <v>524711.1993165341</v>
      </c>
      <c r="AE3" t="n">
        <v>746626.479336323</v>
      </c>
      <c r="AF3" t="n">
        <v>7.915898934553197e-06</v>
      </c>
      <c r="AG3" t="n">
        <v>2.622083333333333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1.7288</v>
      </c>
      <c r="E4" t="n">
        <v>57.84</v>
      </c>
      <c r="F4" t="n">
        <v>53.21</v>
      </c>
      <c r="G4" t="n">
        <v>27.29</v>
      </c>
      <c r="H4" t="n">
        <v>0.48</v>
      </c>
      <c r="I4" t="n">
        <v>117</v>
      </c>
      <c r="J4" t="n">
        <v>109.96</v>
      </c>
      <c r="K4" t="n">
        <v>41.65</v>
      </c>
      <c r="L4" t="n">
        <v>3</v>
      </c>
      <c r="M4" t="n">
        <v>115</v>
      </c>
      <c r="N4" t="n">
        <v>15.31</v>
      </c>
      <c r="O4" t="n">
        <v>13795.21</v>
      </c>
      <c r="P4" t="n">
        <v>481.4</v>
      </c>
      <c r="Q4" t="n">
        <v>1206.83</v>
      </c>
      <c r="R4" t="n">
        <v>267.14</v>
      </c>
      <c r="S4" t="n">
        <v>79.25</v>
      </c>
      <c r="T4" t="n">
        <v>90991.55</v>
      </c>
      <c r="U4" t="n">
        <v>0.3</v>
      </c>
      <c r="V4" t="n">
        <v>0.84</v>
      </c>
      <c r="W4" t="n">
        <v>0.33</v>
      </c>
      <c r="X4" t="n">
        <v>5.38</v>
      </c>
      <c r="Y4" t="n">
        <v>0.5</v>
      </c>
      <c r="Z4" t="n">
        <v>10</v>
      </c>
      <c r="AA4" t="n">
        <v>449.2847110759961</v>
      </c>
      <c r="AB4" t="n">
        <v>639.299985376996</v>
      </c>
      <c r="AC4" t="n">
        <v>579.4140109730499</v>
      </c>
      <c r="AD4" t="n">
        <v>449284.7110759962</v>
      </c>
      <c r="AE4" t="n">
        <v>639299.985376996</v>
      </c>
      <c r="AF4" t="n">
        <v>8.612880658352046e-06</v>
      </c>
      <c r="AG4" t="n">
        <v>2.41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1.7973</v>
      </c>
      <c r="E5" t="n">
        <v>55.64</v>
      </c>
      <c r="F5" t="n">
        <v>51.74</v>
      </c>
      <c r="G5" t="n">
        <v>36.96</v>
      </c>
      <c r="H5" t="n">
        <v>0.63</v>
      </c>
      <c r="I5" t="n">
        <v>84</v>
      </c>
      <c r="J5" t="n">
        <v>111.23</v>
      </c>
      <c r="K5" t="n">
        <v>41.65</v>
      </c>
      <c r="L5" t="n">
        <v>4</v>
      </c>
      <c r="M5" t="n">
        <v>82</v>
      </c>
      <c r="N5" t="n">
        <v>15.58</v>
      </c>
      <c r="O5" t="n">
        <v>13952.52</v>
      </c>
      <c r="P5" t="n">
        <v>458.95</v>
      </c>
      <c r="Q5" t="n">
        <v>1206.87</v>
      </c>
      <c r="R5" t="n">
        <v>217.54</v>
      </c>
      <c r="S5" t="n">
        <v>79.25</v>
      </c>
      <c r="T5" t="n">
        <v>66355.39999999999</v>
      </c>
      <c r="U5" t="n">
        <v>0.36</v>
      </c>
      <c r="V5" t="n">
        <v>0.86</v>
      </c>
      <c r="W5" t="n">
        <v>0.27</v>
      </c>
      <c r="X5" t="n">
        <v>3.91</v>
      </c>
      <c r="Y5" t="n">
        <v>0.5</v>
      </c>
      <c r="Z5" t="n">
        <v>10</v>
      </c>
      <c r="AA5" t="n">
        <v>416.0588650592149</v>
      </c>
      <c r="AB5" t="n">
        <v>592.0219847038918</v>
      </c>
      <c r="AC5" t="n">
        <v>536.5647436065942</v>
      </c>
      <c r="AD5" t="n">
        <v>416058.8650592149</v>
      </c>
      <c r="AE5" t="n">
        <v>592021.9847038918</v>
      </c>
      <c r="AF5" t="n">
        <v>8.95414762104126e-06</v>
      </c>
      <c r="AG5" t="n">
        <v>2.318333333333333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1.8425</v>
      </c>
      <c r="E6" t="n">
        <v>54.27</v>
      </c>
      <c r="F6" t="n">
        <v>50.79</v>
      </c>
      <c r="G6" t="n">
        <v>46.89</v>
      </c>
      <c r="H6" t="n">
        <v>0.78</v>
      </c>
      <c r="I6" t="n">
        <v>65</v>
      </c>
      <c r="J6" t="n">
        <v>112.51</v>
      </c>
      <c r="K6" t="n">
        <v>41.65</v>
      </c>
      <c r="L6" t="n">
        <v>5</v>
      </c>
      <c r="M6" t="n">
        <v>63</v>
      </c>
      <c r="N6" t="n">
        <v>15.86</v>
      </c>
      <c r="O6" t="n">
        <v>14110.24</v>
      </c>
      <c r="P6" t="n">
        <v>442.25</v>
      </c>
      <c r="Q6" t="n">
        <v>1206.82</v>
      </c>
      <c r="R6" t="n">
        <v>185.12</v>
      </c>
      <c r="S6" t="n">
        <v>79.25</v>
      </c>
      <c r="T6" t="n">
        <v>50242.13</v>
      </c>
      <c r="U6" t="n">
        <v>0.43</v>
      </c>
      <c r="V6" t="n">
        <v>0.88</v>
      </c>
      <c r="W6" t="n">
        <v>0.25</v>
      </c>
      <c r="X6" t="n">
        <v>2.96</v>
      </c>
      <c r="Y6" t="n">
        <v>0.5</v>
      </c>
      <c r="Z6" t="n">
        <v>10</v>
      </c>
      <c r="AA6" t="n">
        <v>394.5549626529502</v>
      </c>
      <c r="AB6" t="n">
        <v>561.42347076615</v>
      </c>
      <c r="AC6" t="n">
        <v>508.8325238412099</v>
      </c>
      <c r="AD6" t="n">
        <v>394554.9626529502</v>
      </c>
      <c r="AE6" t="n">
        <v>561423.47076615</v>
      </c>
      <c r="AF6" t="n">
        <v>9.179333996421591e-06</v>
      </c>
      <c r="AG6" t="n">
        <v>2.26125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1.8751</v>
      </c>
      <c r="E7" t="n">
        <v>53.33</v>
      </c>
      <c r="F7" t="n">
        <v>50.14</v>
      </c>
      <c r="G7" t="n">
        <v>57.85</v>
      </c>
      <c r="H7" t="n">
        <v>0.93</v>
      </c>
      <c r="I7" t="n">
        <v>52</v>
      </c>
      <c r="J7" t="n">
        <v>113.79</v>
      </c>
      <c r="K7" t="n">
        <v>41.65</v>
      </c>
      <c r="L7" t="n">
        <v>6</v>
      </c>
      <c r="M7" t="n">
        <v>50</v>
      </c>
      <c r="N7" t="n">
        <v>16.14</v>
      </c>
      <c r="O7" t="n">
        <v>14268.39</v>
      </c>
      <c r="P7" t="n">
        <v>426.55</v>
      </c>
      <c r="Q7" t="n">
        <v>1206.83</v>
      </c>
      <c r="R7" t="n">
        <v>163.06</v>
      </c>
      <c r="S7" t="n">
        <v>79.25</v>
      </c>
      <c r="T7" t="n">
        <v>39275.11</v>
      </c>
      <c r="U7" t="n">
        <v>0.49</v>
      </c>
      <c r="V7" t="n">
        <v>0.89</v>
      </c>
      <c r="W7" t="n">
        <v>0.22</v>
      </c>
      <c r="X7" t="n">
        <v>2.31</v>
      </c>
      <c r="Y7" t="n">
        <v>0.5</v>
      </c>
      <c r="Z7" t="n">
        <v>10</v>
      </c>
      <c r="AA7" t="n">
        <v>377.912644660322</v>
      </c>
      <c r="AB7" t="n">
        <v>537.7426434710349</v>
      </c>
      <c r="AC7" t="n">
        <v>487.3699813102075</v>
      </c>
      <c r="AD7" t="n">
        <v>377912.644660322</v>
      </c>
      <c r="AE7" t="n">
        <v>537742.6434710348</v>
      </c>
      <c r="AF7" t="n">
        <v>9.341747178664925e-06</v>
      </c>
      <c r="AG7" t="n">
        <v>2.222083333333333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1.9029</v>
      </c>
      <c r="E8" t="n">
        <v>52.55</v>
      </c>
      <c r="F8" t="n">
        <v>49.54</v>
      </c>
      <c r="G8" t="n">
        <v>67.55</v>
      </c>
      <c r="H8" t="n">
        <v>1.07</v>
      </c>
      <c r="I8" t="n">
        <v>44</v>
      </c>
      <c r="J8" t="n">
        <v>115.08</v>
      </c>
      <c r="K8" t="n">
        <v>41.65</v>
      </c>
      <c r="L8" t="n">
        <v>7</v>
      </c>
      <c r="M8" t="n">
        <v>42</v>
      </c>
      <c r="N8" t="n">
        <v>16.43</v>
      </c>
      <c r="O8" t="n">
        <v>14426.96</v>
      </c>
      <c r="P8" t="n">
        <v>411.28</v>
      </c>
      <c r="Q8" t="n">
        <v>1206.81</v>
      </c>
      <c r="R8" t="n">
        <v>143.17</v>
      </c>
      <c r="S8" t="n">
        <v>79.25</v>
      </c>
      <c r="T8" t="n">
        <v>29370.51</v>
      </c>
      <c r="U8" t="n">
        <v>0.55</v>
      </c>
      <c r="V8" t="n">
        <v>0.9</v>
      </c>
      <c r="W8" t="n">
        <v>0.18</v>
      </c>
      <c r="X8" t="n">
        <v>1.71</v>
      </c>
      <c r="Y8" t="n">
        <v>0.5</v>
      </c>
      <c r="Z8" t="n">
        <v>10</v>
      </c>
      <c r="AA8" t="n">
        <v>363.0968603561127</v>
      </c>
      <c r="AB8" t="n">
        <v>516.6608428766061</v>
      </c>
      <c r="AC8" t="n">
        <v>468.2630034901647</v>
      </c>
      <c r="AD8" t="n">
        <v>363096.8603561127</v>
      </c>
      <c r="AE8" t="n">
        <v>516660.8428766062</v>
      </c>
      <c r="AF8" t="n">
        <v>9.480246763522738e-06</v>
      </c>
      <c r="AG8" t="n">
        <v>2.189583333333333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1.9095</v>
      </c>
      <c r="E9" t="n">
        <v>52.37</v>
      </c>
      <c r="F9" t="n">
        <v>49.51</v>
      </c>
      <c r="G9" t="n">
        <v>80.29000000000001</v>
      </c>
      <c r="H9" t="n">
        <v>1.21</v>
      </c>
      <c r="I9" t="n">
        <v>37</v>
      </c>
      <c r="J9" t="n">
        <v>116.37</v>
      </c>
      <c r="K9" t="n">
        <v>41.65</v>
      </c>
      <c r="L9" t="n">
        <v>8</v>
      </c>
      <c r="M9" t="n">
        <v>35</v>
      </c>
      <c r="N9" t="n">
        <v>16.72</v>
      </c>
      <c r="O9" t="n">
        <v>14585.96</v>
      </c>
      <c r="P9" t="n">
        <v>401.75</v>
      </c>
      <c r="Q9" t="n">
        <v>1206.86</v>
      </c>
      <c r="R9" t="n">
        <v>141.83</v>
      </c>
      <c r="S9" t="n">
        <v>79.25</v>
      </c>
      <c r="T9" t="n">
        <v>28735.72</v>
      </c>
      <c r="U9" t="n">
        <v>0.5600000000000001</v>
      </c>
      <c r="V9" t="n">
        <v>0.9</v>
      </c>
      <c r="W9" t="n">
        <v>0.2</v>
      </c>
      <c r="X9" t="n">
        <v>1.68</v>
      </c>
      <c r="Y9" t="n">
        <v>0.5</v>
      </c>
      <c r="Z9" t="n">
        <v>10</v>
      </c>
      <c r="AA9" t="n">
        <v>356.9689400770713</v>
      </c>
      <c r="AB9" t="n">
        <v>507.9412509381218</v>
      </c>
      <c r="AC9" t="n">
        <v>460.3602131652967</v>
      </c>
      <c r="AD9" t="n">
        <v>356968.9400770713</v>
      </c>
      <c r="AE9" t="n">
        <v>507941.2509381218</v>
      </c>
      <c r="AF9" t="n">
        <v>9.513127959927829e-06</v>
      </c>
      <c r="AG9" t="n">
        <v>2.182083333333333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1.9227</v>
      </c>
      <c r="E10" t="n">
        <v>52.01</v>
      </c>
      <c r="F10" t="n">
        <v>49.26</v>
      </c>
      <c r="G10" t="n">
        <v>92.37</v>
      </c>
      <c r="H10" t="n">
        <v>1.35</v>
      </c>
      <c r="I10" t="n">
        <v>32</v>
      </c>
      <c r="J10" t="n">
        <v>117.66</v>
      </c>
      <c r="K10" t="n">
        <v>41.65</v>
      </c>
      <c r="L10" t="n">
        <v>9</v>
      </c>
      <c r="M10" t="n">
        <v>30</v>
      </c>
      <c r="N10" t="n">
        <v>17.01</v>
      </c>
      <c r="O10" t="n">
        <v>14745.39</v>
      </c>
      <c r="P10" t="n">
        <v>388.78</v>
      </c>
      <c r="Q10" t="n">
        <v>1206.81</v>
      </c>
      <c r="R10" t="n">
        <v>133.63</v>
      </c>
      <c r="S10" t="n">
        <v>79.25</v>
      </c>
      <c r="T10" t="n">
        <v>24662.43</v>
      </c>
      <c r="U10" t="n">
        <v>0.59</v>
      </c>
      <c r="V10" t="n">
        <v>0.9</v>
      </c>
      <c r="W10" t="n">
        <v>0.19</v>
      </c>
      <c r="X10" t="n">
        <v>1.43</v>
      </c>
      <c r="Y10" t="n">
        <v>0.5</v>
      </c>
      <c r="Z10" t="n">
        <v>10</v>
      </c>
      <c r="AA10" t="n">
        <v>347.3819822182224</v>
      </c>
      <c r="AB10" t="n">
        <v>494.2996961113535</v>
      </c>
      <c r="AC10" t="n">
        <v>447.99652134787</v>
      </c>
      <c r="AD10" t="n">
        <v>347381.9822182225</v>
      </c>
      <c r="AE10" t="n">
        <v>494299.6961113535</v>
      </c>
      <c r="AF10" t="n">
        <v>9.578890352738014e-06</v>
      </c>
      <c r="AG10" t="n">
        <v>2.167083333333333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1.9334</v>
      </c>
      <c r="E11" t="n">
        <v>51.72</v>
      </c>
      <c r="F11" t="n">
        <v>49.06</v>
      </c>
      <c r="G11" t="n">
        <v>105.13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22</v>
      </c>
      <c r="N11" t="n">
        <v>17.31</v>
      </c>
      <c r="O11" t="n">
        <v>14905.25</v>
      </c>
      <c r="P11" t="n">
        <v>374.82</v>
      </c>
      <c r="Q11" t="n">
        <v>1206.81</v>
      </c>
      <c r="R11" t="n">
        <v>126.54</v>
      </c>
      <c r="S11" t="n">
        <v>79.25</v>
      </c>
      <c r="T11" t="n">
        <v>21136.96</v>
      </c>
      <c r="U11" t="n">
        <v>0.63</v>
      </c>
      <c r="V11" t="n">
        <v>0.91</v>
      </c>
      <c r="W11" t="n">
        <v>0.19</v>
      </c>
      <c r="X11" t="n">
        <v>1.23</v>
      </c>
      <c r="Y11" t="n">
        <v>0.5</v>
      </c>
      <c r="Z11" t="n">
        <v>10</v>
      </c>
      <c r="AA11" t="n">
        <v>337.9989276300906</v>
      </c>
      <c r="AB11" t="n">
        <v>480.9482810440167</v>
      </c>
      <c r="AC11" t="n">
        <v>435.8957906529212</v>
      </c>
      <c r="AD11" t="n">
        <v>337998.9276300906</v>
      </c>
      <c r="AE11" t="n">
        <v>480948.2810440167</v>
      </c>
      <c r="AF11" t="n">
        <v>9.632197746909906e-06</v>
      </c>
      <c r="AG11" t="n">
        <v>2.155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1.9381</v>
      </c>
      <c r="E12" t="n">
        <v>51.6</v>
      </c>
      <c r="F12" t="n">
        <v>48.98</v>
      </c>
      <c r="G12" t="n">
        <v>113.04</v>
      </c>
      <c r="H12" t="n">
        <v>1.61</v>
      </c>
      <c r="I12" t="n">
        <v>26</v>
      </c>
      <c r="J12" t="n">
        <v>120.26</v>
      </c>
      <c r="K12" t="n">
        <v>41.65</v>
      </c>
      <c r="L12" t="n">
        <v>11</v>
      </c>
      <c r="M12" t="n">
        <v>8</v>
      </c>
      <c r="N12" t="n">
        <v>17.61</v>
      </c>
      <c r="O12" t="n">
        <v>15065.56</v>
      </c>
      <c r="P12" t="n">
        <v>368.84</v>
      </c>
      <c r="Q12" t="n">
        <v>1206.82</v>
      </c>
      <c r="R12" t="n">
        <v>123.28</v>
      </c>
      <c r="S12" t="n">
        <v>79.25</v>
      </c>
      <c r="T12" t="n">
        <v>19513.55</v>
      </c>
      <c r="U12" t="n">
        <v>0.64</v>
      </c>
      <c r="V12" t="n">
        <v>0.91</v>
      </c>
      <c r="W12" t="n">
        <v>0.2</v>
      </c>
      <c r="X12" t="n">
        <v>1.15</v>
      </c>
      <c r="Y12" t="n">
        <v>0.5</v>
      </c>
      <c r="Z12" t="n">
        <v>10</v>
      </c>
      <c r="AA12" t="n">
        <v>334.0087228368438</v>
      </c>
      <c r="AB12" t="n">
        <v>475.2705052304026</v>
      </c>
      <c r="AC12" t="n">
        <v>430.7498764767587</v>
      </c>
      <c r="AD12" t="n">
        <v>334008.7228368438</v>
      </c>
      <c r="AE12" t="n">
        <v>475270.5052304026</v>
      </c>
      <c r="AF12" t="n">
        <v>9.655613144349896e-06</v>
      </c>
      <c r="AG12" t="n">
        <v>2.15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1.9367</v>
      </c>
      <c r="E13" t="n">
        <v>51.64</v>
      </c>
      <c r="F13" t="n">
        <v>49.02</v>
      </c>
      <c r="G13" t="n">
        <v>113.13</v>
      </c>
      <c r="H13" t="n">
        <v>1.74</v>
      </c>
      <c r="I13" t="n">
        <v>26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372.01</v>
      </c>
      <c r="Q13" t="n">
        <v>1206.83</v>
      </c>
      <c r="R13" t="n">
        <v>124.39</v>
      </c>
      <c r="S13" t="n">
        <v>79.25</v>
      </c>
      <c r="T13" t="n">
        <v>20068.2</v>
      </c>
      <c r="U13" t="n">
        <v>0.64</v>
      </c>
      <c r="V13" t="n">
        <v>0.91</v>
      </c>
      <c r="W13" t="n">
        <v>0.21</v>
      </c>
      <c r="X13" t="n">
        <v>1.19</v>
      </c>
      <c r="Y13" t="n">
        <v>0.5</v>
      </c>
      <c r="Z13" t="n">
        <v>10</v>
      </c>
      <c r="AA13" t="n">
        <v>335.9289298221661</v>
      </c>
      <c r="AB13" t="n">
        <v>478.0028223277226</v>
      </c>
      <c r="AC13" t="n">
        <v>433.2262457006291</v>
      </c>
      <c r="AD13" t="n">
        <v>335928.9298221661</v>
      </c>
      <c r="AE13" t="n">
        <v>478002.8223277226</v>
      </c>
      <c r="AF13" t="n">
        <v>9.648638345112453e-06</v>
      </c>
      <c r="AG13" t="n">
        <v>2.151666666666667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1.4986</v>
      </c>
      <c r="E2" t="n">
        <v>66.73</v>
      </c>
      <c r="F2" t="n">
        <v>61.05</v>
      </c>
      <c r="G2" t="n">
        <v>13.08</v>
      </c>
      <c r="H2" t="n">
        <v>0.28</v>
      </c>
      <c r="I2" t="n">
        <v>280</v>
      </c>
      <c r="J2" t="n">
        <v>61.76</v>
      </c>
      <c r="K2" t="n">
        <v>28.92</v>
      </c>
      <c r="L2" t="n">
        <v>1</v>
      </c>
      <c r="M2" t="n">
        <v>278</v>
      </c>
      <c r="N2" t="n">
        <v>6.84</v>
      </c>
      <c r="O2" t="n">
        <v>7851.41</v>
      </c>
      <c r="P2" t="n">
        <v>384.19</v>
      </c>
      <c r="Q2" t="n">
        <v>1206.97</v>
      </c>
      <c r="R2" t="n">
        <v>533.61</v>
      </c>
      <c r="S2" t="n">
        <v>79.25</v>
      </c>
      <c r="T2" t="n">
        <v>223409.02</v>
      </c>
      <c r="U2" t="n">
        <v>0.15</v>
      </c>
      <c r="V2" t="n">
        <v>0.73</v>
      </c>
      <c r="W2" t="n">
        <v>0.58</v>
      </c>
      <c r="X2" t="n">
        <v>13.21</v>
      </c>
      <c r="Y2" t="n">
        <v>0.5</v>
      </c>
      <c r="Z2" t="n">
        <v>10</v>
      </c>
      <c r="AA2" t="n">
        <v>431.2158744751097</v>
      </c>
      <c r="AB2" t="n">
        <v>613.5893242083546</v>
      </c>
      <c r="AC2" t="n">
        <v>556.1117778223531</v>
      </c>
      <c r="AD2" t="n">
        <v>431215.8744751097</v>
      </c>
      <c r="AE2" t="n">
        <v>613589.3242083546</v>
      </c>
      <c r="AF2" t="n">
        <v>9.874503644383518e-06</v>
      </c>
      <c r="AG2" t="n">
        <v>2.780416666666667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1.7697</v>
      </c>
      <c r="E3" t="n">
        <v>56.51</v>
      </c>
      <c r="F3" t="n">
        <v>53.11</v>
      </c>
      <c r="G3" t="n">
        <v>27.71</v>
      </c>
      <c r="H3" t="n">
        <v>0.55</v>
      </c>
      <c r="I3" t="n">
        <v>115</v>
      </c>
      <c r="J3" t="n">
        <v>62.92</v>
      </c>
      <c r="K3" t="n">
        <v>28.92</v>
      </c>
      <c r="L3" t="n">
        <v>2</v>
      </c>
      <c r="M3" t="n">
        <v>113</v>
      </c>
      <c r="N3" t="n">
        <v>7</v>
      </c>
      <c r="O3" t="n">
        <v>7994.37</v>
      </c>
      <c r="P3" t="n">
        <v>316.8</v>
      </c>
      <c r="Q3" t="n">
        <v>1206.83</v>
      </c>
      <c r="R3" t="n">
        <v>264.03</v>
      </c>
      <c r="S3" t="n">
        <v>79.25</v>
      </c>
      <c r="T3" t="n">
        <v>89444.03</v>
      </c>
      <c r="U3" t="n">
        <v>0.3</v>
      </c>
      <c r="V3" t="n">
        <v>0.84</v>
      </c>
      <c r="W3" t="n">
        <v>0.32</v>
      </c>
      <c r="X3" t="n">
        <v>5.28</v>
      </c>
      <c r="Y3" t="n">
        <v>0.5</v>
      </c>
      <c r="Z3" t="n">
        <v>10</v>
      </c>
      <c r="AA3" t="n">
        <v>311.4629633723043</v>
      </c>
      <c r="AB3" t="n">
        <v>443.1895032718135</v>
      </c>
      <c r="AC3" t="n">
        <v>401.674039708361</v>
      </c>
      <c r="AD3" t="n">
        <v>311462.9633723043</v>
      </c>
      <c r="AE3" t="n">
        <v>443189.5032718135</v>
      </c>
      <c r="AF3" t="n">
        <v>1.166082283428901e-05</v>
      </c>
      <c r="AG3" t="n">
        <v>2.354583333333333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1.8597</v>
      </c>
      <c r="E4" t="n">
        <v>53.77</v>
      </c>
      <c r="F4" t="n">
        <v>51.01</v>
      </c>
      <c r="G4" t="n">
        <v>43.72</v>
      </c>
      <c r="H4" t="n">
        <v>0.8100000000000001</v>
      </c>
      <c r="I4" t="n">
        <v>70</v>
      </c>
      <c r="J4" t="n">
        <v>64.08</v>
      </c>
      <c r="K4" t="n">
        <v>28.92</v>
      </c>
      <c r="L4" t="n">
        <v>3</v>
      </c>
      <c r="M4" t="n">
        <v>68</v>
      </c>
      <c r="N4" t="n">
        <v>7.16</v>
      </c>
      <c r="O4" t="n">
        <v>8137.65</v>
      </c>
      <c r="P4" t="n">
        <v>285.95</v>
      </c>
      <c r="Q4" t="n">
        <v>1206.83</v>
      </c>
      <c r="R4" t="n">
        <v>192.52</v>
      </c>
      <c r="S4" t="n">
        <v>79.25</v>
      </c>
      <c r="T4" t="n">
        <v>53913.84</v>
      </c>
      <c r="U4" t="n">
        <v>0.41</v>
      </c>
      <c r="V4" t="n">
        <v>0.87</v>
      </c>
      <c r="W4" t="n">
        <v>0.25</v>
      </c>
      <c r="X4" t="n">
        <v>3.17</v>
      </c>
      <c r="Y4" t="n">
        <v>0.5</v>
      </c>
      <c r="Z4" t="n">
        <v>10</v>
      </c>
      <c r="AA4" t="n">
        <v>276.176592987829</v>
      </c>
      <c r="AB4" t="n">
        <v>392.979523909782</v>
      </c>
      <c r="AC4" t="n">
        <v>356.1674446849416</v>
      </c>
      <c r="AD4" t="n">
        <v>276176.592987829</v>
      </c>
      <c r="AE4" t="n">
        <v>392979.523909782</v>
      </c>
      <c r="AF4" t="n">
        <v>1.225384654174565e-05</v>
      </c>
      <c r="AG4" t="n">
        <v>2.240416666666667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1.9011</v>
      </c>
      <c r="E5" t="n">
        <v>52.6</v>
      </c>
      <c r="F5" t="n">
        <v>50.1</v>
      </c>
      <c r="G5" t="n">
        <v>58.94</v>
      </c>
      <c r="H5" t="n">
        <v>1.07</v>
      </c>
      <c r="I5" t="n">
        <v>51</v>
      </c>
      <c r="J5" t="n">
        <v>65.25</v>
      </c>
      <c r="K5" t="n">
        <v>28.92</v>
      </c>
      <c r="L5" t="n">
        <v>4</v>
      </c>
      <c r="M5" t="n">
        <v>14</v>
      </c>
      <c r="N5" t="n">
        <v>7.33</v>
      </c>
      <c r="O5" t="n">
        <v>8281.25</v>
      </c>
      <c r="P5" t="n">
        <v>264.7</v>
      </c>
      <c r="Q5" t="n">
        <v>1206.86</v>
      </c>
      <c r="R5" t="n">
        <v>159.85</v>
      </c>
      <c r="S5" t="n">
        <v>79.25</v>
      </c>
      <c r="T5" t="n">
        <v>37677.05</v>
      </c>
      <c r="U5" t="n">
        <v>0.5</v>
      </c>
      <c r="V5" t="n">
        <v>0.89</v>
      </c>
      <c r="W5" t="n">
        <v>0.27</v>
      </c>
      <c r="X5" t="n">
        <v>2.27</v>
      </c>
      <c r="Y5" t="n">
        <v>0.5</v>
      </c>
      <c r="Z5" t="n">
        <v>10</v>
      </c>
      <c r="AA5" t="n">
        <v>257.6106514781078</v>
      </c>
      <c r="AB5" t="n">
        <v>366.5615180371826</v>
      </c>
      <c r="AC5" t="n">
        <v>332.224126845624</v>
      </c>
      <c r="AD5" t="n">
        <v>257610.6514781078</v>
      </c>
      <c r="AE5" t="n">
        <v>366561.5180371826</v>
      </c>
      <c r="AF5" t="n">
        <v>1.25266374471757e-05</v>
      </c>
      <c r="AG5" t="n">
        <v>2.191666666666667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1.8993</v>
      </c>
      <c r="E6" t="n">
        <v>52.65</v>
      </c>
      <c r="F6" t="n">
        <v>50.16</v>
      </c>
      <c r="G6" t="n">
        <v>60.19</v>
      </c>
      <c r="H6" t="n">
        <v>1.31</v>
      </c>
      <c r="I6" t="n">
        <v>50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268.14</v>
      </c>
      <c r="Q6" t="n">
        <v>1206.92</v>
      </c>
      <c r="R6" t="n">
        <v>161.89</v>
      </c>
      <c r="S6" t="n">
        <v>79.25</v>
      </c>
      <c r="T6" t="n">
        <v>38698.48</v>
      </c>
      <c r="U6" t="n">
        <v>0.49</v>
      </c>
      <c r="V6" t="n">
        <v>0.89</v>
      </c>
      <c r="W6" t="n">
        <v>0.28</v>
      </c>
      <c r="X6" t="n">
        <v>2.33</v>
      </c>
      <c r="Y6" t="n">
        <v>0.5</v>
      </c>
      <c r="Z6" t="n">
        <v>10</v>
      </c>
      <c r="AA6" t="n">
        <v>259.7162515481924</v>
      </c>
      <c r="AB6" t="n">
        <v>369.5576362242249</v>
      </c>
      <c r="AC6" t="n">
        <v>334.9395857785375</v>
      </c>
      <c r="AD6" t="n">
        <v>259716.2515481924</v>
      </c>
      <c r="AE6" t="n">
        <v>369557.6362242249</v>
      </c>
      <c r="AF6" t="n">
        <v>1.251477697302657e-05</v>
      </c>
      <c r="AG6" t="n">
        <v>2.19375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0.8252</v>
      </c>
      <c r="E2" t="n">
        <v>121.18</v>
      </c>
      <c r="F2" t="n">
        <v>90.28</v>
      </c>
      <c r="G2" t="n">
        <v>6.43</v>
      </c>
      <c r="H2" t="n">
        <v>0.11</v>
      </c>
      <c r="I2" t="n">
        <v>842</v>
      </c>
      <c r="J2" t="n">
        <v>167.88</v>
      </c>
      <c r="K2" t="n">
        <v>51.39</v>
      </c>
      <c r="L2" t="n">
        <v>1</v>
      </c>
      <c r="M2" t="n">
        <v>840</v>
      </c>
      <c r="N2" t="n">
        <v>30.49</v>
      </c>
      <c r="O2" t="n">
        <v>20939.59</v>
      </c>
      <c r="P2" t="n">
        <v>1142.44</v>
      </c>
      <c r="Q2" t="n">
        <v>1207.12</v>
      </c>
      <c r="R2" t="n">
        <v>1529.89</v>
      </c>
      <c r="S2" t="n">
        <v>79.25</v>
      </c>
      <c r="T2" t="n">
        <v>718741.1</v>
      </c>
      <c r="U2" t="n">
        <v>0.05</v>
      </c>
      <c r="V2" t="n">
        <v>0.49</v>
      </c>
      <c r="W2" t="n">
        <v>1.5</v>
      </c>
      <c r="X2" t="n">
        <v>42.44</v>
      </c>
      <c r="Y2" t="n">
        <v>0.5</v>
      </c>
      <c r="Z2" t="n">
        <v>10</v>
      </c>
      <c r="AA2" t="n">
        <v>2072.338493942015</v>
      </c>
      <c r="AB2" t="n">
        <v>2948.789344958637</v>
      </c>
      <c r="AC2" t="n">
        <v>2672.563586669198</v>
      </c>
      <c r="AD2" t="n">
        <v>2072338.493942015</v>
      </c>
      <c r="AE2" t="n">
        <v>2948789.344958637</v>
      </c>
      <c r="AF2" t="n">
        <v>3.318999386120724e-06</v>
      </c>
      <c r="AG2" t="n">
        <v>5.049166666666667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1.3752</v>
      </c>
      <c r="E3" t="n">
        <v>72.72</v>
      </c>
      <c r="F3" t="n">
        <v>60.92</v>
      </c>
      <c r="G3" t="n">
        <v>13.15</v>
      </c>
      <c r="H3" t="n">
        <v>0.21</v>
      </c>
      <c r="I3" t="n">
        <v>278</v>
      </c>
      <c r="J3" t="n">
        <v>169.33</v>
      </c>
      <c r="K3" t="n">
        <v>51.39</v>
      </c>
      <c r="L3" t="n">
        <v>2</v>
      </c>
      <c r="M3" t="n">
        <v>276</v>
      </c>
      <c r="N3" t="n">
        <v>30.94</v>
      </c>
      <c r="O3" t="n">
        <v>21118.46</v>
      </c>
      <c r="P3" t="n">
        <v>764.0599999999999</v>
      </c>
      <c r="Q3" t="n">
        <v>1206.9</v>
      </c>
      <c r="R3" t="n">
        <v>529.42</v>
      </c>
      <c r="S3" t="n">
        <v>79.25</v>
      </c>
      <c r="T3" t="n">
        <v>221324.49</v>
      </c>
      <c r="U3" t="n">
        <v>0.15</v>
      </c>
      <c r="V3" t="n">
        <v>0.73</v>
      </c>
      <c r="W3" t="n">
        <v>0.57</v>
      </c>
      <c r="X3" t="n">
        <v>13.09</v>
      </c>
      <c r="Y3" t="n">
        <v>0.5</v>
      </c>
      <c r="Z3" t="n">
        <v>10</v>
      </c>
      <c r="AA3" t="n">
        <v>845.1615310981637</v>
      </c>
      <c r="AB3" t="n">
        <v>1202.604364565226</v>
      </c>
      <c r="AC3" t="n">
        <v>1089.951250468709</v>
      </c>
      <c r="AD3" t="n">
        <v>845161.5310981637</v>
      </c>
      <c r="AE3" t="n">
        <v>1202604.364565226</v>
      </c>
      <c r="AF3" t="n">
        <v>5.531129369599151e-06</v>
      </c>
      <c r="AG3" t="n">
        <v>3.03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1.5698</v>
      </c>
      <c r="E4" t="n">
        <v>63.7</v>
      </c>
      <c r="F4" t="n">
        <v>55.63</v>
      </c>
      <c r="G4" t="n">
        <v>19.87</v>
      </c>
      <c r="H4" t="n">
        <v>0.31</v>
      </c>
      <c r="I4" t="n">
        <v>168</v>
      </c>
      <c r="J4" t="n">
        <v>170.79</v>
      </c>
      <c r="K4" t="n">
        <v>51.39</v>
      </c>
      <c r="L4" t="n">
        <v>3</v>
      </c>
      <c r="M4" t="n">
        <v>166</v>
      </c>
      <c r="N4" t="n">
        <v>31.4</v>
      </c>
      <c r="O4" t="n">
        <v>21297.94</v>
      </c>
      <c r="P4" t="n">
        <v>692.58</v>
      </c>
      <c r="Q4" t="n">
        <v>1206.84</v>
      </c>
      <c r="R4" t="n">
        <v>349.64</v>
      </c>
      <c r="S4" t="n">
        <v>79.25</v>
      </c>
      <c r="T4" t="n">
        <v>131987.21</v>
      </c>
      <c r="U4" t="n">
        <v>0.23</v>
      </c>
      <c r="V4" t="n">
        <v>0.8</v>
      </c>
      <c r="W4" t="n">
        <v>0.41</v>
      </c>
      <c r="X4" t="n">
        <v>7.8</v>
      </c>
      <c r="Y4" t="n">
        <v>0.5</v>
      </c>
      <c r="Z4" t="n">
        <v>10</v>
      </c>
      <c r="AA4" t="n">
        <v>675.5229260926562</v>
      </c>
      <c r="AB4" t="n">
        <v>961.2207718769728</v>
      </c>
      <c r="AC4" t="n">
        <v>871.1790952651078</v>
      </c>
      <c r="AD4" t="n">
        <v>675522.9260926562</v>
      </c>
      <c r="AE4" t="n">
        <v>961220.7718769728</v>
      </c>
      <c r="AF4" t="n">
        <v>6.313821178298973e-06</v>
      </c>
      <c r="AG4" t="n">
        <v>2.654166666666667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1.6723</v>
      </c>
      <c r="E5" t="n">
        <v>59.8</v>
      </c>
      <c r="F5" t="n">
        <v>53.36</v>
      </c>
      <c r="G5" t="n">
        <v>26.68</v>
      </c>
      <c r="H5" t="n">
        <v>0.41</v>
      </c>
      <c r="I5" t="n">
        <v>120</v>
      </c>
      <c r="J5" t="n">
        <v>172.25</v>
      </c>
      <c r="K5" t="n">
        <v>51.39</v>
      </c>
      <c r="L5" t="n">
        <v>4</v>
      </c>
      <c r="M5" t="n">
        <v>118</v>
      </c>
      <c r="N5" t="n">
        <v>31.86</v>
      </c>
      <c r="O5" t="n">
        <v>21478.05</v>
      </c>
      <c r="P5" t="n">
        <v>659.49</v>
      </c>
      <c r="Q5" t="n">
        <v>1206.88</v>
      </c>
      <c r="R5" t="n">
        <v>272.5</v>
      </c>
      <c r="S5" t="n">
        <v>79.25</v>
      </c>
      <c r="T5" t="n">
        <v>93654.22</v>
      </c>
      <c r="U5" t="n">
        <v>0.29</v>
      </c>
      <c r="V5" t="n">
        <v>0.83</v>
      </c>
      <c r="W5" t="n">
        <v>0.33</v>
      </c>
      <c r="X5" t="n">
        <v>5.53</v>
      </c>
      <c r="Y5" t="n">
        <v>0.5</v>
      </c>
      <c r="Z5" t="n">
        <v>10</v>
      </c>
      <c r="AA5" t="n">
        <v>606.5475144636182</v>
      </c>
      <c r="AB5" t="n">
        <v>863.0736981868313</v>
      </c>
      <c r="AC5" t="n">
        <v>782.2258793526672</v>
      </c>
      <c r="AD5" t="n">
        <v>606547.5144636182</v>
      </c>
      <c r="AE5" t="n">
        <v>863073.6981868313</v>
      </c>
      <c r="AF5" t="n">
        <v>6.726081766129042e-06</v>
      </c>
      <c r="AG5" t="n">
        <v>2.491666666666667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1.7365</v>
      </c>
      <c r="E6" t="n">
        <v>57.59</v>
      </c>
      <c r="F6" t="n">
        <v>52.06</v>
      </c>
      <c r="G6" t="n">
        <v>33.59</v>
      </c>
      <c r="H6" t="n">
        <v>0.51</v>
      </c>
      <c r="I6" t="n">
        <v>93</v>
      </c>
      <c r="J6" t="n">
        <v>173.71</v>
      </c>
      <c r="K6" t="n">
        <v>51.39</v>
      </c>
      <c r="L6" t="n">
        <v>5</v>
      </c>
      <c r="M6" t="n">
        <v>91</v>
      </c>
      <c r="N6" t="n">
        <v>32.32</v>
      </c>
      <c r="O6" t="n">
        <v>21658.78</v>
      </c>
      <c r="P6" t="n">
        <v>638.55</v>
      </c>
      <c r="Q6" t="n">
        <v>1206.82</v>
      </c>
      <c r="R6" t="n">
        <v>228.37</v>
      </c>
      <c r="S6" t="n">
        <v>79.25</v>
      </c>
      <c r="T6" t="n">
        <v>71726.21000000001</v>
      </c>
      <c r="U6" t="n">
        <v>0.35</v>
      </c>
      <c r="V6" t="n">
        <v>0.85</v>
      </c>
      <c r="W6" t="n">
        <v>0.29</v>
      </c>
      <c r="X6" t="n">
        <v>4.23</v>
      </c>
      <c r="Y6" t="n">
        <v>0.5</v>
      </c>
      <c r="Z6" t="n">
        <v>10</v>
      </c>
      <c r="AA6" t="n">
        <v>567.8776111878952</v>
      </c>
      <c r="AB6" t="n">
        <v>808.049193703915</v>
      </c>
      <c r="AC6" t="n">
        <v>732.355756447153</v>
      </c>
      <c r="AD6" t="n">
        <v>567877.6111878953</v>
      </c>
      <c r="AE6" t="n">
        <v>808049.193703915</v>
      </c>
      <c r="AF6" t="n">
        <v>6.984297666018706e-06</v>
      </c>
      <c r="AG6" t="n">
        <v>2.399583333333334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1.7783</v>
      </c>
      <c r="E7" t="n">
        <v>56.23</v>
      </c>
      <c r="F7" t="n">
        <v>51.28</v>
      </c>
      <c r="G7" t="n">
        <v>40.49</v>
      </c>
      <c r="H7" t="n">
        <v>0.61</v>
      </c>
      <c r="I7" t="n">
        <v>76</v>
      </c>
      <c r="J7" t="n">
        <v>175.18</v>
      </c>
      <c r="K7" t="n">
        <v>51.39</v>
      </c>
      <c r="L7" t="n">
        <v>6</v>
      </c>
      <c r="M7" t="n">
        <v>74</v>
      </c>
      <c r="N7" t="n">
        <v>32.79</v>
      </c>
      <c r="O7" t="n">
        <v>21840.16</v>
      </c>
      <c r="P7" t="n">
        <v>623.79</v>
      </c>
      <c r="Q7" t="n">
        <v>1206.89</v>
      </c>
      <c r="R7" t="n">
        <v>201.81</v>
      </c>
      <c r="S7" t="n">
        <v>79.25</v>
      </c>
      <c r="T7" t="n">
        <v>58528.72</v>
      </c>
      <c r="U7" t="n">
        <v>0.39</v>
      </c>
      <c r="V7" t="n">
        <v>0.87</v>
      </c>
      <c r="W7" t="n">
        <v>0.26</v>
      </c>
      <c r="X7" t="n">
        <v>3.45</v>
      </c>
      <c r="Y7" t="n">
        <v>0.5</v>
      </c>
      <c r="Z7" t="n">
        <v>10</v>
      </c>
      <c r="AA7" t="n">
        <v>543.8237360394965</v>
      </c>
      <c r="AB7" t="n">
        <v>773.8222510736883</v>
      </c>
      <c r="AC7" t="n">
        <v>701.3349984832292</v>
      </c>
      <c r="AD7" t="n">
        <v>543823.7360394965</v>
      </c>
      <c r="AE7" t="n">
        <v>773822.2510736884</v>
      </c>
      <c r="AF7" t="n">
        <v>7.152419544763067e-06</v>
      </c>
      <c r="AG7" t="n">
        <v>2.342916666666667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1.8105</v>
      </c>
      <c r="E8" t="n">
        <v>55.23</v>
      </c>
      <c r="F8" t="n">
        <v>50.69</v>
      </c>
      <c r="G8" t="n">
        <v>47.52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62</v>
      </c>
      <c r="N8" t="n">
        <v>33.27</v>
      </c>
      <c r="O8" t="n">
        <v>22022.17</v>
      </c>
      <c r="P8" t="n">
        <v>612.58</v>
      </c>
      <c r="Q8" t="n">
        <v>1206.82</v>
      </c>
      <c r="R8" t="n">
        <v>181.95</v>
      </c>
      <c r="S8" t="n">
        <v>79.25</v>
      </c>
      <c r="T8" t="n">
        <v>48660.24</v>
      </c>
      <c r="U8" t="n">
        <v>0.44</v>
      </c>
      <c r="V8" t="n">
        <v>0.88</v>
      </c>
      <c r="W8" t="n">
        <v>0.24</v>
      </c>
      <c r="X8" t="n">
        <v>2.86</v>
      </c>
      <c r="Y8" t="n">
        <v>0.5</v>
      </c>
      <c r="Z8" t="n">
        <v>10</v>
      </c>
      <c r="AA8" t="n">
        <v>526.1763555220567</v>
      </c>
      <c r="AB8" t="n">
        <v>748.7112917451913</v>
      </c>
      <c r="AC8" t="n">
        <v>678.5762905265526</v>
      </c>
      <c r="AD8" t="n">
        <v>526176.3555220567</v>
      </c>
      <c r="AE8" t="n">
        <v>748711.2917451912</v>
      </c>
      <c r="AF8" t="n">
        <v>7.28192970015944e-06</v>
      </c>
      <c r="AG8" t="n">
        <v>2.30125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1.8339</v>
      </c>
      <c r="E9" t="n">
        <v>54.53</v>
      </c>
      <c r="F9" t="n">
        <v>50.29</v>
      </c>
      <c r="G9" t="n">
        <v>54.86</v>
      </c>
      <c r="H9" t="n">
        <v>0.8</v>
      </c>
      <c r="I9" t="n">
        <v>55</v>
      </c>
      <c r="J9" t="n">
        <v>178.14</v>
      </c>
      <c r="K9" t="n">
        <v>51.39</v>
      </c>
      <c r="L9" t="n">
        <v>8</v>
      </c>
      <c r="M9" t="n">
        <v>53</v>
      </c>
      <c r="N9" t="n">
        <v>33.75</v>
      </c>
      <c r="O9" t="n">
        <v>22204.83</v>
      </c>
      <c r="P9" t="n">
        <v>602.5700000000001</v>
      </c>
      <c r="Q9" t="n">
        <v>1206.88</v>
      </c>
      <c r="R9" t="n">
        <v>168.16</v>
      </c>
      <c r="S9" t="n">
        <v>79.25</v>
      </c>
      <c r="T9" t="n">
        <v>41808.07</v>
      </c>
      <c r="U9" t="n">
        <v>0.47</v>
      </c>
      <c r="V9" t="n">
        <v>0.88</v>
      </c>
      <c r="W9" t="n">
        <v>0.23</v>
      </c>
      <c r="X9" t="n">
        <v>2.46</v>
      </c>
      <c r="Y9" t="n">
        <v>0.5</v>
      </c>
      <c r="Z9" t="n">
        <v>10</v>
      </c>
      <c r="AA9" t="n">
        <v>512.864070635667</v>
      </c>
      <c r="AB9" t="n">
        <v>729.7688632062278</v>
      </c>
      <c r="AC9" t="n">
        <v>661.4082805963531</v>
      </c>
      <c r="AD9" t="n">
        <v>512864.070635667</v>
      </c>
      <c r="AE9" t="n">
        <v>729768.8632062278</v>
      </c>
      <c r="AF9" t="n">
        <v>7.376045775820159e-06</v>
      </c>
      <c r="AG9" t="n">
        <v>2.272083333333333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1.8517</v>
      </c>
      <c r="E10" t="n">
        <v>54</v>
      </c>
      <c r="F10" t="n">
        <v>49.97</v>
      </c>
      <c r="G10" t="n">
        <v>61.19</v>
      </c>
      <c r="H10" t="n">
        <v>0.89</v>
      </c>
      <c r="I10" t="n">
        <v>49</v>
      </c>
      <c r="J10" t="n">
        <v>179.63</v>
      </c>
      <c r="K10" t="n">
        <v>51.39</v>
      </c>
      <c r="L10" t="n">
        <v>9</v>
      </c>
      <c r="M10" t="n">
        <v>47</v>
      </c>
      <c r="N10" t="n">
        <v>34.24</v>
      </c>
      <c r="O10" t="n">
        <v>22388.15</v>
      </c>
      <c r="P10" t="n">
        <v>594.12</v>
      </c>
      <c r="Q10" t="n">
        <v>1206.88</v>
      </c>
      <c r="R10" t="n">
        <v>157.32</v>
      </c>
      <c r="S10" t="n">
        <v>79.25</v>
      </c>
      <c r="T10" t="n">
        <v>36418.92</v>
      </c>
      <c r="U10" t="n">
        <v>0.5</v>
      </c>
      <c r="V10" t="n">
        <v>0.89</v>
      </c>
      <c r="W10" t="n">
        <v>0.22</v>
      </c>
      <c r="X10" t="n">
        <v>2.14</v>
      </c>
      <c r="Y10" t="n">
        <v>0.5</v>
      </c>
      <c r="Z10" t="n">
        <v>10</v>
      </c>
      <c r="AA10" t="n">
        <v>502.4716974584088</v>
      </c>
      <c r="AB10" t="n">
        <v>714.9812600306285</v>
      </c>
      <c r="AC10" t="n">
        <v>648.0058956993828</v>
      </c>
      <c r="AD10" t="n">
        <v>502471.6974584088</v>
      </c>
      <c r="AE10" t="n">
        <v>714981.2600306285</v>
      </c>
      <c r="AF10" t="n">
        <v>7.447638346194551e-06</v>
      </c>
      <c r="AG10" t="n">
        <v>2.25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1.8711</v>
      </c>
      <c r="E11" t="n">
        <v>53.44</v>
      </c>
      <c r="F11" t="n">
        <v>49.61</v>
      </c>
      <c r="G11" t="n">
        <v>69.23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41</v>
      </c>
      <c r="N11" t="n">
        <v>34.73</v>
      </c>
      <c r="O11" t="n">
        <v>22572.13</v>
      </c>
      <c r="P11" t="n">
        <v>585</v>
      </c>
      <c r="Q11" t="n">
        <v>1206.82</v>
      </c>
      <c r="R11" t="n">
        <v>146.09</v>
      </c>
      <c r="S11" t="n">
        <v>79.25</v>
      </c>
      <c r="T11" t="n">
        <v>30834.96</v>
      </c>
      <c r="U11" t="n">
        <v>0.54</v>
      </c>
      <c r="V11" t="n">
        <v>0.9</v>
      </c>
      <c r="W11" t="n">
        <v>0.18</v>
      </c>
      <c r="X11" t="n">
        <v>1.78</v>
      </c>
      <c r="Y11" t="n">
        <v>0.5</v>
      </c>
      <c r="Z11" t="n">
        <v>10</v>
      </c>
      <c r="AA11" t="n">
        <v>491.3812309436869</v>
      </c>
      <c r="AB11" t="n">
        <v>699.200320003296</v>
      </c>
      <c r="AC11" t="n">
        <v>633.7032240783784</v>
      </c>
      <c r="AD11" t="n">
        <v>491381.230943687</v>
      </c>
      <c r="AE11" t="n">
        <v>699200.320003296</v>
      </c>
      <c r="AF11" t="n">
        <v>7.525666203793609e-06</v>
      </c>
      <c r="AG11" t="n">
        <v>2.226666666666667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1.8761</v>
      </c>
      <c r="E12" t="n">
        <v>53.3</v>
      </c>
      <c r="F12" t="n">
        <v>49.61</v>
      </c>
      <c r="G12" t="n">
        <v>76.31999999999999</v>
      </c>
      <c r="H12" t="n">
        <v>1.07</v>
      </c>
      <c r="I12" t="n">
        <v>39</v>
      </c>
      <c r="J12" t="n">
        <v>182.62</v>
      </c>
      <c r="K12" t="n">
        <v>51.39</v>
      </c>
      <c r="L12" t="n">
        <v>11</v>
      </c>
      <c r="M12" t="n">
        <v>37</v>
      </c>
      <c r="N12" t="n">
        <v>35.22</v>
      </c>
      <c r="O12" t="n">
        <v>22756.91</v>
      </c>
      <c r="P12" t="n">
        <v>581.08</v>
      </c>
      <c r="Q12" t="n">
        <v>1206.83</v>
      </c>
      <c r="R12" t="n">
        <v>145.38</v>
      </c>
      <c r="S12" t="n">
        <v>79.25</v>
      </c>
      <c r="T12" t="n">
        <v>30502.19</v>
      </c>
      <c r="U12" t="n">
        <v>0.55</v>
      </c>
      <c r="V12" t="n">
        <v>0.9</v>
      </c>
      <c r="W12" t="n">
        <v>0.2</v>
      </c>
      <c r="X12" t="n">
        <v>1.78</v>
      </c>
      <c r="Y12" t="n">
        <v>0.5</v>
      </c>
      <c r="Z12" t="n">
        <v>10</v>
      </c>
      <c r="AA12" t="n">
        <v>488.0675539712606</v>
      </c>
      <c r="AB12" t="n">
        <v>694.4851948548271</v>
      </c>
      <c r="AC12" t="n">
        <v>629.429784946509</v>
      </c>
      <c r="AD12" t="n">
        <v>488067.5539712606</v>
      </c>
      <c r="AE12" t="n">
        <v>694485.1948548271</v>
      </c>
      <c r="AF12" t="n">
        <v>7.545776476370686e-06</v>
      </c>
      <c r="AG12" t="n">
        <v>2.220833333333333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1.8846</v>
      </c>
      <c r="E13" t="n">
        <v>53.06</v>
      </c>
      <c r="F13" t="n">
        <v>49.47</v>
      </c>
      <c r="G13" t="n">
        <v>82.45</v>
      </c>
      <c r="H13" t="n">
        <v>1.16</v>
      </c>
      <c r="I13" t="n">
        <v>36</v>
      </c>
      <c r="J13" t="n">
        <v>184.12</v>
      </c>
      <c r="K13" t="n">
        <v>51.39</v>
      </c>
      <c r="L13" t="n">
        <v>12</v>
      </c>
      <c r="M13" t="n">
        <v>34</v>
      </c>
      <c r="N13" t="n">
        <v>35.73</v>
      </c>
      <c r="O13" t="n">
        <v>22942.24</v>
      </c>
      <c r="P13" t="n">
        <v>572.84</v>
      </c>
      <c r="Q13" t="n">
        <v>1206.84</v>
      </c>
      <c r="R13" t="n">
        <v>140.52</v>
      </c>
      <c r="S13" t="n">
        <v>79.25</v>
      </c>
      <c r="T13" t="n">
        <v>28085.41</v>
      </c>
      <c r="U13" t="n">
        <v>0.5600000000000001</v>
      </c>
      <c r="V13" t="n">
        <v>0.9</v>
      </c>
      <c r="W13" t="n">
        <v>0.19</v>
      </c>
      <c r="X13" t="n">
        <v>1.64</v>
      </c>
      <c r="Y13" t="n">
        <v>0.5</v>
      </c>
      <c r="Z13" t="n">
        <v>10</v>
      </c>
      <c r="AA13" t="n">
        <v>481.2019545231852</v>
      </c>
      <c r="AB13" t="n">
        <v>684.7159382597193</v>
      </c>
      <c r="AC13" t="n">
        <v>620.5756565600409</v>
      </c>
      <c r="AD13" t="n">
        <v>481201.9545231852</v>
      </c>
      <c r="AE13" t="n">
        <v>684715.9382597193</v>
      </c>
      <c r="AF13" t="n">
        <v>7.579963939751715e-06</v>
      </c>
      <c r="AG13" t="n">
        <v>2.210833333333333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1.8937</v>
      </c>
      <c r="E14" t="n">
        <v>52.81</v>
      </c>
      <c r="F14" t="n">
        <v>49.31</v>
      </c>
      <c r="G14" t="n">
        <v>89.66</v>
      </c>
      <c r="H14" t="n">
        <v>1.24</v>
      </c>
      <c r="I14" t="n">
        <v>33</v>
      </c>
      <c r="J14" t="n">
        <v>185.63</v>
      </c>
      <c r="K14" t="n">
        <v>51.39</v>
      </c>
      <c r="L14" t="n">
        <v>13</v>
      </c>
      <c r="M14" t="n">
        <v>31</v>
      </c>
      <c r="N14" t="n">
        <v>36.24</v>
      </c>
      <c r="O14" t="n">
        <v>23128.27</v>
      </c>
      <c r="P14" t="n">
        <v>567.17</v>
      </c>
      <c r="Q14" t="n">
        <v>1206.81</v>
      </c>
      <c r="R14" t="n">
        <v>135.44</v>
      </c>
      <c r="S14" t="n">
        <v>79.25</v>
      </c>
      <c r="T14" t="n">
        <v>25560.5</v>
      </c>
      <c r="U14" t="n">
        <v>0.59</v>
      </c>
      <c r="V14" t="n">
        <v>0.9</v>
      </c>
      <c r="W14" t="n">
        <v>0.19</v>
      </c>
      <c r="X14" t="n">
        <v>1.48</v>
      </c>
      <c r="Y14" t="n">
        <v>0.5</v>
      </c>
      <c r="Z14" t="n">
        <v>10</v>
      </c>
      <c r="AA14" t="n">
        <v>475.4887127014082</v>
      </c>
      <c r="AB14" t="n">
        <v>676.5864040844501</v>
      </c>
      <c r="AC14" t="n">
        <v>613.2076507543525</v>
      </c>
      <c r="AD14" t="n">
        <v>475488.7127014082</v>
      </c>
      <c r="AE14" t="n">
        <v>676586.4040844501</v>
      </c>
      <c r="AF14" t="n">
        <v>7.616564635841995e-06</v>
      </c>
      <c r="AG14" t="n">
        <v>2.200416666666667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1.9035</v>
      </c>
      <c r="E15" t="n">
        <v>52.54</v>
      </c>
      <c r="F15" t="n">
        <v>49.15</v>
      </c>
      <c r="G15" t="n">
        <v>98.29000000000001</v>
      </c>
      <c r="H15" t="n">
        <v>1.33</v>
      </c>
      <c r="I15" t="n">
        <v>30</v>
      </c>
      <c r="J15" t="n">
        <v>187.14</v>
      </c>
      <c r="K15" t="n">
        <v>51.39</v>
      </c>
      <c r="L15" t="n">
        <v>14</v>
      </c>
      <c r="M15" t="n">
        <v>28</v>
      </c>
      <c r="N15" t="n">
        <v>36.75</v>
      </c>
      <c r="O15" t="n">
        <v>23314.98</v>
      </c>
      <c r="P15" t="n">
        <v>561.08</v>
      </c>
      <c r="Q15" t="n">
        <v>1206.81</v>
      </c>
      <c r="R15" t="n">
        <v>129.54</v>
      </c>
      <c r="S15" t="n">
        <v>79.25</v>
      </c>
      <c r="T15" t="n">
        <v>22623.19</v>
      </c>
      <c r="U15" t="n">
        <v>0.61</v>
      </c>
      <c r="V15" t="n">
        <v>0.91</v>
      </c>
      <c r="W15" t="n">
        <v>0.19</v>
      </c>
      <c r="X15" t="n">
        <v>1.32</v>
      </c>
      <c r="Y15" t="n">
        <v>0.5</v>
      </c>
      <c r="Z15" t="n">
        <v>10</v>
      </c>
      <c r="AA15" t="n">
        <v>469.444438651872</v>
      </c>
      <c r="AB15" t="n">
        <v>667.9858347433966</v>
      </c>
      <c r="AC15" t="n">
        <v>605.4127336692036</v>
      </c>
      <c r="AD15" t="n">
        <v>469444.438651872</v>
      </c>
      <c r="AE15" t="n">
        <v>667985.8347433966</v>
      </c>
      <c r="AF15" t="n">
        <v>7.655980770093065e-06</v>
      </c>
      <c r="AG15" t="n">
        <v>2.189166666666666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1.9087</v>
      </c>
      <c r="E16" t="n">
        <v>52.39</v>
      </c>
      <c r="F16" t="n">
        <v>49.07</v>
      </c>
      <c r="G16" t="n">
        <v>105.15</v>
      </c>
      <c r="H16" t="n">
        <v>1.41</v>
      </c>
      <c r="I16" t="n">
        <v>28</v>
      </c>
      <c r="J16" t="n">
        <v>188.66</v>
      </c>
      <c r="K16" t="n">
        <v>51.39</v>
      </c>
      <c r="L16" t="n">
        <v>15</v>
      </c>
      <c r="M16" t="n">
        <v>26</v>
      </c>
      <c r="N16" t="n">
        <v>37.27</v>
      </c>
      <c r="O16" t="n">
        <v>23502.4</v>
      </c>
      <c r="P16" t="n">
        <v>553.49</v>
      </c>
      <c r="Q16" t="n">
        <v>1206.81</v>
      </c>
      <c r="R16" t="n">
        <v>127.19</v>
      </c>
      <c r="S16" t="n">
        <v>79.25</v>
      </c>
      <c r="T16" t="n">
        <v>21457.55</v>
      </c>
      <c r="U16" t="n">
        <v>0.62</v>
      </c>
      <c r="V16" t="n">
        <v>0.91</v>
      </c>
      <c r="W16" t="n">
        <v>0.18</v>
      </c>
      <c r="X16" t="n">
        <v>1.24</v>
      </c>
      <c r="Y16" t="n">
        <v>0.5</v>
      </c>
      <c r="Z16" t="n">
        <v>10</v>
      </c>
      <c r="AA16" t="n">
        <v>464.079491834194</v>
      </c>
      <c r="AB16" t="n">
        <v>660.3518994290237</v>
      </c>
      <c r="AC16" t="n">
        <v>598.4939018513046</v>
      </c>
      <c r="AD16" t="n">
        <v>464079.4918341939</v>
      </c>
      <c r="AE16" t="n">
        <v>660351.8994290236</v>
      </c>
      <c r="AF16" t="n">
        <v>7.676895453573225e-06</v>
      </c>
      <c r="AG16" t="n">
        <v>2.182916666666667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1.9144</v>
      </c>
      <c r="E17" t="n">
        <v>52.24</v>
      </c>
      <c r="F17" t="n">
        <v>48.98</v>
      </c>
      <c r="G17" t="n">
        <v>113.04</v>
      </c>
      <c r="H17" t="n">
        <v>1.49</v>
      </c>
      <c r="I17" t="n">
        <v>26</v>
      </c>
      <c r="J17" t="n">
        <v>190.19</v>
      </c>
      <c r="K17" t="n">
        <v>51.39</v>
      </c>
      <c r="L17" t="n">
        <v>16</v>
      </c>
      <c r="M17" t="n">
        <v>24</v>
      </c>
      <c r="N17" t="n">
        <v>37.79</v>
      </c>
      <c r="O17" t="n">
        <v>23690.52</v>
      </c>
      <c r="P17" t="n">
        <v>548.2</v>
      </c>
      <c r="Q17" t="n">
        <v>1206.81</v>
      </c>
      <c r="R17" t="n">
        <v>124.06</v>
      </c>
      <c r="S17" t="n">
        <v>79.25</v>
      </c>
      <c r="T17" t="n">
        <v>19903.51</v>
      </c>
      <c r="U17" t="n">
        <v>0.64</v>
      </c>
      <c r="V17" t="n">
        <v>0.91</v>
      </c>
      <c r="W17" t="n">
        <v>0.18</v>
      </c>
      <c r="X17" t="n">
        <v>1.15</v>
      </c>
      <c r="Y17" t="n">
        <v>0.5</v>
      </c>
      <c r="Z17" t="n">
        <v>10</v>
      </c>
      <c r="AA17" t="n">
        <v>459.7521185680331</v>
      </c>
      <c r="AB17" t="n">
        <v>654.1943570119828</v>
      </c>
      <c r="AC17" t="n">
        <v>592.913162869292</v>
      </c>
      <c r="AD17" t="n">
        <v>459752.1185680331</v>
      </c>
      <c r="AE17" t="n">
        <v>654194.3570119828</v>
      </c>
      <c r="AF17" t="n">
        <v>7.699821164311093e-06</v>
      </c>
      <c r="AG17" t="n">
        <v>2.176666666666667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1.9216</v>
      </c>
      <c r="E18" t="n">
        <v>52.04</v>
      </c>
      <c r="F18" t="n">
        <v>48.85</v>
      </c>
      <c r="G18" t="n">
        <v>122.14</v>
      </c>
      <c r="H18" t="n">
        <v>1.57</v>
      </c>
      <c r="I18" t="n">
        <v>24</v>
      </c>
      <c r="J18" t="n">
        <v>191.72</v>
      </c>
      <c r="K18" t="n">
        <v>51.39</v>
      </c>
      <c r="L18" t="n">
        <v>17</v>
      </c>
      <c r="M18" t="n">
        <v>22</v>
      </c>
      <c r="N18" t="n">
        <v>38.33</v>
      </c>
      <c r="O18" t="n">
        <v>23879.37</v>
      </c>
      <c r="P18" t="n">
        <v>540.71</v>
      </c>
      <c r="Q18" t="n">
        <v>1206.81</v>
      </c>
      <c r="R18" t="n">
        <v>119.63</v>
      </c>
      <c r="S18" t="n">
        <v>79.25</v>
      </c>
      <c r="T18" t="n">
        <v>17699.35</v>
      </c>
      <c r="U18" t="n">
        <v>0.66</v>
      </c>
      <c r="V18" t="n">
        <v>0.91</v>
      </c>
      <c r="W18" t="n">
        <v>0.18</v>
      </c>
      <c r="X18" t="n">
        <v>1.02</v>
      </c>
      <c r="Y18" t="n">
        <v>0.5</v>
      </c>
      <c r="Z18" t="n">
        <v>10</v>
      </c>
      <c r="AA18" t="n">
        <v>453.8600272980187</v>
      </c>
      <c r="AB18" t="n">
        <v>645.8103328733913</v>
      </c>
      <c r="AC18" t="n">
        <v>585.3145062677742</v>
      </c>
      <c r="AD18" t="n">
        <v>453860.0272980187</v>
      </c>
      <c r="AE18" t="n">
        <v>645810.3328733913</v>
      </c>
      <c r="AF18" t="n">
        <v>7.728779956822082e-06</v>
      </c>
      <c r="AG18" t="n">
        <v>2.168333333333333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1.9341</v>
      </c>
      <c r="E19" t="n">
        <v>51.7</v>
      </c>
      <c r="F19" t="n">
        <v>48.55</v>
      </c>
      <c r="G19" t="n">
        <v>126.66</v>
      </c>
      <c r="H19" t="n">
        <v>1.65</v>
      </c>
      <c r="I19" t="n">
        <v>23</v>
      </c>
      <c r="J19" t="n">
        <v>193.26</v>
      </c>
      <c r="K19" t="n">
        <v>51.39</v>
      </c>
      <c r="L19" t="n">
        <v>18</v>
      </c>
      <c r="M19" t="n">
        <v>21</v>
      </c>
      <c r="N19" t="n">
        <v>38.86</v>
      </c>
      <c r="O19" t="n">
        <v>24068.93</v>
      </c>
      <c r="P19" t="n">
        <v>532.4400000000001</v>
      </c>
      <c r="Q19" t="n">
        <v>1206.81</v>
      </c>
      <c r="R19" t="n">
        <v>108.74</v>
      </c>
      <c r="S19" t="n">
        <v>79.25</v>
      </c>
      <c r="T19" t="n">
        <v>12260</v>
      </c>
      <c r="U19" t="n">
        <v>0.73</v>
      </c>
      <c r="V19" t="n">
        <v>0.92</v>
      </c>
      <c r="W19" t="n">
        <v>0.18</v>
      </c>
      <c r="X19" t="n">
        <v>0.72</v>
      </c>
      <c r="Y19" t="n">
        <v>0.5</v>
      </c>
      <c r="Z19" t="n">
        <v>10</v>
      </c>
      <c r="AA19" t="n">
        <v>445.8482794769729</v>
      </c>
      <c r="AB19" t="n">
        <v>634.4101891812983</v>
      </c>
      <c r="AC19" t="n">
        <v>574.982262980878</v>
      </c>
      <c r="AD19" t="n">
        <v>445848.2794769729</v>
      </c>
      <c r="AE19" t="n">
        <v>634410.1891812983</v>
      </c>
      <c r="AF19" t="n">
        <v>7.779055638264774e-06</v>
      </c>
      <c r="AG19" t="n">
        <v>2.154166666666667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1.9303</v>
      </c>
      <c r="E20" t="n">
        <v>51.81</v>
      </c>
      <c r="F20" t="n">
        <v>48.72</v>
      </c>
      <c r="G20" t="n">
        <v>139.21</v>
      </c>
      <c r="H20" t="n">
        <v>1.73</v>
      </c>
      <c r="I20" t="n">
        <v>21</v>
      </c>
      <c r="J20" t="n">
        <v>194.8</v>
      </c>
      <c r="K20" t="n">
        <v>51.39</v>
      </c>
      <c r="L20" t="n">
        <v>19</v>
      </c>
      <c r="M20" t="n">
        <v>19</v>
      </c>
      <c r="N20" t="n">
        <v>39.41</v>
      </c>
      <c r="O20" t="n">
        <v>24259.23</v>
      </c>
      <c r="P20" t="n">
        <v>528.0599999999999</v>
      </c>
      <c r="Q20" t="n">
        <v>1206.82</v>
      </c>
      <c r="R20" t="n">
        <v>115.33</v>
      </c>
      <c r="S20" t="n">
        <v>79.25</v>
      </c>
      <c r="T20" t="n">
        <v>15566.72</v>
      </c>
      <c r="U20" t="n">
        <v>0.6899999999999999</v>
      </c>
      <c r="V20" t="n">
        <v>0.91</v>
      </c>
      <c r="W20" t="n">
        <v>0.17</v>
      </c>
      <c r="X20" t="n">
        <v>0.89</v>
      </c>
      <c r="Y20" t="n">
        <v>0.5</v>
      </c>
      <c r="Z20" t="n">
        <v>10</v>
      </c>
      <c r="AA20" t="n">
        <v>445.0982082125595</v>
      </c>
      <c r="AB20" t="n">
        <v>633.3428914599431</v>
      </c>
      <c r="AC20" t="n">
        <v>574.0149436194232</v>
      </c>
      <c r="AD20" t="n">
        <v>445098.2082125595</v>
      </c>
      <c r="AE20" t="n">
        <v>633342.891459943</v>
      </c>
      <c r="AF20" t="n">
        <v>7.763771831106196e-06</v>
      </c>
      <c r="AG20" t="n">
        <v>2.15875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1.9315</v>
      </c>
      <c r="E21" t="n">
        <v>51.77</v>
      </c>
      <c r="F21" t="n">
        <v>48.72</v>
      </c>
      <c r="G21" t="n">
        <v>146.17</v>
      </c>
      <c r="H21" t="n">
        <v>1.81</v>
      </c>
      <c r="I21" t="n">
        <v>20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524.64</v>
      </c>
      <c r="Q21" t="n">
        <v>1206.81</v>
      </c>
      <c r="R21" t="n">
        <v>115.37</v>
      </c>
      <c r="S21" t="n">
        <v>79.25</v>
      </c>
      <c r="T21" t="n">
        <v>15591.05</v>
      </c>
      <c r="U21" t="n">
        <v>0.6899999999999999</v>
      </c>
      <c r="V21" t="n">
        <v>0.91</v>
      </c>
      <c r="W21" t="n">
        <v>0.17</v>
      </c>
      <c r="X21" t="n">
        <v>0.89</v>
      </c>
      <c r="Y21" t="n">
        <v>0.5</v>
      </c>
      <c r="Z21" t="n">
        <v>10</v>
      </c>
      <c r="AA21" t="n">
        <v>443.1167069052931</v>
      </c>
      <c r="AB21" t="n">
        <v>630.5233569297646</v>
      </c>
      <c r="AC21" t="n">
        <v>571.4595269940901</v>
      </c>
      <c r="AD21" t="n">
        <v>443116.7069052931</v>
      </c>
      <c r="AE21" t="n">
        <v>630523.3569297646</v>
      </c>
      <c r="AF21" t="n">
        <v>7.768598296524695e-06</v>
      </c>
      <c r="AG21" t="n">
        <v>2.157083333333333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1.9349</v>
      </c>
      <c r="E22" t="n">
        <v>51.68</v>
      </c>
      <c r="F22" t="n">
        <v>48.67</v>
      </c>
      <c r="G22" t="n">
        <v>153.68</v>
      </c>
      <c r="H22" t="n">
        <v>1.88</v>
      </c>
      <c r="I22" t="n">
        <v>19</v>
      </c>
      <c r="J22" t="n">
        <v>197.9</v>
      </c>
      <c r="K22" t="n">
        <v>51.39</v>
      </c>
      <c r="L22" t="n">
        <v>21</v>
      </c>
      <c r="M22" t="n">
        <v>17</v>
      </c>
      <c r="N22" t="n">
        <v>40.51</v>
      </c>
      <c r="O22" t="n">
        <v>24642.07</v>
      </c>
      <c r="P22" t="n">
        <v>519.01</v>
      </c>
      <c r="Q22" t="n">
        <v>1206.82</v>
      </c>
      <c r="R22" t="n">
        <v>113.27</v>
      </c>
      <c r="S22" t="n">
        <v>79.25</v>
      </c>
      <c r="T22" t="n">
        <v>14543.92</v>
      </c>
      <c r="U22" t="n">
        <v>0.7</v>
      </c>
      <c r="V22" t="n">
        <v>0.91</v>
      </c>
      <c r="W22" t="n">
        <v>0.17</v>
      </c>
      <c r="X22" t="n">
        <v>0.83</v>
      </c>
      <c r="Y22" t="n">
        <v>0.5</v>
      </c>
      <c r="Z22" t="n">
        <v>10</v>
      </c>
      <c r="AA22" t="n">
        <v>439.380762041685</v>
      </c>
      <c r="AB22" t="n">
        <v>625.2073747968452</v>
      </c>
      <c r="AC22" t="n">
        <v>566.6415157312249</v>
      </c>
      <c r="AD22" t="n">
        <v>439380.7620416851</v>
      </c>
      <c r="AE22" t="n">
        <v>625207.3747968453</v>
      </c>
      <c r="AF22" t="n">
        <v>7.782273281877106e-06</v>
      </c>
      <c r="AG22" t="n">
        <v>2.153333333333333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1.9385</v>
      </c>
      <c r="E23" t="n">
        <v>51.59</v>
      </c>
      <c r="F23" t="n">
        <v>48.6</v>
      </c>
      <c r="G23" t="n">
        <v>162.01</v>
      </c>
      <c r="H23" t="n">
        <v>1.96</v>
      </c>
      <c r="I23" t="n">
        <v>18</v>
      </c>
      <c r="J23" t="n">
        <v>199.46</v>
      </c>
      <c r="K23" t="n">
        <v>51.39</v>
      </c>
      <c r="L23" t="n">
        <v>22</v>
      </c>
      <c r="M23" t="n">
        <v>16</v>
      </c>
      <c r="N23" t="n">
        <v>41.07</v>
      </c>
      <c r="O23" t="n">
        <v>24834.62</v>
      </c>
      <c r="P23" t="n">
        <v>511.54</v>
      </c>
      <c r="Q23" t="n">
        <v>1206.81</v>
      </c>
      <c r="R23" t="n">
        <v>111.28</v>
      </c>
      <c r="S23" t="n">
        <v>79.25</v>
      </c>
      <c r="T23" t="n">
        <v>13554.6</v>
      </c>
      <c r="U23" t="n">
        <v>0.71</v>
      </c>
      <c r="V23" t="n">
        <v>0.92</v>
      </c>
      <c r="W23" t="n">
        <v>0.17</v>
      </c>
      <c r="X23" t="n">
        <v>0.77</v>
      </c>
      <c r="Y23" t="n">
        <v>0.5</v>
      </c>
      <c r="Z23" t="n">
        <v>10</v>
      </c>
      <c r="AA23" t="n">
        <v>434.6376605177751</v>
      </c>
      <c r="AB23" t="n">
        <v>618.4582808256413</v>
      </c>
      <c r="AC23" t="n">
        <v>560.5246383688965</v>
      </c>
      <c r="AD23" t="n">
        <v>434637.6605177751</v>
      </c>
      <c r="AE23" t="n">
        <v>618458.2808256412</v>
      </c>
      <c r="AF23" t="n">
        <v>7.796752678132601e-06</v>
      </c>
      <c r="AG23" t="n">
        <v>2.149583333333334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1.9422</v>
      </c>
      <c r="E24" t="n">
        <v>51.49</v>
      </c>
      <c r="F24" t="n">
        <v>48.54</v>
      </c>
      <c r="G24" t="n">
        <v>171.32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13</v>
      </c>
      <c r="N24" t="n">
        <v>41.64</v>
      </c>
      <c r="O24" t="n">
        <v>25027.94</v>
      </c>
      <c r="P24" t="n">
        <v>504.46</v>
      </c>
      <c r="Q24" t="n">
        <v>1206.81</v>
      </c>
      <c r="R24" t="n">
        <v>109</v>
      </c>
      <c r="S24" t="n">
        <v>79.25</v>
      </c>
      <c r="T24" t="n">
        <v>12419.44</v>
      </c>
      <c r="U24" t="n">
        <v>0.73</v>
      </c>
      <c r="V24" t="n">
        <v>0.92</v>
      </c>
      <c r="W24" t="n">
        <v>0.17</v>
      </c>
      <c r="X24" t="n">
        <v>0.71</v>
      </c>
      <c r="Y24" t="n">
        <v>0.5</v>
      </c>
      <c r="Z24" t="n">
        <v>10</v>
      </c>
      <c r="AA24" t="n">
        <v>430.1123042320107</v>
      </c>
      <c r="AB24" t="n">
        <v>612.0190227427515</v>
      </c>
      <c r="AC24" t="n">
        <v>554.6885732369733</v>
      </c>
      <c r="AD24" t="n">
        <v>430112.3042320107</v>
      </c>
      <c r="AE24" t="n">
        <v>612019.0227427515</v>
      </c>
      <c r="AF24" t="n">
        <v>7.811634279839638e-06</v>
      </c>
      <c r="AG24" t="n">
        <v>2.145416666666667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1.9445</v>
      </c>
      <c r="E25" t="n">
        <v>51.43</v>
      </c>
      <c r="F25" t="n">
        <v>48.51</v>
      </c>
      <c r="G25" t="n">
        <v>181.92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11</v>
      </c>
      <c r="N25" t="n">
        <v>42.21</v>
      </c>
      <c r="O25" t="n">
        <v>25222.04</v>
      </c>
      <c r="P25" t="n">
        <v>498.5</v>
      </c>
      <c r="Q25" t="n">
        <v>1206.81</v>
      </c>
      <c r="R25" t="n">
        <v>108.01</v>
      </c>
      <c r="S25" t="n">
        <v>79.25</v>
      </c>
      <c r="T25" t="n">
        <v>11931.7</v>
      </c>
      <c r="U25" t="n">
        <v>0.73</v>
      </c>
      <c r="V25" t="n">
        <v>0.92</v>
      </c>
      <c r="W25" t="n">
        <v>0.17</v>
      </c>
      <c r="X25" t="n">
        <v>0.68</v>
      </c>
      <c r="Y25" t="n">
        <v>0.5</v>
      </c>
      <c r="Z25" t="n">
        <v>10</v>
      </c>
      <c r="AA25" t="n">
        <v>426.5614407648436</v>
      </c>
      <c r="AB25" t="n">
        <v>606.9663981893831</v>
      </c>
      <c r="AC25" t="n">
        <v>550.1092497184818</v>
      </c>
      <c r="AD25" t="n">
        <v>426561.4407648436</v>
      </c>
      <c r="AE25" t="n">
        <v>606966.3981893831</v>
      </c>
      <c r="AF25" t="n">
        <v>7.820885005225093e-06</v>
      </c>
      <c r="AG25" t="n">
        <v>2.142916666666667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1.9454</v>
      </c>
      <c r="E26" t="n">
        <v>51.4</v>
      </c>
      <c r="F26" t="n">
        <v>48.49</v>
      </c>
      <c r="G26" t="n">
        <v>181.83</v>
      </c>
      <c r="H26" t="n">
        <v>2.17</v>
      </c>
      <c r="I26" t="n">
        <v>16</v>
      </c>
      <c r="J26" t="n">
        <v>204.19</v>
      </c>
      <c r="K26" t="n">
        <v>51.39</v>
      </c>
      <c r="L26" t="n">
        <v>25</v>
      </c>
      <c r="M26" t="n">
        <v>4</v>
      </c>
      <c r="N26" t="n">
        <v>42.79</v>
      </c>
      <c r="O26" t="n">
        <v>25417.05</v>
      </c>
      <c r="P26" t="n">
        <v>498.79</v>
      </c>
      <c r="Q26" t="n">
        <v>1206.81</v>
      </c>
      <c r="R26" t="n">
        <v>106.61</v>
      </c>
      <c r="S26" t="n">
        <v>79.25</v>
      </c>
      <c r="T26" t="n">
        <v>11229.7</v>
      </c>
      <c r="U26" t="n">
        <v>0.74</v>
      </c>
      <c r="V26" t="n">
        <v>0.92</v>
      </c>
      <c r="W26" t="n">
        <v>0.18</v>
      </c>
      <c r="X26" t="n">
        <v>0.66</v>
      </c>
      <c r="Y26" t="n">
        <v>0.5</v>
      </c>
      <c r="Z26" t="n">
        <v>10</v>
      </c>
      <c r="AA26" t="n">
        <v>426.4408984304307</v>
      </c>
      <c r="AB26" t="n">
        <v>606.7948750755809</v>
      </c>
      <c r="AC26" t="n">
        <v>549.9537939111675</v>
      </c>
      <c r="AD26" t="n">
        <v>426440.8984304307</v>
      </c>
      <c r="AE26" t="n">
        <v>606794.8750755809</v>
      </c>
      <c r="AF26" t="n">
        <v>7.824504854288967e-06</v>
      </c>
      <c r="AG26" t="n">
        <v>2.141666666666667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1.9478</v>
      </c>
      <c r="E27" t="n">
        <v>51.34</v>
      </c>
      <c r="F27" t="n">
        <v>48.42</v>
      </c>
      <c r="G27" t="n">
        <v>181.59</v>
      </c>
      <c r="H27" t="n">
        <v>2.24</v>
      </c>
      <c r="I27" t="n">
        <v>16</v>
      </c>
      <c r="J27" t="n">
        <v>205.77</v>
      </c>
      <c r="K27" t="n">
        <v>51.39</v>
      </c>
      <c r="L27" t="n">
        <v>26</v>
      </c>
      <c r="M27" t="n">
        <v>1</v>
      </c>
      <c r="N27" t="n">
        <v>43.38</v>
      </c>
      <c r="O27" t="n">
        <v>25612.75</v>
      </c>
      <c r="P27" t="n">
        <v>499.5</v>
      </c>
      <c r="Q27" t="n">
        <v>1206.81</v>
      </c>
      <c r="R27" t="n">
        <v>104.33</v>
      </c>
      <c r="S27" t="n">
        <v>79.25</v>
      </c>
      <c r="T27" t="n">
        <v>10090.16</v>
      </c>
      <c r="U27" t="n">
        <v>0.76</v>
      </c>
      <c r="V27" t="n">
        <v>0.92</v>
      </c>
      <c r="W27" t="n">
        <v>0.18</v>
      </c>
      <c r="X27" t="n">
        <v>0.6</v>
      </c>
      <c r="Y27" t="n">
        <v>0.5</v>
      </c>
      <c r="Z27" t="n">
        <v>10</v>
      </c>
      <c r="AA27" t="n">
        <v>426.0433152259995</v>
      </c>
      <c r="AB27" t="n">
        <v>606.2291426335171</v>
      </c>
      <c r="AC27" t="n">
        <v>549.4410560558703</v>
      </c>
      <c r="AD27" t="n">
        <v>426043.3152259996</v>
      </c>
      <c r="AE27" t="n">
        <v>606229.142633517</v>
      </c>
      <c r="AF27" t="n">
        <v>7.834157785125963e-06</v>
      </c>
      <c r="AG27" t="n">
        <v>2.139166666666667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1.9479</v>
      </c>
      <c r="E28" t="n">
        <v>51.34</v>
      </c>
      <c r="F28" t="n">
        <v>48.42</v>
      </c>
      <c r="G28" t="n">
        <v>181.59</v>
      </c>
      <c r="H28" t="n">
        <v>2.31</v>
      </c>
      <c r="I28" t="n">
        <v>16</v>
      </c>
      <c r="J28" t="n">
        <v>207.37</v>
      </c>
      <c r="K28" t="n">
        <v>51.39</v>
      </c>
      <c r="L28" t="n">
        <v>27</v>
      </c>
      <c r="M28" t="n">
        <v>0</v>
      </c>
      <c r="N28" t="n">
        <v>43.97</v>
      </c>
      <c r="O28" t="n">
        <v>25809.25</v>
      </c>
      <c r="P28" t="n">
        <v>503.16</v>
      </c>
      <c r="Q28" t="n">
        <v>1206.81</v>
      </c>
      <c r="R28" t="n">
        <v>104.28</v>
      </c>
      <c r="S28" t="n">
        <v>79.25</v>
      </c>
      <c r="T28" t="n">
        <v>10062.92</v>
      </c>
      <c r="U28" t="n">
        <v>0.76</v>
      </c>
      <c r="V28" t="n">
        <v>0.92</v>
      </c>
      <c r="W28" t="n">
        <v>0.18</v>
      </c>
      <c r="X28" t="n">
        <v>0.59</v>
      </c>
      <c r="Y28" t="n">
        <v>0.5</v>
      </c>
      <c r="Z28" t="n">
        <v>10</v>
      </c>
      <c r="AA28" t="n">
        <v>427.829396108158</v>
      </c>
      <c r="AB28" t="n">
        <v>608.7706078863885</v>
      </c>
      <c r="AC28" t="n">
        <v>551.7444513469658</v>
      </c>
      <c r="AD28" t="n">
        <v>427829.396108158</v>
      </c>
      <c r="AE28" t="n">
        <v>608770.6078863884</v>
      </c>
      <c r="AF28" t="n">
        <v>7.834559990577506e-06</v>
      </c>
      <c r="AG28" t="n">
        <v>2.139166666666667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1.5804</v>
      </c>
      <c r="E2" t="n">
        <v>63.28</v>
      </c>
      <c r="F2" t="n">
        <v>58.69</v>
      </c>
      <c r="G2" t="n">
        <v>15.18</v>
      </c>
      <c r="H2" t="n">
        <v>0.34</v>
      </c>
      <c r="I2" t="n">
        <v>232</v>
      </c>
      <c r="J2" t="n">
        <v>51.33</v>
      </c>
      <c r="K2" t="n">
        <v>24.83</v>
      </c>
      <c r="L2" t="n">
        <v>1</v>
      </c>
      <c r="M2" t="n">
        <v>230</v>
      </c>
      <c r="N2" t="n">
        <v>5.51</v>
      </c>
      <c r="O2" t="n">
        <v>6564.78</v>
      </c>
      <c r="P2" t="n">
        <v>319.14</v>
      </c>
      <c r="Q2" t="n">
        <v>1206.86</v>
      </c>
      <c r="R2" t="n">
        <v>453.4</v>
      </c>
      <c r="S2" t="n">
        <v>79.25</v>
      </c>
      <c r="T2" t="n">
        <v>183545.75</v>
      </c>
      <c r="U2" t="n">
        <v>0.17</v>
      </c>
      <c r="V2" t="n">
        <v>0.76</v>
      </c>
      <c r="W2" t="n">
        <v>0.51</v>
      </c>
      <c r="X2" t="n">
        <v>10.86</v>
      </c>
      <c r="Y2" t="n">
        <v>0.5</v>
      </c>
      <c r="Z2" t="n">
        <v>10</v>
      </c>
      <c r="AA2" t="n">
        <v>351.2267371598961</v>
      </c>
      <c r="AB2" t="n">
        <v>499.7705071970536</v>
      </c>
      <c r="AC2" t="n">
        <v>452.9548580707655</v>
      </c>
      <c r="AD2" t="n">
        <v>351226.7371598961</v>
      </c>
      <c r="AE2" t="n">
        <v>499770.5071970536</v>
      </c>
      <c r="AF2" t="n">
        <v>1.139428206836887e-05</v>
      </c>
      <c r="AG2" t="n">
        <v>2.636666666666667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1.8134</v>
      </c>
      <c r="E3" t="n">
        <v>55.14</v>
      </c>
      <c r="F3" t="n">
        <v>52.22</v>
      </c>
      <c r="G3" t="n">
        <v>32.64</v>
      </c>
      <c r="H3" t="n">
        <v>0.66</v>
      </c>
      <c r="I3" t="n">
        <v>96</v>
      </c>
      <c r="J3" t="n">
        <v>52.47</v>
      </c>
      <c r="K3" t="n">
        <v>24.83</v>
      </c>
      <c r="L3" t="n">
        <v>2</v>
      </c>
      <c r="M3" t="n">
        <v>94</v>
      </c>
      <c r="N3" t="n">
        <v>5.64</v>
      </c>
      <c r="O3" t="n">
        <v>6705.1</v>
      </c>
      <c r="P3" t="n">
        <v>262.71</v>
      </c>
      <c r="Q3" t="n">
        <v>1206.83</v>
      </c>
      <c r="R3" t="n">
        <v>233.74</v>
      </c>
      <c r="S3" t="n">
        <v>79.25</v>
      </c>
      <c r="T3" t="n">
        <v>74397.31</v>
      </c>
      <c r="U3" t="n">
        <v>0.34</v>
      </c>
      <c r="V3" t="n">
        <v>0.85</v>
      </c>
      <c r="W3" t="n">
        <v>0.29</v>
      </c>
      <c r="X3" t="n">
        <v>4.39</v>
      </c>
      <c r="Y3" t="n">
        <v>0.5</v>
      </c>
      <c r="Z3" t="n">
        <v>10</v>
      </c>
      <c r="AA3" t="n">
        <v>263.7566032850133</v>
      </c>
      <c r="AB3" t="n">
        <v>375.3067675491736</v>
      </c>
      <c r="AC3" t="n">
        <v>340.1501712889298</v>
      </c>
      <c r="AD3" t="n">
        <v>263756.6032850133</v>
      </c>
      <c r="AE3" t="n">
        <v>375306.7675491736</v>
      </c>
      <c r="AF3" t="n">
        <v>1.307415281117445e-05</v>
      </c>
      <c r="AG3" t="n">
        <v>2.2975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1.8789</v>
      </c>
      <c r="E4" t="n">
        <v>53.22</v>
      </c>
      <c r="F4" t="n">
        <v>50.7</v>
      </c>
      <c r="G4" t="n">
        <v>48.29</v>
      </c>
      <c r="H4" t="n">
        <v>0.97</v>
      </c>
      <c r="I4" t="n">
        <v>63</v>
      </c>
      <c r="J4" t="n">
        <v>53.61</v>
      </c>
      <c r="K4" t="n">
        <v>24.83</v>
      </c>
      <c r="L4" t="n">
        <v>3</v>
      </c>
      <c r="M4" t="n">
        <v>14</v>
      </c>
      <c r="N4" t="n">
        <v>5.78</v>
      </c>
      <c r="O4" t="n">
        <v>6845.59</v>
      </c>
      <c r="P4" t="n">
        <v>237.04</v>
      </c>
      <c r="Q4" t="n">
        <v>1206.85</v>
      </c>
      <c r="R4" t="n">
        <v>180.13</v>
      </c>
      <c r="S4" t="n">
        <v>79.25</v>
      </c>
      <c r="T4" t="n">
        <v>47753.06</v>
      </c>
      <c r="U4" t="n">
        <v>0.44</v>
      </c>
      <c r="V4" t="n">
        <v>0.88</v>
      </c>
      <c r="W4" t="n">
        <v>0.3</v>
      </c>
      <c r="X4" t="n">
        <v>2.87</v>
      </c>
      <c r="Y4" t="n">
        <v>0.5</v>
      </c>
      <c r="Z4" t="n">
        <v>10</v>
      </c>
      <c r="AA4" t="n">
        <v>238.641163552414</v>
      </c>
      <c r="AB4" t="n">
        <v>339.5692944993251</v>
      </c>
      <c r="AC4" t="n">
        <v>307.760380775102</v>
      </c>
      <c r="AD4" t="n">
        <v>238641.163552414</v>
      </c>
      <c r="AE4" t="n">
        <v>339569.294499325</v>
      </c>
      <c r="AF4" t="n">
        <v>1.354639115303611e-05</v>
      </c>
      <c r="AG4" t="n">
        <v>2.2175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1.8799</v>
      </c>
      <c r="E5" t="n">
        <v>53.19</v>
      </c>
      <c r="F5" t="n">
        <v>50.69</v>
      </c>
      <c r="G5" t="n">
        <v>49.05</v>
      </c>
      <c r="H5" t="n">
        <v>1.27</v>
      </c>
      <c r="I5" t="n">
        <v>62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241.08</v>
      </c>
      <c r="Q5" t="n">
        <v>1206.81</v>
      </c>
      <c r="R5" t="n">
        <v>179.21</v>
      </c>
      <c r="S5" t="n">
        <v>79.25</v>
      </c>
      <c r="T5" t="n">
        <v>47300.38</v>
      </c>
      <c r="U5" t="n">
        <v>0.44</v>
      </c>
      <c r="V5" t="n">
        <v>0.88</v>
      </c>
      <c r="W5" t="n">
        <v>0.31</v>
      </c>
      <c r="X5" t="n">
        <v>2.86</v>
      </c>
      <c r="Y5" t="n">
        <v>0.5</v>
      </c>
      <c r="Z5" t="n">
        <v>10</v>
      </c>
      <c r="AA5" t="n">
        <v>240.5621915308835</v>
      </c>
      <c r="AB5" t="n">
        <v>342.302779811129</v>
      </c>
      <c r="AC5" t="n">
        <v>310.2378087817899</v>
      </c>
      <c r="AD5" t="n">
        <v>240562.1915308835</v>
      </c>
      <c r="AE5" t="n">
        <v>342302.779811129</v>
      </c>
      <c r="AF5" t="n">
        <v>1.355360089871338e-05</v>
      </c>
      <c r="AG5" t="n">
        <v>2.21625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1.0213</v>
      </c>
      <c r="E2" t="n">
        <v>97.91</v>
      </c>
      <c r="F2" t="n">
        <v>78.66</v>
      </c>
      <c r="G2" t="n">
        <v>7.53</v>
      </c>
      <c r="H2" t="n">
        <v>0.13</v>
      </c>
      <c r="I2" t="n">
        <v>627</v>
      </c>
      <c r="J2" t="n">
        <v>133.21</v>
      </c>
      <c r="K2" t="n">
        <v>46.47</v>
      </c>
      <c r="L2" t="n">
        <v>1</v>
      </c>
      <c r="M2" t="n">
        <v>625</v>
      </c>
      <c r="N2" t="n">
        <v>20.75</v>
      </c>
      <c r="O2" t="n">
        <v>16663.42</v>
      </c>
      <c r="P2" t="n">
        <v>854.36</v>
      </c>
      <c r="Q2" t="n">
        <v>1207.01</v>
      </c>
      <c r="R2" t="n">
        <v>1133.69</v>
      </c>
      <c r="S2" t="n">
        <v>79.25</v>
      </c>
      <c r="T2" t="n">
        <v>521717.28</v>
      </c>
      <c r="U2" t="n">
        <v>0.07000000000000001</v>
      </c>
      <c r="V2" t="n">
        <v>0.57</v>
      </c>
      <c r="W2" t="n">
        <v>1.14</v>
      </c>
      <c r="X2" t="n">
        <v>30.83</v>
      </c>
      <c r="Y2" t="n">
        <v>0.5</v>
      </c>
      <c r="Z2" t="n">
        <v>10</v>
      </c>
      <c r="AA2" t="n">
        <v>1281.659411142428</v>
      </c>
      <c r="AB2" t="n">
        <v>1823.709604628182</v>
      </c>
      <c r="AC2" t="n">
        <v>1652.874896038574</v>
      </c>
      <c r="AD2" t="n">
        <v>1281659.411142428</v>
      </c>
      <c r="AE2" t="n">
        <v>1823709.604628182</v>
      </c>
      <c r="AF2" t="n">
        <v>4.577158001021839e-06</v>
      </c>
      <c r="AG2" t="n">
        <v>4.079583333333333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1.4958</v>
      </c>
      <c r="E3" t="n">
        <v>66.84999999999999</v>
      </c>
      <c r="F3" t="n">
        <v>58.47</v>
      </c>
      <c r="G3" t="n">
        <v>15.39</v>
      </c>
      <c r="H3" t="n">
        <v>0.26</v>
      </c>
      <c r="I3" t="n">
        <v>228</v>
      </c>
      <c r="J3" t="n">
        <v>134.55</v>
      </c>
      <c r="K3" t="n">
        <v>46.47</v>
      </c>
      <c r="L3" t="n">
        <v>2</v>
      </c>
      <c r="M3" t="n">
        <v>226</v>
      </c>
      <c r="N3" t="n">
        <v>21.09</v>
      </c>
      <c r="O3" t="n">
        <v>16828.84</v>
      </c>
      <c r="P3" t="n">
        <v>626.88</v>
      </c>
      <c r="Q3" t="n">
        <v>1206.94</v>
      </c>
      <c r="R3" t="n">
        <v>445.83</v>
      </c>
      <c r="S3" t="n">
        <v>79.25</v>
      </c>
      <c r="T3" t="n">
        <v>179782.16</v>
      </c>
      <c r="U3" t="n">
        <v>0.18</v>
      </c>
      <c r="V3" t="n">
        <v>0.76</v>
      </c>
      <c r="W3" t="n">
        <v>0.5</v>
      </c>
      <c r="X3" t="n">
        <v>10.63</v>
      </c>
      <c r="Y3" t="n">
        <v>0.5</v>
      </c>
      <c r="Z3" t="n">
        <v>10</v>
      </c>
      <c r="AA3" t="n">
        <v>652.9875275810892</v>
      </c>
      <c r="AB3" t="n">
        <v>929.154512812847</v>
      </c>
      <c r="AC3" t="n">
        <v>842.1166203609587</v>
      </c>
      <c r="AD3" t="n">
        <v>652987.5275810893</v>
      </c>
      <c r="AE3" t="n">
        <v>929154.5128128469</v>
      </c>
      <c r="AF3" t="n">
        <v>6.70372362472189e-06</v>
      </c>
      <c r="AG3" t="n">
        <v>2.785416666666666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1.6613</v>
      </c>
      <c r="E4" t="n">
        <v>60.2</v>
      </c>
      <c r="F4" t="n">
        <v>54.23</v>
      </c>
      <c r="G4" t="n">
        <v>23.41</v>
      </c>
      <c r="H4" t="n">
        <v>0.39</v>
      </c>
      <c r="I4" t="n">
        <v>139</v>
      </c>
      <c r="J4" t="n">
        <v>135.9</v>
      </c>
      <c r="K4" t="n">
        <v>46.47</v>
      </c>
      <c r="L4" t="n">
        <v>3</v>
      </c>
      <c r="M4" t="n">
        <v>137</v>
      </c>
      <c r="N4" t="n">
        <v>21.43</v>
      </c>
      <c r="O4" t="n">
        <v>16994.64</v>
      </c>
      <c r="P4" t="n">
        <v>574.67</v>
      </c>
      <c r="Q4" t="n">
        <v>1206.84</v>
      </c>
      <c r="R4" t="n">
        <v>301.86</v>
      </c>
      <c r="S4" t="n">
        <v>79.25</v>
      </c>
      <c r="T4" t="n">
        <v>108237.82</v>
      </c>
      <c r="U4" t="n">
        <v>0.26</v>
      </c>
      <c r="V4" t="n">
        <v>0.82</v>
      </c>
      <c r="W4" t="n">
        <v>0.36</v>
      </c>
      <c r="X4" t="n">
        <v>6.4</v>
      </c>
      <c r="Y4" t="n">
        <v>0.5</v>
      </c>
      <c r="Z4" t="n">
        <v>10</v>
      </c>
      <c r="AA4" t="n">
        <v>543.483873603533</v>
      </c>
      <c r="AB4" t="n">
        <v>773.3386511536703</v>
      </c>
      <c r="AC4" t="n">
        <v>700.8966994440095</v>
      </c>
      <c r="AD4" t="n">
        <v>543483.873603533</v>
      </c>
      <c r="AE4" t="n">
        <v>773338.6511536703</v>
      </c>
      <c r="AF4" t="n">
        <v>7.44544461676058e-06</v>
      </c>
      <c r="AG4" t="n">
        <v>2.508333333333333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1.745</v>
      </c>
      <c r="E5" t="n">
        <v>57.31</v>
      </c>
      <c r="F5" t="n">
        <v>52.4</v>
      </c>
      <c r="G5" t="n">
        <v>31.44</v>
      </c>
      <c r="H5" t="n">
        <v>0.52</v>
      </c>
      <c r="I5" t="n">
        <v>100</v>
      </c>
      <c r="J5" t="n">
        <v>137.25</v>
      </c>
      <c r="K5" t="n">
        <v>46.47</v>
      </c>
      <c r="L5" t="n">
        <v>4</v>
      </c>
      <c r="M5" t="n">
        <v>98</v>
      </c>
      <c r="N5" t="n">
        <v>21.78</v>
      </c>
      <c r="O5" t="n">
        <v>17160.92</v>
      </c>
      <c r="P5" t="n">
        <v>548.3099999999999</v>
      </c>
      <c r="Q5" t="n">
        <v>1206.91</v>
      </c>
      <c r="R5" t="n">
        <v>239.87</v>
      </c>
      <c r="S5" t="n">
        <v>79.25</v>
      </c>
      <c r="T5" t="n">
        <v>77439.52</v>
      </c>
      <c r="U5" t="n">
        <v>0.33</v>
      </c>
      <c r="V5" t="n">
        <v>0.85</v>
      </c>
      <c r="W5" t="n">
        <v>0.3</v>
      </c>
      <c r="X5" t="n">
        <v>4.57</v>
      </c>
      <c r="Y5" t="n">
        <v>0.5</v>
      </c>
      <c r="Z5" t="n">
        <v>10</v>
      </c>
      <c r="AA5" t="n">
        <v>496.9381459868013</v>
      </c>
      <c r="AB5" t="n">
        <v>707.1074123619416</v>
      </c>
      <c r="AC5" t="n">
        <v>640.869625147439</v>
      </c>
      <c r="AD5" t="n">
        <v>496938.1459868013</v>
      </c>
      <c r="AE5" t="n">
        <v>707107.4123619415</v>
      </c>
      <c r="AF5" t="n">
        <v>7.820562725725163e-06</v>
      </c>
      <c r="AG5" t="n">
        <v>2.387916666666667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1.7963</v>
      </c>
      <c r="E6" t="n">
        <v>55.67</v>
      </c>
      <c r="F6" t="n">
        <v>51.37</v>
      </c>
      <c r="G6" t="n">
        <v>39.51</v>
      </c>
      <c r="H6" t="n">
        <v>0.64</v>
      </c>
      <c r="I6" t="n">
        <v>78</v>
      </c>
      <c r="J6" t="n">
        <v>138.6</v>
      </c>
      <c r="K6" t="n">
        <v>46.47</v>
      </c>
      <c r="L6" t="n">
        <v>5</v>
      </c>
      <c r="M6" t="n">
        <v>76</v>
      </c>
      <c r="N6" t="n">
        <v>22.13</v>
      </c>
      <c r="O6" t="n">
        <v>17327.69</v>
      </c>
      <c r="P6" t="n">
        <v>530.92</v>
      </c>
      <c r="Q6" t="n">
        <v>1206.85</v>
      </c>
      <c r="R6" t="n">
        <v>204.85</v>
      </c>
      <c r="S6" t="n">
        <v>79.25</v>
      </c>
      <c r="T6" t="n">
        <v>60042.07</v>
      </c>
      <c r="U6" t="n">
        <v>0.39</v>
      </c>
      <c r="V6" t="n">
        <v>0.87</v>
      </c>
      <c r="W6" t="n">
        <v>0.26</v>
      </c>
      <c r="X6" t="n">
        <v>3.54</v>
      </c>
      <c r="Y6" t="n">
        <v>0.5</v>
      </c>
      <c r="Z6" t="n">
        <v>10</v>
      </c>
      <c r="AA6" t="n">
        <v>470.2441312521861</v>
      </c>
      <c r="AB6" t="n">
        <v>669.123740073989</v>
      </c>
      <c r="AC6" t="n">
        <v>606.444046521991</v>
      </c>
      <c r="AD6" t="n">
        <v>470244.1312521861</v>
      </c>
      <c r="AE6" t="n">
        <v>669123.740073989</v>
      </c>
      <c r="AF6" t="n">
        <v>8.050473824767971e-06</v>
      </c>
      <c r="AG6" t="n">
        <v>2.319583333333334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1.8324</v>
      </c>
      <c r="E7" t="n">
        <v>54.57</v>
      </c>
      <c r="F7" t="n">
        <v>50.68</v>
      </c>
      <c r="G7" t="n">
        <v>48.26</v>
      </c>
      <c r="H7" t="n">
        <v>0.76</v>
      </c>
      <c r="I7" t="n">
        <v>63</v>
      </c>
      <c r="J7" t="n">
        <v>139.95</v>
      </c>
      <c r="K7" t="n">
        <v>46.47</v>
      </c>
      <c r="L7" t="n">
        <v>6</v>
      </c>
      <c r="M7" t="n">
        <v>61</v>
      </c>
      <c r="N7" t="n">
        <v>22.49</v>
      </c>
      <c r="O7" t="n">
        <v>17494.97</v>
      </c>
      <c r="P7" t="n">
        <v>516.95</v>
      </c>
      <c r="Q7" t="n">
        <v>1206.82</v>
      </c>
      <c r="R7" t="n">
        <v>181.36</v>
      </c>
      <c r="S7" t="n">
        <v>79.25</v>
      </c>
      <c r="T7" t="n">
        <v>48371.62</v>
      </c>
      <c r="U7" t="n">
        <v>0.44</v>
      </c>
      <c r="V7" t="n">
        <v>0.88</v>
      </c>
      <c r="W7" t="n">
        <v>0.24</v>
      </c>
      <c r="X7" t="n">
        <v>2.85</v>
      </c>
      <c r="Y7" t="n">
        <v>0.5</v>
      </c>
      <c r="Z7" t="n">
        <v>10</v>
      </c>
      <c r="AA7" t="n">
        <v>451.5530090634157</v>
      </c>
      <c r="AB7" t="n">
        <v>642.5276110551607</v>
      </c>
      <c r="AC7" t="n">
        <v>582.3392910963117</v>
      </c>
      <c r="AD7" t="n">
        <v>451553.0090634157</v>
      </c>
      <c r="AE7" t="n">
        <v>642527.6110551608</v>
      </c>
      <c r="AF7" t="n">
        <v>8.212263116686984e-06</v>
      </c>
      <c r="AG7" t="n">
        <v>2.27375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1.8581</v>
      </c>
      <c r="E8" t="n">
        <v>53.82</v>
      </c>
      <c r="F8" t="n">
        <v>50.2</v>
      </c>
      <c r="G8" t="n">
        <v>56.83</v>
      </c>
      <c r="H8" t="n">
        <v>0.88</v>
      </c>
      <c r="I8" t="n">
        <v>53</v>
      </c>
      <c r="J8" t="n">
        <v>141.31</v>
      </c>
      <c r="K8" t="n">
        <v>46.47</v>
      </c>
      <c r="L8" t="n">
        <v>7</v>
      </c>
      <c r="M8" t="n">
        <v>51</v>
      </c>
      <c r="N8" t="n">
        <v>22.85</v>
      </c>
      <c r="O8" t="n">
        <v>17662.75</v>
      </c>
      <c r="P8" t="n">
        <v>505.31</v>
      </c>
      <c r="Q8" t="n">
        <v>1206.84</v>
      </c>
      <c r="R8" t="n">
        <v>164.99</v>
      </c>
      <c r="S8" t="n">
        <v>79.25</v>
      </c>
      <c r="T8" t="n">
        <v>40234.13</v>
      </c>
      <c r="U8" t="n">
        <v>0.48</v>
      </c>
      <c r="V8" t="n">
        <v>0.89</v>
      </c>
      <c r="W8" t="n">
        <v>0.23</v>
      </c>
      <c r="X8" t="n">
        <v>2.37</v>
      </c>
      <c r="Y8" t="n">
        <v>0.5</v>
      </c>
      <c r="Z8" t="n">
        <v>10</v>
      </c>
      <c r="AA8" t="n">
        <v>437.8491876874909</v>
      </c>
      <c r="AB8" t="n">
        <v>623.028054116435</v>
      </c>
      <c r="AC8" t="n">
        <v>564.6663413756547</v>
      </c>
      <c r="AD8" t="n">
        <v>437849.187687491</v>
      </c>
      <c r="AE8" t="n">
        <v>623028.054116435</v>
      </c>
      <c r="AF8" t="n">
        <v>8.327442751100243e-06</v>
      </c>
      <c r="AG8" t="n">
        <v>2.2425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1.8818</v>
      </c>
      <c r="E9" t="n">
        <v>53.14</v>
      </c>
      <c r="F9" t="n">
        <v>49.71</v>
      </c>
      <c r="G9" t="n">
        <v>64.84</v>
      </c>
      <c r="H9" t="n">
        <v>0.99</v>
      </c>
      <c r="I9" t="n">
        <v>46</v>
      </c>
      <c r="J9" t="n">
        <v>142.68</v>
      </c>
      <c r="K9" t="n">
        <v>46.47</v>
      </c>
      <c r="L9" t="n">
        <v>8</v>
      </c>
      <c r="M9" t="n">
        <v>44</v>
      </c>
      <c r="N9" t="n">
        <v>23.21</v>
      </c>
      <c r="O9" t="n">
        <v>17831.04</v>
      </c>
      <c r="P9" t="n">
        <v>493.42</v>
      </c>
      <c r="Q9" t="n">
        <v>1206.81</v>
      </c>
      <c r="R9" t="n">
        <v>148.12</v>
      </c>
      <c r="S9" t="n">
        <v>79.25</v>
      </c>
      <c r="T9" t="n">
        <v>31833.09</v>
      </c>
      <c r="U9" t="n">
        <v>0.54</v>
      </c>
      <c r="V9" t="n">
        <v>0.89</v>
      </c>
      <c r="W9" t="n">
        <v>0.22</v>
      </c>
      <c r="X9" t="n">
        <v>1.88</v>
      </c>
      <c r="Y9" t="n">
        <v>0.5</v>
      </c>
      <c r="Z9" t="n">
        <v>10</v>
      </c>
      <c r="AA9" t="n">
        <v>424.8082501326908</v>
      </c>
      <c r="AB9" t="n">
        <v>604.4717334080819</v>
      </c>
      <c r="AC9" t="n">
        <v>547.848270897851</v>
      </c>
      <c r="AD9" t="n">
        <v>424808.2501326908</v>
      </c>
      <c r="AE9" t="n">
        <v>604471.7334080819</v>
      </c>
      <c r="AF9" t="n">
        <v>8.433658989839318e-06</v>
      </c>
      <c r="AG9" t="n">
        <v>2.214166666666667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1.8889</v>
      </c>
      <c r="E10" t="n">
        <v>52.94</v>
      </c>
      <c r="F10" t="n">
        <v>49.67</v>
      </c>
      <c r="G10" t="n">
        <v>74.51000000000001</v>
      </c>
      <c r="H10" t="n">
        <v>1.11</v>
      </c>
      <c r="I10" t="n">
        <v>40</v>
      </c>
      <c r="J10" t="n">
        <v>144.05</v>
      </c>
      <c r="K10" t="n">
        <v>46.47</v>
      </c>
      <c r="L10" t="n">
        <v>9</v>
      </c>
      <c r="M10" t="n">
        <v>38</v>
      </c>
      <c r="N10" t="n">
        <v>23.58</v>
      </c>
      <c r="O10" t="n">
        <v>17999.83</v>
      </c>
      <c r="P10" t="n">
        <v>485.8</v>
      </c>
      <c r="Q10" t="n">
        <v>1206.82</v>
      </c>
      <c r="R10" t="n">
        <v>147.67</v>
      </c>
      <c r="S10" t="n">
        <v>79.25</v>
      </c>
      <c r="T10" t="n">
        <v>31640.97</v>
      </c>
      <c r="U10" t="n">
        <v>0.54</v>
      </c>
      <c r="V10" t="n">
        <v>0.9</v>
      </c>
      <c r="W10" t="n">
        <v>0.2</v>
      </c>
      <c r="X10" t="n">
        <v>1.84</v>
      </c>
      <c r="Y10" t="n">
        <v>0.5</v>
      </c>
      <c r="Z10" t="n">
        <v>10</v>
      </c>
      <c r="AA10" t="n">
        <v>419.2184991287475</v>
      </c>
      <c r="AB10" t="n">
        <v>596.5179178274811</v>
      </c>
      <c r="AC10" t="n">
        <v>540.6395233716357</v>
      </c>
      <c r="AD10" t="n">
        <v>419218.4991287475</v>
      </c>
      <c r="AE10" t="n">
        <v>596517.9178274812</v>
      </c>
      <c r="AF10" t="n">
        <v>8.46547904448267e-06</v>
      </c>
      <c r="AG10" t="n">
        <v>2.205833333333333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1.8998</v>
      </c>
      <c r="E11" t="n">
        <v>52.64</v>
      </c>
      <c r="F11" t="n">
        <v>49.48</v>
      </c>
      <c r="G11" t="n">
        <v>82.45999999999999</v>
      </c>
      <c r="H11" t="n">
        <v>1.22</v>
      </c>
      <c r="I11" t="n">
        <v>36</v>
      </c>
      <c r="J11" t="n">
        <v>145.42</v>
      </c>
      <c r="K11" t="n">
        <v>46.47</v>
      </c>
      <c r="L11" t="n">
        <v>10</v>
      </c>
      <c r="M11" t="n">
        <v>34</v>
      </c>
      <c r="N11" t="n">
        <v>23.95</v>
      </c>
      <c r="O11" t="n">
        <v>18169.15</v>
      </c>
      <c r="P11" t="n">
        <v>476.28</v>
      </c>
      <c r="Q11" t="n">
        <v>1206.82</v>
      </c>
      <c r="R11" t="n">
        <v>140.9</v>
      </c>
      <c r="S11" t="n">
        <v>79.25</v>
      </c>
      <c r="T11" t="n">
        <v>28272.85</v>
      </c>
      <c r="U11" t="n">
        <v>0.5600000000000001</v>
      </c>
      <c r="V11" t="n">
        <v>0.9</v>
      </c>
      <c r="W11" t="n">
        <v>0.19</v>
      </c>
      <c r="X11" t="n">
        <v>1.65</v>
      </c>
      <c r="Y11" t="n">
        <v>0.5</v>
      </c>
      <c r="Z11" t="n">
        <v>10</v>
      </c>
      <c r="AA11" t="n">
        <v>411.4407446678665</v>
      </c>
      <c r="AB11" t="n">
        <v>585.4507299385392</v>
      </c>
      <c r="AC11" t="n">
        <v>530.6090464881694</v>
      </c>
      <c r="AD11" t="n">
        <v>411440.7446678664</v>
      </c>
      <c r="AE11" t="n">
        <v>585450.7299385392</v>
      </c>
      <c r="AF11" t="n">
        <v>8.51432955090697e-06</v>
      </c>
      <c r="AG11" t="n">
        <v>2.193333333333333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1.9111</v>
      </c>
      <c r="E12" t="n">
        <v>52.32</v>
      </c>
      <c r="F12" t="n">
        <v>49.27</v>
      </c>
      <c r="G12" t="n">
        <v>92.39</v>
      </c>
      <c r="H12" t="n">
        <v>1.33</v>
      </c>
      <c r="I12" t="n">
        <v>32</v>
      </c>
      <c r="J12" t="n">
        <v>146.8</v>
      </c>
      <c r="K12" t="n">
        <v>46.47</v>
      </c>
      <c r="L12" t="n">
        <v>11</v>
      </c>
      <c r="M12" t="n">
        <v>30</v>
      </c>
      <c r="N12" t="n">
        <v>24.33</v>
      </c>
      <c r="O12" t="n">
        <v>18338.99</v>
      </c>
      <c r="P12" t="n">
        <v>466.85</v>
      </c>
      <c r="Q12" t="n">
        <v>1206.82</v>
      </c>
      <c r="R12" t="n">
        <v>134.01</v>
      </c>
      <c r="S12" t="n">
        <v>79.25</v>
      </c>
      <c r="T12" t="n">
        <v>24851.13</v>
      </c>
      <c r="U12" t="n">
        <v>0.59</v>
      </c>
      <c r="V12" t="n">
        <v>0.9</v>
      </c>
      <c r="W12" t="n">
        <v>0.19</v>
      </c>
      <c r="X12" t="n">
        <v>1.44</v>
      </c>
      <c r="Y12" t="n">
        <v>0.5</v>
      </c>
      <c r="Z12" t="n">
        <v>10</v>
      </c>
      <c r="AA12" t="n">
        <v>403.6485935232741</v>
      </c>
      <c r="AB12" t="n">
        <v>574.3630565991484</v>
      </c>
      <c r="AC12" t="n">
        <v>520.5600031143503</v>
      </c>
      <c r="AD12" t="n">
        <v>403648.5935232741</v>
      </c>
      <c r="AE12" t="n">
        <v>574363.0565991484</v>
      </c>
      <c r="AF12" t="n">
        <v>8.564972736466108e-06</v>
      </c>
      <c r="AG12" t="n">
        <v>2.18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1.9187</v>
      </c>
      <c r="E13" t="n">
        <v>52.12</v>
      </c>
      <c r="F13" t="n">
        <v>49.15</v>
      </c>
      <c r="G13" t="n">
        <v>101.69</v>
      </c>
      <c r="H13" t="n">
        <v>1.43</v>
      </c>
      <c r="I13" t="n">
        <v>29</v>
      </c>
      <c r="J13" t="n">
        <v>148.18</v>
      </c>
      <c r="K13" t="n">
        <v>46.47</v>
      </c>
      <c r="L13" t="n">
        <v>12</v>
      </c>
      <c r="M13" t="n">
        <v>27</v>
      </c>
      <c r="N13" t="n">
        <v>24.71</v>
      </c>
      <c r="O13" t="n">
        <v>18509.36</v>
      </c>
      <c r="P13" t="n">
        <v>459</v>
      </c>
      <c r="Q13" t="n">
        <v>1206.81</v>
      </c>
      <c r="R13" t="n">
        <v>129.79</v>
      </c>
      <c r="S13" t="n">
        <v>79.25</v>
      </c>
      <c r="T13" t="n">
        <v>22754.72</v>
      </c>
      <c r="U13" t="n">
        <v>0.61</v>
      </c>
      <c r="V13" t="n">
        <v>0.91</v>
      </c>
      <c r="W13" t="n">
        <v>0.18</v>
      </c>
      <c r="X13" t="n">
        <v>1.32</v>
      </c>
      <c r="Y13" t="n">
        <v>0.5</v>
      </c>
      <c r="Z13" t="n">
        <v>10</v>
      </c>
      <c r="AA13" t="n">
        <v>397.77177923414</v>
      </c>
      <c r="AB13" t="n">
        <v>566.0007705108708</v>
      </c>
      <c r="AC13" t="n">
        <v>512.9810482666414</v>
      </c>
      <c r="AD13" t="n">
        <v>397771.77923414</v>
      </c>
      <c r="AE13" t="n">
        <v>566000.7705108707</v>
      </c>
      <c r="AF13" t="n">
        <v>8.599033640028006e-06</v>
      </c>
      <c r="AG13" t="n">
        <v>2.171666666666666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1.928</v>
      </c>
      <c r="E14" t="n">
        <v>51.87</v>
      </c>
      <c r="F14" t="n">
        <v>48.98</v>
      </c>
      <c r="G14" t="n">
        <v>113.03</v>
      </c>
      <c r="H14" t="n">
        <v>1.54</v>
      </c>
      <c r="I14" t="n">
        <v>26</v>
      </c>
      <c r="J14" t="n">
        <v>149.56</v>
      </c>
      <c r="K14" t="n">
        <v>46.47</v>
      </c>
      <c r="L14" t="n">
        <v>13</v>
      </c>
      <c r="M14" t="n">
        <v>24</v>
      </c>
      <c r="N14" t="n">
        <v>25.1</v>
      </c>
      <c r="O14" t="n">
        <v>18680.25</v>
      </c>
      <c r="P14" t="n">
        <v>448.12</v>
      </c>
      <c r="Q14" t="n">
        <v>1206.81</v>
      </c>
      <c r="R14" t="n">
        <v>123.94</v>
      </c>
      <c r="S14" t="n">
        <v>79.25</v>
      </c>
      <c r="T14" t="n">
        <v>19842.66</v>
      </c>
      <c r="U14" t="n">
        <v>0.64</v>
      </c>
      <c r="V14" t="n">
        <v>0.91</v>
      </c>
      <c r="W14" t="n">
        <v>0.18</v>
      </c>
      <c r="X14" t="n">
        <v>1.15</v>
      </c>
      <c r="Y14" t="n">
        <v>0.5</v>
      </c>
      <c r="Z14" t="n">
        <v>10</v>
      </c>
      <c r="AA14" t="n">
        <v>389.9371581833674</v>
      </c>
      <c r="AB14" t="n">
        <v>554.852665534857</v>
      </c>
      <c r="AC14" t="n">
        <v>502.8772341470593</v>
      </c>
      <c r="AD14" t="n">
        <v>389937.1581833674</v>
      </c>
      <c r="AE14" t="n">
        <v>554852.665534857</v>
      </c>
      <c r="AF14" t="n">
        <v>8.640713429912959e-06</v>
      </c>
      <c r="AG14" t="n">
        <v>2.16125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1.9336</v>
      </c>
      <c r="E15" t="n">
        <v>51.72</v>
      </c>
      <c r="F15" t="n">
        <v>48.88</v>
      </c>
      <c r="G15" t="n">
        <v>122.21</v>
      </c>
      <c r="H15" t="n">
        <v>1.64</v>
      </c>
      <c r="I15" t="n">
        <v>24</v>
      </c>
      <c r="J15" t="n">
        <v>150.95</v>
      </c>
      <c r="K15" t="n">
        <v>46.47</v>
      </c>
      <c r="L15" t="n">
        <v>14</v>
      </c>
      <c r="M15" t="n">
        <v>22</v>
      </c>
      <c r="N15" t="n">
        <v>25.49</v>
      </c>
      <c r="O15" t="n">
        <v>18851.69</v>
      </c>
      <c r="P15" t="n">
        <v>439.1</v>
      </c>
      <c r="Q15" t="n">
        <v>1206.81</v>
      </c>
      <c r="R15" t="n">
        <v>120.78</v>
      </c>
      <c r="S15" t="n">
        <v>79.25</v>
      </c>
      <c r="T15" t="n">
        <v>18273.85</v>
      </c>
      <c r="U15" t="n">
        <v>0.66</v>
      </c>
      <c r="V15" t="n">
        <v>0.91</v>
      </c>
      <c r="W15" t="n">
        <v>0.18</v>
      </c>
      <c r="X15" t="n">
        <v>1.05</v>
      </c>
      <c r="Y15" t="n">
        <v>0.5</v>
      </c>
      <c r="Z15" t="n">
        <v>10</v>
      </c>
      <c r="AA15" t="n">
        <v>384.0348927872877</v>
      </c>
      <c r="AB15" t="n">
        <v>546.4541643431113</v>
      </c>
      <c r="AC15" t="n">
        <v>495.2654566201105</v>
      </c>
      <c r="AD15" t="n">
        <v>384034.8927872877</v>
      </c>
      <c r="AE15" t="n">
        <v>546454.1643431113</v>
      </c>
      <c r="AF15" t="n">
        <v>8.665810937800673e-06</v>
      </c>
      <c r="AG15" t="n">
        <v>2.155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1.9371</v>
      </c>
      <c r="E16" t="n">
        <v>51.62</v>
      </c>
      <c r="F16" t="n">
        <v>48.84</v>
      </c>
      <c r="G16" t="n">
        <v>133.21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18</v>
      </c>
      <c r="N16" t="n">
        <v>25.88</v>
      </c>
      <c r="O16" t="n">
        <v>19023.66</v>
      </c>
      <c r="P16" t="n">
        <v>430.68</v>
      </c>
      <c r="Q16" t="n">
        <v>1206.81</v>
      </c>
      <c r="R16" t="n">
        <v>119.34</v>
      </c>
      <c r="S16" t="n">
        <v>79.25</v>
      </c>
      <c r="T16" t="n">
        <v>17566.47</v>
      </c>
      <c r="U16" t="n">
        <v>0.66</v>
      </c>
      <c r="V16" t="n">
        <v>0.91</v>
      </c>
      <c r="W16" t="n">
        <v>0.17</v>
      </c>
      <c r="X16" t="n">
        <v>1.01</v>
      </c>
      <c r="Y16" t="n">
        <v>0.5</v>
      </c>
      <c r="Z16" t="n">
        <v>10</v>
      </c>
      <c r="AA16" t="n">
        <v>379.0448119605717</v>
      </c>
      <c r="AB16" t="n">
        <v>539.3536365020697</v>
      </c>
      <c r="AC16" t="n">
        <v>488.83006570738</v>
      </c>
      <c r="AD16" t="n">
        <v>379044.8119605717</v>
      </c>
      <c r="AE16" t="n">
        <v>539353.6365020697</v>
      </c>
      <c r="AF16" t="n">
        <v>8.681496880230493e-06</v>
      </c>
      <c r="AG16" t="n">
        <v>2.150833333333333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1.9416</v>
      </c>
      <c r="E17" t="n">
        <v>51.5</v>
      </c>
      <c r="F17" t="n">
        <v>48.75</v>
      </c>
      <c r="G17" t="n">
        <v>139.29</v>
      </c>
      <c r="H17" t="n">
        <v>1.84</v>
      </c>
      <c r="I17" t="n">
        <v>21</v>
      </c>
      <c r="J17" t="n">
        <v>153.75</v>
      </c>
      <c r="K17" t="n">
        <v>46.47</v>
      </c>
      <c r="L17" t="n">
        <v>16</v>
      </c>
      <c r="M17" t="n">
        <v>10</v>
      </c>
      <c r="N17" t="n">
        <v>26.28</v>
      </c>
      <c r="O17" t="n">
        <v>19196.18</v>
      </c>
      <c r="P17" t="n">
        <v>424.07</v>
      </c>
      <c r="Q17" t="n">
        <v>1206.83</v>
      </c>
      <c r="R17" t="n">
        <v>115.93</v>
      </c>
      <c r="S17" t="n">
        <v>79.25</v>
      </c>
      <c r="T17" t="n">
        <v>15863.46</v>
      </c>
      <c r="U17" t="n">
        <v>0.68</v>
      </c>
      <c r="V17" t="n">
        <v>0.91</v>
      </c>
      <c r="W17" t="n">
        <v>0.18</v>
      </c>
      <c r="X17" t="n">
        <v>0.92</v>
      </c>
      <c r="Y17" t="n">
        <v>0.5</v>
      </c>
      <c r="Z17" t="n">
        <v>10</v>
      </c>
      <c r="AA17" t="n">
        <v>374.634539611719</v>
      </c>
      <c r="AB17" t="n">
        <v>533.0781346240341</v>
      </c>
      <c r="AC17" t="n">
        <v>483.1424170335304</v>
      </c>
      <c r="AD17" t="n">
        <v>374634.539611719</v>
      </c>
      <c r="AE17" t="n">
        <v>533078.134624034</v>
      </c>
      <c r="AF17" t="n">
        <v>8.701664520497407e-06</v>
      </c>
      <c r="AG17" t="n">
        <v>2.145833333333333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1.9452</v>
      </c>
      <c r="E18" t="n">
        <v>51.41</v>
      </c>
      <c r="F18" t="n">
        <v>48.68</v>
      </c>
      <c r="G18" t="n">
        <v>146.05</v>
      </c>
      <c r="H18" t="n">
        <v>1.94</v>
      </c>
      <c r="I18" t="n">
        <v>20</v>
      </c>
      <c r="J18" t="n">
        <v>155.15</v>
      </c>
      <c r="K18" t="n">
        <v>46.47</v>
      </c>
      <c r="L18" t="n">
        <v>17</v>
      </c>
      <c r="M18" t="n">
        <v>3</v>
      </c>
      <c r="N18" t="n">
        <v>26.68</v>
      </c>
      <c r="O18" t="n">
        <v>19369.26</v>
      </c>
      <c r="P18" t="n">
        <v>424.7</v>
      </c>
      <c r="Q18" t="n">
        <v>1206.81</v>
      </c>
      <c r="R18" t="n">
        <v>113.24</v>
      </c>
      <c r="S18" t="n">
        <v>79.25</v>
      </c>
      <c r="T18" t="n">
        <v>14527.44</v>
      </c>
      <c r="U18" t="n">
        <v>0.7</v>
      </c>
      <c r="V18" t="n">
        <v>0.91</v>
      </c>
      <c r="W18" t="n">
        <v>0.19</v>
      </c>
      <c r="X18" t="n">
        <v>0.85</v>
      </c>
      <c r="Y18" t="n">
        <v>0.5</v>
      </c>
      <c r="Z18" t="n">
        <v>10</v>
      </c>
      <c r="AA18" t="n">
        <v>374.0546276774332</v>
      </c>
      <c r="AB18" t="n">
        <v>532.2529614499439</v>
      </c>
      <c r="AC18" t="n">
        <v>482.3945413734597</v>
      </c>
      <c r="AD18" t="n">
        <v>374054.6276774333</v>
      </c>
      <c r="AE18" t="n">
        <v>532252.9614499438</v>
      </c>
      <c r="AF18" t="n">
        <v>8.717798632710938e-06</v>
      </c>
      <c r="AG18" t="n">
        <v>2.142083333333333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1.9448</v>
      </c>
      <c r="E19" t="n">
        <v>51.42</v>
      </c>
      <c r="F19" t="n">
        <v>48.69</v>
      </c>
      <c r="G19" t="n">
        <v>146.08</v>
      </c>
      <c r="H19" t="n">
        <v>2.04</v>
      </c>
      <c r="I19" t="n">
        <v>20</v>
      </c>
      <c r="J19" t="n">
        <v>156.56</v>
      </c>
      <c r="K19" t="n">
        <v>46.47</v>
      </c>
      <c r="L19" t="n">
        <v>18</v>
      </c>
      <c r="M19" t="n">
        <v>0</v>
      </c>
      <c r="N19" t="n">
        <v>27.09</v>
      </c>
      <c r="O19" t="n">
        <v>19542.89</v>
      </c>
      <c r="P19" t="n">
        <v>427.74</v>
      </c>
      <c r="Q19" t="n">
        <v>1206.84</v>
      </c>
      <c r="R19" t="n">
        <v>113.45</v>
      </c>
      <c r="S19" t="n">
        <v>79.25</v>
      </c>
      <c r="T19" t="n">
        <v>14630.79</v>
      </c>
      <c r="U19" t="n">
        <v>0.7</v>
      </c>
      <c r="V19" t="n">
        <v>0.91</v>
      </c>
      <c r="W19" t="n">
        <v>0.19</v>
      </c>
      <c r="X19" t="n">
        <v>0.86</v>
      </c>
      <c r="Y19" t="n">
        <v>0.5</v>
      </c>
      <c r="Z19" t="n">
        <v>10</v>
      </c>
      <c r="AA19" t="n">
        <v>375.6631121192825</v>
      </c>
      <c r="AB19" t="n">
        <v>534.5417196800884</v>
      </c>
      <c r="AC19" t="n">
        <v>484.4689017936209</v>
      </c>
      <c r="AD19" t="n">
        <v>375663.1121192825</v>
      </c>
      <c r="AE19" t="n">
        <v>534541.7196800883</v>
      </c>
      <c r="AF19" t="n">
        <v>8.716005953576102e-06</v>
      </c>
      <c r="AG19" t="n">
        <v>2.1425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0.921</v>
      </c>
      <c r="E2" t="n">
        <v>108.57</v>
      </c>
      <c r="F2" t="n">
        <v>84.05</v>
      </c>
      <c r="G2" t="n">
        <v>6.93</v>
      </c>
      <c r="H2" t="n">
        <v>0.12</v>
      </c>
      <c r="I2" t="n">
        <v>728</v>
      </c>
      <c r="J2" t="n">
        <v>150.44</v>
      </c>
      <c r="K2" t="n">
        <v>49.1</v>
      </c>
      <c r="L2" t="n">
        <v>1</v>
      </c>
      <c r="M2" t="n">
        <v>726</v>
      </c>
      <c r="N2" t="n">
        <v>25.34</v>
      </c>
      <c r="O2" t="n">
        <v>18787.76</v>
      </c>
      <c r="P2" t="n">
        <v>989.76</v>
      </c>
      <c r="Q2" t="n">
        <v>1207.16</v>
      </c>
      <c r="R2" t="n">
        <v>1317.53</v>
      </c>
      <c r="S2" t="n">
        <v>79.25</v>
      </c>
      <c r="T2" t="n">
        <v>613128.04</v>
      </c>
      <c r="U2" t="n">
        <v>0.06</v>
      </c>
      <c r="V2" t="n">
        <v>0.53</v>
      </c>
      <c r="W2" t="n">
        <v>1.31</v>
      </c>
      <c r="X2" t="n">
        <v>36.21</v>
      </c>
      <c r="Y2" t="n">
        <v>0.5</v>
      </c>
      <c r="Z2" t="n">
        <v>10</v>
      </c>
      <c r="AA2" t="n">
        <v>1626.424905936586</v>
      </c>
      <c r="AB2" t="n">
        <v>2314.286226415748</v>
      </c>
      <c r="AC2" t="n">
        <v>2097.497099419136</v>
      </c>
      <c r="AD2" t="n">
        <v>1626424.905936586</v>
      </c>
      <c r="AE2" t="n">
        <v>2314286.226415748</v>
      </c>
      <c r="AF2" t="n">
        <v>3.896132563725042e-06</v>
      </c>
      <c r="AG2" t="n">
        <v>4.52375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1.4345</v>
      </c>
      <c r="E3" t="n">
        <v>69.70999999999999</v>
      </c>
      <c r="F3" t="n">
        <v>59.7</v>
      </c>
      <c r="G3" t="n">
        <v>14.16</v>
      </c>
      <c r="H3" t="n">
        <v>0.23</v>
      </c>
      <c r="I3" t="n">
        <v>253</v>
      </c>
      <c r="J3" t="n">
        <v>151.83</v>
      </c>
      <c r="K3" t="n">
        <v>49.1</v>
      </c>
      <c r="L3" t="n">
        <v>2</v>
      </c>
      <c r="M3" t="n">
        <v>251</v>
      </c>
      <c r="N3" t="n">
        <v>25.73</v>
      </c>
      <c r="O3" t="n">
        <v>18959.54</v>
      </c>
      <c r="P3" t="n">
        <v>695.66</v>
      </c>
      <c r="Q3" t="n">
        <v>1206.9</v>
      </c>
      <c r="R3" t="n">
        <v>487.75</v>
      </c>
      <c r="S3" t="n">
        <v>79.25</v>
      </c>
      <c r="T3" t="n">
        <v>200614.46</v>
      </c>
      <c r="U3" t="n">
        <v>0.16</v>
      </c>
      <c r="V3" t="n">
        <v>0.75</v>
      </c>
      <c r="W3" t="n">
        <v>0.54</v>
      </c>
      <c r="X3" t="n">
        <v>11.87</v>
      </c>
      <c r="Y3" t="n">
        <v>0.5</v>
      </c>
      <c r="Z3" t="n">
        <v>10</v>
      </c>
      <c r="AA3" t="n">
        <v>745.9186614452931</v>
      </c>
      <c r="AB3" t="n">
        <v>1061.388864563183</v>
      </c>
      <c r="AC3" t="n">
        <v>961.964012647202</v>
      </c>
      <c r="AD3" t="n">
        <v>745918.6614452931</v>
      </c>
      <c r="AE3" t="n">
        <v>1061388.864563182</v>
      </c>
      <c r="AF3" t="n">
        <v>6.068406256963706e-06</v>
      </c>
      <c r="AG3" t="n">
        <v>2.904583333333333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1.6147</v>
      </c>
      <c r="E4" t="n">
        <v>61.93</v>
      </c>
      <c r="F4" t="n">
        <v>54.95</v>
      </c>
      <c r="G4" t="n">
        <v>21.41</v>
      </c>
      <c r="H4" t="n">
        <v>0.35</v>
      </c>
      <c r="I4" t="n">
        <v>154</v>
      </c>
      <c r="J4" t="n">
        <v>153.23</v>
      </c>
      <c r="K4" t="n">
        <v>49.1</v>
      </c>
      <c r="L4" t="n">
        <v>3</v>
      </c>
      <c r="M4" t="n">
        <v>152</v>
      </c>
      <c r="N4" t="n">
        <v>26.13</v>
      </c>
      <c r="O4" t="n">
        <v>19131.85</v>
      </c>
      <c r="P4" t="n">
        <v>634.13</v>
      </c>
      <c r="Q4" t="n">
        <v>1206.86</v>
      </c>
      <c r="R4" t="n">
        <v>326.19</v>
      </c>
      <c r="S4" t="n">
        <v>79.25</v>
      </c>
      <c r="T4" t="n">
        <v>120329.89</v>
      </c>
      <c r="U4" t="n">
        <v>0.24</v>
      </c>
      <c r="V4" t="n">
        <v>0.8100000000000001</v>
      </c>
      <c r="W4" t="n">
        <v>0.39</v>
      </c>
      <c r="X4" t="n">
        <v>7.12</v>
      </c>
      <c r="Y4" t="n">
        <v>0.5</v>
      </c>
      <c r="Z4" t="n">
        <v>10</v>
      </c>
      <c r="AA4" t="n">
        <v>608.6311155191568</v>
      </c>
      <c r="AB4" t="n">
        <v>866.0385133508009</v>
      </c>
      <c r="AC4" t="n">
        <v>784.9129675510754</v>
      </c>
      <c r="AD4" t="n">
        <v>608631.1155191568</v>
      </c>
      <c r="AE4" t="n">
        <v>866038.513350801</v>
      </c>
      <c r="AF4" t="n">
        <v>6.83071145564259e-06</v>
      </c>
      <c r="AG4" t="n">
        <v>2.580416666666667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1.7097</v>
      </c>
      <c r="E5" t="n">
        <v>58.49</v>
      </c>
      <c r="F5" t="n">
        <v>52.85</v>
      </c>
      <c r="G5" t="n">
        <v>28.83</v>
      </c>
      <c r="H5" t="n">
        <v>0.46</v>
      </c>
      <c r="I5" t="n">
        <v>110</v>
      </c>
      <c r="J5" t="n">
        <v>154.63</v>
      </c>
      <c r="K5" t="n">
        <v>49.1</v>
      </c>
      <c r="L5" t="n">
        <v>4</v>
      </c>
      <c r="M5" t="n">
        <v>108</v>
      </c>
      <c r="N5" t="n">
        <v>26.53</v>
      </c>
      <c r="O5" t="n">
        <v>19304.72</v>
      </c>
      <c r="P5" t="n">
        <v>604.17</v>
      </c>
      <c r="Q5" t="n">
        <v>1206.84</v>
      </c>
      <c r="R5" t="n">
        <v>255.25</v>
      </c>
      <c r="S5" t="n">
        <v>79.25</v>
      </c>
      <c r="T5" t="n">
        <v>85078.14999999999</v>
      </c>
      <c r="U5" t="n">
        <v>0.31</v>
      </c>
      <c r="V5" t="n">
        <v>0.84</v>
      </c>
      <c r="W5" t="n">
        <v>0.31</v>
      </c>
      <c r="X5" t="n">
        <v>5.02</v>
      </c>
      <c r="Y5" t="n">
        <v>0.5</v>
      </c>
      <c r="Z5" t="n">
        <v>10</v>
      </c>
      <c r="AA5" t="n">
        <v>550.5995036482843</v>
      </c>
      <c r="AB5" t="n">
        <v>783.4636833913898</v>
      </c>
      <c r="AC5" t="n">
        <v>710.0732764411571</v>
      </c>
      <c r="AD5" t="n">
        <v>550599.5036482844</v>
      </c>
      <c r="AE5" t="n">
        <v>783463.6833913899</v>
      </c>
      <c r="AF5" t="n">
        <v>7.232592664713034e-06</v>
      </c>
      <c r="AG5" t="n">
        <v>2.437083333333333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1.7662</v>
      </c>
      <c r="E6" t="n">
        <v>56.62</v>
      </c>
      <c r="F6" t="n">
        <v>51.71</v>
      </c>
      <c r="G6" t="n">
        <v>36.08</v>
      </c>
      <c r="H6" t="n">
        <v>0.57</v>
      </c>
      <c r="I6" t="n">
        <v>86</v>
      </c>
      <c r="J6" t="n">
        <v>156.03</v>
      </c>
      <c r="K6" t="n">
        <v>49.1</v>
      </c>
      <c r="L6" t="n">
        <v>5</v>
      </c>
      <c r="M6" t="n">
        <v>84</v>
      </c>
      <c r="N6" t="n">
        <v>26.94</v>
      </c>
      <c r="O6" t="n">
        <v>19478.15</v>
      </c>
      <c r="P6" t="n">
        <v>585.83</v>
      </c>
      <c r="Q6" t="n">
        <v>1206.84</v>
      </c>
      <c r="R6" t="n">
        <v>216.56</v>
      </c>
      <c r="S6" t="n">
        <v>79.25</v>
      </c>
      <c r="T6" t="n">
        <v>65852.66</v>
      </c>
      <c r="U6" t="n">
        <v>0.37</v>
      </c>
      <c r="V6" t="n">
        <v>0.86</v>
      </c>
      <c r="W6" t="n">
        <v>0.27</v>
      </c>
      <c r="X6" t="n">
        <v>3.88</v>
      </c>
      <c r="Y6" t="n">
        <v>0.5</v>
      </c>
      <c r="Z6" t="n">
        <v>10</v>
      </c>
      <c r="AA6" t="n">
        <v>519.192228814919</v>
      </c>
      <c r="AB6" t="n">
        <v>738.7733793442718</v>
      </c>
      <c r="AC6" t="n">
        <v>669.5693050477112</v>
      </c>
      <c r="AD6" t="n">
        <v>519192.228814919</v>
      </c>
      <c r="AE6" t="n">
        <v>738773.3793442718</v>
      </c>
      <c r="AF6" t="n">
        <v>7.471606225897035e-06</v>
      </c>
      <c r="AG6" t="n">
        <v>2.359166666666666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1.8049</v>
      </c>
      <c r="E7" t="n">
        <v>55.41</v>
      </c>
      <c r="F7" t="n">
        <v>50.99</v>
      </c>
      <c r="G7" t="n">
        <v>43.71</v>
      </c>
      <c r="H7" t="n">
        <v>0.67</v>
      </c>
      <c r="I7" t="n">
        <v>70</v>
      </c>
      <c r="J7" t="n">
        <v>157.44</v>
      </c>
      <c r="K7" t="n">
        <v>49.1</v>
      </c>
      <c r="L7" t="n">
        <v>6</v>
      </c>
      <c r="M7" t="n">
        <v>68</v>
      </c>
      <c r="N7" t="n">
        <v>27.35</v>
      </c>
      <c r="O7" t="n">
        <v>19652.13</v>
      </c>
      <c r="P7" t="n">
        <v>571.8</v>
      </c>
      <c r="Q7" t="n">
        <v>1206.85</v>
      </c>
      <c r="R7" t="n">
        <v>192.16</v>
      </c>
      <c r="S7" t="n">
        <v>79.25</v>
      </c>
      <c r="T7" t="n">
        <v>53734.41</v>
      </c>
      <c r="U7" t="n">
        <v>0.41</v>
      </c>
      <c r="V7" t="n">
        <v>0.87</v>
      </c>
      <c r="W7" t="n">
        <v>0.25</v>
      </c>
      <c r="X7" t="n">
        <v>3.16</v>
      </c>
      <c r="Y7" t="n">
        <v>0.5</v>
      </c>
      <c r="Z7" t="n">
        <v>10</v>
      </c>
      <c r="AA7" t="n">
        <v>498.2351723747767</v>
      </c>
      <c r="AB7" t="n">
        <v>708.9529880746795</v>
      </c>
      <c r="AC7" t="n">
        <v>642.542317859361</v>
      </c>
      <c r="AD7" t="n">
        <v>498235.1723747767</v>
      </c>
      <c r="AE7" t="n">
        <v>708952.9880746795</v>
      </c>
      <c r="AF7" t="n">
        <v>7.635319939486783e-06</v>
      </c>
      <c r="AG7" t="n">
        <v>2.30875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1.833</v>
      </c>
      <c r="E8" t="n">
        <v>54.56</v>
      </c>
      <c r="F8" t="n">
        <v>50.48</v>
      </c>
      <c r="G8" t="n">
        <v>51.33</v>
      </c>
      <c r="H8" t="n">
        <v>0.78</v>
      </c>
      <c r="I8" t="n">
        <v>59</v>
      </c>
      <c r="J8" t="n">
        <v>158.86</v>
      </c>
      <c r="K8" t="n">
        <v>49.1</v>
      </c>
      <c r="L8" t="n">
        <v>7</v>
      </c>
      <c r="M8" t="n">
        <v>57</v>
      </c>
      <c r="N8" t="n">
        <v>27.77</v>
      </c>
      <c r="O8" t="n">
        <v>19826.68</v>
      </c>
      <c r="P8" t="n">
        <v>560.52</v>
      </c>
      <c r="Q8" t="n">
        <v>1206.82</v>
      </c>
      <c r="R8" t="n">
        <v>174.68</v>
      </c>
      <c r="S8" t="n">
        <v>79.25</v>
      </c>
      <c r="T8" t="n">
        <v>45050.6</v>
      </c>
      <c r="U8" t="n">
        <v>0.45</v>
      </c>
      <c r="V8" t="n">
        <v>0.88</v>
      </c>
      <c r="W8" t="n">
        <v>0.23</v>
      </c>
      <c r="X8" t="n">
        <v>2.65</v>
      </c>
      <c r="Y8" t="n">
        <v>0.5</v>
      </c>
      <c r="Z8" t="n">
        <v>10</v>
      </c>
      <c r="AA8" t="n">
        <v>483.0398076988423</v>
      </c>
      <c r="AB8" t="n">
        <v>687.331071780531</v>
      </c>
      <c r="AC8" t="n">
        <v>622.9458192961307</v>
      </c>
      <c r="AD8" t="n">
        <v>483039.8076988423</v>
      </c>
      <c r="AE8" t="n">
        <v>687331.0717805311</v>
      </c>
      <c r="AF8" t="n">
        <v>7.754192170801305e-06</v>
      </c>
      <c r="AG8" t="n">
        <v>2.273333333333333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1.8545</v>
      </c>
      <c r="E9" t="n">
        <v>53.92</v>
      </c>
      <c r="F9" t="n">
        <v>50.09</v>
      </c>
      <c r="G9" t="n">
        <v>58.93</v>
      </c>
      <c r="H9" t="n">
        <v>0.88</v>
      </c>
      <c r="I9" t="n">
        <v>51</v>
      </c>
      <c r="J9" t="n">
        <v>160.28</v>
      </c>
      <c r="K9" t="n">
        <v>49.1</v>
      </c>
      <c r="L9" t="n">
        <v>8</v>
      </c>
      <c r="M9" t="n">
        <v>49</v>
      </c>
      <c r="N9" t="n">
        <v>28.19</v>
      </c>
      <c r="O9" t="n">
        <v>20001.93</v>
      </c>
      <c r="P9" t="n">
        <v>549.86</v>
      </c>
      <c r="Q9" t="n">
        <v>1206.82</v>
      </c>
      <c r="R9" t="n">
        <v>161.28</v>
      </c>
      <c r="S9" t="n">
        <v>79.25</v>
      </c>
      <c r="T9" t="n">
        <v>38387.83</v>
      </c>
      <c r="U9" t="n">
        <v>0.49</v>
      </c>
      <c r="V9" t="n">
        <v>0.89</v>
      </c>
      <c r="W9" t="n">
        <v>0.22</v>
      </c>
      <c r="X9" t="n">
        <v>2.26</v>
      </c>
      <c r="Y9" t="n">
        <v>0.5</v>
      </c>
      <c r="Z9" t="n">
        <v>10</v>
      </c>
      <c r="AA9" t="n">
        <v>470.6698866068679</v>
      </c>
      <c r="AB9" t="n">
        <v>669.7295594693799</v>
      </c>
      <c r="AC9" t="n">
        <v>606.9931162135872</v>
      </c>
      <c r="AD9" t="n">
        <v>470669.8866068679</v>
      </c>
      <c r="AE9" t="n">
        <v>669729.5594693798</v>
      </c>
      <c r="AF9" t="n">
        <v>7.845144233906721e-06</v>
      </c>
      <c r="AG9" t="n">
        <v>2.246666666666667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1.8885</v>
      </c>
      <c r="E10" t="n">
        <v>52.95</v>
      </c>
      <c r="F10" t="n">
        <v>49.33</v>
      </c>
      <c r="G10" t="n">
        <v>67.27</v>
      </c>
      <c r="H10" t="n">
        <v>0.99</v>
      </c>
      <c r="I10" t="n">
        <v>44</v>
      </c>
      <c r="J10" t="n">
        <v>161.71</v>
      </c>
      <c r="K10" t="n">
        <v>49.1</v>
      </c>
      <c r="L10" t="n">
        <v>9</v>
      </c>
      <c r="M10" t="n">
        <v>42</v>
      </c>
      <c r="N10" t="n">
        <v>28.61</v>
      </c>
      <c r="O10" t="n">
        <v>20177.64</v>
      </c>
      <c r="P10" t="n">
        <v>535.54</v>
      </c>
      <c r="Q10" t="n">
        <v>1206.84</v>
      </c>
      <c r="R10" t="n">
        <v>135.14</v>
      </c>
      <c r="S10" t="n">
        <v>79.25</v>
      </c>
      <c r="T10" t="n">
        <v>25355.64</v>
      </c>
      <c r="U10" t="n">
        <v>0.59</v>
      </c>
      <c r="V10" t="n">
        <v>0.9</v>
      </c>
      <c r="W10" t="n">
        <v>0.2</v>
      </c>
      <c r="X10" t="n">
        <v>1.5</v>
      </c>
      <c r="Y10" t="n">
        <v>0.5</v>
      </c>
      <c r="Z10" t="n">
        <v>10</v>
      </c>
      <c r="AA10" t="n">
        <v>452.526934351003</v>
      </c>
      <c r="AB10" t="n">
        <v>643.9134370286774</v>
      </c>
      <c r="AC10" t="n">
        <v>583.5953008009769</v>
      </c>
      <c r="AD10" t="n">
        <v>452526.934351003</v>
      </c>
      <c r="AE10" t="n">
        <v>643913.4370286774</v>
      </c>
      <c r="AF10" t="n">
        <v>7.988975403468775e-06</v>
      </c>
      <c r="AG10" t="n">
        <v>2.20625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1.8796</v>
      </c>
      <c r="E11" t="n">
        <v>53.2</v>
      </c>
      <c r="F11" t="n">
        <v>49.7</v>
      </c>
      <c r="G11" t="n">
        <v>74.56</v>
      </c>
      <c r="H11" t="n">
        <v>1.09</v>
      </c>
      <c r="I11" t="n">
        <v>40</v>
      </c>
      <c r="J11" t="n">
        <v>163.13</v>
      </c>
      <c r="K11" t="n">
        <v>49.1</v>
      </c>
      <c r="L11" t="n">
        <v>10</v>
      </c>
      <c r="M11" t="n">
        <v>38</v>
      </c>
      <c r="N11" t="n">
        <v>29.04</v>
      </c>
      <c r="O11" t="n">
        <v>20353.94</v>
      </c>
      <c r="P11" t="n">
        <v>534.9299999999999</v>
      </c>
      <c r="Q11" t="n">
        <v>1206.82</v>
      </c>
      <c r="R11" t="n">
        <v>148.67</v>
      </c>
      <c r="S11" t="n">
        <v>79.25</v>
      </c>
      <c r="T11" t="n">
        <v>32138.87</v>
      </c>
      <c r="U11" t="n">
        <v>0.53</v>
      </c>
      <c r="V11" t="n">
        <v>0.9</v>
      </c>
      <c r="W11" t="n">
        <v>0.2</v>
      </c>
      <c r="X11" t="n">
        <v>1.87</v>
      </c>
      <c r="Y11" t="n">
        <v>0.5</v>
      </c>
      <c r="Z11" t="n">
        <v>10</v>
      </c>
      <c r="AA11" t="n">
        <v>455.5267032615125</v>
      </c>
      <c r="AB11" t="n">
        <v>648.1818934736581</v>
      </c>
      <c r="AC11" t="n">
        <v>587.4639126045437</v>
      </c>
      <c r="AD11" t="n">
        <v>455526.7032615124</v>
      </c>
      <c r="AE11" t="n">
        <v>648181.8934736581</v>
      </c>
      <c r="AF11" t="n">
        <v>7.951325479671649e-06</v>
      </c>
      <c r="AG11" t="n">
        <v>2.216666666666667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1.8923</v>
      </c>
      <c r="E12" t="n">
        <v>52.85</v>
      </c>
      <c r="F12" t="n">
        <v>49.47</v>
      </c>
      <c r="G12" t="n">
        <v>82.45</v>
      </c>
      <c r="H12" t="n">
        <v>1.18</v>
      </c>
      <c r="I12" t="n">
        <v>36</v>
      </c>
      <c r="J12" t="n">
        <v>164.57</v>
      </c>
      <c r="K12" t="n">
        <v>49.1</v>
      </c>
      <c r="L12" t="n">
        <v>11</v>
      </c>
      <c r="M12" t="n">
        <v>34</v>
      </c>
      <c r="N12" t="n">
        <v>29.47</v>
      </c>
      <c r="O12" t="n">
        <v>20530.82</v>
      </c>
      <c r="P12" t="n">
        <v>525.21</v>
      </c>
      <c r="Q12" t="n">
        <v>1206.83</v>
      </c>
      <c r="R12" t="n">
        <v>140.54</v>
      </c>
      <c r="S12" t="n">
        <v>79.25</v>
      </c>
      <c r="T12" t="n">
        <v>28096.54</v>
      </c>
      <c r="U12" t="n">
        <v>0.5600000000000001</v>
      </c>
      <c r="V12" t="n">
        <v>0.9</v>
      </c>
      <c r="W12" t="n">
        <v>0.2</v>
      </c>
      <c r="X12" t="n">
        <v>1.64</v>
      </c>
      <c r="Y12" t="n">
        <v>0.5</v>
      </c>
      <c r="Z12" t="n">
        <v>10</v>
      </c>
      <c r="AA12" t="n">
        <v>446.8168706673158</v>
      </c>
      <c r="AB12" t="n">
        <v>635.7884251162345</v>
      </c>
      <c r="AC12" t="n">
        <v>576.2313936384638</v>
      </c>
      <c r="AD12" t="n">
        <v>446816.8706673157</v>
      </c>
      <c r="AE12" t="n">
        <v>635788.4251162346</v>
      </c>
      <c r="AF12" t="n">
        <v>8.005050651831593e-06</v>
      </c>
      <c r="AG12" t="n">
        <v>2.202083333333333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1.9043</v>
      </c>
      <c r="E13" t="n">
        <v>52.51</v>
      </c>
      <c r="F13" t="n">
        <v>49.26</v>
      </c>
      <c r="G13" t="n">
        <v>92.36</v>
      </c>
      <c r="H13" t="n">
        <v>1.28</v>
      </c>
      <c r="I13" t="n">
        <v>32</v>
      </c>
      <c r="J13" t="n">
        <v>166.01</v>
      </c>
      <c r="K13" t="n">
        <v>49.1</v>
      </c>
      <c r="L13" t="n">
        <v>12</v>
      </c>
      <c r="M13" t="n">
        <v>30</v>
      </c>
      <c r="N13" t="n">
        <v>29.91</v>
      </c>
      <c r="O13" t="n">
        <v>20708.3</v>
      </c>
      <c r="P13" t="n">
        <v>517.96</v>
      </c>
      <c r="Q13" t="n">
        <v>1206.85</v>
      </c>
      <c r="R13" t="n">
        <v>133.52</v>
      </c>
      <c r="S13" t="n">
        <v>79.25</v>
      </c>
      <c r="T13" t="n">
        <v>24604.13</v>
      </c>
      <c r="U13" t="n">
        <v>0.59</v>
      </c>
      <c r="V13" t="n">
        <v>0.9</v>
      </c>
      <c r="W13" t="n">
        <v>0.19</v>
      </c>
      <c r="X13" t="n">
        <v>1.43</v>
      </c>
      <c r="Y13" t="n">
        <v>0.5</v>
      </c>
      <c r="Z13" t="n">
        <v>10</v>
      </c>
      <c r="AA13" t="n">
        <v>439.687853666484</v>
      </c>
      <c r="AB13" t="n">
        <v>625.6443441982149</v>
      </c>
      <c r="AC13" t="n">
        <v>567.0375523326817</v>
      </c>
      <c r="AD13" t="n">
        <v>439687.853666484</v>
      </c>
      <c r="AE13" t="n">
        <v>625644.3441982148</v>
      </c>
      <c r="AF13" t="n">
        <v>8.055814594029964e-06</v>
      </c>
      <c r="AG13" t="n">
        <v>2.187916666666667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1.9089</v>
      </c>
      <c r="E14" t="n">
        <v>52.39</v>
      </c>
      <c r="F14" t="n">
        <v>49.19</v>
      </c>
      <c r="G14" t="n">
        <v>98.39</v>
      </c>
      <c r="H14" t="n">
        <v>1.38</v>
      </c>
      <c r="I14" t="n">
        <v>30</v>
      </c>
      <c r="J14" t="n">
        <v>167.45</v>
      </c>
      <c r="K14" t="n">
        <v>49.1</v>
      </c>
      <c r="L14" t="n">
        <v>13</v>
      </c>
      <c r="M14" t="n">
        <v>28</v>
      </c>
      <c r="N14" t="n">
        <v>30.36</v>
      </c>
      <c r="O14" t="n">
        <v>20886.38</v>
      </c>
      <c r="P14" t="n">
        <v>509.62</v>
      </c>
      <c r="Q14" t="n">
        <v>1206.81</v>
      </c>
      <c r="R14" t="n">
        <v>131.23</v>
      </c>
      <c r="S14" t="n">
        <v>79.25</v>
      </c>
      <c r="T14" t="n">
        <v>23469.96</v>
      </c>
      <c r="U14" t="n">
        <v>0.6</v>
      </c>
      <c r="V14" t="n">
        <v>0.9</v>
      </c>
      <c r="W14" t="n">
        <v>0.19</v>
      </c>
      <c r="X14" t="n">
        <v>1.36</v>
      </c>
      <c r="Y14" t="n">
        <v>0.5</v>
      </c>
      <c r="Z14" t="n">
        <v>10</v>
      </c>
      <c r="AA14" t="n">
        <v>434.2143654628772</v>
      </c>
      <c r="AB14" t="n">
        <v>617.855962260742</v>
      </c>
      <c r="AC14" t="n">
        <v>559.9787415699689</v>
      </c>
      <c r="AD14" t="n">
        <v>434214.3654628772</v>
      </c>
      <c r="AE14" t="n">
        <v>617855.962260742</v>
      </c>
      <c r="AF14" t="n">
        <v>8.075274105206008e-06</v>
      </c>
      <c r="AG14" t="n">
        <v>2.182916666666667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1.919</v>
      </c>
      <c r="E15" t="n">
        <v>52.11</v>
      </c>
      <c r="F15" t="n">
        <v>49.01</v>
      </c>
      <c r="G15" t="n">
        <v>108.91</v>
      </c>
      <c r="H15" t="n">
        <v>1.47</v>
      </c>
      <c r="I15" t="n">
        <v>27</v>
      </c>
      <c r="J15" t="n">
        <v>168.9</v>
      </c>
      <c r="K15" t="n">
        <v>49.1</v>
      </c>
      <c r="L15" t="n">
        <v>14</v>
      </c>
      <c r="M15" t="n">
        <v>25</v>
      </c>
      <c r="N15" t="n">
        <v>30.81</v>
      </c>
      <c r="O15" t="n">
        <v>21065.06</v>
      </c>
      <c r="P15" t="n">
        <v>502.9</v>
      </c>
      <c r="Q15" t="n">
        <v>1206.82</v>
      </c>
      <c r="R15" t="n">
        <v>124.93</v>
      </c>
      <c r="S15" t="n">
        <v>79.25</v>
      </c>
      <c r="T15" t="n">
        <v>20336.48</v>
      </c>
      <c r="U15" t="n">
        <v>0.63</v>
      </c>
      <c r="V15" t="n">
        <v>0.91</v>
      </c>
      <c r="W15" t="n">
        <v>0.18</v>
      </c>
      <c r="X15" t="n">
        <v>1.18</v>
      </c>
      <c r="Y15" t="n">
        <v>0.5</v>
      </c>
      <c r="Z15" t="n">
        <v>10</v>
      </c>
      <c r="AA15" t="n">
        <v>428.0073009650738</v>
      </c>
      <c r="AB15" t="n">
        <v>609.0237537638709</v>
      </c>
      <c r="AC15" t="n">
        <v>551.9738839632469</v>
      </c>
      <c r="AD15" t="n">
        <v>428007.3009650738</v>
      </c>
      <c r="AE15" t="n">
        <v>609023.7537638709</v>
      </c>
      <c r="AF15" t="n">
        <v>8.118000423222971e-06</v>
      </c>
      <c r="AG15" t="n">
        <v>2.17125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1.9249</v>
      </c>
      <c r="E16" t="n">
        <v>51.95</v>
      </c>
      <c r="F16" t="n">
        <v>48.91</v>
      </c>
      <c r="G16" t="n">
        <v>117.39</v>
      </c>
      <c r="H16" t="n">
        <v>1.56</v>
      </c>
      <c r="I16" t="n">
        <v>25</v>
      </c>
      <c r="J16" t="n">
        <v>170.35</v>
      </c>
      <c r="K16" t="n">
        <v>49.1</v>
      </c>
      <c r="L16" t="n">
        <v>15</v>
      </c>
      <c r="M16" t="n">
        <v>23</v>
      </c>
      <c r="N16" t="n">
        <v>31.26</v>
      </c>
      <c r="O16" t="n">
        <v>21244.37</v>
      </c>
      <c r="P16" t="n">
        <v>496.18</v>
      </c>
      <c r="Q16" t="n">
        <v>1206.81</v>
      </c>
      <c r="R16" t="n">
        <v>121.6</v>
      </c>
      <c r="S16" t="n">
        <v>79.25</v>
      </c>
      <c r="T16" t="n">
        <v>18679.49</v>
      </c>
      <c r="U16" t="n">
        <v>0.65</v>
      </c>
      <c r="V16" t="n">
        <v>0.91</v>
      </c>
      <c r="W16" t="n">
        <v>0.18</v>
      </c>
      <c r="X16" t="n">
        <v>1.08</v>
      </c>
      <c r="Y16" t="n">
        <v>0.5</v>
      </c>
      <c r="Z16" t="n">
        <v>10</v>
      </c>
      <c r="AA16" t="n">
        <v>423.0324728482641</v>
      </c>
      <c r="AB16" t="n">
        <v>601.9449294372813</v>
      </c>
      <c r="AC16" t="n">
        <v>545.5581635035878</v>
      </c>
      <c r="AD16" t="n">
        <v>423032.4728482641</v>
      </c>
      <c r="AE16" t="n">
        <v>601944.9294372813</v>
      </c>
      <c r="AF16" t="n">
        <v>8.142959361470503e-06</v>
      </c>
      <c r="AG16" t="n">
        <v>2.164583333333333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1.9325</v>
      </c>
      <c r="E17" t="n">
        <v>51.75</v>
      </c>
      <c r="F17" t="n">
        <v>48.77</v>
      </c>
      <c r="G17" t="n">
        <v>127.22</v>
      </c>
      <c r="H17" t="n">
        <v>1.65</v>
      </c>
      <c r="I17" t="n">
        <v>23</v>
      </c>
      <c r="J17" t="n">
        <v>171.81</v>
      </c>
      <c r="K17" t="n">
        <v>49.1</v>
      </c>
      <c r="L17" t="n">
        <v>16</v>
      </c>
      <c r="M17" t="n">
        <v>21</v>
      </c>
      <c r="N17" t="n">
        <v>31.72</v>
      </c>
      <c r="O17" t="n">
        <v>21424.29</v>
      </c>
      <c r="P17" t="n">
        <v>487.96</v>
      </c>
      <c r="Q17" t="n">
        <v>1206.83</v>
      </c>
      <c r="R17" t="n">
        <v>116.57</v>
      </c>
      <c r="S17" t="n">
        <v>79.25</v>
      </c>
      <c r="T17" t="n">
        <v>16176.39</v>
      </c>
      <c r="U17" t="n">
        <v>0.68</v>
      </c>
      <c r="V17" t="n">
        <v>0.91</v>
      </c>
      <c r="W17" t="n">
        <v>0.18</v>
      </c>
      <c r="X17" t="n">
        <v>0.9399999999999999</v>
      </c>
      <c r="Y17" t="n">
        <v>0.5</v>
      </c>
      <c r="Z17" t="n">
        <v>10</v>
      </c>
      <c r="AA17" t="n">
        <v>416.8534226861789</v>
      </c>
      <c r="AB17" t="n">
        <v>593.152583334953</v>
      </c>
      <c r="AC17" t="n">
        <v>537.5894342097661</v>
      </c>
      <c r="AD17" t="n">
        <v>416853.4226861789</v>
      </c>
      <c r="AE17" t="n">
        <v>593152.5833349529</v>
      </c>
      <c r="AF17" t="n">
        <v>8.175109858196139e-06</v>
      </c>
      <c r="AG17" t="n">
        <v>2.15625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1.9294</v>
      </c>
      <c r="E18" t="n">
        <v>51.83</v>
      </c>
      <c r="F18" t="n">
        <v>48.88</v>
      </c>
      <c r="G18" t="n">
        <v>133.31</v>
      </c>
      <c r="H18" t="n">
        <v>1.74</v>
      </c>
      <c r="I18" t="n">
        <v>22</v>
      </c>
      <c r="J18" t="n">
        <v>173.28</v>
      </c>
      <c r="K18" t="n">
        <v>49.1</v>
      </c>
      <c r="L18" t="n">
        <v>17</v>
      </c>
      <c r="M18" t="n">
        <v>20</v>
      </c>
      <c r="N18" t="n">
        <v>32.18</v>
      </c>
      <c r="O18" t="n">
        <v>21604.83</v>
      </c>
      <c r="P18" t="n">
        <v>481.27</v>
      </c>
      <c r="Q18" t="n">
        <v>1206.81</v>
      </c>
      <c r="R18" t="n">
        <v>120.85</v>
      </c>
      <c r="S18" t="n">
        <v>79.25</v>
      </c>
      <c r="T18" t="n">
        <v>18319.25</v>
      </c>
      <c r="U18" t="n">
        <v>0.66</v>
      </c>
      <c r="V18" t="n">
        <v>0.91</v>
      </c>
      <c r="W18" t="n">
        <v>0.17</v>
      </c>
      <c r="X18" t="n">
        <v>1.05</v>
      </c>
      <c r="Y18" t="n">
        <v>0.5</v>
      </c>
      <c r="Z18" t="n">
        <v>10</v>
      </c>
      <c r="AA18" t="n">
        <v>414.5260056371275</v>
      </c>
      <c r="AB18" t="n">
        <v>589.8408354638509</v>
      </c>
      <c r="AC18" t="n">
        <v>534.5879119804247</v>
      </c>
      <c r="AD18" t="n">
        <v>414526.0056371275</v>
      </c>
      <c r="AE18" t="n">
        <v>589840.8354638509</v>
      </c>
      <c r="AF18" t="n">
        <v>8.161995839794892e-06</v>
      </c>
      <c r="AG18" t="n">
        <v>2.159583333333333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1.9379</v>
      </c>
      <c r="E19" t="n">
        <v>51.6</v>
      </c>
      <c r="F19" t="n">
        <v>48.71</v>
      </c>
      <c r="G19" t="n">
        <v>146.14</v>
      </c>
      <c r="H19" t="n">
        <v>1.83</v>
      </c>
      <c r="I19" t="n">
        <v>20</v>
      </c>
      <c r="J19" t="n">
        <v>174.75</v>
      </c>
      <c r="K19" t="n">
        <v>49.1</v>
      </c>
      <c r="L19" t="n">
        <v>18</v>
      </c>
      <c r="M19" t="n">
        <v>18</v>
      </c>
      <c r="N19" t="n">
        <v>32.65</v>
      </c>
      <c r="O19" t="n">
        <v>21786.02</v>
      </c>
      <c r="P19" t="n">
        <v>474.04</v>
      </c>
      <c r="Q19" t="n">
        <v>1206.82</v>
      </c>
      <c r="R19" t="n">
        <v>115.01</v>
      </c>
      <c r="S19" t="n">
        <v>79.25</v>
      </c>
      <c r="T19" t="n">
        <v>15409.12</v>
      </c>
      <c r="U19" t="n">
        <v>0.6899999999999999</v>
      </c>
      <c r="V19" t="n">
        <v>0.91</v>
      </c>
      <c r="W19" t="n">
        <v>0.17</v>
      </c>
      <c r="X19" t="n">
        <v>0.88</v>
      </c>
      <c r="Y19" t="n">
        <v>0.5</v>
      </c>
      <c r="Z19" t="n">
        <v>10</v>
      </c>
      <c r="AA19" t="n">
        <v>408.6015167359126</v>
      </c>
      <c r="AB19" t="n">
        <v>581.4107118149911</v>
      </c>
      <c r="AC19" t="n">
        <v>526.9474742076877</v>
      </c>
      <c r="AD19" t="n">
        <v>408601.5167359126</v>
      </c>
      <c r="AE19" t="n">
        <v>581410.7118149912</v>
      </c>
      <c r="AF19" t="n">
        <v>8.197953632185405e-06</v>
      </c>
      <c r="AG19" t="n">
        <v>2.15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1.9407</v>
      </c>
      <c r="E20" t="n">
        <v>51.53</v>
      </c>
      <c r="F20" t="n">
        <v>48.67</v>
      </c>
      <c r="G20" t="n">
        <v>153.69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467.69</v>
      </c>
      <c r="Q20" t="n">
        <v>1206.81</v>
      </c>
      <c r="R20" t="n">
        <v>113.39</v>
      </c>
      <c r="S20" t="n">
        <v>79.25</v>
      </c>
      <c r="T20" t="n">
        <v>14606.58</v>
      </c>
      <c r="U20" t="n">
        <v>0.7</v>
      </c>
      <c r="V20" t="n">
        <v>0.91</v>
      </c>
      <c r="W20" t="n">
        <v>0.17</v>
      </c>
      <c r="X20" t="n">
        <v>0.84</v>
      </c>
      <c r="Y20" t="n">
        <v>0.5</v>
      </c>
      <c r="Z20" t="n">
        <v>10</v>
      </c>
      <c r="AA20" t="n">
        <v>404.746543323949</v>
      </c>
      <c r="AB20" t="n">
        <v>575.9253605774769</v>
      </c>
      <c r="AC20" t="n">
        <v>521.9759593714252</v>
      </c>
      <c r="AD20" t="n">
        <v>404746.543323949</v>
      </c>
      <c r="AE20" t="n">
        <v>575925.3605774769</v>
      </c>
      <c r="AF20" t="n">
        <v>8.209798552031692e-06</v>
      </c>
      <c r="AG20" t="n">
        <v>2.147083333333333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1.9435</v>
      </c>
      <c r="E21" t="n">
        <v>51.45</v>
      </c>
      <c r="F21" t="n">
        <v>48.63</v>
      </c>
      <c r="G21" t="n">
        <v>162.09</v>
      </c>
      <c r="H21" t="n">
        <v>2</v>
      </c>
      <c r="I21" t="n">
        <v>18</v>
      </c>
      <c r="J21" t="n">
        <v>177.7</v>
      </c>
      <c r="K21" t="n">
        <v>49.1</v>
      </c>
      <c r="L21" t="n">
        <v>20</v>
      </c>
      <c r="M21" t="n">
        <v>11</v>
      </c>
      <c r="N21" t="n">
        <v>33.61</v>
      </c>
      <c r="O21" t="n">
        <v>22150.3</v>
      </c>
      <c r="P21" t="n">
        <v>460.96</v>
      </c>
      <c r="Q21" t="n">
        <v>1206.81</v>
      </c>
      <c r="R21" t="n">
        <v>111.76</v>
      </c>
      <c r="S21" t="n">
        <v>79.25</v>
      </c>
      <c r="T21" t="n">
        <v>13796.91</v>
      </c>
      <c r="U21" t="n">
        <v>0.71</v>
      </c>
      <c r="V21" t="n">
        <v>0.91</v>
      </c>
      <c r="W21" t="n">
        <v>0.17</v>
      </c>
      <c r="X21" t="n">
        <v>0.8</v>
      </c>
      <c r="Y21" t="n">
        <v>0.5</v>
      </c>
      <c r="Z21" t="n">
        <v>10</v>
      </c>
      <c r="AA21" t="n">
        <v>400.7103902684713</v>
      </c>
      <c r="AB21" t="n">
        <v>570.1822036755502</v>
      </c>
      <c r="AC21" t="n">
        <v>516.7707886341999</v>
      </c>
      <c r="AD21" t="n">
        <v>400710.3902684713</v>
      </c>
      <c r="AE21" t="n">
        <v>570182.2036755502</v>
      </c>
      <c r="AF21" t="n">
        <v>8.221643471877979e-06</v>
      </c>
      <c r="AG21" t="n">
        <v>2.14375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1.9433</v>
      </c>
      <c r="E22" t="n">
        <v>51.46</v>
      </c>
      <c r="F22" t="n">
        <v>48.63</v>
      </c>
      <c r="G22" t="n">
        <v>162.11</v>
      </c>
      <c r="H22" t="n">
        <v>2.08</v>
      </c>
      <c r="I22" t="n">
        <v>18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461.7</v>
      </c>
      <c r="Q22" t="n">
        <v>1206.82</v>
      </c>
      <c r="R22" t="n">
        <v>111.55</v>
      </c>
      <c r="S22" t="n">
        <v>79.25</v>
      </c>
      <c r="T22" t="n">
        <v>13688.25</v>
      </c>
      <c r="U22" t="n">
        <v>0.71</v>
      </c>
      <c r="V22" t="n">
        <v>0.91</v>
      </c>
      <c r="W22" t="n">
        <v>0.19</v>
      </c>
      <c r="X22" t="n">
        <v>0.8</v>
      </c>
      <c r="Y22" t="n">
        <v>0.5</v>
      </c>
      <c r="Z22" t="n">
        <v>10</v>
      </c>
      <c r="AA22" t="n">
        <v>401.1196121609888</v>
      </c>
      <c r="AB22" t="n">
        <v>570.7644971376978</v>
      </c>
      <c r="AC22" t="n">
        <v>517.2985361677265</v>
      </c>
      <c r="AD22" t="n">
        <v>401119.6121609889</v>
      </c>
      <c r="AE22" t="n">
        <v>570764.4971376979</v>
      </c>
      <c r="AF22" t="n">
        <v>8.220797406174673e-06</v>
      </c>
      <c r="AG22" t="n">
        <v>2.144166666666667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1.9427</v>
      </c>
      <c r="E23" t="n">
        <v>51.47</v>
      </c>
      <c r="F23" t="n">
        <v>48.65</v>
      </c>
      <c r="G23" t="n">
        <v>162.16</v>
      </c>
      <c r="H23" t="n">
        <v>2.16</v>
      </c>
      <c r="I23" t="n">
        <v>18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464.83</v>
      </c>
      <c r="Q23" t="n">
        <v>1206.81</v>
      </c>
      <c r="R23" t="n">
        <v>112.07</v>
      </c>
      <c r="S23" t="n">
        <v>79.25</v>
      </c>
      <c r="T23" t="n">
        <v>13950.92</v>
      </c>
      <c r="U23" t="n">
        <v>0.71</v>
      </c>
      <c r="V23" t="n">
        <v>0.91</v>
      </c>
      <c r="W23" t="n">
        <v>0.19</v>
      </c>
      <c r="X23" t="n">
        <v>0.82</v>
      </c>
      <c r="Y23" t="n">
        <v>0.5</v>
      </c>
      <c r="Z23" t="n">
        <v>10</v>
      </c>
      <c r="AA23" t="n">
        <v>402.8513562501523</v>
      </c>
      <c r="AB23" t="n">
        <v>573.228645023406</v>
      </c>
      <c r="AC23" t="n">
        <v>519.5318567413958</v>
      </c>
      <c r="AD23" t="n">
        <v>402851.3562501523</v>
      </c>
      <c r="AE23" t="n">
        <v>573228.645023406</v>
      </c>
      <c r="AF23" t="n">
        <v>8.218259209064755e-06</v>
      </c>
      <c r="AG23" t="n">
        <v>2.144583333333333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0.7323</v>
      </c>
      <c r="E2" t="n">
        <v>136.56</v>
      </c>
      <c r="F2" t="n">
        <v>97.77</v>
      </c>
      <c r="G2" t="n">
        <v>6.01</v>
      </c>
      <c r="H2" t="n">
        <v>0.1</v>
      </c>
      <c r="I2" t="n">
        <v>976</v>
      </c>
      <c r="J2" t="n">
        <v>185.69</v>
      </c>
      <c r="K2" t="n">
        <v>53.44</v>
      </c>
      <c r="L2" t="n">
        <v>1</v>
      </c>
      <c r="M2" t="n">
        <v>974</v>
      </c>
      <c r="N2" t="n">
        <v>36.26</v>
      </c>
      <c r="O2" t="n">
        <v>23136.14</v>
      </c>
      <c r="P2" t="n">
        <v>1321.07</v>
      </c>
      <c r="Q2" t="n">
        <v>1207.25</v>
      </c>
      <c r="R2" t="n">
        <v>1786.6</v>
      </c>
      <c r="S2" t="n">
        <v>79.25</v>
      </c>
      <c r="T2" t="n">
        <v>846426.52</v>
      </c>
      <c r="U2" t="n">
        <v>0.04</v>
      </c>
      <c r="V2" t="n">
        <v>0.46</v>
      </c>
      <c r="W2" t="n">
        <v>1.72</v>
      </c>
      <c r="X2" t="n">
        <v>49.92</v>
      </c>
      <c r="Y2" t="n">
        <v>0.5</v>
      </c>
      <c r="Z2" t="n">
        <v>10</v>
      </c>
      <c r="AA2" t="n">
        <v>2672.785757898759</v>
      </c>
      <c r="AB2" t="n">
        <v>3803.182823312255</v>
      </c>
      <c r="AC2" t="n">
        <v>3446.922359648128</v>
      </c>
      <c r="AD2" t="n">
        <v>2672785.757898759</v>
      </c>
      <c r="AE2" t="n">
        <v>3803182.823312255</v>
      </c>
      <c r="AF2" t="n">
        <v>2.816128218783321e-06</v>
      </c>
      <c r="AG2" t="n">
        <v>5.69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1.3177</v>
      </c>
      <c r="E3" t="n">
        <v>75.89</v>
      </c>
      <c r="F3" t="n">
        <v>62.14</v>
      </c>
      <c r="G3" t="n">
        <v>12.31</v>
      </c>
      <c r="H3" t="n">
        <v>0.19</v>
      </c>
      <c r="I3" t="n">
        <v>303</v>
      </c>
      <c r="J3" t="n">
        <v>187.21</v>
      </c>
      <c r="K3" t="n">
        <v>53.44</v>
      </c>
      <c r="L3" t="n">
        <v>2</v>
      </c>
      <c r="M3" t="n">
        <v>301</v>
      </c>
      <c r="N3" t="n">
        <v>36.77</v>
      </c>
      <c r="O3" t="n">
        <v>23322.88</v>
      </c>
      <c r="P3" t="n">
        <v>833.23</v>
      </c>
      <c r="Q3" t="n">
        <v>1206.9</v>
      </c>
      <c r="R3" t="n">
        <v>570.72</v>
      </c>
      <c r="S3" t="n">
        <v>79.25</v>
      </c>
      <c r="T3" t="n">
        <v>241849.67</v>
      </c>
      <c r="U3" t="n">
        <v>0.14</v>
      </c>
      <c r="V3" t="n">
        <v>0.72</v>
      </c>
      <c r="W3" t="n">
        <v>0.62</v>
      </c>
      <c r="X3" t="n">
        <v>14.31</v>
      </c>
      <c r="Y3" t="n">
        <v>0.5</v>
      </c>
      <c r="Z3" t="n">
        <v>10</v>
      </c>
      <c r="AA3" t="n">
        <v>952.052967070038</v>
      </c>
      <c r="AB3" t="n">
        <v>1354.703226977232</v>
      </c>
      <c r="AC3" t="n">
        <v>1227.802359416553</v>
      </c>
      <c r="AD3" t="n">
        <v>952052.967070038</v>
      </c>
      <c r="AE3" t="n">
        <v>1354703.226977232</v>
      </c>
      <c r="AF3" t="n">
        <v>5.067338732610655e-06</v>
      </c>
      <c r="AG3" t="n">
        <v>3.162083333333333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1.5262</v>
      </c>
      <c r="E4" t="n">
        <v>65.52</v>
      </c>
      <c r="F4" t="n">
        <v>56.28</v>
      </c>
      <c r="G4" t="n">
        <v>18.55</v>
      </c>
      <c r="H4" t="n">
        <v>0.28</v>
      </c>
      <c r="I4" t="n">
        <v>182</v>
      </c>
      <c r="J4" t="n">
        <v>188.73</v>
      </c>
      <c r="K4" t="n">
        <v>53.44</v>
      </c>
      <c r="L4" t="n">
        <v>3</v>
      </c>
      <c r="M4" t="n">
        <v>180</v>
      </c>
      <c r="N4" t="n">
        <v>37.29</v>
      </c>
      <c r="O4" t="n">
        <v>23510.33</v>
      </c>
      <c r="P4" t="n">
        <v>750.05</v>
      </c>
      <c r="Q4" t="n">
        <v>1206.85</v>
      </c>
      <c r="R4" t="n">
        <v>371.53</v>
      </c>
      <c r="S4" t="n">
        <v>79.25</v>
      </c>
      <c r="T4" t="n">
        <v>142858.87</v>
      </c>
      <c r="U4" t="n">
        <v>0.21</v>
      </c>
      <c r="V4" t="n">
        <v>0.79</v>
      </c>
      <c r="W4" t="n">
        <v>0.43</v>
      </c>
      <c r="X4" t="n">
        <v>8.449999999999999</v>
      </c>
      <c r="Y4" t="n">
        <v>0.5</v>
      </c>
      <c r="Z4" t="n">
        <v>10</v>
      </c>
      <c r="AA4" t="n">
        <v>744.4611908122554</v>
      </c>
      <c r="AB4" t="n">
        <v>1059.31498817385</v>
      </c>
      <c r="AC4" t="n">
        <v>960.0844051632496</v>
      </c>
      <c r="AD4" t="n">
        <v>744461.1908122554</v>
      </c>
      <c r="AE4" t="n">
        <v>1059314.98817385</v>
      </c>
      <c r="AF4" t="n">
        <v>5.869145005471945e-06</v>
      </c>
      <c r="AG4" t="n">
        <v>2.73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1.6355</v>
      </c>
      <c r="E5" t="n">
        <v>61.14</v>
      </c>
      <c r="F5" t="n">
        <v>53.83</v>
      </c>
      <c r="G5" t="n">
        <v>24.85</v>
      </c>
      <c r="H5" t="n">
        <v>0.37</v>
      </c>
      <c r="I5" t="n">
        <v>130</v>
      </c>
      <c r="J5" t="n">
        <v>190.25</v>
      </c>
      <c r="K5" t="n">
        <v>53.44</v>
      </c>
      <c r="L5" t="n">
        <v>4</v>
      </c>
      <c r="M5" t="n">
        <v>128</v>
      </c>
      <c r="N5" t="n">
        <v>37.82</v>
      </c>
      <c r="O5" t="n">
        <v>23698.48</v>
      </c>
      <c r="P5" t="n">
        <v>712.9299999999999</v>
      </c>
      <c r="Q5" t="n">
        <v>1206.84</v>
      </c>
      <c r="R5" t="n">
        <v>288.29</v>
      </c>
      <c r="S5" t="n">
        <v>79.25</v>
      </c>
      <c r="T5" t="n">
        <v>101502</v>
      </c>
      <c r="U5" t="n">
        <v>0.27</v>
      </c>
      <c r="V5" t="n">
        <v>0.83</v>
      </c>
      <c r="W5" t="n">
        <v>0.35</v>
      </c>
      <c r="X5" t="n">
        <v>6</v>
      </c>
      <c r="Y5" t="n">
        <v>0.5</v>
      </c>
      <c r="Z5" t="n">
        <v>10</v>
      </c>
      <c r="AA5" t="n">
        <v>663.1435008610133</v>
      </c>
      <c r="AB5" t="n">
        <v>943.6057358553516</v>
      </c>
      <c r="AC5" t="n">
        <v>855.2141352961174</v>
      </c>
      <c r="AD5" t="n">
        <v>663143.5008610133</v>
      </c>
      <c r="AE5" t="n">
        <v>943605.7358553516</v>
      </c>
      <c r="AF5" t="n">
        <v>6.289468389758462e-06</v>
      </c>
      <c r="AG5" t="n">
        <v>2.5475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1.7039</v>
      </c>
      <c r="E6" t="n">
        <v>58.69</v>
      </c>
      <c r="F6" t="n">
        <v>52.46</v>
      </c>
      <c r="G6" t="n">
        <v>31.17</v>
      </c>
      <c r="H6" t="n">
        <v>0.46</v>
      </c>
      <c r="I6" t="n">
        <v>101</v>
      </c>
      <c r="J6" t="n">
        <v>191.78</v>
      </c>
      <c r="K6" t="n">
        <v>53.44</v>
      </c>
      <c r="L6" t="n">
        <v>5</v>
      </c>
      <c r="M6" t="n">
        <v>99</v>
      </c>
      <c r="N6" t="n">
        <v>38.35</v>
      </c>
      <c r="O6" t="n">
        <v>23887.36</v>
      </c>
      <c r="P6" t="n">
        <v>690.8200000000001</v>
      </c>
      <c r="Q6" t="n">
        <v>1206.88</v>
      </c>
      <c r="R6" t="n">
        <v>241.84</v>
      </c>
      <c r="S6" t="n">
        <v>79.25</v>
      </c>
      <c r="T6" t="n">
        <v>78420.48</v>
      </c>
      <c r="U6" t="n">
        <v>0.33</v>
      </c>
      <c r="V6" t="n">
        <v>0.85</v>
      </c>
      <c r="W6" t="n">
        <v>0.3</v>
      </c>
      <c r="X6" t="n">
        <v>4.63</v>
      </c>
      <c r="Y6" t="n">
        <v>0.5</v>
      </c>
      <c r="Z6" t="n">
        <v>10</v>
      </c>
      <c r="AA6" t="n">
        <v>618.7138544653337</v>
      </c>
      <c r="AB6" t="n">
        <v>880.3855291782827</v>
      </c>
      <c r="AC6" t="n">
        <v>797.9160368084464</v>
      </c>
      <c r="AD6" t="n">
        <v>618713.8544653337</v>
      </c>
      <c r="AE6" t="n">
        <v>880385.5291782827</v>
      </c>
      <c r="AF6" t="n">
        <v>6.552506994380584e-06</v>
      </c>
      <c r="AG6" t="n">
        <v>2.445416666666667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1.7509</v>
      </c>
      <c r="E7" t="n">
        <v>57.11</v>
      </c>
      <c r="F7" t="n">
        <v>51.59</v>
      </c>
      <c r="G7" t="n">
        <v>37.75</v>
      </c>
      <c r="H7" t="n">
        <v>0.55</v>
      </c>
      <c r="I7" t="n">
        <v>82</v>
      </c>
      <c r="J7" t="n">
        <v>193.32</v>
      </c>
      <c r="K7" t="n">
        <v>53.44</v>
      </c>
      <c r="L7" t="n">
        <v>6</v>
      </c>
      <c r="M7" t="n">
        <v>80</v>
      </c>
      <c r="N7" t="n">
        <v>38.89</v>
      </c>
      <c r="O7" t="n">
        <v>24076.95</v>
      </c>
      <c r="P7" t="n">
        <v>675.59</v>
      </c>
      <c r="Q7" t="n">
        <v>1206.84</v>
      </c>
      <c r="R7" t="n">
        <v>212.43</v>
      </c>
      <c r="S7" t="n">
        <v>79.25</v>
      </c>
      <c r="T7" t="n">
        <v>63810.65</v>
      </c>
      <c r="U7" t="n">
        <v>0.37</v>
      </c>
      <c r="V7" t="n">
        <v>0.86</v>
      </c>
      <c r="W7" t="n">
        <v>0.27</v>
      </c>
      <c r="X7" t="n">
        <v>3.76</v>
      </c>
      <c r="Y7" t="n">
        <v>0.5</v>
      </c>
      <c r="Z7" t="n">
        <v>10</v>
      </c>
      <c r="AA7" t="n">
        <v>590.5130802123393</v>
      </c>
      <c r="AB7" t="n">
        <v>840.2578459451108</v>
      </c>
      <c r="AC7" t="n">
        <v>761.5472859481248</v>
      </c>
      <c r="AD7" t="n">
        <v>590513.0802123393</v>
      </c>
      <c r="AE7" t="n">
        <v>840257.8459451108</v>
      </c>
      <c r="AF7" t="n">
        <v>6.733249895217421e-06</v>
      </c>
      <c r="AG7" t="n">
        <v>2.379583333333333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1.7862</v>
      </c>
      <c r="E8" t="n">
        <v>55.98</v>
      </c>
      <c r="F8" t="n">
        <v>50.95</v>
      </c>
      <c r="G8" t="n">
        <v>44.3</v>
      </c>
      <c r="H8" t="n">
        <v>0.64</v>
      </c>
      <c r="I8" t="n">
        <v>69</v>
      </c>
      <c r="J8" t="n">
        <v>194.86</v>
      </c>
      <c r="K8" t="n">
        <v>53.44</v>
      </c>
      <c r="L8" t="n">
        <v>7</v>
      </c>
      <c r="M8" t="n">
        <v>67</v>
      </c>
      <c r="N8" t="n">
        <v>39.43</v>
      </c>
      <c r="O8" t="n">
        <v>24267.28</v>
      </c>
      <c r="P8" t="n">
        <v>662.97</v>
      </c>
      <c r="Q8" t="n">
        <v>1206.82</v>
      </c>
      <c r="R8" t="n">
        <v>190.54</v>
      </c>
      <c r="S8" t="n">
        <v>79.25</v>
      </c>
      <c r="T8" t="n">
        <v>52930.11</v>
      </c>
      <c r="U8" t="n">
        <v>0.42</v>
      </c>
      <c r="V8" t="n">
        <v>0.87</v>
      </c>
      <c r="W8" t="n">
        <v>0.25</v>
      </c>
      <c r="X8" t="n">
        <v>3.12</v>
      </c>
      <c r="Y8" t="n">
        <v>0.5</v>
      </c>
      <c r="Z8" t="n">
        <v>10</v>
      </c>
      <c r="AA8" t="n">
        <v>569.7227344372948</v>
      </c>
      <c r="AB8" t="n">
        <v>810.6746720192916</v>
      </c>
      <c r="AC8" t="n">
        <v>734.7352949364864</v>
      </c>
      <c r="AD8" t="n">
        <v>569722.7344372948</v>
      </c>
      <c r="AE8" t="n">
        <v>810674.6720192917</v>
      </c>
      <c r="AF8" t="n">
        <v>6.86899935052679e-06</v>
      </c>
      <c r="AG8" t="n">
        <v>2.3325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1.8108</v>
      </c>
      <c r="E9" t="n">
        <v>55.22</v>
      </c>
      <c r="F9" t="n">
        <v>50.52</v>
      </c>
      <c r="G9" t="n">
        <v>50.52</v>
      </c>
      <c r="H9" t="n">
        <v>0.72</v>
      </c>
      <c r="I9" t="n">
        <v>60</v>
      </c>
      <c r="J9" t="n">
        <v>196.41</v>
      </c>
      <c r="K9" t="n">
        <v>53.44</v>
      </c>
      <c r="L9" t="n">
        <v>8</v>
      </c>
      <c r="M9" t="n">
        <v>58</v>
      </c>
      <c r="N9" t="n">
        <v>39.98</v>
      </c>
      <c r="O9" t="n">
        <v>24458.36</v>
      </c>
      <c r="P9" t="n">
        <v>653.15</v>
      </c>
      <c r="Q9" t="n">
        <v>1206.87</v>
      </c>
      <c r="R9" t="n">
        <v>176.07</v>
      </c>
      <c r="S9" t="n">
        <v>79.25</v>
      </c>
      <c r="T9" t="n">
        <v>45737.67</v>
      </c>
      <c r="U9" t="n">
        <v>0.45</v>
      </c>
      <c r="V9" t="n">
        <v>0.88</v>
      </c>
      <c r="W9" t="n">
        <v>0.24</v>
      </c>
      <c r="X9" t="n">
        <v>2.69</v>
      </c>
      <c r="Y9" t="n">
        <v>0.5</v>
      </c>
      <c r="Z9" t="n">
        <v>10</v>
      </c>
      <c r="AA9" t="n">
        <v>555.227794984806</v>
      </c>
      <c r="AB9" t="n">
        <v>790.0494106837197</v>
      </c>
      <c r="AC9" t="n">
        <v>716.0420903828192</v>
      </c>
      <c r="AD9" t="n">
        <v>555227.794984806</v>
      </c>
      <c r="AE9" t="n">
        <v>790049.4106837197</v>
      </c>
      <c r="AF9" t="n">
        <v>6.963600953943518e-06</v>
      </c>
      <c r="AG9" t="n">
        <v>2.300833333333333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1.8305</v>
      </c>
      <c r="E10" t="n">
        <v>54.63</v>
      </c>
      <c r="F10" t="n">
        <v>50.19</v>
      </c>
      <c r="G10" t="n">
        <v>56.82</v>
      </c>
      <c r="H10" t="n">
        <v>0.8100000000000001</v>
      </c>
      <c r="I10" t="n">
        <v>53</v>
      </c>
      <c r="J10" t="n">
        <v>197.97</v>
      </c>
      <c r="K10" t="n">
        <v>53.44</v>
      </c>
      <c r="L10" t="n">
        <v>9</v>
      </c>
      <c r="M10" t="n">
        <v>51</v>
      </c>
      <c r="N10" t="n">
        <v>40.53</v>
      </c>
      <c r="O10" t="n">
        <v>24650.18</v>
      </c>
      <c r="P10" t="n">
        <v>645.22</v>
      </c>
      <c r="Q10" t="n">
        <v>1206.81</v>
      </c>
      <c r="R10" t="n">
        <v>164.73</v>
      </c>
      <c r="S10" t="n">
        <v>79.25</v>
      </c>
      <c r="T10" t="n">
        <v>40102.65</v>
      </c>
      <c r="U10" t="n">
        <v>0.48</v>
      </c>
      <c r="V10" t="n">
        <v>0.89</v>
      </c>
      <c r="W10" t="n">
        <v>0.22</v>
      </c>
      <c r="X10" t="n">
        <v>2.36</v>
      </c>
      <c r="Y10" t="n">
        <v>0.5</v>
      </c>
      <c r="Z10" t="n">
        <v>10</v>
      </c>
      <c r="AA10" t="n">
        <v>543.9194923297385</v>
      </c>
      <c r="AB10" t="n">
        <v>773.9585054207481</v>
      </c>
      <c r="AC10" t="n">
        <v>701.4584893006047</v>
      </c>
      <c r="AD10" t="n">
        <v>543919.4923297386</v>
      </c>
      <c r="AE10" t="n">
        <v>773958.5054207481</v>
      </c>
      <c r="AF10" t="n">
        <v>7.039359148549597e-06</v>
      </c>
      <c r="AG10" t="n">
        <v>2.27625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1.8485</v>
      </c>
      <c r="E11" t="n">
        <v>54.1</v>
      </c>
      <c r="F11" t="n">
        <v>49.88</v>
      </c>
      <c r="G11" t="n">
        <v>63.68</v>
      </c>
      <c r="H11" t="n">
        <v>0.89</v>
      </c>
      <c r="I11" t="n">
        <v>47</v>
      </c>
      <c r="J11" t="n">
        <v>199.53</v>
      </c>
      <c r="K11" t="n">
        <v>53.44</v>
      </c>
      <c r="L11" t="n">
        <v>10</v>
      </c>
      <c r="M11" t="n">
        <v>45</v>
      </c>
      <c r="N11" t="n">
        <v>41.1</v>
      </c>
      <c r="O11" t="n">
        <v>24842.77</v>
      </c>
      <c r="P11" t="n">
        <v>636.8099999999999</v>
      </c>
      <c r="Q11" t="n">
        <v>1206.81</v>
      </c>
      <c r="R11" t="n">
        <v>154.17</v>
      </c>
      <c r="S11" t="n">
        <v>79.25</v>
      </c>
      <c r="T11" t="n">
        <v>34856.16</v>
      </c>
      <c r="U11" t="n">
        <v>0.51</v>
      </c>
      <c r="V11" t="n">
        <v>0.89</v>
      </c>
      <c r="W11" t="n">
        <v>0.22</v>
      </c>
      <c r="X11" t="n">
        <v>2.05</v>
      </c>
      <c r="Y11" t="n">
        <v>0.5</v>
      </c>
      <c r="Z11" t="n">
        <v>10</v>
      </c>
      <c r="AA11" t="n">
        <v>533.161127433646</v>
      </c>
      <c r="AB11" t="n">
        <v>758.6501222258632</v>
      </c>
      <c r="AC11" t="n">
        <v>687.5841080846748</v>
      </c>
      <c r="AD11" t="n">
        <v>533161.127433646</v>
      </c>
      <c r="AE11" t="n">
        <v>758650.1222258633</v>
      </c>
      <c r="AF11" t="n">
        <v>7.108579833976471e-06</v>
      </c>
      <c r="AG11" t="n">
        <v>2.254166666666667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1.8412</v>
      </c>
      <c r="E12" t="n">
        <v>54.31</v>
      </c>
      <c r="F12" t="n">
        <v>50.24</v>
      </c>
      <c r="G12" t="n">
        <v>70.11</v>
      </c>
      <c r="H12" t="n">
        <v>0.97</v>
      </c>
      <c r="I12" t="n">
        <v>43</v>
      </c>
      <c r="J12" t="n">
        <v>201.1</v>
      </c>
      <c r="K12" t="n">
        <v>53.44</v>
      </c>
      <c r="L12" t="n">
        <v>11</v>
      </c>
      <c r="M12" t="n">
        <v>41</v>
      </c>
      <c r="N12" t="n">
        <v>41.66</v>
      </c>
      <c r="O12" t="n">
        <v>25036.12</v>
      </c>
      <c r="P12" t="n">
        <v>638.5700000000001</v>
      </c>
      <c r="Q12" t="n">
        <v>1206.81</v>
      </c>
      <c r="R12" t="n">
        <v>168.08</v>
      </c>
      <c r="S12" t="n">
        <v>79.25</v>
      </c>
      <c r="T12" t="n">
        <v>41831.04</v>
      </c>
      <c r="U12" t="n">
        <v>0.47</v>
      </c>
      <c r="V12" t="n">
        <v>0.89</v>
      </c>
      <c r="W12" t="n">
        <v>0.2</v>
      </c>
      <c r="X12" t="n">
        <v>2.41</v>
      </c>
      <c r="Y12" t="n">
        <v>0.5</v>
      </c>
      <c r="Z12" t="n">
        <v>10</v>
      </c>
      <c r="AA12" t="n">
        <v>537.4718476544884</v>
      </c>
      <c r="AB12" t="n">
        <v>764.7839685513917</v>
      </c>
      <c r="AC12" t="n">
        <v>693.1433706898043</v>
      </c>
      <c r="AD12" t="n">
        <v>537471.8476544884</v>
      </c>
      <c r="AE12" t="n">
        <v>764783.9685513917</v>
      </c>
      <c r="AF12" t="n">
        <v>7.080507000442239e-06</v>
      </c>
      <c r="AG12" t="n">
        <v>2.262916666666667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1.8672</v>
      </c>
      <c r="E13" t="n">
        <v>53.56</v>
      </c>
      <c r="F13" t="n">
        <v>49.64</v>
      </c>
      <c r="G13" t="n">
        <v>76.36</v>
      </c>
      <c r="H13" t="n">
        <v>1.05</v>
      </c>
      <c r="I13" t="n">
        <v>39</v>
      </c>
      <c r="J13" t="n">
        <v>202.67</v>
      </c>
      <c r="K13" t="n">
        <v>53.44</v>
      </c>
      <c r="L13" t="n">
        <v>12</v>
      </c>
      <c r="M13" t="n">
        <v>37</v>
      </c>
      <c r="N13" t="n">
        <v>42.24</v>
      </c>
      <c r="O13" t="n">
        <v>25230.25</v>
      </c>
      <c r="P13" t="n">
        <v>626.98</v>
      </c>
      <c r="Q13" t="n">
        <v>1206.82</v>
      </c>
      <c r="R13" t="n">
        <v>146.32</v>
      </c>
      <c r="S13" t="n">
        <v>79.25</v>
      </c>
      <c r="T13" t="n">
        <v>30971.53</v>
      </c>
      <c r="U13" t="n">
        <v>0.54</v>
      </c>
      <c r="V13" t="n">
        <v>0.9</v>
      </c>
      <c r="W13" t="n">
        <v>0.2</v>
      </c>
      <c r="X13" t="n">
        <v>1.81</v>
      </c>
      <c r="Y13" t="n">
        <v>0.5</v>
      </c>
      <c r="Z13" t="n">
        <v>10</v>
      </c>
      <c r="AA13" t="n">
        <v>521.9300700284525</v>
      </c>
      <c r="AB13" t="n">
        <v>742.6691314244733</v>
      </c>
      <c r="AC13" t="n">
        <v>673.1001253045185</v>
      </c>
      <c r="AD13" t="n">
        <v>521930.0700284525</v>
      </c>
      <c r="AE13" t="n">
        <v>742669.1314244734</v>
      </c>
      <c r="AF13" t="n">
        <v>7.180492434947724e-06</v>
      </c>
      <c r="AG13" t="n">
        <v>2.231666666666667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1.877</v>
      </c>
      <c r="E14" t="n">
        <v>53.28</v>
      </c>
      <c r="F14" t="n">
        <v>49.47</v>
      </c>
      <c r="G14" t="n">
        <v>82.45</v>
      </c>
      <c r="H14" t="n">
        <v>1.13</v>
      </c>
      <c r="I14" t="n">
        <v>36</v>
      </c>
      <c r="J14" t="n">
        <v>204.25</v>
      </c>
      <c r="K14" t="n">
        <v>53.44</v>
      </c>
      <c r="L14" t="n">
        <v>13</v>
      </c>
      <c r="M14" t="n">
        <v>34</v>
      </c>
      <c r="N14" t="n">
        <v>42.82</v>
      </c>
      <c r="O14" t="n">
        <v>25425.3</v>
      </c>
      <c r="P14" t="n">
        <v>619.78</v>
      </c>
      <c r="Q14" t="n">
        <v>1206.82</v>
      </c>
      <c r="R14" t="n">
        <v>140.52</v>
      </c>
      <c r="S14" t="n">
        <v>79.25</v>
      </c>
      <c r="T14" t="n">
        <v>28084.21</v>
      </c>
      <c r="U14" t="n">
        <v>0.5600000000000001</v>
      </c>
      <c r="V14" t="n">
        <v>0.9</v>
      </c>
      <c r="W14" t="n">
        <v>0.2</v>
      </c>
      <c r="X14" t="n">
        <v>1.64</v>
      </c>
      <c r="Y14" t="n">
        <v>0.5</v>
      </c>
      <c r="Z14" t="n">
        <v>10</v>
      </c>
      <c r="AA14" t="n">
        <v>514.928756418655</v>
      </c>
      <c r="AB14" t="n">
        <v>732.7067632912574</v>
      </c>
      <c r="AC14" t="n">
        <v>664.0709749668227</v>
      </c>
      <c r="AD14" t="n">
        <v>514928.756418655</v>
      </c>
      <c r="AE14" t="n">
        <v>732706.7632912574</v>
      </c>
      <c r="AF14" t="n">
        <v>7.218179252569021e-06</v>
      </c>
      <c r="AG14" t="n">
        <v>2.22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1.8863</v>
      </c>
      <c r="E15" t="n">
        <v>53.01</v>
      </c>
      <c r="F15" t="n">
        <v>49.32</v>
      </c>
      <c r="G15" t="n">
        <v>89.67</v>
      </c>
      <c r="H15" t="n">
        <v>1.21</v>
      </c>
      <c r="I15" t="n">
        <v>33</v>
      </c>
      <c r="J15" t="n">
        <v>205.84</v>
      </c>
      <c r="K15" t="n">
        <v>53.44</v>
      </c>
      <c r="L15" t="n">
        <v>14</v>
      </c>
      <c r="M15" t="n">
        <v>31</v>
      </c>
      <c r="N15" t="n">
        <v>43.4</v>
      </c>
      <c r="O15" t="n">
        <v>25621.03</v>
      </c>
      <c r="P15" t="n">
        <v>614.1799999999999</v>
      </c>
      <c r="Q15" t="n">
        <v>1206.81</v>
      </c>
      <c r="R15" t="n">
        <v>135.29</v>
      </c>
      <c r="S15" t="n">
        <v>79.25</v>
      </c>
      <c r="T15" t="n">
        <v>25485.61</v>
      </c>
      <c r="U15" t="n">
        <v>0.59</v>
      </c>
      <c r="V15" t="n">
        <v>0.9</v>
      </c>
      <c r="W15" t="n">
        <v>0.19</v>
      </c>
      <c r="X15" t="n">
        <v>1.49</v>
      </c>
      <c r="Y15" t="n">
        <v>0.5</v>
      </c>
      <c r="Z15" t="n">
        <v>10</v>
      </c>
      <c r="AA15" t="n">
        <v>509.016822480566</v>
      </c>
      <c r="AB15" t="n">
        <v>724.2945044562757</v>
      </c>
      <c r="AC15" t="n">
        <v>656.4467285341487</v>
      </c>
      <c r="AD15" t="n">
        <v>509016.822480566</v>
      </c>
      <c r="AE15" t="n">
        <v>724294.5044562757</v>
      </c>
      <c r="AF15" t="n">
        <v>7.253943273372906e-06</v>
      </c>
      <c r="AG15" t="n">
        <v>2.20875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1.8962</v>
      </c>
      <c r="E16" t="n">
        <v>52.74</v>
      </c>
      <c r="F16" t="n">
        <v>49.15</v>
      </c>
      <c r="G16" t="n">
        <v>98.31</v>
      </c>
      <c r="H16" t="n">
        <v>1.28</v>
      </c>
      <c r="I16" t="n">
        <v>30</v>
      </c>
      <c r="J16" t="n">
        <v>207.43</v>
      </c>
      <c r="K16" t="n">
        <v>53.44</v>
      </c>
      <c r="L16" t="n">
        <v>15</v>
      </c>
      <c r="M16" t="n">
        <v>28</v>
      </c>
      <c r="N16" t="n">
        <v>44</v>
      </c>
      <c r="O16" t="n">
        <v>25817.56</v>
      </c>
      <c r="P16" t="n">
        <v>607.17</v>
      </c>
      <c r="Q16" t="n">
        <v>1206.82</v>
      </c>
      <c r="R16" t="n">
        <v>129.84</v>
      </c>
      <c r="S16" t="n">
        <v>79.25</v>
      </c>
      <c r="T16" t="n">
        <v>22774.76</v>
      </c>
      <c r="U16" t="n">
        <v>0.61</v>
      </c>
      <c r="V16" t="n">
        <v>0.91</v>
      </c>
      <c r="W16" t="n">
        <v>0.18</v>
      </c>
      <c r="X16" t="n">
        <v>1.32</v>
      </c>
      <c r="Y16" t="n">
        <v>0.5</v>
      </c>
      <c r="Z16" t="n">
        <v>10</v>
      </c>
      <c r="AA16" t="n">
        <v>502.2257461112401</v>
      </c>
      <c r="AB16" t="n">
        <v>714.6312888680848</v>
      </c>
      <c r="AC16" t="n">
        <v>647.6887078382026</v>
      </c>
      <c r="AD16" t="n">
        <v>502225.7461112401</v>
      </c>
      <c r="AE16" t="n">
        <v>714631.2888680848</v>
      </c>
      <c r="AF16" t="n">
        <v>7.292014650357687e-06</v>
      </c>
      <c r="AG16" t="n">
        <v>2.1975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1.9019</v>
      </c>
      <c r="E17" t="n">
        <v>52.58</v>
      </c>
      <c r="F17" t="n">
        <v>49.07</v>
      </c>
      <c r="G17" t="n">
        <v>105.15</v>
      </c>
      <c r="H17" t="n">
        <v>1.36</v>
      </c>
      <c r="I17" t="n">
        <v>28</v>
      </c>
      <c r="J17" t="n">
        <v>209.03</v>
      </c>
      <c r="K17" t="n">
        <v>53.44</v>
      </c>
      <c r="L17" t="n">
        <v>16</v>
      </c>
      <c r="M17" t="n">
        <v>26</v>
      </c>
      <c r="N17" t="n">
        <v>44.6</v>
      </c>
      <c r="O17" t="n">
        <v>26014.91</v>
      </c>
      <c r="P17" t="n">
        <v>602.59</v>
      </c>
      <c r="Q17" t="n">
        <v>1206.81</v>
      </c>
      <c r="R17" t="n">
        <v>126.97</v>
      </c>
      <c r="S17" t="n">
        <v>79.25</v>
      </c>
      <c r="T17" t="n">
        <v>21348.77</v>
      </c>
      <c r="U17" t="n">
        <v>0.62</v>
      </c>
      <c r="V17" t="n">
        <v>0.91</v>
      </c>
      <c r="W17" t="n">
        <v>0.18</v>
      </c>
      <c r="X17" t="n">
        <v>1.24</v>
      </c>
      <c r="Y17" t="n">
        <v>0.5</v>
      </c>
      <c r="Z17" t="n">
        <v>10</v>
      </c>
      <c r="AA17" t="n">
        <v>498.1321332979672</v>
      </c>
      <c r="AB17" t="n">
        <v>708.806370843615</v>
      </c>
      <c r="AC17" t="n">
        <v>642.4094348938177</v>
      </c>
      <c r="AD17" t="n">
        <v>498132.1332979673</v>
      </c>
      <c r="AE17" t="n">
        <v>708806.370843615</v>
      </c>
      <c r="AF17" t="n">
        <v>7.313934534076196e-06</v>
      </c>
      <c r="AG17" t="n">
        <v>2.190833333333333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1.9049</v>
      </c>
      <c r="E18" t="n">
        <v>52.5</v>
      </c>
      <c r="F18" t="n">
        <v>49.02</v>
      </c>
      <c r="G18" t="n">
        <v>108.94</v>
      </c>
      <c r="H18" t="n">
        <v>1.43</v>
      </c>
      <c r="I18" t="n">
        <v>27</v>
      </c>
      <c r="J18" t="n">
        <v>210.64</v>
      </c>
      <c r="K18" t="n">
        <v>53.44</v>
      </c>
      <c r="L18" t="n">
        <v>17</v>
      </c>
      <c r="M18" t="n">
        <v>25</v>
      </c>
      <c r="N18" t="n">
        <v>45.21</v>
      </c>
      <c r="O18" t="n">
        <v>26213.09</v>
      </c>
      <c r="P18" t="n">
        <v>597.22</v>
      </c>
      <c r="Q18" t="n">
        <v>1206.82</v>
      </c>
      <c r="R18" t="n">
        <v>125.32</v>
      </c>
      <c r="S18" t="n">
        <v>79.25</v>
      </c>
      <c r="T18" t="n">
        <v>20529.28</v>
      </c>
      <c r="U18" t="n">
        <v>0.63</v>
      </c>
      <c r="V18" t="n">
        <v>0.91</v>
      </c>
      <c r="W18" t="n">
        <v>0.18</v>
      </c>
      <c r="X18" t="n">
        <v>1.19</v>
      </c>
      <c r="Y18" t="n">
        <v>0.5</v>
      </c>
      <c r="Z18" t="n">
        <v>10</v>
      </c>
      <c r="AA18" t="n">
        <v>494.4678870403956</v>
      </c>
      <c r="AB18" t="n">
        <v>703.5924106951074</v>
      </c>
      <c r="AC18" t="n">
        <v>637.6838887780636</v>
      </c>
      <c r="AD18" t="n">
        <v>494467.8870403956</v>
      </c>
      <c r="AE18" t="n">
        <v>703592.4106951074</v>
      </c>
      <c r="AF18" t="n">
        <v>7.325471314980676e-06</v>
      </c>
      <c r="AG18" t="n">
        <v>2.1875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1.9115</v>
      </c>
      <c r="E19" t="n">
        <v>52.32</v>
      </c>
      <c r="F19" t="n">
        <v>48.92</v>
      </c>
      <c r="G19" t="n">
        <v>117.4</v>
      </c>
      <c r="H19" t="n">
        <v>1.51</v>
      </c>
      <c r="I19" t="n">
        <v>25</v>
      </c>
      <c r="J19" t="n">
        <v>212.25</v>
      </c>
      <c r="K19" t="n">
        <v>53.44</v>
      </c>
      <c r="L19" t="n">
        <v>18</v>
      </c>
      <c r="M19" t="n">
        <v>23</v>
      </c>
      <c r="N19" t="n">
        <v>45.82</v>
      </c>
      <c r="O19" t="n">
        <v>26412.11</v>
      </c>
      <c r="P19" t="n">
        <v>593.91</v>
      </c>
      <c r="Q19" t="n">
        <v>1206.81</v>
      </c>
      <c r="R19" t="n">
        <v>121.81</v>
      </c>
      <c r="S19" t="n">
        <v>79.25</v>
      </c>
      <c r="T19" t="n">
        <v>18782.66</v>
      </c>
      <c r="U19" t="n">
        <v>0.65</v>
      </c>
      <c r="V19" t="n">
        <v>0.91</v>
      </c>
      <c r="W19" t="n">
        <v>0.18</v>
      </c>
      <c r="X19" t="n">
        <v>1.09</v>
      </c>
      <c r="Y19" t="n">
        <v>0.5</v>
      </c>
      <c r="Z19" t="n">
        <v>10</v>
      </c>
      <c r="AA19" t="n">
        <v>490.7573076900673</v>
      </c>
      <c r="AB19" t="n">
        <v>698.3125218719944</v>
      </c>
      <c r="AC19" t="n">
        <v>632.898589809713</v>
      </c>
      <c r="AD19" t="n">
        <v>490757.3076900673</v>
      </c>
      <c r="AE19" t="n">
        <v>698312.5218719944</v>
      </c>
      <c r="AF19" t="n">
        <v>7.350852232970529e-06</v>
      </c>
      <c r="AG19" t="n">
        <v>2.18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1.9154</v>
      </c>
      <c r="E20" t="n">
        <v>52.21</v>
      </c>
      <c r="F20" t="n">
        <v>48.85</v>
      </c>
      <c r="G20" t="n">
        <v>122.12</v>
      </c>
      <c r="H20" t="n">
        <v>1.58</v>
      </c>
      <c r="I20" t="n">
        <v>24</v>
      </c>
      <c r="J20" t="n">
        <v>213.87</v>
      </c>
      <c r="K20" t="n">
        <v>53.44</v>
      </c>
      <c r="L20" t="n">
        <v>19</v>
      </c>
      <c r="M20" t="n">
        <v>22</v>
      </c>
      <c r="N20" t="n">
        <v>46.44</v>
      </c>
      <c r="O20" t="n">
        <v>26611.98</v>
      </c>
      <c r="P20" t="n">
        <v>587.95</v>
      </c>
      <c r="Q20" t="n">
        <v>1206.82</v>
      </c>
      <c r="R20" t="n">
        <v>119.28</v>
      </c>
      <c r="S20" t="n">
        <v>79.25</v>
      </c>
      <c r="T20" t="n">
        <v>17523.15</v>
      </c>
      <c r="U20" t="n">
        <v>0.66</v>
      </c>
      <c r="V20" t="n">
        <v>0.91</v>
      </c>
      <c r="W20" t="n">
        <v>0.18</v>
      </c>
      <c r="X20" t="n">
        <v>1.02</v>
      </c>
      <c r="Y20" t="n">
        <v>0.5</v>
      </c>
      <c r="Z20" t="n">
        <v>10</v>
      </c>
      <c r="AA20" t="n">
        <v>486.5273109757618</v>
      </c>
      <c r="AB20" t="n">
        <v>692.2935393183155</v>
      </c>
      <c r="AC20" t="n">
        <v>627.4434311937677</v>
      </c>
      <c r="AD20" t="n">
        <v>486527.3109757619</v>
      </c>
      <c r="AE20" t="n">
        <v>692293.5393183156</v>
      </c>
      <c r="AF20" t="n">
        <v>7.365850048146352e-06</v>
      </c>
      <c r="AG20" t="n">
        <v>2.175416666666667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1.9218</v>
      </c>
      <c r="E21" t="n">
        <v>52.04</v>
      </c>
      <c r="F21" t="n">
        <v>48.75</v>
      </c>
      <c r="G21" t="n">
        <v>132.95</v>
      </c>
      <c r="H21" t="n">
        <v>1.65</v>
      </c>
      <c r="I21" t="n">
        <v>22</v>
      </c>
      <c r="J21" t="n">
        <v>215.5</v>
      </c>
      <c r="K21" t="n">
        <v>53.44</v>
      </c>
      <c r="L21" t="n">
        <v>20</v>
      </c>
      <c r="M21" t="n">
        <v>20</v>
      </c>
      <c r="N21" t="n">
        <v>47.07</v>
      </c>
      <c r="O21" t="n">
        <v>26812.71</v>
      </c>
      <c r="P21" t="n">
        <v>583.55</v>
      </c>
      <c r="Q21" t="n">
        <v>1206.84</v>
      </c>
      <c r="R21" t="n">
        <v>116.5</v>
      </c>
      <c r="S21" t="n">
        <v>79.25</v>
      </c>
      <c r="T21" t="n">
        <v>16146.24</v>
      </c>
      <c r="U21" t="n">
        <v>0.68</v>
      </c>
      <c r="V21" t="n">
        <v>0.91</v>
      </c>
      <c r="W21" t="n">
        <v>0.16</v>
      </c>
      <c r="X21" t="n">
        <v>0.92</v>
      </c>
      <c r="Y21" t="n">
        <v>0.5</v>
      </c>
      <c r="Z21" t="n">
        <v>10</v>
      </c>
      <c r="AA21" t="n">
        <v>482.370081061997</v>
      </c>
      <c r="AB21" t="n">
        <v>686.3780987133716</v>
      </c>
      <c r="AC21" t="n">
        <v>622.0821153076718</v>
      </c>
      <c r="AD21" t="n">
        <v>482370.081061997</v>
      </c>
      <c r="AE21" t="n">
        <v>686378.0987133717</v>
      </c>
      <c r="AF21" t="n">
        <v>7.390461847409241e-06</v>
      </c>
      <c r="AG21" t="n">
        <v>2.168333333333333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1.9221</v>
      </c>
      <c r="E22" t="n">
        <v>52.03</v>
      </c>
      <c r="F22" t="n">
        <v>48.78</v>
      </c>
      <c r="G22" t="n">
        <v>139.36</v>
      </c>
      <c r="H22" t="n">
        <v>1.72</v>
      </c>
      <c r="I22" t="n">
        <v>21</v>
      </c>
      <c r="J22" t="n">
        <v>217.14</v>
      </c>
      <c r="K22" t="n">
        <v>53.44</v>
      </c>
      <c r="L22" t="n">
        <v>21</v>
      </c>
      <c r="M22" t="n">
        <v>19</v>
      </c>
      <c r="N22" t="n">
        <v>47.7</v>
      </c>
      <c r="O22" t="n">
        <v>27014.3</v>
      </c>
      <c r="P22" t="n">
        <v>578.6</v>
      </c>
      <c r="Q22" t="n">
        <v>1206.81</v>
      </c>
      <c r="R22" t="n">
        <v>117.08</v>
      </c>
      <c r="S22" t="n">
        <v>79.25</v>
      </c>
      <c r="T22" t="n">
        <v>16442.25</v>
      </c>
      <c r="U22" t="n">
        <v>0.68</v>
      </c>
      <c r="V22" t="n">
        <v>0.91</v>
      </c>
      <c r="W22" t="n">
        <v>0.17</v>
      </c>
      <c r="X22" t="n">
        <v>0.95</v>
      </c>
      <c r="Y22" t="n">
        <v>0.5</v>
      </c>
      <c r="Z22" t="n">
        <v>10</v>
      </c>
      <c r="AA22" t="n">
        <v>479.9204855099141</v>
      </c>
      <c r="AB22" t="n">
        <v>682.892499577634</v>
      </c>
      <c r="AC22" t="n">
        <v>618.9230272080675</v>
      </c>
      <c r="AD22" t="n">
        <v>479920.4855099141</v>
      </c>
      <c r="AE22" t="n">
        <v>682892.499577634</v>
      </c>
      <c r="AF22" t="n">
        <v>7.391615525499688e-06</v>
      </c>
      <c r="AG22" t="n">
        <v>2.167916666666667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1.9255</v>
      </c>
      <c r="E23" t="n">
        <v>51.94</v>
      </c>
      <c r="F23" t="n">
        <v>48.72</v>
      </c>
      <c r="G23" t="n">
        <v>146.17</v>
      </c>
      <c r="H23" t="n">
        <v>1.79</v>
      </c>
      <c r="I23" t="n">
        <v>20</v>
      </c>
      <c r="J23" t="n">
        <v>218.78</v>
      </c>
      <c r="K23" t="n">
        <v>53.44</v>
      </c>
      <c r="L23" t="n">
        <v>22</v>
      </c>
      <c r="M23" t="n">
        <v>18</v>
      </c>
      <c r="N23" t="n">
        <v>48.34</v>
      </c>
      <c r="O23" t="n">
        <v>27216.79</v>
      </c>
      <c r="P23" t="n">
        <v>575.3</v>
      </c>
      <c r="Q23" t="n">
        <v>1206.81</v>
      </c>
      <c r="R23" t="n">
        <v>115.35</v>
      </c>
      <c r="S23" t="n">
        <v>79.25</v>
      </c>
      <c r="T23" t="n">
        <v>15581.48</v>
      </c>
      <c r="U23" t="n">
        <v>0.6899999999999999</v>
      </c>
      <c r="V23" t="n">
        <v>0.91</v>
      </c>
      <c r="W23" t="n">
        <v>0.17</v>
      </c>
      <c r="X23" t="n">
        <v>0.89</v>
      </c>
      <c r="Y23" t="n">
        <v>0.5</v>
      </c>
      <c r="Z23" t="n">
        <v>10</v>
      </c>
      <c r="AA23" t="n">
        <v>477.2236480319009</v>
      </c>
      <c r="AB23" t="n">
        <v>679.0550928781507</v>
      </c>
      <c r="AC23" t="n">
        <v>615.4450868696663</v>
      </c>
      <c r="AD23" t="n">
        <v>477223.6480319009</v>
      </c>
      <c r="AE23" t="n">
        <v>679055.0928781508</v>
      </c>
      <c r="AF23" t="n">
        <v>7.404690543858098e-06</v>
      </c>
      <c r="AG23" t="n">
        <v>2.164166666666667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1.9291</v>
      </c>
      <c r="E24" t="n">
        <v>51.84</v>
      </c>
      <c r="F24" t="n">
        <v>48.66</v>
      </c>
      <c r="G24" t="n">
        <v>153.67</v>
      </c>
      <c r="H24" t="n">
        <v>1.85</v>
      </c>
      <c r="I24" t="n">
        <v>19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569.8</v>
      </c>
      <c r="Q24" t="n">
        <v>1206.83</v>
      </c>
      <c r="R24" t="n">
        <v>113.31</v>
      </c>
      <c r="S24" t="n">
        <v>79.25</v>
      </c>
      <c r="T24" t="n">
        <v>14566.33</v>
      </c>
      <c r="U24" t="n">
        <v>0.7</v>
      </c>
      <c r="V24" t="n">
        <v>0.91</v>
      </c>
      <c r="W24" t="n">
        <v>0.17</v>
      </c>
      <c r="X24" t="n">
        <v>0.83</v>
      </c>
      <c r="Y24" t="n">
        <v>0.5</v>
      </c>
      <c r="Z24" t="n">
        <v>10</v>
      </c>
      <c r="AA24" t="n">
        <v>473.3885650416776</v>
      </c>
      <c r="AB24" t="n">
        <v>673.5980442870729</v>
      </c>
      <c r="AC24" t="n">
        <v>610.4992234494349</v>
      </c>
      <c r="AD24" t="n">
        <v>473388.5650416776</v>
      </c>
      <c r="AE24" t="n">
        <v>673598.0442870728</v>
      </c>
      <c r="AF24" t="n">
        <v>7.418534680943473e-06</v>
      </c>
      <c r="AG24" t="n">
        <v>2.16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1.9329</v>
      </c>
      <c r="E25" t="n">
        <v>51.74</v>
      </c>
      <c r="F25" t="n">
        <v>48.6</v>
      </c>
      <c r="G25" t="n">
        <v>161.99</v>
      </c>
      <c r="H25" t="n">
        <v>1.92</v>
      </c>
      <c r="I25" t="n">
        <v>18</v>
      </c>
      <c r="J25" t="n">
        <v>222.08</v>
      </c>
      <c r="K25" t="n">
        <v>53.44</v>
      </c>
      <c r="L25" t="n">
        <v>24</v>
      </c>
      <c r="M25" t="n">
        <v>16</v>
      </c>
      <c r="N25" t="n">
        <v>49.65</v>
      </c>
      <c r="O25" t="n">
        <v>27624.44</v>
      </c>
      <c r="P25" t="n">
        <v>564.0599999999999</v>
      </c>
      <c r="Q25" t="n">
        <v>1206.81</v>
      </c>
      <c r="R25" t="n">
        <v>111.05</v>
      </c>
      <c r="S25" t="n">
        <v>79.25</v>
      </c>
      <c r="T25" t="n">
        <v>13437.86</v>
      </c>
      <c r="U25" t="n">
        <v>0.71</v>
      </c>
      <c r="V25" t="n">
        <v>0.92</v>
      </c>
      <c r="W25" t="n">
        <v>0.17</v>
      </c>
      <c r="X25" t="n">
        <v>0.77</v>
      </c>
      <c r="Y25" t="n">
        <v>0.5</v>
      </c>
      <c r="Z25" t="n">
        <v>10</v>
      </c>
      <c r="AA25" t="n">
        <v>469.4020569898209</v>
      </c>
      <c r="AB25" t="n">
        <v>667.9255286718533</v>
      </c>
      <c r="AC25" t="n">
        <v>605.3580767263002</v>
      </c>
      <c r="AD25" t="n">
        <v>469402.0569898209</v>
      </c>
      <c r="AE25" t="n">
        <v>667925.5286718532</v>
      </c>
      <c r="AF25" t="n">
        <v>7.433147936755814e-06</v>
      </c>
      <c r="AG25" t="n">
        <v>2.155833333333333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1.9356</v>
      </c>
      <c r="E26" t="n">
        <v>51.66</v>
      </c>
      <c r="F26" t="n">
        <v>48.56</v>
      </c>
      <c r="G26" t="n">
        <v>171.4</v>
      </c>
      <c r="H26" t="n">
        <v>1.99</v>
      </c>
      <c r="I26" t="n">
        <v>17</v>
      </c>
      <c r="J26" t="n">
        <v>223.75</v>
      </c>
      <c r="K26" t="n">
        <v>53.44</v>
      </c>
      <c r="L26" t="n">
        <v>25</v>
      </c>
      <c r="M26" t="n">
        <v>15</v>
      </c>
      <c r="N26" t="n">
        <v>50.31</v>
      </c>
      <c r="O26" t="n">
        <v>27829.77</v>
      </c>
      <c r="P26" t="n">
        <v>556.91</v>
      </c>
      <c r="Q26" t="n">
        <v>1206.81</v>
      </c>
      <c r="R26" t="n">
        <v>109.82</v>
      </c>
      <c r="S26" t="n">
        <v>79.25</v>
      </c>
      <c r="T26" t="n">
        <v>12828.27</v>
      </c>
      <c r="U26" t="n">
        <v>0.72</v>
      </c>
      <c r="V26" t="n">
        <v>0.92</v>
      </c>
      <c r="W26" t="n">
        <v>0.17</v>
      </c>
      <c r="X26" t="n">
        <v>0.73</v>
      </c>
      <c r="Y26" t="n">
        <v>0.5</v>
      </c>
      <c r="Z26" t="n">
        <v>10</v>
      </c>
      <c r="AA26" t="n">
        <v>465.0581687287862</v>
      </c>
      <c r="AB26" t="n">
        <v>661.7444865992021</v>
      </c>
      <c r="AC26" t="n">
        <v>599.7560394023117</v>
      </c>
      <c r="AD26" t="n">
        <v>465058.1687287862</v>
      </c>
      <c r="AE26" t="n">
        <v>661744.4865992022</v>
      </c>
      <c r="AF26" t="n">
        <v>7.443531039569844e-06</v>
      </c>
      <c r="AG26" t="n">
        <v>2.1525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1.935</v>
      </c>
      <c r="E27" t="n">
        <v>51.68</v>
      </c>
      <c r="F27" t="n">
        <v>48.58</v>
      </c>
      <c r="G27" t="n">
        <v>171.45</v>
      </c>
      <c r="H27" t="n">
        <v>2.05</v>
      </c>
      <c r="I27" t="n">
        <v>17</v>
      </c>
      <c r="J27" t="n">
        <v>225.42</v>
      </c>
      <c r="K27" t="n">
        <v>53.44</v>
      </c>
      <c r="L27" t="n">
        <v>26</v>
      </c>
      <c r="M27" t="n">
        <v>15</v>
      </c>
      <c r="N27" t="n">
        <v>50.98</v>
      </c>
      <c r="O27" t="n">
        <v>28035.92</v>
      </c>
      <c r="P27" t="n">
        <v>554.21</v>
      </c>
      <c r="Q27" t="n">
        <v>1206.81</v>
      </c>
      <c r="R27" t="n">
        <v>110.24</v>
      </c>
      <c r="S27" t="n">
        <v>79.25</v>
      </c>
      <c r="T27" t="n">
        <v>13042.01</v>
      </c>
      <c r="U27" t="n">
        <v>0.72</v>
      </c>
      <c r="V27" t="n">
        <v>0.92</v>
      </c>
      <c r="W27" t="n">
        <v>0.17</v>
      </c>
      <c r="X27" t="n">
        <v>0.75</v>
      </c>
      <c r="Y27" t="n">
        <v>0.5</v>
      </c>
      <c r="Z27" t="n">
        <v>10</v>
      </c>
      <c r="AA27" t="n">
        <v>463.9298064437173</v>
      </c>
      <c r="AB27" t="n">
        <v>660.1389078324174</v>
      </c>
      <c r="AC27" t="n">
        <v>598.3008620920117</v>
      </c>
      <c r="AD27" t="n">
        <v>463929.8064437173</v>
      </c>
      <c r="AE27" t="n">
        <v>660138.9078324174</v>
      </c>
      <c r="AF27" t="n">
        <v>7.441223683388949e-06</v>
      </c>
      <c r="AG27" t="n">
        <v>2.153333333333333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1.9405</v>
      </c>
      <c r="E28" t="n">
        <v>51.53</v>
      </c>
      <c r="F28" t="n">
        <v>48.47</v>
      </c>
      <c r="G28" t="n">
        <v>181.76</v>
      </c>
      <c r="H28" t="n">
        <v>2.11</v>
      </c>
      <c r="I28" t="n">
        <v>16</v>
      </c>
      <c r="J28" t="n">
        <v>227.1</v>
      </c>
      <c r="K28" t="n">
        <v>53.44</v>
      </c>
      <c r="L28" t="n">
        <v>27</v>
      </c>
      <c r="M28" t="n">
        <v>14</v>
      </c>
      <c r="N28" t="n">
        <v>51.66</v>
      </c>
      <c r="O28" t="n">
        <v>28243</v>
      </c>
      <c r="P28" t="n">
        <v>548.55</v>
      </c>
      <c r="Q28" t="n">
        <v>1206.81</v>
      </c>
      <c r="R28" t="n">
        <v>106.58</v>
      </c>
      <c r="S28" t="n">
        <v>79.25</v>
      </c>
      <c r="T28" t="n">
        <v>11213.79</v>
      </c>
      <c r="U28" t="n">
        <v>0.74</v>
      </c>
      <c r="V28" t="n">
        <v>0.92</v>
      </c>
      <c r="W28" t="n">
        <v>0.16</v>
      </c>
      <c r="X28" t="n">
        <v>0.64</v>
      </c>
      <c r="Y28" t="n">
        <v>0.5</v>
      </c>
      <c r="Z28" t="n">
        <v>10</v>
      </c>
      <c r="AA28" t="n">
        <v>459.4402556107306</v>
      </c>
      <c r="AB28" t="n">
        <v>653.7505983459788</v>
      </c>
      <c r="AC28" t="n">
        <v>592.5109729827683</v>
      </c>
      <c r="AD28" t="n">
        <v>459440.2556107306</v>
      </c>
      <c r="AE28" t="n">
        <v>653750.5983459788</v>
      </c>
      <c r="AF28" t="n">
        <v>7.462374448380493e-06</v>
      </c>
      <c r="AG28" t="n">
        <v>2.147083333333333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1.9408</v>
      </c>
      <c r="E29" t="n">
        <v>51.53</v>
      </c>
      <c r="F29" t="n">
        <v>48.5</v>
      </c>
      <c r="G29" t="n">
        <v>194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12</v>
      </c>
      <c r="N29" t="n">
        <v>52.35</v>
      </c>
      <c r="O29" t="n">
        <v>28451.04</v>
      </c>
      <c r="P29" t="n">
        <v>542.12</v>
      </c>
      <c r="Q29" t="n">
        <v>1206.82</v>
      </c>
      <c r="R29" t="n">
        <v>107.82</v>
      </c>
      <c r="S29" t="n">
        <v>79.25</v>
      </c>
      <c r="T29" t="n">
        <v>11838.44</v>
      </c>
      <c r="U29" t="n">
        <v>0.74</v>
      </c>
      <c r="V29" t="n">
        <v>0.92</v>
      </c>
      <c r="W29" t="n">
        <v>0.16</v>
      </c>
      <c r="X29" t="n">
        <v>0.67</v>
      </c>
      <c r="Y29" t="n">
        <v>0.5</v>
      </c>
      <c r="Z29" t="n">
        <v>10</v>
      </c>
      <c r="AA29" t="n">
        <v>456.2886981619904</v>
      </c>
      <c r="AB29" t="n">
        <v>649.2661576756748</v>
      </c>
      <c r="AC29" t="n">
        <v>588.446609123572</v>
      </c>
      <c r="AD29" t="n">
        <v>456288.6981619904</v>
      </c>
      <c r="AE29" t="n">
        <v>649266.1576756748</v>
      </c>
      <c r="AF29" t="n">
        <v>7.463528126470941e-06</v>
      </c>
      <c r="AG29" t="n">
        <v>2.147083333333333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1.9415</v>
      </c>
      <c r="E30" t="n">
        <v>51.51</v>
      </c>
      <c r="F30" t="n">
        <v>48.48</v>
      </c>
      <c r="G30" t="n">
        <v>193.92</v>
      </c>
      <c r="H30" t="n">
        <v>2.24</v>
      </c>
      <c r="I30" t="n">
        <v>15</v>
      </c>
      <c r="J30" t="n">
        <v>230.48</v>
      </c>
      <c r="K30" t="n">
        <v>53.44</v>
      </c>
      <c r="L30" t="n">
        <v>29</v>
      </c>
      <c r="M30" t="n">
        <v>10</v>
      </c>
      <c r="N30" t="n">
        <v>53.05</v>
      </c>
      <c r="O30" t="n">
        <v>28660.06</v>
      </c>
      <c r="P30" t="n">
        <v>544.41</v>
      </c>
      <c r="Q30" t="n">
        <v>1206.81</v>
      </c>
      <c r="R30" t="n">
        <v>107.07</v>
      </c>
      <c r="S30" t="n">
        <v>79.25</v>
      </c>
      <c r="T30" t="n">
        <v>11465.21</v>
      </c>
      <c r="U30" t="n">
        <v>0.74</v>
      </c>
      <c r="V30" t="n">
        <v>0.92</v>
      </c>
      <c r="W30" t="n">
        <v>0.16</v>
      </c>
      <c r="X30" t="n">
        <v>0.65</v>
      </c>
      <c r="Y30" t="n">
        <v>0.5</v>
      </c>
      <c r="Z30" t="n">
        <v>10</v>
      </c>
      <c r="AA30" t="n">
        <v>457.1905856804242</v>
      </c>
      <c r="AB30" t="n">
        <v>650.5494790599387</v>
      </c>
      <c r="AC30" t="n">
        <v>589.6097162839532</v>
      </c>
      <c r="AD30" t="n">
        <v>457190.5856804242</v>
      </c>
      <c r="AE30" t="n">
        <v>650549.4790599387</v>
      </c>
      <c r="AF30" t="n">
        <v>7.46622004201532e-06</v>
      </c>
      <c r="AG30" t="n">
        <v>2.14625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1.9409</v>
      </c>
      <c r="E31" t="n">
        <v>51.52</v>
      </c>
      <c r="F31" t="n">
        <v>48.49</v>
      </c>
      <c r="G31" t="n">
        <v>193.98</v>
      </c>
      <c r="H31" t="n">
        <v>2.3</v>
      </c>
      <c r="I31" t="n">
        <v>15</v>
      </c>
      <c r="J31" t="n">
        <v>232.18</v>
      </c>
      <c r="K31" t="n">
        <v>53.44</v>
      </c>
      <c r="L31" t="n">
        <v>30</v>
      </c>
      <c r="M31" t="n">
        <v>7</v>
      </c>
      <c r="N31" t="n">
        <v>53.75</v>
      </c>
      <c r="O31" t="n">
        <v>28870.05</v>
      </c>
      <c r="P31" t="n">
        <v>538.6900000000001</v>
      </c>
      <c r="Q31" t="n">
        <v>1206.82</v>
      </c>
      <c r="R31" t="n">
        <v>107.24</v>
      </c>
      <c r="S31" t="n">
        <v>79.25</v>
      </c>
      <c r="T31" t="n">
        <v>11547.81</v>
      </c>
      <c r="U31" t="n">
        <v>0.74</v>
      </c>
      <c r="V31" t="n">
        <v>0.92</v>
      </c>
      <c r="W31" t="n">
        <v>0.17</v>
      </c>
      <c r="X31" t="n">
        <v>0.66</v>
      </c>
      <c r="Y31" t="n">
        <v>0.5</v>
      </c>
      <c r="Z31" t="n">
        <v>10</v>
      </c>
      <c r="AA31" t="n">
        <v>454.5289446144456</v>
      </c>
      <c r="AB31" t="n">
        <v>646.7621543355243</v>
      </c>
      <c r="AC31" t="n">
        <v>586.1771665269939</v>
      </c>
      <c r="AD31" t="n">
        <v>454528.9446144456</v>
      </c>
      <c r="AE31" t="n">
        <v>646762.1543355243</v>
      </c>
      <c r="AF31" t="n">
        <v>7.463912685834424e-06</v>
      </c>
      <c r="AG31" t="n">
        <v>2.146666666666667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1.9454</v>
      </c>
      <c r="E32" t="n">
        <v>51.4</v>
      </c>
      <c r="F32" t="n">
        <v>48.41</v>
      </c>
      <c r="G32" t="n">
        <v>207.49</v>
      </c>
      <c r="H32" t="n">
        <v>2.36</v>
      </c>
      <c r="I32" t="n">
        <v>14</v>
      </c>
      <c r="J32" t="n">
        <v>233.89</v>
      </c>
      <c r="K32" t="n">
        <v>53.44</v>
      </c>
      <c r="L32" t="n">
        <v>31</v>
      </c>
      <c r="M32" t="n">
        <v>2</v>
      </c>
      <c r="N32" t="n">
        <v>54.46</v>
      </c>
      <c r="O32" t="n">
        <v>29081.05</v>
      </c>
      <c r="P32" t="n">
        <v>539.21</v>
      </c>
      <c r="Q32" t="n">
        <v>1206.81</v>
      </c>
      <c r="R32" t="n">
        <v>104.36</v>
      </c>
      <c r="S32" t="n">
        <v>79.25</v>
      </c>
      <c r="T32" t="n">
        <v>10116.5</v>
      </c>
      <c r="U32" t="n">
        <v>0.76</v>
      </c>
      <c r="V32" t="n">
        <v>0.92</v>
      </c>
      <c r="W32" t="n">
        <v>0.17</v>
      </c>
      <c r="X32" t="n">
        <v>0.58</v>
      </c>
      <c r="Y32" t="n">
        <v>0.5</v>
      </c>
      <c r="Z32" t="n">
        <v>10</v>
      </c>
      <c r="AA32" t="n">
        <v>453.467360453061</v>
      </c>
      <c r="AB32" t="n">
        <v>645.2515960589594</v>
      </c>
      <c r="AC32" t="n">
        <v>584.8081087296335</v>
      </c>
      <c r="AD32" t="n">
        <v>453467.3604530609</v>
      </c>
      <c r="AE32" t="n">
        <v>645251.5960589594</v>
      </c>
      <c r="AF32" t="n">
        <v>7.481217857191143e-06</v>
      </c>
      <c r="AG32" t="n">
        <v>2.141666666666667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1.9453</v>
      </c>
      <c r="E33" t="n">
        <v>51.41</v>
      </c>
      <c r="F33" t="n">
        <v>48.42</v>
      </c>
      <c r="G33" t="n">
        <v>207.5</v>
      </c>
      <c r="H33" t="n">
        <v>2.41</v>
      </c>
      <c r="I33" t="n">
        <v>14</v>
      </c>
      <c r="J33" t="n">
        <v>235.61</v>
      </c>
      <c r="K33" t="n">
        <v>53.44</v>
      </c>
      <c r="L33" t="n">
        <v>32</v>
      </c>
      <c r="M33" t="n">
        <v>1</v>
      </c>
      <c r="N33" t="n">
        <v>55.18</v>
      </c>
      <c r="O33" t="n">
        <v>29293.06</v>
      </c>
      <c r="P33" t="n">
        <v>542.65</v>
      </c>
      <c r="Q33" t="n">
        <v>1206.81</v>
      </c>
      <c r="R33" t="n">
        <v>104.3</v>
      </c>
      <c r="S33" t="n">
        <v>79.25</v>
      </c>
      <c r="T33" t="n">
        <v>10085.15</v>
      </c>
      <c r="U33" t="n">
        <v>0.76</v>
      </c>
      <c r="V33" t="n">
        <v>0.92</v>
      </c>
      <c r="W33" t="n">
        <v>0.18</v>
      </c>
      <c r="X33" t="n">
        <v>0.59</v>
      </c>
      <c r="Y33" t="n">
        <v>0.5</v>
      </c>
      <c r="Z33" t="n">
        <v>10</v>
      </c>
      <c r="AA33" t="n">
        <v>455.2279441868897</v>
      </c>
      <c r="AB33" t="n">
        <v>647.7567806947696</v>
      </c>
      <c r="AC33" t="n">
        <v>587.0786219648351</v>
      </c>
      <c r="AD33" t="n">
        <v>455227.9441868897</v>
      </c>
      <c r="AE33" t="n">
        <v>647756.7806947697</v>
      </c>
      <c r="AF33" t="n">
        <v>7.48083329782766e-06</v>
      </c>
      <c r="AG33" t="n">
        <v>2.142083333333333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1.9452</v>
      </c>
      <c r="E34" t="n">
        <v>51.41</v>
      </c>
      <c r="F34" t="n">
        <v>48.42</v>
      </c>
      <c r="G34" t="n">
        <v>207.51</v>
      </c>
      <c r="H34" t="n">
        <v>2.47</v>
      </c>
      <c r="I34" t="n">
        <v>14</v>
      </c>
      <c r="J34" t="n">
        <v>237.34</v>
      </c>
      <c r="K34" t="n">
        <v>53.44</v>
      </c>
      <c r="L34" t="n">
        <v>33</v>
      </c>
      <c r="M34" t="n">
        <v>0</v>
      </c>
      <c r="N34" t="n">
        <v>55.91</v>
      </c>
      <c r="O34" t="n">
        <v>29506.09</v>
      </c>
      <c r="P34" t="n">
        <v>546.55</v>
      </c>
      <c r="Q34" t="n">
        <v>1206.83</v>
      </c>
      <c r="R34" t="n">
        <v>104.39</v>
      </c>
      <c r="S34" t="n">
        <v>79.25</v>
      </c>
      <c r="T34" t="n">
        <v>10128.36</v>
      </c>
      <c r="U34" t="n">
        <v>0.76</v>
      </c>
      <c r="V34" t="n">
        <v>0.92</v>
      </c>
      <c r="W34" t="n">
        <v>0.18</v>
      </c>
      <c r="X34" t="n">
        <v>0.59</v>
      </c>
      <c r="Y34" t="n">
        <v>0.5</v>
      </c>
      <c r="Z34" t="n">
        <v>10</v>
      </c>
      <c r="AA34" t="n">
        <v>457.1780592126116</v>
      </c>
      <c r="AB34" t="n">
        <v>650.5316547928492</v>
      </c>
      <c r="AC34" t="n">
        <v>589.5935616924889</v>
      </c>
      <c r="AD34" t="n">
        <v>457178.0592126116</v>
      </c>
      <c r="AE34" t="n">
        <v>650531.6547928492</v>
      </c>
      <c r="AF34" t="n">
        <v>7.480448738464177e-06</v>
      </c>
      <c r="AG34" t="n">
        <v>2.142083333333333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1.127</v>
      </c>
      <c r="E2" t="n">
        <v>88.73</v>
      </c>
      <c r="F2" t="n">
        <v>73.86</v>
      </c>
      <c r="G2" t="n">
        <v>8.279999999999999</v>
      </c>
      <c r="H2" t="n">
        <v>0.15</v>
      </c>
      <c r="I2" t="n">
        <v>535</v>
      </c>
      <c r="J2" t="n">
        <v>116.05</v>
      </c>
      <c r="K2" t="n">
        <v>43.4</v>
      </c>
      <c r="L2" t="n">
        <v>1</v>
      </c>
      <c r="M2" t="n">
        <v>533</v>
      </c>
      <c r="N2" t="n">
        <v>16.65</v>
      </c>
      <c r="O2" t="n">
        <v>14546.17</v>
      </c>
      <c r="P2" t="n">
        <v>731.0700000000001</v>
      </c>
      <c r="Q2" t="n">
        <v>1206.97</v>
      </c>
      <c r="R2" t="n">
        <v>969.73</v>
      </c>
      <c r="S2" t="n">
        <v>79.25</v>
      </c>
      <c r="T2" t="n">
        <v>440193.41</v>
      </c>
      <c r="U2" t="n">
        <v>0.08</v>
      </c>
      <c r="V2" t="n">
        <v>0.6</v>
      </c>
      <c r="W2" t="n">
        <v>1</v>
      </c>
      <c r="X2" t="n">
        <v>26.03</v>
      </c>
      <c r="Y2" t="n">
        <v>0.5</v>
      </c>
      <c r="Z2" t="n">
        <v>10</v>
      </c>
      <c r="AA2" t="n">
        <v>1007.929441037197</v>
      </c>
      <c r="AB2" t="n">
        <v>1434.211449958119</v>
      </c>
      <c r="AC2" t="n">
        <v>1299.862705789812</v>
      </c>
      <c r="AD2" t="n">
        <v>1007929.441037197</v>
      </c>
      <c r="AE2" t="n">
        <v>1434211.449958119</v>
      </c>
      <c r="AF2" t="n">
        <v>5.402951968069961e-06</v>
      </c>
      <c r="AG2" t="n">
        <v>3.697083333333333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1.5572</v>
      </c>
      <c r="E3" t="n">
        <v>64.22</v>
      </c>
      <c r="F3" t="n">
        <v>57.29</v>
      </c>
      <c r="G3" t="n">
        <v>16.93</v>
      </c>
      <c r="H3" t="n">
        <v>0.3</v>
      </c>
      <c r="I3" t="n">
        <v>203</v>
      </c>
      <c r="J3" t="n">
        <v>117.34</v>
      </c>
      <c r="K3" t="n">
        <v>43.4</v>
      </c>
      <c r="L3" t="n">
        <v>2</v>
      </c>
      <c r="M3" t="n">
        <v>201</v>
      </c>
      <c r="N3" t="n">
        <v>16.94</v>
      </c>
      <c r="O3" t="n">
        <v>14705.49</v>
      </c>
      <c r="P3" t="n">
        <v>558.03</v>
      </c>
      <c r="Q3" t="n">
        <v>1206.86</v>
      </c>
      <c r="R3" t="n">
        <v>405.85</v>
      </c>
      <c r="S3" t="n">
        <v>79.25</v>
      </c>
      <c r="T3" t="n">
        <v>159912.95</v>
      </c>
      <c r="U3" t="n">
        <v>0.2</v>
      </c>
      <c r="V3" t="n">
        <v>0.78</v>
      </c>
      <c r="W3" t="n">
        <v>0.46</v>
      </c>
      <c r="X3" t="n">
        <v>9.449999999999999</v>
      </c>
      <c r="Y3" t="n">
        <v>0.5</v>
      </c>
      <c r="Z3" t="n">
        <v>10</v>
      </c>
      <c r="AA3" t="n">
        <v>566.7875573382696</v>
      </c>
      <c r="AB3" t="n">
        <v>806.4981250987604</v>
      </c>
      <c r="AC3" t="n">
        <v>730.949983097609</v>
      </c>
      <c r="AD3" t="n">
        <v>566787.5573382697</v>
      </c>
      <c r="AE3" t="n">
        <v>806498.1250987604</v>
      </c>
      <c r="AF3" t="n">
        <v>7.465374272119381e-06</v>
      </c>
      <c r="AG3" t="n">
        <v>2.675833333333333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1.704</v>
      </c>
      <c r="E4" t="n">
        <v>58.69</v>
      </c>
      <c r="F4" t="n">
        <v>53.62</v>
      </c>
      <c r="G4" t="n">
        <v>25.74</v>
      </c>
      <c r="H4" t="n">
        <v>0.45</v>
      </c>
      <c r="I4" t="n">
        <v>125</v>
      </c>
      <c r="J4" t="n">
        <v>118.63</v>
      </c>
      <c r="K4" t="n">
        <v>43.4</v>
      </c>
      <c r="L4" t="n">
        <v>3</v>
      </c>
      <c r="M4" t="n">
        <v>123</v>
      </c>
      <c r="N4" t="n">
        <v>17.23</v>
      </c>
      <c r="O4" t="n">
        <v>14865.24</v>
      </c>
      <c r="P4" t="n">
        <v>513.7</v>
      </c>
      <c r="Q4" t="n">
        <v>1206.83</v>
      </c>
      <c r="R4" t="n">
        <v>281.09</v>
      </c>
      <c r="S4" t="n">
        <v>79.25</v>
      </c>
      <c r="T4" t="n">
        <v>97926.08</v>
      </c>
      <c r="U4" t="n">
        <v>0.28</v>
      </c>
      <c r="V4" t="n">
        <v>0.83</v>
      </c>
      <c r="W4" t="n">
        <v>0.34</v>
      </c>
      <c r="X4" t="n">
        <v>5.79</v>
      </c>
      <c r="Y4" t="n">
        <v>0.5</v>
      </c>
      <c r="Z4" t="n">
        <v>10</v>
      </c>
      <c r="AA4" t="n">
        <v>481.6130599896991</v>
      </c>
      <c r="AB4" t="n">
        <v>685.3009119128433</v>
      </c>
      <c r="AC4" t="n">
        <v>621.1058332195478</v>
      </c>
      <c r="AD4" t="n">
        <v>481613.0599896991</v>
      </c>
      <c r="AE4" t="n">
        <v>685300.9119128432</v>
      </c>
      <c r="AF4" t="n">
        <v>8.169148317294777e-06</v>
      </c>
      <c r="AG4" t="n">
        <v>2.445416666666667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1.7834</v>
      </c>
      <c r="E5" t="n">
        <v>56.07</v>
      </c>
      <c r="F5" t="n">
        <v>51.86</v>
      </c>
      <c r="G5" t="n">
        <v>34.96</v>
      </c>
      <c r="H5" t="n">
        <v>0.59</v>
      </c>
      <c r="I5" t="n">
        <v>89</v>
      </c>
      <c r="J5" t="n">
        <v>119.93</v>
      </c>
      <c r="K5" t="n">
        <v>43.4</v>
      </c>
      <c r="L5" t="n">
        <v>4</v>
      </c>
      <c r="M5" t="n">
        <v>87</v>
      </c>
      <c r="N5" t="n">
        <v>17.53</v>
      </c>
      <c r="O5" t="n">
        <v>15025.44</v>
      </c>
      <c r="P5" t="n">
        <v>489.04</v>
      </c>
      <c r="Q5" t="n">
        <v>1206.84</v>
      </c>
      <c r="R5" t="n">
        <v>221.43</v>
      </c>
      <c r="S5" t="n">
        <v>79.25</v>
      </c>
      <c r="T5" t="n">
        <v>68272.74000000001</v>
      </c>
      <c r="U5" t="n">
        <v>0.36</v>
      </c>
      <c r="V5" t="n">
        <v>0.86</v>
      </c>
      <c r="W5" t="n">
        <v>0.28</v>
      </c>
      <c r="X5" t="n">
        <v>4.03</v>
      </c>
      <c r="Y5" t="n">
        <v>0.5</v>
      </c>
      <c r="Z5" t="n">
        <v>10</v>
      </c>
      <c r="AA5" t="n">
        <v>441.7342839853698</v>
      </c>
      <c r="AB5" t="n">
        <v>628.5562680644987</v>
      </c>
      <c r="AC5" t="n">
        <v>569.6767037883427</v>
      </c>
      <c r="AD5" t="n">
        <v>441734.2839853698</v>
      </c>
      <c r="AE5" t="n">
        <v>628556.2680644987</v>
      </c>
      <c r="AF5" t="n">
        <v>8.549799946633513e-06</v>
      </c>
      <c r="AG5" t="n">
        <v>2.33625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1.829</v>
      </c>
      <c r="E6" t="n">
        <v>54.67</v>
      </c>
      <c r="F6" t="n">
        <v>50.94</v>
      </c>
      <c r="G6" t="n">
        <v>44.3</v>
      </c>
      <c r="H6" t="n">
        <v>0.73</v>
      </c>
      <c r="I6" t="n">
        <v>69</v>
      </c>
      <c r="J6" t="n">
        <v>121.23</v>
      </c>
      <c r="K6" t="n">
        <v>43.4</v>
      </c>
      <c r="L6" t="n">
        <v>5</v>
      </c>
      <c r="M6" t="n">
        <v>67</v>
      </c>
      <c r="N6" t="n">
        <v>17.83</v>
      </c>
      <c r="O6" t="n">
        <v>15186.08</v>
      </c>
      <c r="P6" t="n">
        <v>472.26</v>
      </c>
      <c r="Q6" t="n">
        <v>1206.83</v>
      </c>
      <c r="R6" t="n">
        <v>190.35</v>
      </c>
      <c r="S6" t="n">
        <v>79.25</v>
      </c>
      <c r="T6" t="n">
        <v>52834.82</v>
      </c>
      <c r="U6" t="n">
        <v>0.42</v>
      </c>
      <c r="V6" t="n">
        <v>0.87</v>
      </c>
      <c r="W6" t="n">
        <v>0.25</v>
      </c>
      <c r="X6" t="n">
        <v>3.11</v>
      </c>
      <c r="Y6" t="n">
        <v>0.5</v>
      </c>
      <c r="Z6" t="n">
        <v>10</v>
      </c>
      <c r="AA6" t="n">
        <v>419.2832303744627</v>
      </c>
      <c r="AB6" t="n">
        <v>596.6100257568608</v>
      </c>
      <c r="AC6" t="n">
        <v>540.7230031558138</v>
      </c>
      <c r="AD6" t="n">
        <v>419283.2303744627</v>
      </c>
      <c r="AE6" t="n">
        <v>596610.0257568607</v>
      </c>
      <c r="AF6" t="n">
        <v>8.7684109579414e-06</v>
      </c>
      <c r="AG6" t="n">
        <v>2.277916666666667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1.8598</v>
      </c>
      <c r="E7" t="n">
        <v>53.77</v>
      </c>
      <c r="F7" t="n">
        <v>50.35</v>
      </c>
      <c r="G7" t="n">
        <v>53.94</v>
      </c>
      <c r="H7" t="n">
        <v>0.86</v>
      </c>
      <c r="I7" t="n">
        <v>56</v>
      </c>
      <c r="J7" t="n">
        <v>122.54</v>
      </c>
      <c r="K7" t="n">
        <v>43.4</v>
      </c>
      <c r="L7" t="n">
        <v>6</v>
      </c>
      <c r="M7" t="n">
        <v>54</v>
      </c>
      <c r="N7" t="n">
        <v>18.14</v>
      </c>
      <c r="O7" t="n">
        <v>15347.16</v>
      </c>
      <c r="P7" t="n">
        <v>458.19</v>
      </c>
      <c r="Q7" t="n">
        <v>1206.85</v>
      </c>
      <c r="R7" t="n">
        <v>170.24</v>
      </c>
      <c r="S7" t="n">
        <v>79.25</v>
      </c>
      <c r="T7" t="n">
        <v>42844.8</v>
      </c>
      <c r="U7" t="n">
        <v>0.47</v>
      </c>
      <c r="V7" t="n">
        <v>0.88</v>
      </c>
      <c r="W7" t="n">
        <v>0.23</v>
      </c>
      <c r="X7" t="n">
        <v>2.52</v>
      </c>
      <c r="Y7" t="n">
        <v>0.5</v>
      </c>
      <c r="Z7" t="n">
        <v>10</v>
      </c>
      <c r="AA7" t="n">
        <v>403.419038547629</v>
      </c>
      <c r="AB7" t="n">
        <v>574.0364162996785</v>
      </c>
      <c r="AC7" t="n">
        <v>520.2639606141308</v>
      </c>
      <c r="AD7" t="n">
        <v>403419.038547629</v>
      </c>
      <c r="AE7" t="n">
        <v>574036.4162996785</v>
      </c>
      <c r="AF7" t="n">
        <v>8.916069272596728e-06</v>
      </c>
      <c r="AG7" t="n">
        <v>2.240416666666667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1.8842</v>
      </c>
      <c r="E8" t="n">
        <v>53.07</v>
      </c>
      <c r="F8" t="n">
        <v>49.87</v>
      </c>
      <c r="G8" t="n">
        <v>63.66</v>
      </c>
      <c r="H8" t="n">
        <v>1</v>
      </c>
      <c r="I8" t="n">
        <v>47</v>
      </c>
      <c r="J8" t="n">
        <v>123.85</v>
      </c>
      <c r="K8" t="n">
        <v>43.4</v>
      </c>
      <c r="L8" t="n">
        <v>7</v>
      </c>
      <c r="M8" t="n">
        <v>45</v>
      </c>
      <c r="N8" t="n">
        <v>18.45</v>
      </c>
      <c r="O8" t="n">
        <v>15508.69</v>
      </c>
      <c r="P8" t="n">
        <v>445.11</v>
      </c>
      <c r="Q8" t="n">
        <v>1206.81</v>
      </c>
      <c r="R8" t="n">
        <v>153.68</v>
      </c>
      <c r="S8" t="n">
        <v>79.25</v>
      </c>
      <c r="T8" t="n">
        <v>34610.69</v>
      </c>
      <c r="U8" t="n">
        <v>0.52</v>
      </c>
      <c r="V8" t="n">
        <v>0.89</v>
      </c>
      <c r="W8" t="n">
        <v>0.22</v>
      </c>
      <c r="X8" t="n">
        <v>2.04</v>
      </c>
      <c r="Y8" t="n">
        <v>0.5</v>
      </c>
      <c r="Z8" t="n">
        <v>10</v>
      </c>
      <c r="AA8" t="n">
        <v>390.1941513862087</v>
      </c>
      <c r="AB8" t="n">
        <v>555.2183484676793</v>
      </c>
      <c r="AC8" t="n">
        <v>503.2086619895392</v>
      </c>
      <c r="AD8" t="n">
        <v>390194.1513862087</v>
      </c>
      <c r="AE8" t="n">
        <v>555218.3484676793</v>
      </c>
      <c r="AF8" t="n">
        <v>9.033045340050949e-06</v>
      </c>
      <c r="AG8" t="n">
        <v>2.21125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1.8968</v>
      </c>
      <c r="E9" t="n">
        <v>52.72</v>
      </c>
      <c r="F9" t="n">
        <v>49.68</v>
      </c>
      <c r="G9" t="n">
        <v>74.52</v>
      </c>
      <c r="H9" t="n">
        <v>1.13</v>
      </c>
      <c r="I9" t="n">
        <v>40</v>
      </c>
      <c r="J9" t="n">
        <v>125.16</v>
      </c>
      <c r="K9" t="n">
        <v>43.4</v>
      </c>
      <c r="L9" t="n">
        <v>8</v>
      </c>
      <c r="M9" t="n">
        <v>38</v>
      </c>
      <c r="N9" t="n">
        <v>18.76</v>
      </c>
      <c r="O9" t="n">
        <v>15670.68</v>
      </c>
      <c r="P9" t="n">
        <v>434.32</v>
      </c>
      <c r="Q9" t="n">
        <v>1206.81</v>
      </c>
      <c r="R9" t="n">
        <v>147.85</v>
      </c>
      <c r="S9" t="n">
        <v>79.25</v>
      </c>
      <c r="T9" t="n">
        <v>31727.73</v>
      </c>
      <c r="U9" t="n">
        <v>0.54</v>
      </c>
      <c r="V9" t="n">
        <v>0.9</v>
      </c>
      <c r="W9" t="n">
        <v>0.2</v>
      </c>
      <c r="X9" t="n">
        <v>1.85</v>
      </c>
      <c r="Y9" t="n">
        <v>0.5</v>
      </c>
      <c r="Z9" t="n">
        <v>10</v>
      </c>
      <c r="AA9" t="n">
        <v>381.6150244696728</v>
      </c>
      <c r="AB9" t="n">
        <v>543.0108649342345</v>
      </c>
      <c r="AC9" t="n">
        <v>492.1447058503416</v>
      </c>
      <c r="AD9" t="n">
        <v>381615.0244696728</v>
      </c>
      <c r="AE9" t="n">
        <v>543010.8649342345</v>
      </c>
      <c r="AF9" t="n">
        <v>9.09345101422813e-06</v>
      </c>
      <c r="AG9" t="n">
        <v>2.196666666666667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1.9117</v>
      </c>
      <c r="E10" t="n">
        <v>52.31</v>
      </c>
      <c r="F10" t="n">
        <v>49.39</v>
      </c>
      <c r="G10" t="n">
        <v>84.67</v>
      </c>
      <c r="H10" t="n">
        <v>1.26</v>
      </c>
      <c r="I10" t="n">
        <v>35</v>
      </c>
      <c r="J10" t="n">
        <v>126.48</v>
      </c>
      <c r="K10" t="n">
        <v>43.4</v>
      </c>
      <c r="L10" t="n">
        <v>9</v>
      </c>
      <c r="M10" t="n">
        <v>33</v>
      </c>
      <c r="N10" t="n">
        <v>19.08</v>
      </c>
      <c r="O10" t="n">
        <v>15833.12</v>
      </c>
      <c r="P10" t="n">
        <v>424.4</v>
      </c>
      <c r="Q10" t="n">
        <v>1206.85</v>
      </c>
      <c r="R10" t="n">
        <v>137.88</v>
      </c>
      <c r="S10" t="n">
        <v>79.25</v>
      </c>
      <c r="T10" t="n">
        <v>26769.58</v>
      </c>
      <c r="U10" t="n">
        <v>0.57</v>
      </c>
      <c r="V10" t="n">
        <v>0.9</v>
      </c>
      <c r="W10" t="n">
        <v>0.19</v>
      </c>
      <c r="X10" t="n">
        <v>1.56</v>
      </c>
      <c r="Y10" t="n">
        <v>0.5</v>
      </c>
      <c r="Z10" t="n">
        <v>10</v>
      </c>
      <c r="AA10" t="n">
        <v>372.8630634135197</v>
      </c>
      <c r="AB10" t="n">
        <v>530.557450791076</v>
      </c>
      <c r="AC10" t="n">
        <v>480.8578564775219</v>
      </c>
      <c r="AD10" t="n">
        <v>372863.0634135198</v>
      </c>
      <c r="AE10" t="n">
        <v>530557.4507910761</v>
      </c>
      <c r="AF10" t="n">
        <v>9.164883120993206e-06</v>
      </c>
      <c r="AG10" t="n">
        <v>2.179583333333333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1.9213</v>
      </c>
      <c r="E11" t="n">
        <v>52.05</v>
      </c>
      <c r="F11" t="n">
        <v>49.22</v>
      </c>
      <c r="G11" t="n">
        <v>95.27</v>
      </c>
      <c r="H11" t="n">
        <v>1.38</v>
      </c>
      <c r="I11" t="n">
        <v>31</v>
      </c>
      <c r="J11" t="n">
        <v>127.8</v>
      </c>
      <c r="K11" t="n">
        <v>43.4</v>
      </c>
      <c r="L11" t="n">
        <v>10</v>
      </c>
      <c r="M11" t="n">
        <v>29</v>
      </c>
      <c r="N11" t="n">
        <v>19.4</v>
      </c>
      <c r="O11" t="n">
        <v>15996.02</v>
      </c>
      <c r="P11" t="n">
        <v>413.44</v>
      </c>
      <c r="Q11" t="n">
        <v>1206.81</v>
      </c>
      <c r="R11" t="n">
        <v>132.18</v>
      </c>
      <c r="S11" t="n">
        <v>79.25</v>
      </c>
      <c r="T11" t="n">
        <v>23938</v>
      </c>
      <c r="U11" t="n">
        <v>0.6</v>
      </c>
      <c r="V11" t="n">
        <v>0.9</v>
      </c>
      <c r="W11" t="n">
        <v>0.19</v>
      </c>
      <c r="X11" t="n">
        <v>1.39</v>
      </c>
      <c r="Y11" t="n">
        <v>0.5</v>
      </c>
      <c r="Z11" t="n">
        <v>10</v>
      </c>
      <c r="AA11" t="n">
        <v>365.0561785331764</v>
      </c>
      <c r="AB11" t="n">
        <v>519.4488124003093</v>
      </c>
      <c r="AC11" t="n">
        <v>470.7898119387006</v>
      </c>
      <c r="AD11" t="n">
        <v>365056.1785331764</v>
      </c>
      <c r="AE11" t="n">
        <v>519448.8124003093</v>
      </c>
      <c r="AF11" t="n">
        <v>9.210906491794868e-06</v>
      </c>
      <c r="AG11" t="n">
        <v>2.16875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1.9297</v>
      </c>
      <c r="E12" t="n">
        <v>51.82</v>
      </c>
      <c r="F12" t="n">
        <v>49.07</v>
      </c>
      <c r="G12" t="n">
        <v>105.15</v>
      </c>
      <c r="H12" t="n">
        <v>1.5</v>
      </c>
      <c r="I12" t="n">
        <v>28</v>
      </c>
      <c r="J12" t="n">
        <v>129.13</v>
      </c>
      <c r="K12" t="n">
        <v>43.4</v>
      </c>
      <c r="L12" t="n">
        <v>11</v>
      </c>
      <c r="M12" t="n">
        <v>26</v>
      </c>
      <c r="N12" t="n">
        <v>19.73</v>
      </c>
      <c r="O12" t="n">
        <v>16159.39</v>
      </c>
      <c r="P12" t="n">
        <v>402.41</v>
      </c>
      <c r="Q12" t="n">
        <v>1206.81</v>
      </c>
      <c r="R12" t="n">
        <v>126.85</v>
      </c>
      <c r="S12" t="n">
        <v>79.25</v>
      </c>
      <c r="T12" t="n">
        <v>21287.98</v>
      </c>
      <c r="U12" t="n">
        <v>0.62</v>
      </c>
      <c r="V12" t="n">
        <v>0.91</v>
      </c>
      <c r="W12" t="n">
        <v>0.19</v>
      </c>
      <c r="X12" t="n">
        <v>1.24</v>
      </c>
      <c r="Y12" t="n">
        <v>0.5</v>
      </c>
      <c r="Z12" t="n">
        <v>10</v>
      </c>
      <c r="AA12" t="n">
        <v>357.5659855397737</v>
      </c>
      <c r="AB12" t="n">
        <v>508.7908038967814</v>
      </c>
      <c r="AC12" t="n">
        <v>461.1301848508438</v>
      </c>
      <c r="AD12" t="n">
        <v>357565.9855397738</v>
      </c>
      <c r="AE12" t="n">
        <v>508790.8038967813</v>
      </c>
      <c r="AF12" t="n">
        <v>9.251176941246321e-06</v>
      </c>
      <c r="AG12" t="n">
        <v>2.159166666666667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1.9368</v>
      </c>
      <c r="E13" t="n">
        <v>51.63</v>
      </c>
      <c r="F13" t="n">
        <v>48.95</v>
      </c>
      <c r="G13" t="n">
        <v>117.48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391.21</v>
      </c>
      <c r="Q13" t="n">
        <v>1206.82</v>
      </c>
      <c r="R13" t="n">
        <v>122.95</v>
      </c>
      <c r="S13" t="n">
        <v>79.25</v>
      </c>
      <c r="T13" t="n">
        <v>19356.32</v>
      </c>
      <c r="U13" t="n">
        <v>0.64</v>
      </c>
      <c r="V13" t="n">
        <v>0.91</v>
      </c>
      <c r="W13" t="n">
        <v>0.18</v>
      </c>
      <c r="X13" t="n">
        <v>1.12</v>
      </c>
      <c r="Y13" t="n">
        <v>0.5</v>
      </c>
      <c r="Z13" t="n">
        <v>10</v>
      </c>
      <c r="AA13" t="n">
        <v>350.3734054257333</v>
      </c>
      <c r="AB13" t="n">
        <v>498.556277218327</v>
      </c>
      <c r="AC13" t="n">
        <v>451.854370227327</v>
      </c>
      <c r="AD13" t="n">
        <v>350373.4054257332</v>
      </c>
      <c r="AE13" t="n">
        <v>498556.2772183269</v>
      </c>
      <c r="AF13" t="n">
        <v>9.28521505923505e-06</v>
      </c>
      <c r="AG13" t="n">
        <v>2.15125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1.9394</v>
      </c>
      <c r="E14" t="n">
        <v>51.56</v>
      </c>
      <c r="F14" t="n">
        <v>48.91</v>
      </c>
      <c r="G14" t="n">
        <v>122.26</v>
      </c>
      <c r="H14" t="n">
        <v>1.74</v>
      </c>
      <c r="I14" t="n">
        <v>24</v>
      </c>
      <c r="J14" t="n">
        <v>131.79</v>
      </c>
      <c r="K14" t="n">
        <v>43.4</v>
      </c>
      <c r="L14" t="n">
        <v>13</v>
      </c>
      <c r="M14" t="n">
        <v>4</v>
      </c>
      <c r="N14" t="n">
        <v>20.39</v>
      </c>
      <c r="O14" t="n">
        <v>16487.53</v>
      </c>
      <c r="P14" t="n">
        <v>388.51</v>
      </c>
      <c r="Q14" t="n">
        <v>1206.81</v>
      </c>
      <c r="R14" t="n">
        <v>120.55</v>
      </c>
      <c r="S14" t="n">
        <v>79.25</v>
      </c>
      <c r="T14" t="n">
        <v>18161.92</v>
      </c>
      <c r="U14" t="n">
        <v>0.66</v>
      </c>
      <c r="V14" t="n">
        <v>0.91</v>
      </c>
      <c r="W14" t="n">
        <v>0.2</v>
      </c>
      <c r="X14" t="n">
        <v>1.08</v>
      </c>
      <c r="Y14" t="n">
        <v>0.5</v>
      </c>
      <c r="Z14" t="n">
        <v>10</v>
      </c>
      <c r="AA14" t="n">
        <v>348.4579220275909</v>
      </c>
      <c r="AB14" t="n">
        <v>495.8306814474637</v>
      </c>
      <c r="AC14" t="n">
        <v>449.3840927144067</v>
      </c>
      <c r="AD14" t="n">
        <v>348457.9220275909</v>
      </c>
      <c r="AE14" t="n">
        <v>495830.6814474638</v>
      </c>
      <c r="AF14" t="n">
        <v>9.297679722160499e-06</v>
      </c>
      <c r="AG14" t="n">
        <v>2.148333333333333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1.943</v>
      </c>
      <c r="E15" t="n">
        <v>51.47</v>
      </c>
      <c r="F15" t="n">
        <v>48.83</v>
      </c>
      <c r="G15" t="n">
        <v>127.39</v>
      </c>
      <c r="H15" t="n">
        <v>1.86</v>
      </c>
      <c r="I15" t="n">
        <v>23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389.1</v>
      </c>
      <c r="Q15" t="n">
        <v>1206.84</v>
      </c>
      <c r="R15" t="n">
        <v>117.84</v>
      </c>
      <c r="S15" t="n">
        <v>79.25</v>
      </c>
      <c r="T15" t="n">
        <v>16807.87</v>
      </c>
      <c r="U15" t="n">
        <v>0.67</v>
      </c>
      <c r="V15" t="n">
        <v>0.91</v>
      </c>
      <c r="W15" t="n">
        <v>0.21</v>
      </c>
      <c r="X15" t="n">
        <v>1</v>
      </c>
      <c r="Y15" t="n">
        <v>0.5</v>
      </c>
      <c r="Z15" t="n">
        <v>10</v>
      </c>
      <c r="AA15" t="n">
        <v>347.8922293108641</v>
      </c>
      <c r="AB15" t="n">
        <v>495.0257412021897</v>
      </c>
      <c r="AC15" t="n">
        <v>448.654554677842</v>
      </c>
      <c r="AD15" t="n">
        <v>347892.2293108641</v>
      </c>
      <c r="AE15" t="n">
        <v>495025.7412021898</v>
      </c>
      <c r="AF15" t="n">
        <v>9.314938486211122e-06</v>
      </c>
      <c r="AG15" t="n">
        <v>2.144583333333333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1.2982</v>
      </c>
      <c r="E2" t="n">
        <v>77.03</v>
      </c>
      <c r="F2" t="n">
        <v>67.38</v>
      </c>
      <c r="G2" t="n">
        <v>9.91</v>
      </c>
      <c r="H2" t="n">
        <v>0.2</v>
      </c>
      <c r="I2" t="n">
        <v>408</v>
      </c>
      <c r="J2" t="n">
        <v>89.87</v>
      </c>
      <c r="K2" t="n">
        <v>37.55</v>
      </c>
      <c r="L2" t="n">
        <v>1</v>
      </c>
      <c r="M2" t="n">
        <v>406</v>
      </c>
      <c r="N2" t="n">
        <v>11.32</v>
      </c>
      <c r="O2" t="n">
        <v>11317.98</v>
      </c>
      <c r="P2" t="n">
        <v>558.72</v>
      </c>
      <c r="Q2" t="n">
        <v>1206.96</v>
      </c>
      <c r="R2" t="n">
        <v>749.21</v>
      </c>
      <c r="S2" t="n">
        <v>79.25</v>
      </c>
      <c r="T2" t="n">
        <v>330570.68</v>
      </c>
      <c r="U2" t="n">
        <v>0.11</v>
      </c>
      <c r="V2" t="n">
        <v>0.66</v>
      </c>
      <c r="W2" t="n">
        <v>0.79</v>
      </c>
      <c r="X2" t="n">
        <v>19.55</v>
      </c>
      <c r="Y2" t="n">
        <v>0.5</v>
      </c>
      <c r="Z2" t="n">
        <v>10</v>
      </c>
      <c r="AA2" t="n">
        <v>687.7347992739076</v>
      </c>
      <c r="AB2" t="n">
        <v>978.5973933237721</v>
      </c>
      <c r="AC2" t="n">
        <v>886.9279739761106</v>
      </c>
      <c r="AD2" t="n">
        <v>687734.7992739076</v>
      </c>
      <c r="AE2" t="n">
        <v>978597.393323772</v>
      </c>
      <c r="AF2" t="n">
        <v>7.076779755742956e-06</v>
      </c>
      <c r="AG2" t="n">
        <v>3.209583333333333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1.6557</v>
      </c>
      <c r="E3" t="n">
        <v>60.4</v>
      </c>
      <c r="F3" t="n">
        <v>55.38</v>
      </c>
      <c r="G3" t="n">
        <v>20.39</v>
      </c>
      <c r="H3" t="n">
        <v>0.39</v>
      </c>
      <c r="I3" t="n">
        <v>163</v>
      </c>
      <c r="J3" t="n">
        <v>91.09999999999999</v>
      </c>
      <c r="K3" t="n">
        <v>37.55</v>
      </c>
      <c r="L3" t="n">
        <v>2</v>
      </c>
      <c r="M3" t="n">
        <v>161</v>
      </c>
      <c r="N3" t="n">
        <v>11.54</v>
      </c>
      <c r="O3" t="n">
        <v>11468.97</v>
      </c>
      <c r="P3" t="n">
        <v>447.76</v>
      </c>
      <c r="Q3" t="n">
        <v>1206.84</v>
      </c>
      <c r="R3" t="n">
        <v>340.71</v>
      </c>
      <c r="S3" t="n">
        <v>79.25</v>
      </c>
      <c r="T3" t="n">
        <v>127544.01</v>
      </c>
      <c r="U3" t="n">
        <v>0.23</v>
      </c>
      <c r="V3" t="n">
        <v>0.8</v>
      </c>
      <c r="W3" t="n">
        <v>0.4</v>
      </c>
      <c r="X3" t="n">
        <v>7.55</v>
      </c>
      <c r="Y3" t="n">
        <v>0.5</v>
      </c>
      <c r="Z3" t="n">
        <v>10</v>
      </c>
      <c r="AA3" t="n">
        <v>441.4437449090314</v>
      </c>
      <c r="AB3" t="n">
        <v>628.1428517548056</v>
      </c>
      <c r="AC3" t="n">
        <v>569.302013959342</v>
      </c>
      <c r="AD3" t="n">
        <v>441443.7449090314</v>
      </c>
      <c r="AE3" t="n">
        <v>628142.8517548057</v>
      </c>
      <c r="AF3" t="n">
        <v>9.025592544741651e-06</v>
      </c>
      <c r="AG3" t="n">
        <v>2.516666666666667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1.7786</v>
      </c>
      <c r="E4" t="n">
        <v>56.22</v>
      </c>
      <c r="F4" t="n">
        <v>52.39</v>
      </c>
      <c r="G4" t="n">
        <v>31.44</v>
      </c>
      <c r="H4" t="n">
        <v>0.57</v>
      </c>
      <c r="I4" t="n">
        <v>100</v>
      </c>
      <c r="J4" t="n">
        <v>92.31999999999999</v>
      </c>
      <c r="K4" t="n">
        <v>37.55</v>
      </c>
      <c r="L4" t="n">
        <v>3</v>
      </c>
      <c r="M4" t="n">
        <v>98</v>
      </c>
      <c r="N4" t="n">
        <v>11.77</v>
      </c>
      <c r="O4" t="n">
        <v>11620.34</v>
      </c>
      <c r="P4" t="n">
        <v>412.42</v>
      </c>
      <c r="Q4" t="n">
        <v>1206.82</v>
      </c>
      <c r="R4" t="n">
        <v>239.89</v>
      </c>
      <c r="S4" t="n">
        <v>79.25</v>
      </c>
      <c r="T4" t="n">
        <v>77452.14</v>
      </c>
      <c r="U4" t="n">
        <v>0.33</v>
      </c>
      <c r="V4" t="n">
        <v>0.85</v>
      </c>
      <c r="W4" t="n">
        <v>0.29</v>
      </c>
      <c r="X4" t="n">
        <v>4.56</v>
      </c>
      <c r="Y4" t="n">
        <v>0.5</v>
      </c>
      <c r="Z4" t="n">
        <v>10</v>
      </c>
      <c r="AA4" t="n">
        <v>384.0345092174866</v>
      </c>
      <c r="AB4" t="n">
        <v>546.4536185507392</v>
      </c>
      <c r="AC4" t="n">
        <v>495.2649619544531</v>
      </c>
      <c r="AD4" t="n">
        <v>384034.5092174866</v>
      </c>
      <c r="AE4" t="n">
        <v>546453.6185507391</v>
      </c>
      <c r="AF4" t="n">
        <v>9.695548046190433e-06</v>
      </c>
      <c r="AG4" t="n">
        <v>2.3425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1.8382</v>
      </c>
      <c r="E5" t="n">
        <v>54.4</v>
      </c>
      <c r="F5" t="n">
        <v>51.1</v>
      </c>
      <c r="G5" t="n">
        <v>42.58</v>
      </c>
      <c r="H5" t="n">
        <v>0.75</v>
      </c>
      <c r="I5" t="n">
        <v>72</v>
      </c>
      <c r="J5" t="n">
        <v>93.55</v>
      </c>
      <c r="K5" t="n">
        <v>37.55</v>
      </c>
      <c r="L5" t="n">
        <v>4</v>
      </c>
      <c r="M5" t="n">
        <v>70</v>
      </c>
      <c r="N5" t="n">
        <v>12</v>
      </c>
      <c r="O5" t="n">
        <v>11772.07</v>
      </c>
      <c r="P5" t="n">
        <v>391.13</v>
      </c>
      <c r="Q5" t="n">
        <v>1206.83</v>
      </c>
      <c r="R5" t="n">
        <v>195.64</v>
      </c>
      <c r="S5" t="n">
        <v>79.25</v>
      </c>
      <c r="T5" t="n">
        <v>55463.49</v>
      </c>
      <c r="U5" t="n">
        <v>0.41</v>
      </c>
      <c r="V5" t="n">
        <v>0.87</v>
      </c>
      <c r="W5" t="n">
        <v>0.26</v>
      </c>
      <c r="X5" t="n">
        <v>3.27</v>
      </c>
      <c r="Y5" t="n">
        <v>0.5</v>
      </c>
      <c r="Z5" t="n">
        <v>10</v>
      </c>
      <c r="AA5" t="n">
        <v>357.2412259160621</v>
      </c>
      <c r="AB5" t="n">
        <v>508.3286941975824</v>
      </c>
      <c r="AC5" t="n">
        <v>460.711362951193</v>
      </c>
      <c r="AD5" t="n">
        <v>357241.2259160621</v>
      </c>
      <c r="AE5" t="n">
        <v>508328.6941975824</v>
      </c>
      <c r="AF5" t="n">
        <v>1.002044103143329e-05</v>
      </c>
      <c r="AG5" t="n">
        <v>2.266666666666667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1.8775</v>
      </c>
      <c r="E6" t="n">
        <v>53.26</v>
      </c>
      <c r="F6" t="n">
        <v>50.28</v>
      </c>
      <c r="G6" t="n">
        <v>54.85</v>
      </c>
      <c r="H6" t="n">
        <v>0.93</v>
      </c>
      <c r="I6" t="n">
        <v>55</v>
      </c>
      <c r="J6" t="n">
        <v>94.79000000000001</v>
      </c>
      <c r="K6" t="n">
        <v>37.55</v>
      </c>
      <c r="L6" t="n">
        <v>5</v>
      </c>
      <c r="M6" t="n">
        <v>53</v>
      </c>
      <c r="N6" t="n">
        <v>12.23</v>
      </c>
      <c r="O6" t="n">
        <v>11924.18</v>
      </c>
      <c r="P6" t="n">
        <v>372.16</v>
      </c>
      <c r="Q6" t="n">
        <v>1206.82</v>
      </c>
      <c r="R6" t="n">
        <v>168</v>
      </c>
      <c r="S6" t="n">
        <v>79.25</v>
      </c>
      <c r="T6" t="n">
        <v>41731.11</v>
      </c>
      <c r="U6" t="n">
        <v>0.47</v>
      </c>
      <c r="V6" t="n">
        <v>0.88</v>
      </c>
      <c r="W6" t="n">
        <v>0.23</v>
      </c>
      <c r="X6" t="n">
        <v>2.45</v>
      </c>
      <c r="Y6" t="n">
        <v>0.5</v>
      </c>
      <c r="Z6" t="n">
        <v>10</v>
      </c>
      <c r="AA6" t="n">
        <v>338.0531743616185</v>
      </c>
      <c r="AB6" t="n">
        <v>481.0254702601587</v>
      </c>
      <c r="AC6" t="n">
        <v>435.9657492237827</v>
      </c>
      <c r="AD6" t="n">
        <v>338053.1743616185</v>
      </c>
      <c r="AE6" t="n">
        <v>481025.4702601587</v>
      </c>
      <c r="AF6" t="n">
        <v>1.023467415760853e-05</v>
      </c>
      <c r="AG6" t="n">
        <v>2.219166666666667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1.9142</v>
      </c>
      <c r="E7" t="n">
        <v>52.24</v>
      </c>
      <c r="F7" t="n">
        <v>49.47</v>
      </c>
      <c r="G7" t="n">
        <v>67.45999999999999</v>
      </c>
      <c r="H7" t="n">
        <v>1.1</v>
      </c>
      <c r="I7" t="n">
        <v>44</v>
      </c>
      <c r="J7" t="n">
        <v>96.02</v>
      </c>
      <c r="K7" t="n">
        <v>37.55</v>
      </c>
      <c r="L7" t="n">
        <v>6</v>
      </c>
      <c r="M7" t="n">
        <v>42</v>
      </c>
      <c r="N7" t="n">
        <v>12.47</v>
      </c>
      <c r="O7" t="n">
        <v>12076.67</v>
      </c>
      <c r="P7" t="n">
        <v>353.68</v>
      </c>
      <c r="Q7" t="n">
        <v>1206.84</v>
      </c>
      <c r="R7" t="n">
        <v>140.63</v>
      </c>
      <c r="S7" t="n">
        <v>79.25</v>
      </c>
      <c r="T7" t="n">
        <v>28101.19</v>
      </c>
      <c r="U7" t="n">
        <v>0.5600000000000001</v>
      </c>
      <c r="V7" t="n">
        <v>0.9</v>
      </c>
      <c r="W7" t="n">
        <v>0.19</v>
      </c>
      <c r="X7" t="n">
        <v>1.64</v>
      </c>
      <c r="Y7" t="n">
        <v>0.5</v>
      </c>
      <c r="Z7" t="n">
        <v>10</v>
      </c>
      <c r="AA7" t="n">
        <v>320.3554089436747</v>
      </c>
      <c r="AB7" t="n">
        <v>455.8428168246558</v>
      </c>
      <c r="AC7" t="n">
        <v>413.1420630549105</v>
      </c>
      <c r="AD7" t="n">
        <v>320355.4089436746</v>
      </c>
      <c r="AE7" t="n">
        <v>455842.8168246558</v>
      </c>
      <c r="AF7" t="n">
        <v>1.043473409986379e-05</v>
      </c>
      <c r="AG7" t="n">
        <v>2.176666666666667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1.9204</v>
      </c>
      <c r="E8" t="n">
        <v>52.07</v>
      </c>
      <c r="F8" t="n">
        <v>49.45</v>
      </c>
      <c r="G8" t="n">
        <v>82.42</v>
      </c>
      <c r="H8" t="n">
        <v>1.27</v>
      </c>
      <c r="I8" t="n">
        <v>36</v>
      </c>
      <c r="J8" t="n">
        <v>97.26000000000001</v>
      </c>
      <c r="K8" t="n">
        <v>37.55</v>
      </c>
      <c r="L8" t="n">
        <v>7</v>
      </c>
      <c r="M8" t="n">
        <v>31</v>
      </c>
      <c r="N8" t="n">
        <v>12.71</v>
      </c>
      <c r="O8" t="n">
        <v>12229.54</v>
      </c>
      <c r="P8" t="n">
        <v>340.58</v>
      </c>
      <c r="Q8" t="n">
        <v>1206.82</v>
      </c>
      <c r="R8" t="n">
        <v>139.78</v>
      </c>
      <c r="S8" t="n">
        <v>79.25</v>
      </c>
      <c r="T8" t="n">
        <v>27717.33</v>
      </c>
      <c r="U8" t="n">
        <v>0.57</v>
      </c>
      <c r="V8" t="n">
        <v>0.9</v>
      </c>
      <c r="W8" t="n">
        <v>0.2</v>
      </c>
      <c r="X8" t="n">
        <v>1.62</v>
      </c>
      <c r="Y8" t="n">
        <v>0.5</v>
      </c>
      <c r="Z8" t="n">
        <v>10</v>
      </c>
      <c r="AA8" t="n">
        <v>312.717764687367</v>
      </c>
      <c r="AB8" t="n">
        <v>444.9749957281435</v>
      </c>
      <c r="AC8" t="n">
        <v>403.2922774204646</v>
      </c>
      <c r="AD8" t="n">
        <v>312717.764687367</v>
      </c>
      <c r="AE8" t="n">
        <v>444974.9957281435</v>
      </c>
      <c r="AF8" t="n">
        <v>1.046853169228838e-05</v>
      </c>
      <c r="AG8" t="n">
        <v>2.169583333333333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1.9295</v>
      </c>
      <c r="E9" t="n">
        <v>51.83</v>
      </c>
      <c r="F9" t="n">
        <v>49.28</v>
      </c>
      <c r="G9" t="n">
        <v>92.41</v>
      </c>
      <c r="H9" t="n">
        <v>1.43</v>
      </c>
      <c r="I9" t="n">
        <v>32</v>
      </c>
      <c r="J9" t="n">
        <v>98.5</v>
      </c>
      <c r="K9" t="n">
        <v>37.55</v>
      </c>
      <c r="L9" t="n">
        <v>8</v>
      </c>
      <c r="M9" t="n">
        <v>4</v>
      </c>
      <c r="N9" t="n">
        <v>12.95</v>
      </c>
      <c r="O9" t="n">
        <v>12382.79</v>
      </c>
      <c r="P9" t="n">
        <v>330.42</v>
      </c>
      <c r="Q9" t="n">
        <v>1206.83</v>
      </c>
      <c r="R9" t="n">
        <v>133.21</v>
      </c>
      <c r="S9" t="n">
        <v>79.25</v>
      </c>
      <c r="T9" t="n">
        <v>24448.43</v>
      </c>
      <c r="U9" t="n">
        <v>0.59</v>
      </c>
      <c r="V9" t="n">
        <v>0.9</v>
      </c>
      <c r="W9" t="n">
        <v>0.22</v>
      </c>
      <c r="X9" t="n">
        <v>1.45</v>
      </c>
      <c r="Y9" t="n">
        <v>0.5</v>
      </c>
      <c r="Z9" t="n">
        <v>10</v>
      </c>
      <c r="AA9" t="n">
        <v>305.7803564166591</v>
      </c>
      <c r="AB9" t="n">
        <v>435.1035603182982</v>
      </c>
      <c r="AC9" t="n">
        <v>394.3455417475285</v>
      </c>
      <c r="AD9" t="n">
        <v>305780.3564166591</v>
      </c>
      <c r="AE9" t="n">
        <v>435103.5603182982</v>
      </c>
      <c r="AF9" t="n">
        <v>1.051813783600835e-05</v>
      </c>
      <c r="AG9" t="n">
        <v>2.159583333333333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1.9295</v>
      </c>
      <c r="E10" t="n">
        <v>51.83</v>
      </c>
      <c r="F10" t="n">
        <v>49.28</v>
      </c>
      <c r="G10" t="n">
        <v>92.41</v>
      </c>
      <c r="H10" t="n">
        <v>1.59</v>
      </c>
      <c r="I10" t="n">
        <v>32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333.97</v>
      </c>
      <c r="Q10" t="n">
        <v>1206.83</v>
      </c>
      <c r="R10" t="n">
        <v>132.91</v>
      </c>
      <c r="S10" t="n">
        <v>79.25</v>
      </c>
      <c r="T10" t="n">
        <v>24301.72</v>
      </c>
      <c r="U10" t="n">
        <v>0.6</v>
      </c>
      <c r="V10" t="n">
        <v>0.9</v>
      </c>
      <c r="W10" t="n">
        <v>0.23</v>
      </c>
      <c r="X10" t="n">
        <v>1.45</v>
      </c>
      <c r="Y10" t="n">
        <v>0.5</v>
      </c>
      <c r="Z10" t="n">
        <v>10</v>
      </c>
      <c r="AA10" t="n">
        <v>307.5495297081608</v>
      </c>
      <c r="AB10" t="n">
        <v>437.6209672798607</v>
      </c>
      <c r="AC10" t="n">
        <v>396.6271323907541</v>
      </c>
      <c r="AD10" t="n">
        <v>307549.5297081608</v>
      </c>
      <c r="AE10" t="n">
        <v>437620.9672798607</v>
      </c>
      <c r="AF10" t="n">
        <v>1.051813783600835e-05</v>
      </c>
      <c r="AG10" t="n">
        <v>2.159583333333333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0.6862</v>
      </c>
      <c r="E2" t="n">
        <v>145.74</v>
      </c>
      <c r="F2" t="n">
        <v>102.23</v>
      </c>
      <c r="G2" t="n">
        <v>5.82</v>
      </c>
      <c r="H2" t="n">
        <v>0.09</v>
      </c>
      <c r="I2" t="n">
        <v>1054</v>
      </c>
      <c r="J2" t="n">
        <v>194.77</v>
      </c>
      <c r="K2" t="n">
        <v>54.38</v>
      </c>
      <c r="L2" t="n">
        <v>1</v>
      </c>
      <c r="M2" t="n">
        <v>1052</v>
      </c>
      <c r="N2" t="n">
        <v>39.4</v>
      </c>
      <c r="O2" t="n">
        <v>24256.19</v>
      </c>
      <c r="P2" t="n">
        <v>1424.77</v>
      </c>
      <c r="Q2" t="n">
        <v>1207.1</v>
      </c>
      <c r="R2" t="n">
        <v>1939.85</v>
      </c>
      <c r="S2" t="n">
        <v>79.25</v>
      </c>
      <c r="T2" t="n">
        <v>922660.12</v>
      </c>
      <c r="U2" t="n">
        <v>0.04</v>
      </c>
      <c r="V2" t="n">
        <v>0.44</v>
      </c>
      <c r="W2" t="n">
        <v>1.84</v>
      </c>
      <c r="X2" t="n">
        <v>54.39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1.2888</v>
      </c>
      <c r="E3" t="n">
        <v>77.59</v>
      </c>
      <c r="F3" t="n">
        <v>62.79</v>
      </c>
      <c r="G3" t="n">
        <v>11.92</v>
      </c>
      <c r="H3" t="n">
        <v>0.18</v>
      </c>
      <c r="I3" t="n">
        <v>316</v>
      </c>
      <c r="J3" t="n">
        <v>196.32</v>
      </c>
      <c r="K3" t="n">
        <v>54.38</v>
      </c>
      <c r="L3" t="n">
        <v>2</v>
      </c>
      <c r="M3" t="n">
        <v>314</v>
      </c>
      <c r="N3" t="n">
        <v>39.95</v>
      </c>
      <c r="O3" t="n">
        <v>24447.22</v>
      </c>
      <c r="P3" t="n">
        <v>868.73</v>
      </c>
      <c r="Q3" t="n">
        <v>1206.93</v>
      </c>
      <c r="R3" t="n">
        <v>592.5</v>
      </c>
      <c r="S3" t="n">
        <v>79.25</v>
      </c>
      <c r="T3" t="n">
        <v>252676.25</v>
      </c>
      <c r="U3" t="n">
        <v>0.13</v>
      </c>
      <c r="V3" t="n">
        <v>0.71</v>
      </c>
      <c r="W3" t="n">
        <v>0.65</v>
      </c>
      <c r="X3" t="n">
        <v>14.95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1.5041</v>
      </c>
      <c r="E4" t="n">
        <v>66.48999999999999</v>
      </c>
      <c r="F4" t="n">
        <v>56.62</v>
      </c>
      <c r="G4" t="n">
        <v>17.97</v>
      </c>
      <c r="H4" t="n">
        <v>0.27</v>
      </c>
      <c r="I4" t="n">
        <v>189</v>
      </c>
      <c r="J4" t="n">
        <v>197.88</v>
      </c>
      <c r="K4" t="n">
        <v>54.38</v>
      </c>
      <c r="L4" t="n">
        <v>3</v>
      </c>
      <c r="M4" t="n">
        <v>187</v>
      </c>
      <c r="N4" t="n">
        <v>40.5</v>
      </c>
      <c r="O4" t="n">
        <v>24639</v>
      </c>
      <c r="P4" t="n">
        <v>779.12</v>
      </c>
      <c r="Q4" t="n">
        <v>1206.91</v>
      </c>
      <c r="R4" t="n">
        <v>383.02</v>
      </c>
      <c r="S4" t="n">
        <v>79.25</v>
      </c>
      <c r="T4" t="n">
        <v>148571.23</v>
      </c>
      <c r="U4" t="n">
        <v>0.21</v>
      </c>
      <c r="V4" t="n">
        <v>0.79</v>
      </c>
      <c r="W4" t="n">
        <v>0.44</v>
      </c>
      <c r="X4" t="n">
        <v>8.789999999999999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1.6211</v>
      </c>
      <c r="E5" t="n">
        <v>61.69</v>
      </c>
      <c r="F5" t="n">
        <v>53.96</v>
      </c>
      <c r="G5" t="n">
        <v>24.16</v>
      </c>
      <c r="H5" t="n">
        <v>0.36</v>
      </c>
      <c r="I5" t="n">
        <v>134</v>
      </c>
      <c r="J5" t="n">
        <v>199.44</v>
      </c>
      <c r="K5" t="n">
        <v>54.38</v>
      </c>
      <c r="L5" t="n">
        <v>4</v>
      </c>
      <c r="M5" t="n">
        <v>132</v>
      </c>
      <c r="N5" t="n">
        <v>41.06</v>
      </c>
      <c r="O5" t="n">
        <v>24831.54</v>
      </c>
      <c r="P5" t="n">
        <v>738.33</v>
      </c>
      <c r="Q5" t="n">
        <v>1206.84</v>
      </c>
      <c r="R5" t="n">
        <v>292.42</v>
      </c>
      <c r="S5" t="n">
        <v>79.25</v>
      </c>
      <c r="T5" t="n">
        <v>103545.46</v>
      </c>
      <c r="U5" t="n">
        <v>0.27</v>
      </c>
      <c r="V5" t="n">
        <v>0.82</v>
      </c>
      <c r="W5" t="n">
        <v>0.36</v>
      </c>
      <c r="X5" t="n">
        <v>6.13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1.691</v>
      </c>
      <c r="E6" t="n">
        <v>59.14</v>
      </c>
      <c r="F6" t="n">
        <v>52.58</v>
      </c>
      <c r="G6" t="n">
        <v>30.33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715.73</v>
      </c>
      <c r="Q6" t="n">
        <v>1206.83</v>
      </c>
      <c r="R6" t="n">
        <v>245.83</v>
      </c>
      <c r="S6" t="n">
        <v>79.25</v>
      </c>
      <c r="T6" t="n">
        <v>80397.82000000001</v>
      </c>
      <c r="U6" t="n">
        <v>0.32</v>
      </c>
      <c r="V6" t="n">
        <v>0.85</v>
      </c>
      <c r="W6" t="n">
        <v>0.3</v>
      </c>
      <c r="X6" t="n">
        <v>4.75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1.7382</v>
      </c>
      <c r="E7" t="n">
        <v>57.53</v>
      </c>
      <c r="F7" t="n">
        <v>51.71</v>
      </c>
      <c r="G7" t="n">
        <v>36.5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700.28</v>
      </c>
      <c r="Q7" t="n">
        <v>1206.83</v>
      </c>
      <c r="R7" t="n">
        <v>216.52</v>
      </c>
      <c r="S7" t="n">
        <v>79.25</v>
      </c>
      <c r="T7" t="n">
        <v>65838.78999999999</v>
      </c>
      <c r="U7" t="n">
        <v>0.37</v>
      </c>
      <c r="V7" t="n">
        <v>0.86</v>
      </c>
      <c r="W7" t="n">
        <v>0.27</v>
      </c>
      <c r="X7" t="n">
        <v>3.88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1.773</v>
      </c>
      <c r="E8" t="n">
        <v>56.4</v>
      </c>
      <c r="F8" t="n">
        <v>51.08</v>
      </c>
      <c r="G8" t="n">
        <v>42.57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688.4400000000001</v>
      </c>
      <c r="Q8" t="n">
        <v>1206.84</v>
      </c>
      <c r="R8" t="n">
        <v>195.08</v>
      </c>
      <c r="S8" t="n">
        <v>79.25</v>
      </c>
      <c r="T8" t="n">
        <v>55183.17</v>
      </c>
      <c r="U8" t="n">
        <v>0.41</v>
      </c>
      <c r="V8" t="n">
        <v>0.87</v>
      </c>
      <c r="W8" t="n">
        <v>0.26</v>
      </c>
      <c r="X8" t="n">
        <v>3.25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</v>
      </c>
      <c r="E9" t="n">
        <v>55.56</v>
      </c>
      <c r="F9" t="n">
        <v>50.63</v>
      </c>
      <c r="G9" t="n">
        <v>48.99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678.21</v>
      </c>
      <c r="Q9" t="n">
        <v>1206.85</v>
      </c>
      <c r="R9" t="n">
        <v>179.85</v>
      </c>
      <c r="S9" t="n">
        <v>79.25</v>
      </c>
      <c r="T9" t="n">
        <v>47617.99</v>
      </c>
      <c r="U9" t="n">
        <v>0.44</v>
      </c>
      <c r="V9" t="n">
        <v>0.88</v>
      </c>
      <c r="W9" t="n">
        <v>0.24</v>
      </c>
      <c r="X9" t="n">
        <v>2.8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1.8204</v>
      </c>
      <c r="E10" t="n">
        <v>54.93</v>
      </c>
      <c r="F10" t="n">
        <v>50.28</v>
      </c>
      <c r="G10" t="n">
        <v>54.85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53</v>
      </c>
      <c r="N10" t="n">
        <v>43.96</v>
      </c>
      <c r="O10" t="n">
        <v>25806.1</v>
      </c>
      <c r="P10" t="n">
        <v>669.5</v>
      </c>
      <c r="Q10" t="n">
        <v>1206.81</v>
      </c>
      <c r="R10" t="n">
        <v>167.96</v>
      </c>
      <c r="S10" t="n">
        <v>79.25</v>
      </c>
      <c r="T10" t="n">
        <v>41712.2</v>
      </c>
      <c r="U10" t="n">
        <v>0.47</v>
      </c>
      <c r="V10" t="n">
        <v>0.88</v>
      </c>
      <c r="W10" t="n">
        <v>0.22</v>
      </c>
      <c r="X10" t="n">
        <v>2.45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1.8383</v>
      </c>
      <c r="E11" t="n">
        <v>54.4</v>
      </c>
      <c r="F11" t="n">
        <v>49.98</v>
      </c>
      <c r="G11" t="n">
        <v>61.19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662.53</v>
      </c>
      <c r="Q11" t="n">
        <v>1206.83</v>
      </c>
      <c r="R11" t="n">
        <v>157.55</v>
      </c>
      <c r="S11" t="n">
        <v>79.25</v>
      </c>
      <c r="T11" t="n">
        <v>36537.27</v>
      </c>
      <c r="U11" t="n">
        <v>0.5</v>
      </c>
      <c r="V11" t="n">
        <v>0.89</v>
      </c>
      <c r="W11" t="n">
        <v>0.22</v>
      </c>
      <c r="X11" t="n">
        <v>2.14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</v>
      </c>
      <c r="E12" t="n">
        <v>53.56</v>
      </c>
      <c r="F12" t="n">
        <v>49.33</v>
      </c>
      <c r="G12" t="n">
        <v>67.27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649.48</v>
      </c>
      <c r="Q12" t="n">
        <v>1206.82</v>
      </c>
      <c r="R12" t="n">
        <v>135.51</v>
      </c>
      <c r="S12" t="n">
        <v>79.25</v>
      </c>
      <c r="T12" t="n">
        <v>25541.08</v>
      </c>
      <c r="U12" t="n">
        <v>0.58</v>
      </c>
      <c r="V12" t="n">
        <v>0.9</v>
      </c>
      <c r="W12" t="n">
        <v>0.19</v>
      </c>
      <c r="X12" t="n">
        <v>1.5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1.8608</v>
      </c>
      <c r="E13" t="n">
        <v>53.74</v>
      </c>
      <c r="F13" t="n">
        <v>49.67</v>
      </c>
      <c r="G13" t="n">
        <v>74.5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650.6900000000001</v>
      </c>
      <c r="Q13" t="n">
        <v>1206.81</v>
      </c>
      <c r="R13" t="n">
        <v>147.35</v>
      </c>
      <c r="S13" t="n">
        <v>79.25</v>
      </c>
      <c r="T13" t="n">
        <v>31482.08</v>
      </c>
      <c r="U13" t="n">
        <v>0.54</v>
      </c>
      <c r="V13" t="n">
        <v>0.9</v>
      </c>
      <c r="W13" t="n">
        <v>0.2</v>
      </c>
      <c r="X13" t="n">
        <v>1.84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1.8708</v>
      </c>
      <c r="E14" t="n">
        <v>53.45</v>
      </c>
      <c r="F14" t="n">
        <v>49.5</v>
      </c>
      <c r="G14" t="n">
        <v>80.27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645.62</v>
      </c>
      <c r="Q14" t="n">
        <v>1206.81</v>
      </c>
      <c r="R14" t="n">
        <v>141.59</v>
      </c>
      <c r="S14" t="n">
        <v>79.25</v>
      </c>
      <c r="T14" t="n">
        <v>28612.8</v>
      </c>
      <c r="U14" t="n">
        <v>0.5600000000000001</v>
      </c>
      <c r="V14" t="n">
        <v>0.9</v>
      </c>
      <c r="W14" t="n">
        <v>0.2</v>
      </c>
      <c r="X14" t="n">
        <v>1.67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1.8801</v>
      </c>
      <c r="E15" t="n">
        <v>53.19</v>
      </c>
      <c r="F15" t="n">
        <v>49.35</v>
      </c>
      <c r="G15" t="n">
        <v>87.09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640.8099999999999</v>
      </c>
      <c r="Q15" t="n">
        <v>1206.83</v>
      </c>
      <c r="R15" t="n">
        <v>136.62</v>
      </c>
      <c r="S15" t="n">
        <v>79.25</v>
      </c>
      <c r="T15" t="n">
        <v>26144.39</v>
      </c>
      <c r="U15" t="n">
        <v>0.58</v>
      </c>
      <c r="V15" t="n">
        <v>0.9</v>
      </c>
      <c r="W15" t="n">
        <v>0.19</v>
      </c>
      <c r="X15" t="n">
        <v>1.52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1.8859</v>
      </c>
      <c r="E16" t="n">
        <v>53.03</v>
      </c>
      <c r="F16" t="n">
        <v>49.27</v>
      </c>
      <c r="G16" t="n">
        <v>92.37</v>
      </c>
      <c r="H16" t="n">
        <v>1.23</v>
      </c>
      <c r="I16" t="n">
        <v>32</v>
      </c>
      <c r="J16" t="n">
        <v>217.04</v>
      </c>
      <c r="K16" t="n">
        <v>54.38</v>
      </c>
      <c r="L16" t="n">
        <v>15</v>
      </c>
      <c r="M16" t="n">
        <v>30</v>
      </c>
      <c r="N16" t="n">
        <v>47.66</v>
      </c>
      <c r="O16" t="n">
        <v>27002.55</v>
      </c>
      <c r="P16" t="n">
        <v>634.9</v>
      </c>
      <c r="Q16" t="n">
        <v>1206.85</v>
      </c>
      <c r="R16" t="n">
        <v>133.51</v>
      </c>
      <c r="S16" t="n">
        <v>79.25</v>
      </c>
      <c r="T16" t="n">
        <v>24600.72</v>
      </c>
      <c r="U16" t="n">
        <v>0.59</v>
      </c>
      <c r="V16" t="n">
        <v>0.9</v>
      </c>
      <c r="W16" t="n">
        <v>0.19</v>
      </c>
      <c r="X16" t="n">
        <v>1.43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1.8902</v>
      </c>
      <c r="E17" t="n">
        <v>52.91</v>
      </c>
      <c r="F17" t="n">
        <v>49.22</v>
      </c>
      <c r="G17" t="n">
        <v>98.44</v>
      </c>
      <c r="H17" t="n">
        <v>1.3</v>
      </c>
      <c r="I17" t="n">
        <v>30</v>
      </c>
      <c r="J17" t="n">
        <v>218.68</v>
      </c>
      <c r="K17" t="n">
        <v>54.38</v>
      </c>
      <c r="L17" t="n">
        <v>16</v>
      </c>
      <c r="M17" t="n">
        <v>28</v>
      </c>
      <c r="N17" t="n">
        <v>48.31</v>
      </c>
      <c r="O17" t="n">
        <v>27204.98</v>
      </c>
      <c r="P17" t="n">
        <v>630.62</v>
      </c>
      <c r="Q17" t="n">
        <v>1206.82</v>
      </c>
      <c r="R17" t="n">
        <v>132.43</v>
      </c>
      <c r="S17" t="n">
        <v>79.25</v>
      </c>
      <c r="T17" t="n">
        <v>24070.68</v>
      </c>
      <c r="U17" t="n">
        <v>0.6</v>
      </c>
      <c r="V17" t="n">
        <v>0.9</v>
      </c>
      <c r="W17" t="n">
        <v>0.18</v>
      </c>
      <c r="X17" t="n">
        <v>1.39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1.8979</v>
      </c>
      <c r="E18" t="n">
        <v>52.69</v>
      </c>
      <c r="F18" t="n">
        <v>49.08</v>
      </c>
      <c r="G18" t="n">
        <v>105.18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625.22</v>
      </c>
      <c r="Q18" t="n">
        <v>1206.83</v>
      </c>
      <c r="R18" t="n">
        <v>127.44</v>
      </c>
      <c r="S18" t="n">
        <v>79.25</v>
      </c>
      <c r="T18" t="n">
        <v>21583.72</v>
      </c>
      <c r="U18" t="n">
        <v>0.62</v>
      </c>
      <c r="V18" t="n">
        <v>0.91</v>
      </c>
      <c r="W18" t="n">
        <v>0.18</v>
      </c>
      <c r="X18" t="n">
        <v>1.25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1.9047</v>
      </c>
      <c r="E19" t="n">
        <v>52.5</v>
      </c>
      <c r="F19" t="n">
        <v>48.97</v>
      </c>
      <c r="G19" t="n">
        <v>113.01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620.6</v>
      </c>
      <c r="Q19" t="n">
        <v>1206.81</v>
      </c>
      <c r="R19" t="n">
        <v>123.7</v>
      </c>
      <c r="S19" t="n">
        <v>79.25</v>
      </c>
      <c r="T19" t="n">
        <v>19724.09</v>
      </c>
      <c r="U19" t="n">
        <v>0.64</v>
      </c>
      <c r="V19" t="n">
        <v>0.91</v>
      </c>
      <c r="W19" t="n">
        <v>0.18</v>
      </c>
      <c r="X19" t="n">
        <v>1.14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1.9079</v>
      </c>
      <c r="E20" t="n">
        <v>52.41</v>
      </c>
      <c r="F20" t="n">
        <v>48.92</v>
      </c>
      <c r="G20" t="n">
        <v>117.42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23</v>
      </c>
      <c r="N20" t="n">
        <v>50.27</v>
      </c>
      <c r="O20" t="n">
        <v>27817.81</v>
      </c>
      <c r="P20" t="n">
        <v>616.16</v>
      </c>
      <c r="Q20" t="n">
        <v>1206.81</v>
      </c>
      <c r="R20" t="n">
        <v>122</v>
      </c>
      <c r="S20" t="n">
        <v>79.25</v>
      </c>
      <c r="T20" t="n">
        <v>18879.35</v>
      </c>
      <c r="U20" t="n">
        <v>0.65</v>
      </c>
      <c r="V20" t="n">
        <v>0.91</v>
      </c>
      <c r="W20" t="n">
        <v>0.18</v>
      </c>
      <c r="X20" t="n">
        <v>1.09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1.9156</v>
      </c>
      <c r="E21" t="n">
        <v>52.2</v>
      </c>
      <c r="F21" t="n">
        <v>48.79</v>
      </c>
      <c r="G21" t="n">
        <v>127.29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611.8099999999999</v>
      </c>
      <c r="Q21" t="n">
        <v>1206.82</v>
      </c>
      <c r="R21" t="n">
        <v>117.51</v>
      </c>
      <c r="S21" t="n">
        <v>79.25</v>
      </c>
      <c r="T21" t="n">
        <v>16643.13</v>
      </c>
      <c r="U21" t="n">
        <v>0.67</v>
      </c>
      <c r="V21" t="n">
        <v>0.91</v>
      </c>
      <c r="W21" t="n">
        <v>0.17</v>
      </c>
      <c r="X21" t="n">
        <v>0.96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1.9133</v>
      </c>
      <c r="E22" t="n">
        <v>52.27</v>
      </c>
      <c r="F22" t="n">
        <v>48.89</v>
      </c>
      <c r="G22" t="n">
        <v>133.35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608.99</v>
      </c>
      <c r="Q22" t="n">
        <v>1206.82</v>
      </c>
      <c r="R22" t="n">
        <v>121.38</v>
      </c>
      <c r="S22" t="n">
        <v>79.25</v>
      </c>
      <c r="T22" t="n">
        <v>18585.93</v>
      </c>
      <c r="U22" t="n">
        <v>0.65</v>
      </c>
      <c r="V22" t="n">
        <v>0.91</v>
      </c>
      <c r="W22" t="n">
        <v>0.17</v>
      </c>
      <c r="X22" t="n">
        <v>1.06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1.9194</v>
      </c>
      <c r="E23" t="n">
        <v>52.1</v>
      </c>
      <c r="F23" t="n">
        <v>48.77</v>
      </c>
      <c r="G23" t="n">
        <v>139.33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603.66</v>
      </c>
      <c r="Q23" t="n">
        <v>1206.81</v>
      </c>
      <c r="R23" t="n">
        <v>116.78</v>
      </c>
      <c r="S23" t="n">
        <v>79.25</v>
      </c>
      <c r="T23" t="n">
        <v>16292.02</v>
      </c>
      <c r="U23" t="n">
        <v>0.68</v>
      </c>
      <c r="V23" t="n">
        <v>0.91</v>
      </c>
      <c r="W23" t="n">
        <v>0.17</v>
      </c>
      <c r="X23" t="n">
        <v>0.9399999999999999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1.9224</v>
      </c>
      <c r="E24" t="n">
        <v>52.02</v>
      </c>
      <c r="F24" t="n">
        <v>48.72</v>
      </c>
      <c r="G24" t="n">
        <v>146.17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600.4400000000001</v>
      </c>
      <c r="Q24" t="n">
        <v>1206.81</v>
      </c>
      <c r="R24" t="n">
        <v>115.35</v>
      </c>
      <c r="S24" t="n">
        <v>79.25</v>
      </c>
      <c r="T24" t="n">
        <v>15581.95</v>
      </c>
      <c r="U24" t="n">
        <v>0.6899999999999999</v>
      </c>
      <c r="V24" t="n">
        <v>0.91</v>
      </c>
      <c r="W24" t="n">
        <v>0.17</v>
      </c>
      <c r="X24" t="n">
        <v>0.89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1.9263</v>
      </c>
      <c r="E25" t="n">
        <v>51.91</v>
      </c>
      <c r="F25" t="n">
        <v>48.66</v>
      </c>
      <c r="G25" t="n">
        <v>153.66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595.51</v>
      </c>
      <c r="Q25" t="n">
        <v>1206.81</v>
      </c>
      <c r="R25" t="n">
        <v>113.03</v>
      </c>
      <c r="S25" t="n">
        <v>79.25</v>
      </c>
      <c r="T25" t="n">
        <v>14426.98</v>
      </c>
      <c r="U25" t="n">
        <v>0.7</v>
      </c>
      <c r="V25" t="n">
        <v>0.91</v>
      </c>
      <c r="W25" t="n">
        <v>0.17</v>
      </c>
      <c r="X25" t="n">
        <v>0.83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1.9281</v>
      </c>
      <c r="E26" t="n">
        <v>51.86</v>
      </c>
      <c r="F26" t="n">
        <v>48.65</v>
      </c>
      <c r="G26" t="n">
        <v>162.16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589.34</v>
      </c>
      <c r="Q26" t="n">
        <v>1206.83</v>
      </c>
      <c r="R26" t="n">
        <v>112.55</v>
      </c>
      <c r="S26" t="n">
        <v>79.25</v>
      </c>
      <c r="T26" t="n">
        <v>14191.39</v>
      </c>
      <c r="U26" t="n">
        <v>0.7</v>
      </c>
      <c r="V26" t="n">
        <v>0.91</v>
      </c>
      <c r="W26" t="n">
        <v>0.17</v>
      </c>
      <c r="X26" t="n">
        <v>0.82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1.9297</v>
      </c>
      <c r="E27" t="n">
        <v>51.82</v>
      </c>
      <c r="F27" t="n">
        <v>48.61</v>
      </c>
      <c r="G27" t="n">
        <v>162.02</v>
      </c>
      <c r="H27" t="n">
        <v>1.96</v>
      </c>
      <c r="I27" t="n">
        <v>18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583.36</v>
      </c>
      <c r="Q27" t="n">
        <v>1206.81</v>
      </c>
      <c r="R27" t="n">
        <v>111.29</v>
      </c>
      <c r="S27" t="n">
        <v>79.25</v>
      </c>
      <c r="T27" t="n">
        <v>13557.77</v>
      </c>
      <c r="U27" t="n">
        <v>0.71</v>
      </c>
      <c r="V27" t="n">
        <v>0.92</v>
      </c>
      <c r="W27" t="n">
        <v>0.17</v>
      </c>
      <c r="X27" t="n">
        <v>0.78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1.9328</v>
      </c>
      <c r="E28" t="n">
        <v>51.74</v>
      </c>
      <c r="F28" t="n">
        <v>48.56</v>
      </c>
      <c r="G28" t="n">
        <v>171.39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582.22</v>
      </c>
      <c r="Q28" t="n">
        <v>1206.83</v>
      </c>
      <c r="R28" t="n">
        <v>109.74</v>
      </c>
      <c r="S28" t="n">
        <v>79.25</v>
      </c>
      <c r="T28" t="n">
        <v>12791.93</v>
      </c>
      <c r="U28" t="n">
        <v>0.72</v>
      </c>
      <c r="V28" t="n">
        <v>0.92</v>
      </c>
      <c r="W28" t="n">
        <v>0.16</v>
      </c>
      <c r="X28" t="n">
        <v>0.73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1.9368</v>
      </c>
      <c r="E29" t="n">
        <v>51.63</v>
      </c>
      <c r="F29" t="n">
        <v>48.49</v>
      </c>
      <c r="G29" t="n">
        <v>181.85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577.92</v>
      </c>
      <c r="Q29" t="n">
        <v>1206.81</v>
      </c>
      <c r="R29" t="n">
        <v>107.34</v>
      </c>
      <c r="S29" t="n">
        <v>79.25</v>
      </c>
      <c r="T29" t="n">
        <v>11593.71</v>
      </c>
      <c r="U29" t="n">
        <v>0.74</v>
      </c>
      <c r="V29" t="n">
        <v>0.92</v>
      </c>
      <c r="W29" t="n">
        <v>0.17</v>
      </c>
      <c r="X29" t="n">
        <v>0.66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1.9455</v>
      </c>
      <c r="E30" t="n">
        <v>51.4</v>
      </c>
      <c r="F30" t="n">
        <v>48.3</v>
      </c>
      <c r="G30" t="n">
        <v>193.2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566.47</v>
      </c>
      <c r="Q30" t="n">
        <v>1206.81</v>
      </c>
      <c r="R30" t="n">
        <v>100.92</v>
      </c>
      <c r="S30" t="n">
        <v>79.25</v>
      </c>
      <c r="T30" t="n">
        <v>8391.469999999999</v>
      </c>
      <c r="U30" t="n">
        <v>0.79</v>
      </c>
      <c r="V30" t="n">
        <v>0.92</v>
      </c>
      <c r="W30" t="n">
        <v>0.15</v>
      </c>
      <c r="X30" t="n">
        <v>0.47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1.9383</v>
      </c>
      <c r="E31" t="n">
        <v>51.59</v>
      </c>
      <c r="F31" t="n">
        <v>48.49</v>
      </c>
      <c r="G31" t="n">
        <v>193.96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12</v>
      </c>
      <c r="N31" t="n">
        <v>58.1</v>
      </c>
      <c r="O31" t="n">
        <v>30139.04</v>
      </c>
      <c r="P31" t="n">
        <v>569.8099999999999</v>
      </c>
      <c r="Q31" t="n">
        <v>1206.81</v>
      </c>
      <c r="R31" t="n">
        <v>107.52</v>
      </c>
      <c r="S31" t="n">
        <v>79.25</v>
      </c>
      <c r="T31" t="n">
        <v>11691.94</v>
      </c>
      <c r="U31" t="n">
        <v>0.74</v>
      </c>
      <c r="V31" t="n">
        <v>0.92</v>
      </c>
      <c r="W31" t="n">
        <v>0.16</v>
      </c>
      <c r="X31" t="n">
        <v>0.66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1.9384</v>
      </c>
      <c r="E32" t="n">
        <v>51.59</v>
      </c>
      <c r="F32" t="n">
        <v>48.49</v>
      </c>
      <c r="G32" t="n">
        <v>193.95</v>
      </c>
      <c r="H32" t="n">
        <v>2.26</v>
      </c>
      <c r="I32" t="n">
        <v>15</v>
      </c>
      <c r="J32" t="n">
        <v>244.23</v>
      </c>
      <c r="K32" t="n">
        <v>54.38</v>
      </c>
      <c r="L32" t="n">
        <v>31</v>
      </c>
      <c r="M32" t="n">
        <v>11</v>
      </c>
      <c r="N32" t="n">
        <v>58.86</v>
      </c>
      <c r="O32" t="n">
        <v>30356.28</v>
      </c>
      <c r="P32" t="n">
        <v>563.0700000000001</v>
      </c>
      <c r="Q32" t="n">
        <v>1206.81</v>
      </c>
      <c r="R32" t="n">
        <v>107.26</v>
      </c>
      <c r="S32" t="n">
        <v>79.25</v>
      </c>
      <c r="T32" t="n">
        <v>11559.11</v>
      </c>
      <c r="U32" t="n">
        <v>0.74</v>
      </c>
      <c r="V32" t="n">
        <v>0.92</v>
      </c>
      <c r="W32" t="n">
        <v>0.17</v>
      </c>
      <c r="X32" t="n">
        <v>0.66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1.9423</v>
      </c>
      <c r="E33" t="n">
        <v>51.49</v>
      </c>
      <c r="F33" t="n">
        <v>48.42</v>
      </c>
      <c r="G33" t="n">
        <v>207.53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7</v>
      </c>
      <c r="N33" t="n">
        <v>59.63</v>
      </c>
      <c r="O33" t="n">
        <v>30574.64</v>
      </c>
      <c r="P33" t="n">
        <v>561.37</v>
      </c>
      <c r="Q33" t="n">
        <v>1206.81</v>
      </c>
      <c r="R33" t="n">
        <v>105</v>
      </c>
      <c r="S33" t="n">
        <v>79.25</v>
      </c>
      <c r="T33" t="n">
        <v>10432.63</v>
      </c>
      <c r="U33" t="n">
        <v>0.75</v>
      </c>
      <c r="V33" t="n">
        <v>0.92</v>
      </c>
      <c r="W33" t="n">
        <v>0.16</v>
      </c>
      <c r="X33" t="n">
        <v>0.59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1.9418</v>
      </c>
      <c r="E34" t="n">
        <v>51.5</v>
      </c>
      <c r="F34" t="n">
        <v>48.44</v>
      </c>
      <c r="G34" t="n">
        <v>207.58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561.13</v>
      </c>
      <c r="Q34" t="n">
        <v>1206.81</v>
      </c>
      <c r="R34" t="n">
        <v>105.14</v>
      </c>
      <c r="S34" t="n">
        <v>79.25</v>
      </c>
      <c r="T34" t="n">
        <v>10505.78</v>
      </c>
      <c r="U34" t="n">
        <v>0.75</v>
      </c>
      <c r="V34" t="n">
        <v>0.92</v>
      </c>
      <c r="W34" t="n">
        <v>0.17</v>
      </c>
      <c r="X34" t="n">
        <v>0.61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1.9412</v>
      </c>
      <c r="E35" t="n">
        <v>51.51</v>
      </c>
      <c r="F35" t="n">
        <v>48.45</v>
      </c>
      <c r="G35" t="n">
        <v>207.66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562.5700000000001</v>
      </c>
      <c r="Q35" t="n">
        <v>1206.83</v>
      </c>
      <c r="R35" t="n">
        <v>105.75</v>
      </c>
      <c r="S35" t="n">
        <v>79.25</v>
      </c>
      <c r="T35" t="n">
        <v>10811.26</v>
      </c>
      <c r="U35" t="n">
        <v>0.75</v>
      </c>
      <c r="V35" t="n">
        <v>0.92</v>
      </c>
      <c r="W35" t="n">
        <v>0.17</v>
      </c>
      <c r="X35" t="n">
        <v>0.62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1.9409</v>
      </c>
      <c r="E36" t="n">
        <v>51.52</v>
      </c>
      <c r="F36" t="n">
        <v>48.46</v>
      </c>
      <c r="G36" t="n">
        <v>207.7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566.05</v>
      </c>
      <c r="Q36" t="n">
        <v>1206.83</v>
      </c>
      <c r="R36" t="n">
        <v>106.01</v>
      </c>
      <c r="S36" t="n">
        <v>79.25</v>
      </c>
      <c r="T36" t="n">
        <v>10939.98</v>
      </c>
      <c r="U36" t="n">
        <v>0.75</v>
      </c>
      <c r="V36" t="n">
        <v>0.92</v>
      </c>
      <c r="W36" t="n">
        <v>0.17</v>
      </c>
      <c r="X36" t="n">
        <v>0.63</v>
      </c>
      <c r="Y36" t="n">
        <v>0.5</v>
      </c>
      <c r="Z36" t="n">
        <v>10</v>
      </c>
    </row>
    <row r="37">
      <c r="A37" t="n">
        <v>0</v>
      </c>
      <c r="B37" t="n">
        <v>40</v>
      </c>
      <c r="C37" t="inlineStr">
        <is>
          <t xml:space="preserve">CONCLUIDO	</t>
        </is>
      </c>
      <c r="D37" t="n">
        <v>1.2982</v>
      </c>
      <c r="E37" t="n">
        <v>77.03</v>
      </c>
      <c r="F37" t="n">
        <v>67.38</v>
      </c>
      <c r="G37" t="n">
        <v>9.91</v>
      </c>
      <c r="H37" t="n">
        <v>0.2</v>
      </c>
      <c r="I37" t="n">
        <v>408</v>
      </c>
      <c r="J37" t="n">
        <v>89.87</v>
      </c>
      <c r="K37" t="n">
        <v>37.55</v>
      </c>
      <c r="L37" t="n">
        <v>1</v>
      </c>
      <c r="M37" t="n">
        <v>406</v>
      </c>
      <c r="N37" t="n">
        <v>11.32</v>
      </c>
      <c r="O37" t="n">
        <v>11317.98</v>
      </c>
      <c r="P37" t="n">
        <v>558.72</v>
      </c>
      <c r="Q37" t="n">
        <v>1206.96</v>
      </c>
      <c r="R37" t="n">
        <v>749.21</v>
      </c>
      <c r="S37" t="n">
        <v>79.25</v>
      </c>
      <c r="T37" t="n">
        <v>330570.68</v>
      </c>
      <c r="U37" t="n">
        <v>0.11</v>
      </c>
      <c r="V37" t="n">
        <v>0.66</v>
      </c>
      <c r="W37" t="n">
        <v>0.79</v>
      </c>
      <c r="X37" t="n">
        <v>19.55</v>
      </c>
      <c r="Y37" t="n">
        <v>0.5</v>
      </c>
      <c r="Z37" t="n">
        <v>10</v>
      </c>
    </row>
    <row r="38">
      <c r="A38" t="n">
        <v>1</v>
      </c>
      <c r="B38" t="n">
        <v>40</v>
      </c>
      <c r="C38" t="inlineStr">
        <is>
          <t xml:space="preserve">CONCLUIDO	</t>
        </is>
      </c>
      <c r="D38" t="n">
        <v>1.6557</v>
      </c>
      <c r="E38" t="n">
        <v>60.4</v>
      </c>
      <c r="F38" t="n">
        <v>55.38</v>
      </c>
      <c r="G38" t="n">
        <v>20.39</v>
      </c>
      <c r="H38" t="n">
        <v>0.39</v>
      </c>
      <c r="I38" t="n">
        <v>163</v>
      </c>
      <c r="J38" t="n">
        <v>91.09999999999999</v>
      </c>
      <c r="K38" t="n">
        <v>37.55</v>
      </c>
      <c r="L38" t="n">
        <v>2</v>
      </c>
      <c r="M38" t="n">
        <v>161</v>
      </c>
      <c r="N38" t="n">
        <v>11.54</v>
      </c>
      <c r="O38" t="n">
        <v>11468.97</v>
      </c>
      <c r="P38" t="n">
        <v>447.76</v>
      </c>
      <c r="Q38" t="n">
        <v>1206.84</v>
      </c>
      <c r="R38" t="n">
        <v>340.71</v>
      </c>
      <c r="S38" t="n">
        <v>79.25</v>
      </c>
      <c r="T38" t="n">
        <v>127544.01</v>
      </c>
      <c r="U38" t="n">
        <v>0.23</v>
      </c>
      <c r="V38" t="n">
        <v>0.8</v>
      </c>
      <c r="W38" t="n">
        <v>0.4</v>
      </c>
      <c r="X38" t="n">
        <v>7.55</v>
      </c>
      <c r="Y38" t="n">
        <v>0.5</v>
      </c>
      <c r="Z38" t="n">
        <v>10</v>
      </c>
    </row>
    <row r="39">
      <c r="A39" t="n">
        <v>2</v>
      </c>
      <c r="B39" t="n">
        <v>40</v>
      </c>
      <c r="C39" t="inlineStr">
        <is>
          <t xml:space="preserve">CONCLUIDO	</t>
        </is>
      </c>
      <c r="D39" t="n">
        <v>1.7786</v>
      </c>
      <c r="E39" t="n">
        <v>56.22</v>
      </c>
      <c r="F39" t="n">
        <v>52.39</v>
      </c>
      <c r="G39" t="n">
        <v>31.44</v>
      </c>
      <c r="H39" t="n">
        <v>0.57</v>
      </c>
      <c r="I39" t="n">
        <v>100</v>
      </c>
      <c r="J39" t="n">
        <v>92.31999999999999</v>
      </c>
      <c r="K39" t="n">
        <v>37.55</v>
      </c>
      <c r="L39" t="n">
        <v>3</v>
      </c>
      <c r="M39" t="n">
        <v>98</v>
      </c>
      <c r="N39" t="n">
        <v>11.77</v>
      </c>
      <c r="O39" t="n">
        <v>11620.34</v>
      </c>
      <c r="P39" t="n">
        <v>412.42</v>
      </c>
      <c r="Q39" t="n">
        <v>1206.82</v>
      </c>
      <c r="R39" t="n">
        <v>239.89</v>
      </c>
      <c r="S39" t="n">
        <v>79.25</v>
      </c>
      <c r="T39" t="n">
        <v>77452.14</v>
      </c>
      <c r="U39" t="n">
        <v>0.33</v>
      </c>
      <c r="V39" t="n">
        <v>0.85</v>
      </c>
      <c r="W39" t="n">
        <v>0.29</v>
      </c>
      <c r="X39" t="n">
        <v>4.56</v>
      </c>
      <c r="Y39" t="n">
        <v>0.5</v>
      </c>
      <c r="Z39" t="n">
        <v>10</v>
      </c>
    </row>
    <row r="40">
      <c r="A40" t="n">
        <v>3</v>
      </c>
      <c r="B40" t="n">
        <v>40</v>
      </c>
      <c r="C40" t="inlineStr">
        <is>
          <t xml:space="preserve">CONCLUIDO	</t>
        </is>
      </c>
      <c r="D40" t="n">
        <v>1.8382</v>
      </c>
      <c r="E40" t="n">
        <v>54.4</v>
      </c>
      <c r="F40" t="n">
        <v>51.1</v>
      </c>
      <c r="G40" t="n">
        <v>42.58</v>
      </c>
      <c r="H40" t="n">
        <v>0.75</v>
      </c>
      <c r="I40" t="n">
        <v>72</v>
      </c>
      <c r="J40" t="n">
        <v>93.55</v>
      </c>
      <c r="K40" t="n">
        <v>37.55</v>
      </c>
      <c r="L40" t="n">
        <v>4</v>
      </c>
      <c r="M40" t="n">
        <v>70</v>
      </c>
      <c r="N40" t="n">
        <v>12</v>
      </c>
      <c r="O40" t="n">
        <v>11772.07</v>
      </c>
      <c r="P40" t="n">
        <v>391.13</v>
      </c>
      <c r="Q40" t="n">
        <v>1206.83</v>
      </c>
      <c r="R40" t="n">
        <v>195.64</v>
      </c>
      <c r="S40" t="n">
        <v>79.25</v>
      </c>
      <c r="T40" t="n">
        <v>55463.49</v>
      </c>
      <c r="U40" t="n">
        <v>0.41</v>
      </c>
      <c r="V40" t="n">
        <v>0.87</v>
      </c>
      <c r="W40" t="n">
        <v>0.26</v>
      </c>
      <c r="X40" t="n">
        <v>3.27</v>
      </c>
      <c r="Y40" t="n">
        <v>0.5</v>
      </c>
      <c r="Z40" t="n">
        <v>10</v>
      </c>
    </row>
    <row r="41">
      <c r="A41" t="n">
        <v>4</v>
      </c>
      <c r="B41" t="n">
        <v>40</v>
      </c>
      <c r="C41" t="inlineStr">
        <is>
          <t xml:space="preserve">CONCLUIDO	</t>
        </is>
      </c>
      <c r="D41" t="n">
        <v>1.8775</v>
      </c>
      <c r="E41" t="n">
        <v>53.26</v>
      </c>
      <c r="F41" t="n">
        <v>50.28</v>
      </c>
      <c r="G41" t="n">
        <v>54.85</v>
      </c>
      <c r="H41" t="n">
        <v>0.93</v>
      </c>
      <c r="I41" t="n">
        <v>55</v>
      </c>
      <c r="J41" t="n">
        <v>94.79000000000001</v>
      </c>
      <c r="K41" t="n">
        <v>37.55</v>
      </c>
      <c r="L41" t="n">
        <v>5</v>
      </c>
      <c r="M41" t="n">
        <v>53</v>
      </c>
      <c r="N41" t="n">
        <v>12.23</v>
      </c>
      <c r="O41" t="n">
        <v>11924.18</v>
      </c>
      <c r="P41" t="n">
        <v>372.16</v>
      </c>
      <c r="Q41" t="n">
        <v>1206.82</v>
      </c>
      <c r="R41" t="n">
        <v>168</v>
      </c>
      <c r="S41" t="n">
        <v>79.25</v>
      </c>
      <c r="T41" t="n">
        <v>41731.11</v>
      </c>
      <c r="U41" t="n">
        <v>0.47</v>
      </c>
      <c r="V41" t="n">
        <v>0.88</v>
      </c>
      <c r="W41" t="n">
        <v>0.23</v>
      </c>
      <c r="X41" t="n">
        <v>2.45</v>
      </c>
      <c r="Y41" t="n">
        <v>0.5</v>
      </c>
      <c r="Z41" t="n">
        <v>10</v>
      </c>
    </row>
    <row r="42">
      <c r="A42" t="n">
        <v>5</v>
      </c>
      <c r="B42" t="n">
        <v>40</v>
      </c>
      <c r="C42" t="inlineStr">
        <is>
          <t xml:space="preserve">CONCLUIDO	</t>
        </is>
      </c>
      <c r="D42" t="n">
        <v>1.9142</v>
      </c>
      <c r="E42" t="n">
        <v>52.24</v>
      </c>
      <c r="F42" t="n">
        <v>49.47</v>
      </c>
      <c r="G42" t="n">
        <v>67.45999999999999</v>
      </c>
      <c r="H42" t="n">
        <v>1.1</v>
      </c>
      <c r="I42" t="n">
        <v>44</v>
      </c>
      <c r="J42" t="n">
        <v>96.02</v>
      </c>
      <c r="K42" t="n">
        <v>37.55</v>
      </c>
      <c r="L42" t="n">
        <v>6</v>
      </c>
      <c r="M42" t="n">
        <v>42</v>
      </c>
      <c r="N42" t="n">
        <v>12.47</v>
      </c>
      <c r="O42" t="n">
        <v>12076.67</v>
      </c>
      <c r="P42" t="n">
        <v>353.68</v>
      </c>
      <c r="Q42" t="n">
        <v>1206.84</v>
      </c>
      <c r="R42" t="n">
        <v>140.63</v>
      </c>
      <c r="S42" t="n">
        <v>79.25</v>
      </c>
      <c r="T42" t="n">
        <v>28101.19</v>
      </c>
      <c r="U42" t="n">
        <v>0.5600000000000001</v>
      </c>
      <c r="V42" t="n">
        <v>0.9</v>
      </c>
      <c r="W42" t="n">
        <v>0.19</v>
      </c>
      <c r="X42" t="n">
        <v>1.64</v>
      </c>
      <c r="Y42" t="n">
        <v>0.5</v>
      </c>
      <c r="Z42" t="n">
        <v>10</v>
      </c>
    </row>
    <row r="43">
      <c r="A43" t="n">
        <v>6</v>
      </c>
      <c r="B43" t="n">
        <v>40</v>
      </c>
      <c r="C43" t="inlineStr">
        <is>
          <t xml:space="preserve">CONCLUIDO	</t>
        </is>
      </c>
      <c r="D43" t="n">
        <v>1.9204</v>
      </c>
      <c r="E43" t="n">
        <v>52.07</v>
      </c>
      <c r="F43" t="n">
        <v>49.45</v>
      </c>
      <c r="G43" t="n">
        <v>82.42</v>
      </c>
      <c r="H43" t="n">
        <v>1.27</v>
      </c>
      <c r="I43" t="n">
        <v>36</v>
      </c>
      <c r="J43" t="n">
        <v>97.26000000000001</v>
      </c>
      <c r="K43" t="n">
        <v>37.55</v>
      </c>
      <c r="L43" t="n">
        <v>7</v>
      </c>
      <c r="M43" t="n">
        <v>31</v>
      </c>
      <c r="N43" t="n">
        <v>12.71</v>
      </c>
      <c r="O43" t="n">
        <v>12229.54</v>
      </c>
      <c r="P43" t="n">
        <v>340.58</v>
      </c>
      <c r="Q43" t="n">
        <v>1206.82</v>
      </c>
      <c r="R43" t="n">
        <v>139.78</v>
      </c>
      <c r="S43" t="n">
        <v>79.25</v>
      </c>
      <c r="T43" t="n">
        <v>27717.33</v>
      </c>
      <c r="U43" t="n">
        <v>0.57</v>
      </c>
      <c r="V43" t="n">
        <v>0.9</v>
      </c>
      <c r="W43" t="n">
        <v>0.2</v>
      </c>
      <c r="X43" t="n">
        <v>1.62</v>
      </c>
      <c r="Y43" t="n">
        <v>0.5</v>
      </c>
      <c r="Z43" t="n">
        <v>10</v>
      </c>
    </row>
    <row r="44">
      <c r="A44" t="n">
        <v>7</v>
      </c>
      <c r="B44" t="n">
        <v>40</v>
      </c>
      <c r="C44" t="inlineStr">
        <is>
          <t xml:space="preserve">CONCLUIDO	</t>
        </is>
      </c>
      <c r="D44" t="n">
        <v>1.9295</v>
      </c>
      <c r="E44" t="n">
        <v>51.83</v>
      </c>
      <c r="F44" t="n">
        <v>49.28</v>
      </c>
      <c r="G44" t="n">
        <v>92.41</v>
      </c>
      <c r="H44" t="n">
        <v>1.43</v>
      </c>
      <c r="I44" t="n">
        <v>32</v>
      </c>
      <c r="J44" t="n">
        <v>98.5</v>
      </c>
      <c r="K44" t="n">
        <v>37.55</v>
      </c>
      <c r="L44" t="n">
        <v>8</v>
      </c>
      <c r="M44" t="n">
        <v>4</v>
      </c>
      <c r="N44" t="n">
        <v>12.95</v>
      </c>
      <c r="O44" t="n">
        <v>12382.79</v>
      </c>
      <c r="P44" t="n">
        <v>330.42</v>
      </c>
      <c r="Q44" t="n">
        <v>1206.83</v>
      </c>
      <c r="R44" t="n">
        <v>133.21</v>
      </c>
      <c r="S44" t="n">
        <v>79.25</v>
      </c>
      <c r="T44" t="n">
        <v>24448.43</v>
      </c>
      <c r="U44" t="n">
        <v>0.59</v>
      </c>
      <c r="V44" t="n">
        <v>0.9</v>
      </c>
      <c r="W44" t="n">
        <v>0.22</v>
      </c>
      <c r="X44" t="n">
        <v>1.45</v>
      </c>
      <c r="Y44" t="n">
        <v>0.5</v>
      </c>
      <c r="Z44" t="n">
        <v>10</v>
      </c>
    </row>
    <row r="45">
      <c r="A45" t="n">
        <v>8</v>
      </c>
      <c r="B45" t="n">
        <v>40</v>
      </c>
      <c r="C45" t="inlineStr">
        <is>
          <t xml:space="preserve">CONCLUIDO	</t>
        </is>
      </c>
      <c r="D45" t="n">
        <v>1.9295</v>
      </c>
      <c r="E45" t="n">
        <v>51.83</v>
      </c>
      <c r="F45" t="n">
        <v>49.28</v>
      </c>
      <c r="G45" t="n">
        <v>92.41</v>
      </c>
      <c r="H45" t="n">
        <v>1.59</v>
      </c>
      <c r="I45" t="n">
        <v>32</v>
      </c>
      <c r="J45" t="n">
        <v>99.75</v>
      </c>
      <c r="K45" t="n">
        <v>37.55</v>
      </c>
      <c r="L45" t="n">
        <v>9</v>
      </c>
      <c r="M45" t="n">
        <v>0</v>
      </c>
      <c r="N45" t="n">
        <v>13.2</v>
      </c>
      <c r="O45" t="n">
        <v>12536.43</v>
      </c>
      <c r="P45" t="n">
        <v>333.97</v>
      </c>
      <c r="Q45" t="n">
        <v>1206.83</v>
      </c>
      <c r="R45" t="n">
        <v>132.91</v>
      </c>
      <c r="S45" t="n">
        <v>79.25</v>
      </c>
      <c r="T45" t="n">
        <v>24301.72</v>
      </c>
      <c r="U45" t="n">
        <v>0.6</v>
      </c>
      <c r="V45" t="n">
        <v>0.9</v>
      </c>
      <c r="W45" t="n">
        <v>0.23</v>
      </c>
      <c r="X45" t="n">
        <v>1.45</v>
      </c>
      <c r="Y45" t="n">
        <v>0.5</v>
      </c>
      <c r="Z45" t="n">
        <v>10</v>
      </c>
    </row>
    <row r="46">
      <c r="A46" t="n">
        <v>0</v>
      </c>
      <c r="B46" t="n">
        <v>30</v>
      </c>
      <c r="C46" t="inlineStr">
        <is>
          <t xml:space="preserve">CONCLUIDO	</t>
        </is>
      </c>
      <c r="D46" t="n">
        <v>1.4265</v>
      </c>
      <c r="E46" t="n">
        <v>70.09999999999999</v>
      </c>
      <c r="F46" t="n">
        <v>63.22</v>
      </c>
      <c r="G46" t="n">
        <v>11.71</v>
      </c>
      <c r="H46" t="n">
        <v>0.24</v>
      </c>
      <c r="I46" t="n">
        <v>324</v>
      </c>
      <c r="J46" t="n">
        <v>71.52</v>
      </c>
      <c r="K46" t="n">
        <v>32.27</v>
      </c>
      <c r="L46" t="n">
        <v>1</v>
      </c>
      <c r="M46" t="n">
        <v>322</v>
      </c>
      <c r="N46" t="n">
        <v>8.25</v>
      </c>
      <c r="O46" t="n">
        <v>9054.6</v>
      </c>
      <c r="P46" t="n">
        <v>444.38</v>
      </c>
      <c r="Q46" t="n">
        <v>1206.95</v>
      </c>
      <c r="R46" t="n">
        <v>607.01</v>
      </c>
      <c r="S46" t="n">
        <v>79.25</v>
      </c>
      <c r="T46" t="n">
        <v>259888</v>
      </c>
      <c r="U46" t="n">
        <v>0.13</v>
      </c>
      <c r="V46" t="n">
        <v>0.7</v>
      </c>
      <c r="W46" t="n">
        <v>0.66</v>
      </c>
      <c r="X46" t="n">
        <v>15.38</v>
      </c>
      <c r="Y46" t="n">
        <v>0.5</v>
      </c>
      <c r="Z46" t="n">
        <v>10</v>
      </c>
    </row>
    <row r="47">
      <c r="A47" t="n">
        <v>1</v>
      </c>
      <c r="B47" t="n">
        <v>30</v>
      </c>
      <c r="C47" t="inlineStr">
        <is>
          <t xml:space="preserve">CONCLUIDO	</t>
        </is>
      </c>
      <c r="D47" t="n">
        <v>1.7318</v>
      </c>
      <c r="E47" t="n">
        <v>57.74</v>
      </c>
      <c r="F47" t="n">
        <v>53.85</v>
      </c>
      <c r="G47" t="n">
        <v>24.48</v>
      </c>
      <c r="H47" t="n">
        <v>0.48</v>
      </c>
      <c r="I47" t="n">
        <v>132</v>
      </c>
      <c r="J47" t="n">
        <v>72.7</v>
      </c>
      <c r="K47" t="n">
        <v>32.27</v>
      </c>
      <c r="L47" t="n">
        <v>2</v>
      </c>
      <c r="M47" t="n">
        <v>130</v>
      </c>
      <c r="N47" t="n">
        <v>8.43</v>
      </c>
      <c r="O47" t="n">
        <v>9200.25</v>
      </c>
      <c r="P47" t="n">
        <v>363.83</v>
      </c>
      <c r="Q47" t="n">
        <v>1206.91</v>
      </c>
      <c r="R47" t="n">
        <v>289.14</v>
      </c>
      <c r="S47" t="n">
        <v>79.25</v>
      </c>
      <c r="T47" t="n">
        <v>101915.03</v>
      </c>
      <c r="U47" t="n">
        <v>0.27</v>
      </c>
      <c r="V47" t="n">
        <v>0.83</v>
      </c>
      <c r="W47" t="n">
        <v>0.34</v>
      </c>
      <c r="X47" t="n">
        <v>6.01</v>
      </c>
      <c r="Y47" t="n">
        <v>0.5</v>
      </c>
      <c r="Z47" t="n">
        <v>10</v>
      </c>
    </row>
    <row r="48">
      <c r="A48" t="n">
        <v>2</v>
      </c>
      <c r="B48" t="n">
        <v>30</v>
      </c>
      <c r="C48" t="inlineStr">
        <is>
          <t xml:space="preserve">CONCLUIDO	</t>
        </is>
      </c>
      <c r="D48" t="n">
        <v>1.8306</v>
      </c>
      <c r="E48" t="n">
        <v>54.63</v>
      </c>
      <c r="F48" t="n">
        <v>51.52</v>
      </c>
      <c r="G48" t="n">
        <v>38.17</v>
      </c>
      <c r="H48" t="n">
        <v>0.71</v>
      </c>
      <c r="I48" t="n">
        <v>81</v>
      </c>
      <c r="J48" t="n">
        <v>73.88</v>
      </c>
      <c r="K48" t="n">
        <v>32.27</v>
      </c>
      <c r="L48" t="n">
        <v>3</v>
      </c>
      <c r="M48" t="n">
        <v>79</v>
      </c>
      <c r="N48" t="n">
        <v>8.609999999999999</v>
      </c>
      <c r="O48" t="n">
        <v>9346.23</v>
      </c>
      <c r="P48" t="n">
        <v>333.26</v>
      </c>
      <c r="Q48" t="n">
        <v>1206.81</v>
      </c>
      <c r="R48" t="n">
        <v>210.21</v>
      </c>
      <c r="S48" t="n">
        <v>79.25</v>
      </c>
      <c r="T48" t="n">
        <v>62704.95</v>
      </c>
      <c r="U48" t="n">
        <v>0.38</v>
      </c>
      <c r="V48" t="n">
        <v>0.86</v>
      </c>
      <c r="W48" t="n">
        <v>0.27</v>
      </c>
      <c r="X48" t="n">
        <v>3.69</v>
      </c>
      <c r="Y48" t="n">
        <v>0.5</v>
      </c>
      <c r="Z48" t="n">
        <v>10</v>
      </c>
    </row>
    <row r="49">
      <c r="A49" t="n">
        <v>3</v>
      </c>
      <c r="B49" t="n">
        <v>30</v>
      </c>
      <c r="C49" t="inlineStr">
        <is>
          <t xml:space="preserve">CONCLUIDO	</t>
        </is>
      </c>
      <c r="D49" t="n">
        <v>1.8831</v>
      </c>
      <c r="E49" t="n">
        <v>53.1</v>
      </c>
      <c r="F49" t="n">
        <v>50.37</v>
      </c>
      <c r="G49" t="n">
        <v>53.03</v>
      </c>
      <c r="H49" t="n">
        <v>0.93</v>
      </c>
      <c r="I49" t="n">
        <v>57</v>
      </c>
      <c r="J49" t="n">
        <v>75.06999999999999</v>
      </c>
      <c r="K49" t="n">
        <v>32.27</v>
      </c>
      <c r="L49" t="n">
        <v>4</v>
      </c>
      <c r="M49" t="n">
        <v>55</v>
      </c>
      <c r="N49" t="n">
        <v>8.800000000000001</v>
      </c>
      <c r="O49" t="n">
        <v>9492.549999999999</v>
      </c>
      <c r="P49" t="n">
        <v>309.87</v>
      </c>
      <c r="Q49" t="n">
        <v>1206.82</v>
      </c>
      <c r="R49" t="n">
        <v>171.08</v>
      </c>
      <c r="S49" t="n">
        <v>79.25</v>
      </c>
      <c r="T49" t="n">
        <v>43261.61</v>
      </c>
      <c r="U49" t="n">
        <v>0.46</v>
      </c>
      <c r="V49" t="n">
        <v>0.88</v>
      </c>
      <c r="W49" t="n">
        <v>0.23</v>
      </c>
      <c r="X49" t="n">
        <v>2.54</v>
      </c>
      <c r="Y49" t="n">
        <v>0.5</v>
      </c>
      <c r="Z49" t="n">
        <v>10</v>
      </c>
    </row>
    <row r="50">
      <c r="A50" t="n">
        <v>4</v>
      </c>
      <c r="B50" t="n">
        <v>30</v>
      </c>
      <c r="C50" t="inlineStr">
        <is>
          <t xml:space="preserve">CONCLUIDO	</t>
        </is>
      </c>
      <c r="D50" t="n">
        <v>1.9259</v>
      </c>
      <c r="E50" t="n">
        <v>51.92</v>
      </c>
      <c r="F50" t="n">
        <v>49.39</v>
      </c>
      <c r="G50" t="n">
        <v>67.36</v>
      </c>
      <c r="H50" t="n">
        <v>1.15</v>
      </c>
      <c r="I50" t="n">
        <v>44</v>
      </c>
      <c r="J50" t="n">
        <v>76.26000000000001</v>
      </c>
      <c r="K50" t="n">
        <v>32.27</v>
      </c>
      <c r="L50" t="n">
        <v>5</v>
      </c>
      <c r="M50" t="n">
        <v>19</v>
      </c>
      <c r="N50" t="n">
        <v>8.99</v>
      </c>
      <c r="O50" t="n">
        <v>9639.200000000001</v>
      </c>
      <c r="P50" t="n">
        <v>287.96</v>
      </c>
      <c r="Q50" t="n">
        <v>1206.84</v>
      </c>
      <c r="R50" t="n">
        <v>136.25</v>
      </c>
      <c r="S50" t="n">
        <v>79.25</v>
      </c>
      <c r="T50" t="n">
        <v>25909.74</v>
      </c>
      <c r="U50" t="n">
        <v>0.58</v>
      </c>
      <c r="V50" t="n">
        <v>0.9</v>
      </c>
      <c r="W50" t="n">
        <v>0.23</v>
      </c>
      <c r="X50" t="n">
        <v>1.56</v>
      </c>
      <c r="Y50" t="n">
        <v>0.5</v>
      </c>
      <c r="Z50" t="n">
        <v>10</v>
      </c>
    </row>
    <row r="51">
      <c r="A51" t="n">
        <v>5</v>
      </c>
      <c r="B51" t="n">
        <v>30</v>
      </c>
      <c r="C51" t="inlineStr">
        <is>
          <t xml:space="preserve">CONCLUIDO	</t>
        </is>
      </c>
      <c r="D51" t="n">
        <v>1.9177</v>
      </c>
      <c r="E51" t="n">
        <v>52.14</v>
      </c>
      <c r="F51" t="n">
        <v>49.65</v>
      </c>
      <c r="G51" t="n">
        <v>70.92</v>
      </c>
      <c r="H51" t="n">
        <v>1.36</v>
      </c>
      <c r="I51" t="n">
        <v>42</v>
      </c>
      <c r="J51" t="n">
        <v>77.45</v>
      </c>
      <c r="K51" t="n">
        <v>32.27</v>
      </c>
      <c r="L51" t="n">
        <v>6</v>
      </c>
      <c r="M51" t="n">
        <v>0</v>
      </c>
      <c r="N51" t="n">
        <v>9.18</v>
      </c>
      <c r="O51" t="n">
        <v>9786.190000000001</v>
      </c>
      <c r="P51" t="n">
        <v>291.06</v>
      </c>
      <c r="Q51" t="n">
        <v>1206.82</v>
      </c>
      <c r="R51" t="n">
        <v>144.64</v>
      </c>
      <c r="S51" t="n">
        <v>79.25</v>
      </c>
      <c r="T51" t="n">
        <v>30116.78</v>
      </c>
      <c r="U51" t="n">
        <v>0.55</v>
      </c>
      <c r="V51" t="n">
        <v>0.9</v>
      </c>
      <c r="W51" t="n">
        <v>0.26</v>
      </c>
      <c r="X51" t="n">
        <v>1.82</v>
      </c>
      <c r="Y51" t="n">
        <v>0.5</v>
      </c>
      <c r="Z51" t="n">
        <v>10</v>
      </c>
    </row>
    <row r="52">
      <c r="A52" t="n">
        <v>0</v>
      </c>
      <c r="B52" t="n">
        <v>15</v>
      </c>
      <c r="C52" t="inlineStr">
        <is>
          <t xml:space="preserve">CONCLUIDO	</t>
        </is>
      </c>
      <c r="D52" t="n">
        <v>1.6721</v>
      </c>
      <c r="E52" t="n">
        <v>59.8</v>
      </c>
      <c r="F52" t="n">
        <v>56.13</v>
      </c>
      <c r="G52" t="n">
        <v>18.92</v>
      </c>
      <c r="H52" t="n">
        <v>0.43</v>
      </c>
      <c r="I52" t="n">
        <v>178</v>
      </c>
      <c r="J52" t="n">
        <v>39.78</v>
      </c>
      <c r="K52" t="n">
        <v>19.54</v>
      </c>
      <c r="L52" t="n">
        <v>1</v>
      </c>
      <c r="M52" t="n">
        <v>176</v>
      </c>
      <c r="N52" t="n">
        <v>4.24</v>
      </c>
      <c r="O52" t="n">
        <v>5140</v>
      </c>
      <c r="P52" t="n">
        <v>244.87</v>
      </c>
      <c r="Q52" t="n">
        <v>1206.91</v>
      </c>
      <c r="R52" t="n">
        <v>366.26</v>
      </c>
      <c r="S52" t="n">
        <v>79.25</v>
      </c>
      <c r="T52" t="n">
        <v>140244.61</v>
      </c>
      <c r="U52" t="n">
        <v>0.22</v>
      </c>
      <c r="V52" t="n">
        <v>0.79</v>
      </c>
      <c r="W52" t="n">
        <v>0.42</v>
      </c>
      <c r="X52" t="n">
        <v>8.289999999999999</v>
      </c>
      <c r="Y52" t="n">
        <v>0.5</v>
      </c>
      <c r="Z52" t="n">
        <v>10</v>
      </c>
    </row>
    <row r="53">
      <c r="A53" t="n">
        <v>1</v>
      </c>
      <c r="B53" t="n">
        <v>15</v>
      </c>
      <c r="C53" t="inlineStr">
        <is>
          <t xml:space="preserve">CONCLUIDO	</t>
        </is>
      </c>
      <c r="D53" t="n">
        <v>1.8431</v>
      </c>
      <c r="E53" t="n">
        <v>54.26</v>
      </c>
      <c r="F53" t="n">
        <v>51.64</v>
      </c>
      <c r="G53" t="n">
        <v>37.33</v>
      </c>
      <c r="H53" t="n">
        <v>0.84</v>
      </c>
      <c r="I53" t="n">
        <v>83</v>
      </c>
      <c r="J53" t="n">
        <v>40.89</v>
      </c>
      <c r="K53" t="n">
        <v>19.54</v>
      </c>
      <c r="L53" t="n">
        <v>2</v>
      </c>
      <c r="M53" t="n">
        <v>8</v>
      </c>
      <c r="N53" t="n">
        <v>4.35</v>
      </c>
      <c r="O53" t="n">
        <v>5277.26</v>
      </c>
      <c r="P53" t="n">
        <v>203.01</v>
      </c>
      <c r="Q53" t="n">
        <v>1206.89</v>
      </c>
      <c r="R53" t="n">
        <v>210.42</v>
      </c>
      <c r="S53" t="n">
        <v>79.25</v>
      </c>
      <c r="T53" t="n">
        <v>62801.38</v>
      </c>
      <c r="U53" t="n">
        <v>0.38</v>
      </c>
      <c r="V53" t="n">
        <v>0.86</v>
      </c>
      <c r="W53" t="n">
        <v>0.37</v>
      </c>
      <c r="X53" t="n">
        <v>3.81</v>
      </c>
      <c r="Y53" t="n">
        <v>0.5</v>
      </c>
      <c r="Z53" t="n">
        <v>10</v>
      </c>
    </row>
    <row r="54">
      <c r="A54" t="n">
        <v>2</v>
      </c>
      <c r="B54" t="n">
        <v>15</v>
      </c>
      <c r="C54" t="inlineStr">
        <is>
          <t xml:space="preserve">CONCLUIDO	</t>
        </is>
      </c>
      <c r="D54" t="n">
        <v>1.8443</v>
      </c>
      <c r="E54" t="n">
        <v>54.22</v>
      </c>
      <c r="F54" t="n">
        <v>51.61</v>
      </c>
      <c r="G54" t="n">
        <v>37.77</v>
      </c>
      <c r="H54" t="n">
        <v>1.22</v>
      </c>
      <c r="I54" t="n">
        <v>82</v>
      </c>
      <c r="J54" t="n">
        <v>42.01</v>
      </c>
      <c r="K54" t="n">
        <v>19.54</v>
      </c>
      <c r="L54" t="n">
        <v>3</v>
      </c>
      <c r="M54" t="n">
        <v>0</v>
      </c>
      <c r="N54" t="n">
        <v>4.46</v>
      </c>
      <c r="O54" t="n">
        <v>5414.79</v>
      </c>
      <c r="P54" t="n">
        <v>207.78</v>
      </c>
      <c r="Q54" t="n">
        <v>1206.82</v>
      </c>
      <c r="R54" t="n">
        <v>209.46</v>
      </c>
      <c r="S54" t="n">
        <v>79.25</v>
      </c>
      <c r="T54" t="n">
        <v>62324.84</v>
      </c>
      <c r="U54" t="n">
        <v>0.38</v>
      </c>
      <c r="V54" t="n">
        <v>0.86</v>
      </c>
      <c r="W54" t="n">
        <v>0.37</v>
      </c>
      <c r="X54" t="n">
        <v>3.78</v>
      </c>
      <c r="Y54" t="n">
        <v>0.5</v>
      </c>
      <c r="Z54" t="n">
        <v>10</v>
      </c>
    </row>
    <row r="55">
      <c r="A55" t="n">
        <v>0</v>
      </c>
      <c r="B55" t="n">
        <v>70</v>
      </c>
      <c r="C55" t="inlineStr">
        <is>
          <t xml:space="preserve">CONCLUIDO	</t>
        </is>
      </c>
      <c r="D55" t="n">
        <v>0.9706</v>
      </c>
      <c r="E55" t="n">
        <v>103.03</v>
      </c>
      <c r="F55" t="n">
        <v>81.27</v>
      </c>
      <c r="G55" t="n">
        <v>7.21</v>
      </c>
      <c r="H55" t="n">
        <v>0.12</v>
      </c>
      <c r="I55" t="n">
        <v>676</v>
      </c>
      <c r="J55" t="n">
        <v>141.81</v>
      </c>
      <c r="K55" t="n">
        <v>47.83</v>
      </c>
      <c r="L55" t="n">
        <v>1</v>
      </c>
      <c r="M55" t="n">
        <v>674</v>
      </c>
      <c r="N55" t="n">
        <v>22.98</v>
      </c>
      <c r="O55" t="n">
        <v>17723.39</v>
      </c>
      <c r="P55" t="n">
        <v>920.25</v>
      </c>
      <c r="Q55" t="n">
        <v>1207.16</v>
      </c>
      <c r="R55" t="n">
        <v>1222.5</v>
      </c>
      <c r="S55" t="n">
        <v>79.25</v>
      </c>
      <c r="T55" t="n">
        <v>565872.6</v>
      </c>
      <c r="U55" t="n">
        <v>0.06</v>
      </c>
      <c r="V55" t="n">
        <v>0.55</v>
      </c>
      <c r="W55" t="n">
        <v>1.22</v>
      </c>
      <c r="X55" t="n">
        <v>33.43</v>
      </c>
      <c r="Y55" t="n">
        <v>0.5</v>
      </c>
      <c r="Z55" t="n">
        <v>10</v>
      </c>
    </row>
    <row r="56">
      <c r="A56" t="n">
        <v>1</v>
      </c>
      <c r="B56" t="n">
        <v>70</v>
      </c>
      <c r="C56" t="inlineStr">
        <is>
          <t xml:space="preserve">CONCLUIDO	</t>
        </is>
      </c>
      <c r="D56" t="n">
        <v>1.4635</v>
      </c>
      <c r="E56" t="n">
        <v>68.33</v>
      </c>
      <c r="F56" t="n">
        <v>59.14</v>
      </c>
      <c r="G56" t="n">
        <v>14.72</v>
      </c>
      <c r="H56" t="n">
        <v>0.25</v>
      </c>
      <c r="I56" t="n">
        <v>241</v>
      </c>
      <c r="J56" t="n">
        <v>143.17</v>
      </c>
      <c r="K56" t="n">
        <v>47.83</v>
      </c>
      <c r="L56" t="n">
        <v>2</v>
      </c>
      <c r="M56" t="n">
        <v>239</v>
      </c>
      <c r="N56" t="n">
        <v>23.34</v>
      </c>
      <c r="O56" t="n">
        <v>17891.86</v>
      </c>
      <c r="P56" t="n">
        <v>661.97</v>
      </c>
      <c r="Q56" t="n">
        <v>1206.91</v>
      </c>
      <c r="R56" t="n">
        <v>468.59</v>
      </c>
      <c r="S56" t="n">
        <v>79.25</v>
      </c>
      <c r="T56" t="n">
        <v>191094.97</v>
      </c>
      <c r="U56" t="n">
        <v>0.17</v>
      </c>
      <c r="V56" t="n">
        <v>0.75</v>
      </c>
      <c r="W56" t="n">
        <v>0.52</v>
      </c>
      <c r="X56" t="n">
        <v>11.31</v>
      </c>
      <c r="Y56" t="n">
        <v>0.5</v>
      </c>
      <c r="Z56" t="n">
        <v>10</v>
      </c>
    </row>
    <row r="57">
      <c r="A57" t="n">
        <v>2</v>
      </c>
      <c r="B57" t="n">
        <v>70</v>
      </c>
      <c r="C57" t="inlineStr">
        <is>
          <t xml:space="preserve">CONCLUIDO	</t>
        </is>
      </c>
      <c r="D57" t="n">
        <v>1.6391</v>
      </c>
      <c r="E57" t="n">
        <v>61.01</v>
      </c>
      <c r="F57" t="n">
        <v>54.56</v>
      </c>
      <c r="G57" t="n">
        <v>22.42</v>
      </c>
      <c r="H57" t="n">
        <v>0.37</v>
      </c>
      <c r="I57" t="n">
        <v>146</v>
      </c>
      <c r="J57" t="n">
        <v>144.54</v>
      </c>
      <c r="K57" t="n">
        <v>47.83</v>
      </c>
      <c r="L57" t="n">
        <v>3</v>
      </c>
      <c r="M57" t="n">
        <v>144</v>
      </c>
      <c r="N57" t="n">
        <v>23.71</v>
      </c>
      <c r="O57" t="n">
        <v>18060.85</v>
      </c>
      <c r="P57" t="n">
        <v>604.0599999999999</v>
      </c>
      <c r="Q57" t="n">
        <v>1206.83</v>
      </c>
      <c r="R57" t="n">
        <v>313.25</v>
      </c>
      <c r="S57" t="n">
        <v>79.25</v>
      </c>
      <c r="T57" t="n">
        <v>113898.66</v>
      </c>
      <c r="U57" t="n">
        <v>0.25</v>
      </c>
      <c r="V57" t="n">
        <v>0.82</v>
      </c>
      <c r="W57" t="n">
        <v>0.37</v>
      </c>
      <c r="X57" t="n">
        <v>6.73</v>
      </c>
      <c r="Y57" t="n">
        <v>0.5</v>
      </c>
      <c r="Z57" t="n">
        <v>10</v>
      </c>
    </row>
    <row r="58">
      <c r="A58" t="n">
        <v>3</v>
      </c>
      <c r="B58" t="n">
        <v>70</v>
      </c>
      <c r="C58" t="inlineStr">
        <is>
          <t xml:space="preserve">CONCLUIDO	</t>
        </is>
      </c>
      <c r="D58" t="n">
        <v>1.7275</v>
      </c>
      <c r="E58" t="n">
        <v>57.89</v>
      </c>
      <c r="F58" t="n">
        <v>52.63</v>
      </c>
      <c r="G58" t="n">
        <v>30.07</v>
      </c>
      <c r="H58" t="n">
        <v>0.49</v>
      </c>
      <c r="I58" t="n">
        <v>105</v>
      </c>
      <c r="J58" t="n">
        <v>145.92</v>
      </c>
      <c r="K58" t="n">
        <v>47.83</v>
      </c>
      <c r="L58" t="n">
        <v>4</v>
      </c>
      <c r="M58" t="n">
        <v>103</v>
      </c>
      <c r="N58" t="n">
        <v>24.09</v>
      </c>
      <c r="O58" t="n">
        <v>18230.35</v>
      </c>
      <c r="P58" t="n">
        <v>576.72</v>
      </c>
      <c r="Q58" t="n">
        <v>1206.85</v>
      </c>
      <c r="R58" t="n">
        <v>247.62</v>
      </c>
      <c r="S58" t="n">
        <v>79.25</v>
      </c>
      <c r="T58" t="n">
        <v>81291.62</v>
      </c>
      <c r="U58" t="n">
        <v>0.32</v>
      </c>
      <c r="V58" t="n">
        <v>0.85</v>
      </c>
      <c r="W58" t="n">
        <v>0.3</v>
      </c>
      <c r="X58" t="n">
        <v>4.79</v>
      </c>
      <c r="Y58" t="n">
        <v>0.5</v>
      </c>
      <c r="Z58" t="n">
        <v>10</v>
      </c>
    </row>
    <row r="59">
      <c r="A59" t="n">
        <v>4</v>
      </c>
      <c r="B59" t="n">
        <v>70</v>
      </c>
      <c r="C59" t="inlineStr">
        <is>
          <t xml:space="preserve">CONCLUIDO	</t>
        </is>
      </c>
      <c r="D59" t="n">
        <v>1.7805</v>
      </c>
      <c r="E59" t="n">
        <v>56.16</v>
      </c>
      <c r="F59" t="n">
        <v>51.57</v>
      </c>
      <c r="G59" t="n">
        <v>37.73</v>
      </c>
      <c r="H59" t="n">
        <v>0.6</v>
      </c>
      <c r="I59" t="n">
        <v>82</v>
      </c>
      <c r="J59" t="n">
        <v>147.3</v>
      </c>
      <c r="K59" t="n">
        <v>47.83</v>
      </c>
      <c r="L59" t="n">
        <v>5</v>
      </c>
      <c r="M59" t="n">
        <v>80</v>
      </c>
      <c r="N59" t="n">
        <v>24.47</v>
      </c>
      <c r="O59" t="n">
        <v>18400.38</v>
      </c>
      <c r="P59" t="n">
        <v>558.73</v>
      </c>
      <c r="Q59" t="n">
        <v>1206.83</v>
      </c>
      <c r="R59" t="n">
        <v>211.48</v>
      </c>
      <c r="S59" t="n">
        <v>79.25</v>
      </c>
      <c r="T59" t="n">
        <v>63333.67</v>
      </c>
      <c r="U59" t="n">
        <v>0.37</v>
      </c>
      <c r="V59" t="n">
        <v>0.86</v>
      </c>
      <c r="W59" t="n">
        <v>0.27</v>
      </c>
      <c r="X59" t="n">
        <v>3.74</v>
      </c>
      <c r="Y59" t="n">
        <v>0.5</v>
      </c>
      <c r="Z59" t="n">
        <v>10</v>
      </c>
    </row>
    <row r="60">
      <c r="A60" t="n">
        <v>5</v>
      </c>
      <c r="B60" t="n">
        <v>70</v>
      </c>
      <c r="C60" t="inlineStr">
        <is>
          <t xml:space="preserve">CONCLUIDO	</t>
        </is>
      </c>
      <c r="D60" t="n">
        <v>1.8181</v>
      </c>
      <c r="E60" t="n">
        <v>55</v>
      </c>
      <c r="F60" t="n">
        <v>50.84</v>
      </c>
      <c r="G60" t="n">
        <v>45.53</v>
      </c>
      <c r="H60" t="n">
        <v>0.71</v>
      </c>
      <c r="I60" t="n">
        <v>67</v>
      </c>
      <c r="J60" t="n">
        <v>148.68</v>
      </c>
      <c r="K60" t="n">
        <v>47.83</v>
      </c>
      <c r="L60" t="n">
        <v>6</v>
      </c>
      <c r="M60" t="n">
        <v>65</v>
      </c>
      <c r="N60" t="n">
        <v>24.85</v>
      </c>
      <c r="O60" t="n">
        <v>18570.94</v>
      </c>
      <c r="P60" t="n">
        <v>544.97</v>
      </c>
      <c r="Q60" t="n">
        <v>1206.81</v>
      </c>
      <c r="R60" t="n">
        <v>186.9</v>
      </c>
      <c r="S60" t="n">
        <v>79.25</v>
      </c>
      <c r="T60" t="n">
        <v>51117.95</v>
      </c>
      <c r="U60" t="n">
        <v>0.42</v>
      </c>
      <c r="V60" t="n">
        <v>0.88</v>
      </c>
      <c r="W60" t="n">
        <v>0.25</v>
      </c>
      <c r="X60" t="n">
        <v>3.01</v>
      </c>
      <c r="Y60" t="n">
        <v>0.5</v>
      </c>
      <c r="Z60" t="n">
        <v>10</v>
      </c>
    </row>
    <row r="61">
      <c r="A61" t="n">
        <v>6</v>
      </c>
      <c r="B61" t="n">
        <v>70</v>
      </c>
      <c r="C61" t="inlineStr">
        <is>
          <t xml:space="preserve">CONCLUIDO	</t>
        </is>
      </c>
      <c r="D61" t="n">
        <v>1.846</v>
      </c>
      <c r="E61" t="n">
        <v>54.17</v>
      </c>
      <c r="F61" t="n">
        <v>50.32</v>
      </c>
      <c r="G61" t="n">
        <v>53.92</v>
      </c>
      <c r="H61" t="n">
        <v>0.83</v>
      </c>
      <c r="I61" t="n">
        <v>56</v>
      </c>
      <c r="J61" t="n">
        <v>150.07</v>
      </c>
      <c r="K61" t="n">
        <v>47.83</v>
      </c>
      <c r="L61" t="n">
        <v>7</v>
      </c>
      <c r="M61" t="n">
        <v>54</v>
      </c>
      <c r="N61" t="n">
        <v>25.24</v>
      </c>
      <c r="O61" t="n">
        <v>18742.03</v>
      </c>
      <c r="P61" t="n">
        <v>532.73</v>
      </c>
      <c r="Q61" t="n">
        <v>1206.82</v>
      </c>
      <c r="R61" t="n">
        <v>169.45</v>
      </c>
      <c r="S61" t="n">
        <v>79.25</v>
      </c>
      <c r="T61" t="n">
        <v>42451.38</v>
      </c>
      <c r="U61" t="n">
        <v>0.47</v>
      </c>
      <c r="V61" t="n">
        <v>0.88</v>
      </c>
      <c r="W61" t="n">
        <v>0.23</v>
      </c>
      <c r="X61" t="n">
        <v>2.49</v>
      </c>
      <c r="Y61" t="n">
        <v>0.5</v>
      </c>
      <c r="Z61" t="n">
        <v>10</v>
      </c>
    </row>
    <row r="62">
      <c r="A62" t="n">
        <v>7</v>
      </c>
      <c r="B62" t="n">
        <v>70</v>
      </c>
      <c r="C62" t="inlineStr">
        <is>
          <t xml:space="preserve">CONCLUIDO	</t>
        </is>
      </c>
      <c r="D62" t="n">
        <v>1.8675</v>
      </c>
      <c r="E62" t="n">
        <v>53.55</v>
      </c>
      <c r="F62" t="n">
        <v>49.93</v>
      </c>
      <c r="G62" t="n">
        <v>62.41</v>
      </c>
      <c r="H62" t="n">
        <v>0.9399999999999999</v>
      </c>
      <c r="I62" t="n">
        <v>48</v>
      </c>
      <c r="J62" t="n">
        <v>151.46</v>
      </c>
      <c r="K62" t="n">
        <v>47.83</v>
      </c>
      <c r="L62" t="n">
        <v>8</v>
      </c>
      <c r="M62" t="n">
        <v>46</v>
      </c>
      <c r="N62" t="n">
        <v>25.63</v>
      </c>
      <c r="O62" t="n">
        <v>18913.66</v>
      </c>
      <c r="P62" t="n">
        <v>523.3099999999999</v>
      </c>
      <c r="Q62" t="n">
        <v>1206.81</v>
      </c>
      <c r="R62" t="n">
        <v>156.03</v>
      </c>
      <c r="S62" t="n">
        <v>79.25</v>
      </c>
      <c r="T62" t="n">
        <v>35778.24</v>
      </c>
      <c r="U62" t="n">
        <v>0.51</v>
      </c>
      <c r="V62" t="n">
        <v>0.89</v>
      </c>
      <c r="W62" t="n">
        <v>0.21</v>
      </c>
      <c r="X62" t="n">
        <v>2.1</v>
      </c>
      <c r="Y62" t="n">
        <v>0.5</v>
      </c>
      <c r="Z62" t="n">
        <v>10</v>
      </c>
    </row>
    <row r="63">
      <c r="A63" t="n">
        <v>8</v>
      </c>
      <c r="B63" t="n">
        <v>70</v>
      </c>
      <c r="C63" t="inlineStr">
        <is>
          <t xml:space="preserve">CONCLUIDO	</t>
        </is>
      </c>
      <c r="D63" t="n">
        <v>1.871</v>
      </c>
      <c r="E63" t="n">
        <v>53.45</v>
      </c>
      <c r="F63" t="n">
        <v>49.98</v>
      </c>
      <c r="G63" t="n">
        <v>69.73</v>
      </c>
      <c r="H63" t="n">
        <v>1.04</v>
      </c>
      <c r="I63" t="n">
        <v>43</v>
      </c>
      <c r="J63" t="n">
        <v>152.85</v>
      </c>
      <c r="K63" t="n">
        <v>47.83</v>
      </c>
      <c r="L63" t="n">
        <v>9</v>
      </c>
      <c r="M63" t="n">
        <v>41</v>
      </c>
      <c r="N63" t="n">
        <v>26.03</v>
      </c>
      <c r="O63" t="n">
        <v>19085.83</v>
      </c>
      <c r="P63" t="n">
        <v>516.52</v>
      </c>
      <c r="Q63" t="n">
        <v>1206.82</v>
      </c>
      <c r="R63" t="n">
        <v>158.18</v>
      </c>
      <c r="S63" t="n">
        <v>79.25</v>
      </c>
      <c r="T63" t="n">
        <v>36879.82</v>
      </c>
      <c r="U63" t="n">
        <v>0.5</v>
      </c>
      <c r="V63" t="n">
        <v>0.89</v>
      </c>
      <c r="W63" t="n">
        <v>0.21</v>
      </c>
      <c r="X63" t="n">
        <v>2.15</v>
      </c>
      <c r="Y63" t="n">
        <v>0.5</v>
      </c>
      <c r="Z63" t="n">
        <v>10</v>
      </c>
    </row>
    <row r="64">
      <c r="A64" t="n">
        <v>9</v>
      </c>
      <c r="B64" t="n">
        <v>70</v>
      </c>
      <c r="C64" t="inlineStr">
        <is>
          <t xml:space="preserve">CONCLUIDO	</t>
        </is>
      </c>
      <c r="D64" t="n">
        <v>1.89</v>
      </c>
      <c r="E64" t="n">
        <v>52.91</v>
      </c>
      <c r="F64" t="n">
        <v>49.58</v>
      </c>
      <c r="G64" t="n">
        <v>78.29000000000001</v>
      </c>
      <c r="H64" t="n">
        <v>1.15</v>
      </c>
      <c r="I64" t="n">
        <v>38</v>
      </c>
      <c r="J64" t="n">
        <v>154.25</v>
      </c>
      <c r="K64" t="n">
        <v>47.83</v>
      </c>
      <c r="L64" t="n">
        <v>10</v>
      </c>
      <c r="M64" t="n">
        <v>36</v>
      </c>
      <c r="N64" t="n">
        <v>26.43</v>
      </c>
      <c r="O64" t="n">
        <v>19258.55</v>
      </c>
      <c r="P64" t="n">
        <v>506.21</v>
      </c>
      <c r="Q64" t="n">
        <v>1206.83</v>
      </c>
      <c r="R64" t="n">
        <v>144.51</v>
      </c>
      <c r="S64" t="n">
        <v>79.25</v>
      </c>
      <c r="T64" t="n">
        <v>30070.34</v>
      </c>
      <c r="U64" t="n">
        <v>0.55</v>
      </c>
      <c r="V64" t="n">
        <v>0.9</v>
      </c>
      <c r="W64" t="n">
        <v>0.2</v>
      </c>
      <c r="X64" t="n">
        <v>1.75</v>
      </c>
      <c r="Y64" t="n">
        <v>0.5</v>
      </c>
      <c r="Z64" t="n">
        <v>10</v>
      </c>
    </row>
    <row r="65">
      <c r="A65" t="n">
        <v>10</v>
      </c>
      <c r="B65" t="n">
        <v>70</v>
      </c>
      <c r="C65" t="inlineStr">
        <is>
          <t xml:space="preserve">CONCLUIDO	</t>
        </is>
      </c>
      <c r="D65" t="n">
        <v>1.9022</v>
      </c>
      <c r="E65" t="n">
        <v>52.57</v>
      </c>
      <c r="F65" t="n">
        <v>49.36</v>
      </c>
      <c r="G65" t="n">
        <v>87.11</v>
      </c>
      <c r="H65" t="n">
        <v>1.25</v>
      </c>
      <c r="I65" t="n">
        <v>34</v>
      </c>
      <c r="J65" t="n">
        <v>155.66</v>
      </c>
      <c r="K65" t="n">
        <v>47.83</v>
      </c>
      <c r="L65" t="n">
        <v>11</v>
      </c>
      <c r="M65" t="n">
        <v>32</v>
      </c>
      <c r="N65" t="n">
        <v>26.83</v>
      </c>
      <c r="O65" t="n">
        <v>19431.82</v>
      </c>
      <c r="P65" t="n">
        <v>497.85</v>
      </c>
      <c r="Q65" t="n">
        <v>1206.81</v>
      </c>
      <c r="R65" t="n">
        <v>136.9</v>
      </c>
      <c r="S65" t="n">
        <v>79.25</v>
      </c>
      <c r="T65" t="n">
        <v>26286.26</v>
      </c>
      <c r="U65" t="n">
        <v>0.58</v>
      </c>
      <c r="V65" t="n">
        <v>0.9</v>
      </c>
      <c r="W65" t="n">
        <v>0.19</v>
      </c>
      <c r="X65" t="n">
        <v>1.53</v>
      </c>
      <c r="Y65" t="n">
        <v>0.5</v>
      </c>
      <c r="Z65" t="n">
        <v>10</v>
      </c>
    </row>
    <row r="66">
      <c r="A66" t="n">
        <v>11</v>
      </c>
      <c r="B66" t="n">
        <v>70</v>
      </c>
      <c r="C66" t="inlineStr">
        <is>
          <t xml:space="preserve">CONCLUIDO	</t>
        </is>
      </c>
      <c r="D66" t="n">
        <v>1.9106</v>
      </c>
      <c r="E66" t="n">
        <v>52.34</v>
      </c>
      <c r="F66" t="n">
        <v>49.21</v>
      </c>
      <c r="G66" t="n">
        <v>95.25</v>
      </c>
      <c r="H66" t="n">
        <v>1.35</v>
      </c>
      <c r="I66" t="n">
        <v>31</v>
      </c>
      <c r="J66" t="n">
        <v>157.07</v>
      </c>
      <c r="K66" t="n">
        <v>47.83</v>
      </c>
      <c r="L66" t="n">
        <v>12</v>
      </c>
      <c r="M66" t="n">
        <v>29</v>
      </c>
      <c r="N66" t="n">
        <v>27.24</v>
      </c>
      <c r="O66" t="n">
        <v>19605.66</v>
      </c>
      <c r="P66" t="n">
        <v>488.58</v>
      </c>
      <c r="Q66" t="n">
        <v>1206.81</v>
      </c>
      <c r="R66" t="n">
        <v>131.96</v>
      </c>
      <c r="S66" t="n">
        <v>79.25</v>
      </c>
      <c r="T66" t="n">
        <v>23829.3</v>
      </c>
      <c r="U66" t="n">
        <v>0.6</v>
      </c>
      <c r="V66" t="n">
        <v>0.9</v>
      </c>
      <c r="W66" t="n">
        <v>0.19</v>
      </c>
      <c r="X66" t="n">
        <v>1.38</v>
      </c>
      <c r="Y66" t="n">
        <v>0.5</v>
      </c>
      <c r="Z66" t="n">
        <v>10</v>
      </c>
    </row>
    <row r="67">
      <c r="A67" t="n">
        <v>12</v>
      </c>
      <c r="B67" t="n">
        <v>70</v>
      </c>
      <c r="C67" t="inlineStr">
        <is>
          <t xml:space="preserve">CONCLUIDO	</t>
        </is>
      </c>
      <c r="D67" t="n">
        <v>1.919</v>
      </c>
      <c r="E67" t="n">
        <v>52.11</v>
      </c>
      <c r="F67" t="n">
        <v>49.07</v>
      </c>
      <c r="G67" t="n">
        <v>105.16</v>
      </c>
      <c r="H67" t="n">
        <v>1.45</v>
      </c>
      <c r="I67" t="n">
        <v>28</v>
      </c>
      <c r="J67" t="n">
        <v>158.48</v>
      </c>
      <c r="K67" t="n">
        <v>47.83</v>
      </c>
      <c r="L67" t="n">
        <v>13</v>
      </c>
      <c r="M67" t="n">
        <v>26</v>
      </c>
      <c r="N67" t="n">
        <v>27.65</v>
      </c>
      <c r="O67" t="n">
        <v>19780.06</v>
      </c>
      <c r="P67" t="n">
        <v>479.92</v>
      </c>
      <c r="Q67" t="n">
        <v>1206.84</v>
      </c>
      <c r="R67" t="n">
        <v>127.23</v>
      </c>
      <c r="S67" t="n">
        <v>79.25</v>
      </c>
      <c r="T67" t="n">
        <v>21478.32</v>
      </c>
      <c r="U67" t="n">
        <v>0.62</v>
      </c>
      <c r="V67" t="n">
        <v>0.91</v>
      </c>
      <c r="W67" t="n">
        <v>0.18</v>
      </c>
      <c r="X67" t="n">
        <v>1.24</v>
      </c>
      <c r="Y67" t="n">
        <v>0.5</v>
      </c>
      <c r="Z67" t="n">
        <v>10</v>
      </c>
    </row>
    <row r="68">
      <c r="A68" t="n">
        <v>13</v>
      </c>
      <c r="B68" t="n">
        <v>70</v>
      </c>
      <c r="C68" t="inlineStr">
        <is>
          <t xml:space="preserve">CONCLUIDO	</t>
        </is>
      </c>
      <c r="D68" t="n">
        <v>1.9249</v>
      </c>
      <c r="E68" t="n">
        <v>51.95</v>
      </c>
      <c r="F68" t="n">
        <v>48.97</v>
      </c>
      <c r="G68" t="n">
        <v>113.01</v>
      </c>
      <c r="H68" t="n">
        <v>1.55</v>
      </c>
      <c r="I68" t="n">
        <v>26</v>
      </c>
      <c r="J68" t="n">
        <v>159.9</v>
      </c>
      <c r="K68" t="n">
        <v>47.83</v>
      </c>
      <c r="L68" t="n">
        <v>14</v>
      </c>
      <c r="M68" t="n">
        <v>24</v>
      </c>
      <c r="N68" t="n">
        <v>28.07</v>
      </c>
      <c r="O68" t="n">
        <v>19955.16</v>
      </c>
      <c r="P68" t="n">
        <v>471.26</v>
      </c>
      <c r="Q68" t="n">
        <v>1206.83</v>
      </c>
      <c r="R68" t="n">
        <v>123.64</v>
      </c>
      <c r="S68" t="n">
        <v>79.25</v>
      </c>
      <c r="T68" t="n">
        <v>19694.67</v>
      </c>
      <c r="U68" t="n">
        <v>0.64</v>
      </c>
      <c r="V68" t="n">
        <v>0.91</v>
      </c>
      <c r="W68" t="n">
        <v>0.18</v>
      </c>
      <c r="X68" t="n">
        <v>1.14</v>
      </c>
      <c r="Y68" t="n">
        <v>0.5</v>
      </c>
      <c r="Z68" t="n">
        <v>10</v>
      </c>
    </row>
    <row r="69">
      <c r="A69" t="n">
        <v>14</v>
      </c>
      <c r="B69" t="n">
        <v>70</v>
      </c>
      <c r="C69" t="inlineStr">
        <is>
          <t xml:space="preserve">CONCLUIDO	</t>
        </is>
      </c>
      <c r="D69" t="n">
        <v>1.932</v>
      </c>
      <c r="E69" t="n">
        <v>51.76</v>
      </c>
      <c r="F69" t="n">
        <v>48.84</v>
      </c>
      <c r="G69" t="n">
        <v>122.09</v>
      </c>
      <c r="H69" t="n">
        <v>1.65</v>
      </c>
      <c r="I69" t="n">
        <v>24</v>
      </c>
      <c r="J69" t="n">
        <v>161.32</v>
      </c>
      <c r="K69" t="n">
        <v>47.83</v>
      </c>
      <c r="L69" t="n">
        <v>15</v>
      </c>
      <c r="M69" t="n">
        <v>22</v>
      </c>
      <c r="N69" t="n">
        <v>28.5</v>
      </c>
      <c r="O69" t="n">
        <v>20130.71</v>
      </c>
      <c r="P69" t="n">
        <v>463.49</v>
      </c>
      <c r="Q69" t="n">
        <v>1206.81</v>
      </c>
      <c r="R69" t="n">
        <v>118.94</v>
      </c>
      <c r="S69" t="n">
        <v>79.25</v>
      </c>
      <c r="T69" t="n">
        <v>17355.35</v>
      </c>
      <c r="U69" t="n">
        <v>0.67</v>
      </c>
      <c r="V69" t="n">
        <v>0.91</v>
      </c>
      <c r="W69" t="n">
        <v>0.18</v>
      </c>
      <c r="X69" t="n">
        <v>1.01</v>
      </c>
      <c r="Y69" t="n">
        <v>0.5</v>
      </c>
      <c r="Z69" t="n">
        <v>10</v>
      </c>
    </row>
    <row r="70">
      <c r="A70" t="n">
        <v>15</v>
      </c>
      <c r="B70" t="n">
        <v>70</v>
      </c>
      <c r="C70" t="inlineStr">
        <is>
          <t xml:space="preserve">CONCLUIDO	</t>
        </is>
      </c>
      <c r="D70" t="n">
        <v>1.934</v>
      </c>
      <c r="E70" t="n">
        <v>51.71</v>
      </c>
      <c r="F70" t="n">
        <v>48.84</v>
      </c>
      <c r="G70" t="n">
        <v>133.21</v>
      </c>
      <c r="H70" t="n">
        <v>1.74</v>
      </c>
      <c r="I70" t="n">
        <v>22</v>
      </c>
      <c r="J70" t="n">
        <v>162.75</v>
      </c>
      <c r="K70" t="n">
        <v>47.83</v>
      </c>
      <c r="L70" t="n">
        <v>16</v>
      </c>
      <c r="M70" t="n">
        <v>20</v>
      </c>
      <c r="N70" t="n">
        <v>28.92</v>
      </c>
      <c r="O70" t="n">
        <v>20306.85</v>
      </c>
      <c r="P70" t="n">
        <v>455.62</v>
      </c>
      <c r="Q70" t="n">
        <v>1206.81</v>
      </c>
      <c r="R70" t="n">
        <v>119.65</v>
      </c>
      <c r="S70" t="n">
        <v>79.25</v>
      </c>
      <c r="T70" t="n">
        <v>17721.55</v>
      </c>
      <c r="U70" t="n">
        <v>0.66</v>
      </c>
      <c r="V70" t="n">
        <v>0.91</v>
      </c>
      <c r="W70" t="n">
        <v>0.17</v>
      </c>
      <c r="X70" t="n">
        <v>1.01</v>
      </c>
      <c r="Y70" t="n">
        <v>0.5</v>
      </c>
      <c r="Z70" t="n">
        <v>10</v>
      </c>
    </row>
    <row r="71">
      <c r="A71" t="n">
        <v>16</v>
      </c>
      <c r="B71" t="n">
        <v>70</v>
      </c>
      <c r="C71" t="inlineStr">
        <is>
          <t xml:space="preserve">CONCLUIDO	</t>
        </is>
      </c>
      <c r="D71" t="n">
        <v>1.9411</v>
      </c>
      <c r="E71" t="n">
        <v>51.52</v>
      </c>
      <c r="F71" t="n">
        <v>48.71</v>
      </c>
      <c r="G71" t="n">
        <v>146.14</v>
      </c>
      <c r="H71" t="n">
        <v>1.83</v>
      </c>
      <c r="I71" t="n">
        <v>20</v>
      </c>
      <c r="J71" t="n">
        <v>164.19</v>
      </c>
      <c r="K71" t="n">
        <v>47.83</v>
      </c>
      <c r="L71" t="n">
        <v>17</v>
      </c>
      <c r="M71" t="n">
        <v>16</v>
      </c>
      <c r="N71" t="n">
        <v>29.36</v>
      </c>
      <c r="O71" t="n">
        <v>20483.57</v>
      </c>
      <c r="P71" t="n">
        <v>447.93</v>
      </c>
      <c r="Q71" t="n">
        <v>1206.81</v>
      </c>
      <c r="R71" t="n">
        <v>114.86</v>
      </c>
      <c r="S71" t="n">
        <v>79.25</v>
      </c>
      <c r="T71" t="n">
        <v>15335.68</v>
      </c>
      <c r="U71" t="n">
        <v>0.6899999999999999</v>
      </c>
      <c r="V71" t="n">
        <v>0.91</v>
      </c>
      <c r="W71" t="n">
        <v>0.17</v>
      </c>
      <c r="X71" t="n">
        <v>0.88</v>
      </c>
      <c r="Y71" t="n">
        <v>0.5</v>
      </c>
      <c r="Z71" t="n">
        <v>10</v>
      </c>
    </row>
    <row r="72">
      <c r="A72" t="n">
        <v>17</v>
      </c>
      <c r="B72" t="n">
        <v>70</v>
      </c>
      <c r="C72" t="inlineStr">
        <is>
          <t xml:space="preserve">CONCLUIDO	</t>
        </is>
      </c>
      <c r="D72" t="n">
        <v>1.9449</v>
      </c>
      <c r="E72" t="n">
        <v>51.42</v>
      </c>
      <c r="F72" t="n">
        <v>48.64</v>
      </c>
      <c r="G72" t="n">
        <v>153.59</v>
      </c>
      <c r="H72" t="n">
        <v>1.93</v>
      </c>
      <c r="I72" t="n">
        <v>19</v>
      </c>
      <c r="J72" t="n">
        <v>165.62</v>
      </c>
      <c r="K72" t="n">
        <v>47.83</v>
      </c>
      <c r="L72" t="n">
        <v>18</v>
      </c>
      <c r="M72" t="n">
        <v>8</v>
      </c>
      <c r="N72" t="n">
        <v>29.8</v>
      </c>
      <c r="O72" t="n">
        <v>20660.89</v>
      </c>
      <c r="P72" t="n">
        <v>442.46</v>
      </c>
      <c r="Q72" t="n">
        <v>1206.82</v>
      </c>
      <c r="R72" t="n">
        <v>111.92</v>
      </c>
      <c r="S72" t="n">
        <v>79.25</v>
      </c>
      <c r="T72" t="n">
        <v>13869.06</v>
      </c>
      <c r="U72" t="n">
        <v>0.71</v>
      </c>
      <c r="V72" t="n">
        <v>0.91</v>
      </c>
      <c r="W72" t="n">
        <v>0.18</v>
      </c>
      <c r="X72" t="n">
        <v>0.8100000000000001</v>
      </c>
      <c r="Y72" t="n">
        <v>0.5</v>
      </c>
      <c r="Z72" t="n">
        <v>10</v>
      </c>
    </row>
    <row r="73">
      <c r="A73" t="n">
        <v>18</v>
      </c>
      <c r="B73" t="n">
        <v>70</v>
      </c>
      <c r="C73" t="inlineStr">
        <is>
          <t xml:space="preserve">CONCLUIDO	</t>
        </is>
      </c>
      <c r="D73" t="n">
        <v>1.9424</v>
      </c>
      <c r="E73" t="n">
        <v>51.48</v>
      </c>
      <c r="F73" t="n">
        <v>48.71</v>
      </c>
      <c r="G73" t="n">
        <v>153.81</v>
      </c>
      <c r="H73" t="n">
        <v>2.02</v>
      </c>
      <c r="I73" t="n">
        <v>19</v>
      </c>
      <c r="J73" t="n">
        <v>167.07</v>
      </c>
      <c r="K73" t="n">
        <v>47.83</v>
      </c>
      <c r="L73" t="n">
        <v>19</v>
      </c>
      <c r="M73" t="n">
        <v>1</v>
      </c>
      <c r="N73" t="n">
        <v>30.24</v>
      </c>
      <c r="O73" t="n">
        <v>20838.81</v>
      </c>
      <c r="P73" t="n">
        <v>444.54</v>
      </c>
      <c r="Q73" t="n">
        <v>1206.82</v>
      </c>
      <c r="R73" t="n">
        <v>114</v>
      </c>
      <c r="S73" t="n">
        <v>79.25</v>
      </c>
      <c r="T73" t="n">
        <v>14911.42</v>
      </c>
      <c r="U73" t="n">
        <v>0.7</v>
      </c>
      <c r="V73" t="n">
        <v>0.91</v>
      </c>
      <c r="W73" t="n">
        <v>0.19</v>
      </c>
      <c r="X73" t="n">
        <v>0.88</v>
      </c>
      <c r="Y73" t="n">
        <v>0.5</v>
      </c>
      <c r="Z73" t="n">
        <v>10</v>
      </c>
    </row>
    <row r="74">
      <c r="A74" t="n">
        <v>19</v>
      </c>
      <c r="B74" t="n">
        <v>70</v>
      </c>
      <c r="C74" t="inlineStr">
        <is>
          <t xml:space="preserve">CONCLUIDO	</t>
        </is>
      </c>
      <c r="D74" t="n">
        <v>1.943</v>
      </c>
      <c r="E74" t="n">
        <v>51.47</v>
      </c>
      <c r="F74" t="n">
        <v>48.69</v>
      </c>
      <c r="G74" t="n">
        <v>153.75</v>
      </c>
      <c r="H74" t="n">
        <v>2.1</v>
      </c>
      <c r="I74" t="n">
        <v>19</v>
      </c>
      <c r="J74" t="n">
        <v>168.51</v>
      </c>
      <c r="K74" t="n">
        <v>47.83</v>
      </c>
      <c r="L74" t="n">
        <v>20</v>
      </c>
      <c r="M74" t="n">
        <v>0</v>
      </c>
      <c r="N74" t="n">
        <v>30.69</v>
      </c>
      <c r="O74" t="n">
        <v>21017.33</v>
      </c>
      <c r="P74" t="n">
        <v>447.2</v>
      </c>
      <c r="Q74" t="n">
        <v>1206.82</v>
      </c>
      <c r="R74" t="n">
        <v>113.38</v>
      </c>
      <c r="S74" t="n">
        <v>79.25</v>
      </c>
      <c r="T74" t="n">
        <v>14598.89</v>
      </c>
      <c r="U74" t="n">
        <v>0.7</v>
      </c>
      <c r="V74" t="n">
        <v>0.91</v>
      </c>
      <c r="W74" t="n">
        <v>0.19</v>
      </c>
      <c r="X74" t="n">
        <v>0.86</v>
      </c>
      <c r="Y74" t="n">
        <v>0.5</v>
      </c>
      <c r="Z74" t="n">
        <v>10</v>
      </c>
    </row>
    <row r="75">
      <c r="A75" t="n">
        <v>0</v>
      </c>
      <c r="B75" t="n">
        <v>90</v>
      </c>
      <c r="C75" t="inlineStr">
        <is>
          <t xml:space="preserve">CONCLUIDO	</t>
        </is>
      </c>
      <c r="D75" t="n">
        <v>0.7784</v>
      </c>
      <c r="E75" t="n">
        <v>128.47</v>
      </c>
      <c r="F75" t="n">
        <v>93.84</v>
      </c>
      <c r="G75" t="n">
        <v>6.21</v>
      </c>
      <c r="H75" t="n">
        <v>0.1</v>
      </c>
      <c r="I75" t="n">
        <v>906</v>
      </c>
      <c r="J75" t="n">
        <v>176.73</v>
      </c>
      <c r="K75" t="n">
        <v>52.44</v>
      </c>
      <c r="L75" t="n">
        <v>1</v>
      </c>
      <c r="M75" t="n">
        <v>904</v>
      </c>
      <c r="N75" t="n">
        <v>33.29</v>
      </c>
      <c r="O75" t="n">
        <v>22031.19</v>
      </c>
      <c r="P75" t="n">
        <v>1227.93</v>
      </c>
      <c r="Q75" t="n">
        <v>1207.18</v>
      </c>
      <c r="R75" t="n">
        <v>1651.6</v>
      </c>
      <c r="S75" t="n">
        <v>79.25</v>
      </c>
      <c r="T75" t="n">
        <v>779274.79</v>
      </c>
      <c r="U75" t="n">
        <v>0.05</v>
      </c>
      <c r="V75" t="n">
        <v>0.47</v>
      </c>
      <c r="W75" t="n">
        <v>1.6</v>
      </c>
      <c r="X75" t="n">
        <v>45.99</v>
      </c>
      <c r="Y75" t="n">
        <v>0.5</v>
      </c>
      <c r="Z75" t="n">
        <v>10</v>
      </c>
    </row>
    <row r="76">
      <c r="A76" t="n">
        <v>1</v>
      </c>
      <c r="B76" t="n">
        <v>90</v>
      </c>
      <c r="C76" t="inlineStr">
        <is>
          <t xml:space="preserve">CONCLUIDO	</t>
        </is>
      </c>
      <c r="D76" t="n">
        <v>1.3454</v>
      </c>
      <c r="E76" t="n">
        <v>74.33</v>
      </c>
      <c r="F76" t="n">
        <v>61.56</v>
      </c>
      <c r="G76" t="n">
        <v>12.69</v>
      </c>
      <c r="H76" t="n">
        <v>0.2</v>
      </c>
      <c r="I76" t="n">
        <v>291</v>
      </c>
      <c r="J76" t="n">
        <v>178.21</v>
      </c>
      <c r="K76" t="n">
        <v>52.44</v>
      </c>
      <c r="L76" t="n">
        <v>2</v>
      </c>
      <c r="M76" t="n">
        <v>289</v>
      </c>
      <c r="N76" t="n">
        <v>33.77</v>
      </c>
      <c r="O76" t="n">
        <v>22213.89</v>
      </c>
      <c r="P76" t="n">
        <v>798.84</v>
      </c>
      <c r="Q76" t="n">
        <v>1206.91</v>
      </c>
      <c r="R76" t="n">
        <v>550.85</v>
      </c>
      <c r="S76" t="n">
        <v>79.25</v>
      </c>
      <c r="T76" t="n">
        <v>231972.7</v>
      </c>
      <c r="U76" t="n">
        <v>0.14</v>
      </c>
      <c r="V76" t="n">
        <v>0.72</v>
      </c>
      <c r="W76" t="n">
        <v>0.6</v>
      </c>
      <c r="X76" t="n">
        <v>13.73</v>
      </c>
      <c r="Y76" t="n">
        <v>0.5</v>
      </c>
      <c r="Z76" t="n">
        <v>10</v>
      </c>
    </row>
    <row r="77">
      <c r="A77" t="n">
        <v>2</v>
      </c>
      <c r="B77" t="n">
        <v>90</v>
      </c>
      <c r="C77" t="inlineStr">
        <is>
          <t xml:space="preserve">CONCLUIDO	</t>
        </is>
      </c>
      <c r="D77" t="n">
        <v>1.5476</v>
      </c>
      <c r="E77" t="n">
        <v>64.62</v>
      </c>
      <c r="F77" t="n">
        <v>55.98</v>
      </c>
      <c r="G77" t="n">
        <v>19.19</v>
      </c>
      <c r="H77" t="n">
        <v>0.3</v>
      </c>
      <c r="I77" t="n">
        <v>175</v>
      </c>
      <c r="J77" t="n">
        <v>179.7</v>
      </c>
      <c r="K77" t="n">
        <v>52.44</v>
      </c>
      <c r="L77" t="n">
        <v>3</v>
      </c>
      <c r="M77" t="n">
        <v>173</v>
      </c>
      <c r="N77" t="n">
        <v>34.26</v>
      </c>
      <c r="O77" t="n">
        <v>22397.24</v>
      </c>
      <c r="P77" t="n">
        <v>721.5599999999999</v>
      </c>
      <c r="Q77" t="n">
        <v>1206.88</v>
      </c>
      <c r="R77" t="n">
        <v>361.2</v>
      </c>
      <c r="S77" t="n">
        <v>79.25</v>
      </c>
      <c r="T77" t="n">
        <v>137728.84</v>
      </c>
      <c r="U77" t="n">
        <v>0.22</v>
      </c>
      <c r="V77" t="n">
        <v>0.79</v>
      </c>
      <c r="W77" t="n">
        <v>0.41</v>
      </c>
      <c r="X77" t="n">
        <v>8.140000000000001</v>
      </c>
      <c r="Y77" t="n">
        <v>0.5</v>
      </c>
      <c r="Z77" t="n">
        <v>10</v>
      </c>
    </row>
    <row r="78">
      <c r="A78" t="n">
        <v>3</v>
      </c>
      <c r="B78" t="n">
        <v>90</v>
      </c>
      <c r="C78" t="inlineStr">
        <is>
          <t xml:space="preserve">CONCLUIDO	</t>
        </is>
      </c>
      <c r="D78" t="n">
        <v>1.6542</v>
      </c>
      <c r="E78" t="n">
        <v>60.45</v>
      </c>
      <c r="F78" t="n">
        <v>53.59</v>
      </c>
      <c r="G78" t="n">
        <v>25.72</v>
      </c>
      <c r="H78" t="n">
        <v>0.39</v>
      </c>
      <c r="I78" t="n">
        <v>125</v>
      </c>
      <c r="J78" t="n">
        <v>181.19</v>
      </c>
      <c r="K78" t="n">
        <v>52.44</v>
      </c>
      <c r="L78" t="n">
        <v>4</v>
      </c>
      <c r="M78" t="n">
        <v>123</v>
      </c>
      <c r="N78" t="n">
        <v>34.75</v>
      </c>
      <c r="O78" t="n">
        <v>22581.25</v>
      </c>
      <c r="P78" t="n">
        <v>686.08</v>
      </c>
      <c r="Q78" t="n">
        <v>1206.82</v>
      </c>
      <c r="R78" t="n">
        <v>280.67</v>
      </c>
      <c r="S78" t="n">
        <v>79.25</v>
      </c>
      <c r="T78" t="n">
        <v>97715.92</v>
      </c>
      <c r="U78" t="n">
        <v>0.28</v>
      </c>
      <c r="V78" t="n">
        <v>0.83</v>
      </c>
      <c r="W78" t="n">
        <v>0.32</v>
      </c>
      <c r="X78" t="n">
        <v>5.76</v>
      </c>
      <c r="Y78" t="n">
        <v>0.5</v>
      </c>
      <c r="Z78" t="n">
        <v>10</v>
      </c>
    </row>
    <row r="79">
      <c r="A79" t="n">
        <v>4</v>
      </c>
      <c r="B79" t="n">
        <v>90</v>
      </c>
      <c r="C79" t="inlineStr">
        <is>
          <t xml:space="preserve">CONCLUIDO	</t>
        </is>
      </c>
      <c r="D79" t="n">
        <v>1.7204</v>
      </c>
      <c r="E79" t="n">
        <v>58.13</v>
      </c>
      <c r="F79" t="n">
        <v>52.26</v>
      </c>
      <c r="G79" t="n">
        <v>32.32</v>
      </c>
      <c r="H79" t="n">
        <v>0.49</v>
      </c>
      <c r="I79" t="n">
        <v>97</v>
      </c>
      <c r="J79" t="n">
        <v>182.69</v>
      </c>
      <c r="K79" t="n">
        <v>52.44</v>
      </c>
      <c r="L79" t="n">
        <v>5</v>
      </c>
      <c r="M79" t="n">
        <v>95</v>
      </c>
      <c r="N79" t="n">
        <v>35.25</v>
      </c>
      <c r="O79" t="n">
        <v>22766.06</v>
      </c>
      <c r="P79" t="n">
        <v>664.45</v>
      </c>
      <c r="Q79" t="n">
        <v>1206.86</v>
      </c>
      <c r="R79" t="n">
        <v>235.23</v>
      </c>
      <c r="S79" t="n">
        <v>79.25</v>
      </c>
      <c r="T79" t="n">
        <v>75136.97</v>
      </c>
      <c r="U79" t="n">
        <v>0.34</v>
      </c>
      <c r="V79" t="n">
        <v>0.85</v>
      </c>
      <c r="W79" t="n">
        <v>0.29</v>
      </c>
      <c r="X79" t="n">
        <v>4.43</v>
      </c>
      <c r="Y79" t="n">
        <v>0.5</v>
      </c>
      <c r="Z79" t="n">
        <v>10</v>
      </c>
    </row>
    <row r="80">
      <c r="A80" t="n">
        <v>5</v>
      </c>
      <c r="B80" t="n">
        <v>90</v>
      </c>
      <c r="C80" t="inlineStr">
        <is>
          <t xml:space="preserve">CONCLUIDO	</t>
        </is>
      </c>
      <c r="D80" t="n">
        <v>1.7651</v>
      </c>
      <c r="E80" t="n">
        <v>56.65</v>
      </c>
      <c r="F80" t="n">
        <v>51.42</v>
      </c>
      <c r="G80" t="n">
        <v>39.06</v>
      </c>
      <c r="H80" t="n">
        <v>0.58</v>
      </c>
      <c r="I80" t="n">
        <v>79</v>
      </c>
      <c r="J80" t="n">
        <v>184.19</v>
      </c>
      <c r="K80" t="n">
        <v>52.44</v>
      </c>
      <c r="L80" t="n">
        <v>6</v>
      </c>
      <c r="M80" t="n">
        <v>77</v>
      </c>
      <c r="N80" t="n">
        <v>35.75</v>
      </c>
      <c r="O80" t="n">
        <v>22951.43</v>
      </c>
      <c r="P80" t="n">
        <v>649.72</v>
      </c>
      <c r="Q80" t="n">
        <v>1206.82</v>
      </c>
      <c r="R80" t="n">
        <v>206.66</v>
      </c>
      <c r="S80" t="n">
        <v>79.25</v>
      </c>
      <c r="T80" t="n">
        <v>60937.52</v>
      </c>
      <c r="U80" t="n">
        <v>0.38</v>
      </c>
      <c r="V80" t="n">
        <v>0.87</v>
      </c>
      <c r="W80" t="n">
        <v>0.27</v>
      </c>
      <c r="X80" t="n">
        <v>3.59</v>
      </c>
      <c r="Y80" t="n">
        <v>0.5</v>
      </c>
      <c r="Z80" t="n">
        <v>10</v>
      </c>
    </row>
    <row r="81">
      <c r="A81" t="n">
        <v>6</v>
      </c>
      <c r="B81" t="n">
        <v>90</v>
      </c>
      <c r="C81" t="inlineStr">
        <is>
          <t xml:space="preserve">CONCLUIDO	</t>
        </is>
      </c>
      <c r="D81" t="n">
        <v>1.7971</v>
      </c>
      <c r="E81" t="n">
        <v>55.64</v>
      </c>
      <c r="F81" t="n">
        <v>50.84</v>
      </c>
      <c r="G81" t="n">
        <v>45.53</v>
      </c>
      <c r="H81" t="n">
        <v>0.67</v>
      </c>
      <c r="I81" t="n">
        <v>67</v>
      </c>
      <c r="J81" t="n">
        <v>185.7</v>
      </c>
      <c r="K81" t="n">
        <v>52.44</v>
      </c>
      <c r="L81" t="n">
        <v>7</v>
      </c>
      <c r="M81" t="n">
        <v>65</v>
      </c>
      <c r="N81" t="n">
        <v>36.26</v>
      </c>
      <c r="O81" t="n">
        <v>23137.49</v>
      </c>
      <c r="P81" t="n">
        <v>637.92</v>
      </c>
      <c r="Q81" t="n">
        <v>1206.82</v>
      </c>
      <c r="R81" t="n">
        <v>186.89</v>
      </c>
      <c r="S81" t="n">
        <v>79.25</v>
      </c>
      <c r="T81" t="n">
        <v>51114.66</v>
      </c>
      <c r="U81" t="n">
        <v>0.42</v>
      </c>
      <c r="V81" t="n">
        <v>0.88</v>
      </c>
      <c r="W81" t="n">
        <v>0.25</v>
      </c>
      <c r="X81" t="n">
        <v>3.01</v>
      </c>
      <c r="Y81" t="n">
        <v>0.5</v>
      </c>
      <c r="Z81" t="n">
        <v>10</v>
      </c>
    </row>
    <row r="82">
      <c r="A82" t="n">
        <v>7</v>
      </c>
      <c r="B82" t="n">
        <v>90</v>
      </c>
      <c r="C82" t="inlineStr">
        <is>
          <t xml:space="preserve">CONCLUIDO	</t>
        </is>
      </c>
      <c r="D82" t="n">
        <v>1.8215</v>
      </c>
      <c r="E82" t="n">
        <v>54.9</v>
      </c>
      <c r="F82" t="n">
        <v>50.42</v>
      </c>
      <c r="G82" t="n">
        <v>52.15</v>
      </c>
      <c r="H82" t="n">
        <v>0.76</v>
      </c>
      <c r="I82" t="n">
        <v>58</v>
      </c>
      <c r="J82" t="n">
        <v>187.22</v>
      </c>
      <c r="K82" t="n">
        <v>52.44</v>
      </c>
      <c r="L82" t="n">
        <v>8</v>
      </c>
      <c r="M82" t="n">
        <v>56</v>
      </c>
      <c r="N82" t="n">
        <v>36.78</v>
      </c>
      <c r="O82" t="n">
        <v>23324.24</v>
      </c>
      <c r="P82" t="n">
        <v>628.4</v>
      </c>
      <c r="Q82" t="n">
        <v>1206.83</v>
      </c>
      <c r="R82" t="n">
        <v>172.51</v>
      </c>
      <c r="S82" t="n">
        <v>79.25</v>
      </c>
      <c r="T82" t="n">
        <v>43968.13</v>
      </c>
      <c r="U82" t="n">
        <v>0.46</v>
      </c>
      <c r="V82" t="n">
        <v>0.88</v>
      </c>
      <c r="W82" t="n">
        <v>0.23</v>
      </c>
      <c r="X82" t="n">
        <v>2.59</v>
      </c>
      <c r="Y82" t="n">
        <v>0.5</v>
      </c>
      <c r="Z82" t="n">
        <v>10</v>
      </c>
    </row>
    <row r="83">
      <c r="A83" t="n">
        <v>8</v>
      </c>
      <c r="B83" t="n">
        <v>90</v>
      </c>
      <c r="C83" t="inlineStr">
        <is>
          <t xml:space="preserve">CONCLUIDO	</t>
        </is>
      </c>
      <c r="D83" t="n">
        <v>1.8411</v>
      </c>
      <c r="E83" t="n">
        <v>54.32</v>
      </c>
      <c r="F83" t="n">
        <v>50.08</v>
      </c>
      <c r="G83" t="n">
        <v>58.92</v>
      </c>
      <c r="H83" t="n">
        <v>0.85</v>
      </c>
      <c r="I83" t="n">
        <v>51</v>
      </c>
      <c r="J83" t="n">
        <v>188.74</v>
      </c>
      <c r="K83" t="n">
        <v>52.44</v>
      </c>
      <c r="L83" t="n">
        <v>9</v>
      </c>
      <c r="M83" t="n">
        <v>49</v>
      </c>
      <c r="N83" t="n">
        <v>37.3</v>
      </c>
      <c r="O83" t="n">
        <v>23511.69</v>
      </c>
      <c r="P83" t="n">
        <v>619.22</v>
      </c>
      <c r="Q83" t="n">
        <v>1206.81</v>
      </c>
      <c r="R83" t="n">
        <v>161.14</v>
      </c>
      <c r="S83" t="n">
        <v>79.25</v>
      </c>
      <c r="T83" t="n">
        <v>38319.54</v>
      </c>
      <c r="U83" t="n">
        <v>0.49</v>
      </c>
      <c r="V83" t="n">
        <v>0.89</v>
      </c>
      <c r="W83" t="n">
        <v>0.22</v>
      </c>
      <c r="X83" t="n">
        <v>2.25</v>
      </c>
      <c r="Y83" t="n">
        <v>0.5</v>
      </c>
      <c r="Z83" t="n">
        <v>10</v>
      </c>
    </row>
    <row r="84">
      <c r="A84" t="n">
        <v>9</v>
      </c>
      <c r="B84" t="n">
        <v>90</v>
      </c>
      <c r="C84" t="inlineStr">
        <is>
          <t xml:space="preserve">CONCLUIDO	</t>
        </is>
      </c>
      <c r="D84" t="n">
        <v>1.8653</v>
      </c>
      <c r="E84" t="n">
        <v>53.61</v>
      </c>
      <c r="F84" t="n">
        <v>49.59</v>
      </c>
      <c r="G84" t="n">
        <v>66.12</v>
      </c>
      <c r="H84" t="n">
        <v>0.93</v>
      </c>
      <c r="I84" t="n">
        <v>45</v>
      </c>
      <c r="J84" t="n">
        <v>190.26</v>
      </c>
      <c r="K84" t="n">
        <v>52.44</v>
      </c>
      <c r="L84" t="n">
        <v>10</v>
      </c>
      <c r="M84" t="n">
        <v>43</v>
      </c>
      <c r="N84" t="n">
        <v>37.82</v>
      </c>
      <c r="O84" t="n">
        <v>23699.85</v>
      </c>
      <c r="P84" t="n">
        <v>608.74</v>
      </c>
      <c r="Q84" t="n">
        <v>1206.82</v>
      </c>
      <c r="R84" t="n">
        <v>143.66</v>
      </c>
      <c r="S84" t="n">
        <v>79.25</v>
      </c>
      <c r="T84" t="n">
        <v>29607.92</v>
      </c>
      <c r="U84" t="n">
        <v>0.55</v>
      </c>
      <c r="V84" t="n">
        <v>0.9</v>
      </c>
      <c r="W84" t="n">
        <v>0.22</v>
      </c>
      <c r="X84" t="n">
        <v>1.76</v>
      </c>
      <c r="Y84" t="n">
        <v>0.5</v>
      </c>
      <c r="Z84" t="n">
        <v>10</v>
      </c>
    </row>
    <row r="85">
      <c r="A85" t="n">
        <v>10</v>
      </c>
      <c r="B85" t="n">
        <v>90</v>
      </c>
      <c r="C85" t="inlineStr">
        <is>
          <t xml:space="preserve">CONCLUIDO	</t>
        </is>
      </c>
      <c r="D85" t="n">
        <v>1.8645</v>
      </c>
      <c r="E85" t="n">
        <v>53.63</v>
      </c>
      <c r="F85" t="n">
        <v>49.76</v>
      </c>
      <c r="G85" t="n">
        <v>72.81</v>
      </c>
      <c r="H85" t="n">
        <v>1.02</v>
      </c>
      <c r="I85" t="n">
        <v>41</v>
      </c>
      <c r="J85" t="n">
        <v>191.79</v>
      </c>
      <c r="K85" t="n">
        <v>52.44</v>
      </c>
      <c r="L85" t="n">
        <v>11</v>
      </c>
      <c r="M85" t="n">
        <v>39</v>
      </c>
      <c r="N85" t="n">
        <v>38.35</v>
      </c>
      <c r="O85" t="n">
        <v>23888.73</v>
      </c>
      <c r="P85" t="n">
        <v>606.97</v>
      </c>
      <c r="Q85" t="n">
        <v>1206.81</v>
      </c>
      <c r="R85" t="n">
        <v>150.56</v>
      </c>
      <c r="S85" t="n">
        <v>79.25</v>
      </c>
      <c r="T85" t="n">
        <v>33080.77</v>
      </c>
      <c r="U85" t="n">
        <v>0.53</v>
      </c>
      <c r="V85" t="n">
        <v>0.89</v>
      </c>
      <c r="W85" t="n">
        <v>0.2</v>
      </c>
      <c r="X85" t="n">
        <v>1.93</v>
      </c>
      <c r="Y85" t="n">
        <v>0.5</v>
      </c>
      <c r="Z85" t="n">
        <v>10</v>
      </c>
    </row>
    <row r="86">
      <c r="A86" t="n">
        <v>11</v>
      </c>
      <c r="B86" t="n">
        <v>90</v>
      </c>
      <c r="C86" t="inlineStr">
        <is>
          <t xml:space="preserve">CONCLUIDO	</t>
        </is>
      </c>
      <c r="D86" t="n">
        <v>1.8784</v>
      </c>
      <c r="E86" t="n">
        <v>53.24</v>
      </c>
      <c r="F86" t="n">
        <v>49.5</v>
      </c>
      <c r="G86" t="n">
        <v>80.27</v>
      </c>
      <c r="H86" t="n">
        <v>1.1</v>
      </c>
      <c r="I86" t="n">
        <v>37</v>
      </c>
      <c r="J86" t="n">
        <v>193.33</v>
      </c>
      <c r="K86" t="n">
        <v>52.44</v>
      </c>
      <c r="L86" t="n">
        <v>12</v>
      </c>
      <c r="M86" t="n">
        <v>35</v>
      </c>
      <c r="N86" t="n">
        <v>38.89</v>
      </c>
      <c r="O86" t="n">
        <v>24078.33</v>
      </c>
      <c r="P86" t="n">
        <v>600.49</v>
      </c>
      <c r="Q86" t="n">
        <v>1206.87</v>
      </c>
      <c r="R86" t="n">
        <v>141.62</v>
      </c>
      <c r="S86" t="n">
        <v>79.25</v>
      </c>
      <c r="T86" t="n">
        <v>28632.4</v>
      </c>
      <c r="U86" t="n">
        <v>0.5600000000000001</v>
      </c>
      <c r="V86" t="n">
        <v>0.9</v>
      </c>
      <c r="W86" t="n">
        <v>0.2</v>
      </c>
      <c r="X86" t="n">
        <v>1.67</v>
      </c>
      <c r="Y86" t="n">
        <v>0.5</v>
      </c>
      <c r="Z86" t="n">
        <v>10</v>
      </c>
    </row>
    <row r="87">
      <c r="A87" t="n">
        <v>12</v>
      </c>
      <c r="B87" t="n">
        <v>90</v>
      </c>
      <c r="C87" t="inlineStr">
        <is>
          <t xml:space="preserve">CONCLUIDO	</t>
        </is>
      </c>
      <c r="D87" t="n">
        <v>1.8876</v>
      </c>
      <c r="E87" t="n">
        <v>52.98</v>
      </c>
      <c r="F87" t="n">
        <v>49.35</v>
      </c>
      <c r="G87" t="n">
        <v>87.09</v>
      </c>
      <c r="H87" t="n">
        <v>1.18</v>
      </c>
      <c r="I87" t="n">
        <v>34</v>
      </c>
      <c r="J87" t="n">
        <v>194.88</v>
      </c>
      <c r="K87" t="n">
        <v>52.44</v>
      </c>
      <c r="L87" t="n">
        <v>13</v>
      </c>
      <c r="M87" t="n">
        <v>32</v>
      </c>
      <c r="N87" t="n">
        <v>39.43</v>
      </c>
      <c r="O87" t="n">
        <v>24268.67</v>
      </c>
      <c r="P87" t="n">
        <v>593.52</v>
      </c>
      <c r="Q87" t="n">
        <v>1206.81</v>
      </c>
      <c r="R87" t="n">
        <v>136.5</v>
      </c>
      <c r="S87" t="n">
        <v>79.25</v>
      </c>
      <c r="T87" t="n">
        <v>26084.37</v>
      </c>
      <c r="U87" t="n">
        <v>0.58</v>
      </c>
      <c r="V87" t="n">
        <v>0.9</v>
      </c>
      <c r="W87" t="n">
        <v>0.19</v>
      </c>
      <c r="X87" t="n">
        <v>1.52</v>
      </c>
      <c r="Y87" t="n">
        <v>0.5</v>
      </c>
      <c r="Z87" t="n">
        <v>10</v>
      </c>
    </row>
    <row r="88">
      <c r="A88" t="n">
        <v>13</v>
      </c>
      <c r="B88" t="n">
        <v>90</v>
      </c>
      <c r="C88" t="inlineStr">
        <is>
          <t xml:space="preserve">CONCLUIDO	</t>
        </is>
      </c>
      <c r="D88" t="n">
        <v>1.8965</v>
      </c>
      <c r="E88" t="n">
        <v>52.73</v>
      </c>
      <c r="F88" t="n">
        <v>49.2</v>
      </c>
      <c r="G88" t="n">
        <v>95.23999999999999</v>
      </c>
      <c r="H88" t="n">
        <v>1.27</v>
      </c>
      <c r="I88" t="n">
        <v>31</v>
      </c>
      <c r="J88" t="n">
        <v>196.42</v>
      </c>
      <c r="K88" t="n">
        <v>52.44</v>
      </c>
      <c r="L88" t="n">
        <v>14</v>
      </c>
      <c r="M88" t="n">
        <v>29</v>
      </c>
      <c r="N88" t="n">
        <v>39.98</v>
      </c>
      <c r="O88" t="n">
        <v>24459.75</v>
      </c>
      <c r="P88" t="n">
        <v>586.48</v>
      </c>
      <c r="Q88" t="n">
        <v>1206.81</v>
      </c>
      <c r="R88" t="n">
        <v>131.52</v>
      </c>
      <c r="S88" t="n">
        <v>79.25</v>
      </c>
      <c r="T88" t="n">
        <v>23611.77</v>
      </c>
      <c r="U88" t="n">
        <v>0.6</v>
      </c>
      <c r="V88" t="n">
        <v>0.9</v>
      </c>
      <c r="W88" t="n">
        <v>0.19</v>
      </c>
      <c r="X88" t="n">
        <v>1.37</v>
      </c>
      <c r="Y88" t="n">
        <v>0.5</v>
      </c>
      <c r="Z88" t="n">
        <v>10</v>
      </c>
    </row>
    <row r="89">
      <c r="A89" t="n">
        <v>14</v>
      </c>
      <c r="B89" t="n">
        <v>90</v>
      </c>
      <c r="C89" t="inlineStr">
        <is>
          <t xml:space="preserve">CONCLUIDO	</t>
        </is>
      </c>
      <c r="D89" t="n">
        <v>1.9016</v>
      </c>
      <c r="E89" t="n">
        <v>52.59</v>
      </c>
      <c r="F89" t="n">
        <v>49.13</v>
      </c>
      <c r="G89" t="n">
        <v>101.66</v>
      </c>
      <c r="H89" t="n">
        <v>1.35</v>
      </c>
      <c r="I89" t="n">
        <v>29</v>
      </c>
      <c r="J89" t="n">
        <v>197.98</v>
      </c>
      <c r="K89" t="n">
        <v>52.44</v>
      </c>
      <c r="L89" t="n">
        <v>15</v>
      </c>
      <c r="M89" t="n">
        <v>27</v>
      </c>
      <c r="N89" t="n">
        <v>40.54</v>
      </c>
      <c r="O89" t="n">
        <v>24651.58</v>
      </c>
      <c r="P89" t="n">
        <v>581.13</v>
      </c>
      <c r="Q89" t="n">
        <v>1206.81</v>
      </c>
      <c r="R89" t="n">
        <v>129.29</v>
      </c>
      <c r="S89" t="n">
        <v>79.25</v>
      </c>
      <c r="T89" t="n">
        <v>22505.52</v>
      </c>
      <c r="U89" t="n">
        <v>0.61</v>
      </c>
      <c r="V89" t="n">
        <v>0.91</v>
      </c>
      <c r="W89" t="n">
        <v>0.18</v>
      </c>
      <c r="X89" t="n">
        <v>1.3</v>
      </c>
      <c r="Y89" t="n">
        <v>0.5</v>
      </c>
      <c r="Z89" t="n">
        <v>10</v>
      </c>
    </row>
    <row r="90">
      <c r="A90" t="n">
        <v>15</v>
      </c>
      <c r="B90" t="n">
        <v>90</v>
      </c>
      <c r="C90" t="inlineStr">
        <is>
          <t xml:space="preserve">CONCLUIDO	</t>
        </is>
      </c>
      <c r="D90" t="n">
        <v>1.9089</v>
      </c>
      <c r="E90" t="n">
        <v>52.39</v>
      </c>
      <c r="F90" t="n">
        <v>49.01</v>
      </c>
      <c r="G90" t="n">
        <v>108.9</v>
      </c>
      <c r="H90" t="n">
        <v>1.42</v>
      </c>
      <c r="I90" t="n">
        <v>27</v>
      </c>
      <c r="J90" t="n">
        <v>199.54</v>
      </c>
      <c r="K90" t="n">
        <v>52.44</v>
      </c>
      <c r="L90" t="n">
        <v>16</v>
      </c>
      <c r="M90" t="n">
        <v>25</v>
      </c>
      <c r="N90" t="n">
        <v>41.1</v>
      </c>
      <c r="O90" t="n">
        <v>24844.17</v>
      </c>
      <c r="P90" t="n">
        <v>576.24</v>
      </c>
      <c r="Q90" t="n">
        <v>1206.82</v>
      </c>
      <c r="R90" t="n">
        <v>124.75</v>
      </c>
      <c r="S90" t="n">
        <v>79.25</v>
      </c>
      <c r="T90" t="n">
        <v>20242.63</v>
      </c>
      <c r="U90" t="n">
        <v>0.64</v>
      </c>
      <c r="V90" t="n">
        <v>0.91</v>
      </c>
      <c r="W90" t="n">
        <v>0.18</v>
      </c>
      <c r="X90" t="n">
        <v>1.18</v>
      </c>
      <c r="Y90" t="n">
        <v>0.5</v>
      </c>
      <c r="Z90" t="n">
        <v>10</v>
      </c>
    </row>
    <row r="91">
      <c r="A91" t="n">
        <v>16</v>
      </c>
      <c r="B91" t="n">
        <v>90</v>
      </c>
      <c r="C91" t="inlineStr">
        <is>
          <t xml:space="preserve">CONCLUIDO	</t>
        </is>
      </c>
      <c r="D91" t="n">
        <v>1.9152</v>
      </c>
      <c r="E91" t="n">
        <v>52.21</v>
      </c>
      <c r="F91" t="n">
        <v>48.9</v>
      </c>
      <c r="G91" t="n">
        <v>117.37</v>
      </c>
      <c r="H91" t="n">
        <v>1.5</v>
      </c>
      <c r="I91" t="n">
        <v>25</v>
      </c>
      <c r="J91" t="n">
        <v>201.11</v>
      </c>
      <c r="K91" t="n">
        <v>52.44</v>
      </c>
      <c r="L91" t="n">
        <v>17</v>
      </c>
      <c r="M91" t="n">
        <v>23</v>
      </c>
      <c r="N91" t="n">
        <v>41.67</v>
      </c>
      <c r="O91" t="n">
        <v>25037.53</v>
      </c>
      <c r="P91" t="n">
        <v>569.7</v>
      </c>
      <c r="Q91" t="n">
        <v>1206.81</v>
      </c>
      <c r="R91" t="n">
        <v>121.41</v>
      </c>
      <c r="S91" t="n">
        <v>79.25</v>
      </c>
      <c r="T91" t="n">
        <v>18584.28</v>
      </c>
      <c r="U91" t="n">
        <v>0.65</v>
      </c>
      <c r="V91" t="n">
        <v>0.91</v>
      </c>
      <c r="W91" t="n">
        <v>0.18</v>
      </c>
      <c r="X91" t="n">
        <v>1.07</v>
      </c>
      <c r="Y91" t="n">
        <v>0.5</v>
      </c>
      <c r="Z91" t="n">
        <v>10</v>
      </c>
    </row>
    <row r="92">
      <c r="A92" t="n">
        <v>17</v>
      </c>
      <c r="B92" t="n">
        <v>90</v>
      </c>
      <c r="C92" t="inlineStr">
        <is>
          <t xml:space="preserve">CONCLUIDO	</t>
        </is>
      </c>
      <c r="D92" t="n">
        <v>1.9175</v>
      </c>
      <c r="E92" t="n">
        <v>52.15</v>
      </c>
      <c r="F92" t="n">
        <v>48.88</v>
      </c>
      <c r="G92" t="n">
        <v>122.2</v>
      </c>
      <c r="H92" t="n">
        <v>1.58</v>
      </c>
      <c r="I92" t="n">
        <v>24</v>
      </c>
      <c r="J92" t="n">
        <v>202.68</v>
      </c>
      <c r="K92" t="n">
        <v>52.44</v>
      </c>
      <c r="L92" t="n">
        <v>18</v>
      </c>
      <c r="M92" t="n">
        <v>22</v>
      </c>
      <c r="N92" t="n">
        <v>42.24</v>
      </c>
      <c r="O92" t="n">
        <v>25231.66</v>
      </c>
      <c r="P92" t="n">
        <v>564.95</v>
      </c>
      <c r="Q92" t="n">
        <v>1206.81</v>
      </c>
      <c r="R92" t="n">
        <v>120.43</v>
      </c>
      <c r="S92" t="n">
        <v>79.25</v>
      </c>
      <c r="T92" t="n">
        <v>18101.57</v>
      </c>
      <c r="U92" t="n">
        <v>0.66</v>
      </c>
      <c r="V92" t="n">
        <v>0.91</v>
      </c>
      <c r="W92" t="n">
        <v>0.18</v>
      </c>
      <c r="X92" t="n">
        <v>1.05</v>
      </c>
      <c r="Y92" t="n">
        <v>0.5</v>
      </c>
      <c r="Z92" t="n">
        <v>10</v>
      </c>
    </row>
    <row r="93">
      <c r="A93" t="n">
        <v>18</v>
      </c>
      <c r="B93" t="n">
        <v>90</v>
      </c>
      <c r="C93" t="inlineStr">
        <is>
          <t xml:space="preserve">CONCLUIDO	</t>
        </is>
      </c>
      <c r="D93" t="n">
        <v>1.9299</v>
      </c>
      <c r="E93" t="n">
        <v>51.82</v>
      </c>
      <c r="F93" t="n">
        <v>48.61</v>
      </c>
      <c r="G93" t="n">
        <v>132.58</v>
      </c>
      <c r="H93" t="n">
        <v>1.65</v>
      </c>
      <c r="I93" t="n">
        <v>22</v>
      </c>
      <c r="J93" t="n">
        <v>204.26</v>
      </c>
      <c r="K93" t="n">
        <v>52.44</v>
      </c>
      <c r="L93" t="n">
        <v>19</v>
      </c>
      <c r="M93" t="n">
        <v>20</v>
      </c>
      <c r="N93" t="n">
        <v>42.82</v>
      </c>
      <c r="O93" t="n">
        <v>25426.72</v>
      </c>
      <c r="P93" t="n">
        <v>556.3200000000001</v>
      </c>
      <c r="Q93" t="n">
        <v>1206.81</v>
      </c>
      <c r="R93" t="n">
        <v>111.62</v>
      </c>
      <c r="S93" t="n">
        <v>79.25</v>
      </c>
      <c r="T93" t="n">
        <v>13702.92</v>
      </c>
      <c r="U93" t="n">
        <v>0.71</v>
      </c>
      <c r="V93" t="n">
        <v>0.92</v>
      </c>
      <c r="W93" t="n">
        <v>0.16</v>
      </c>
      <c r="X93" t="n">
        <v>0.78</v>
      </c>
      <c r="Y93" t="n">
        <v>0.5</v>
      </c>
      <c r="Z93" t="n">
        <v>10</v>
      </c>
    </row>
    <row r="94">
      <c r="A94" t="n">
        <v>19</v>
      </c>
      <c r="B94" t="n">
        <v>90</v>
      </c>
      <c r="C94" t="inlineStr">
        <is>
          <t xml:space="preserve">CONCLUIDO	</t>
        </is>
      </c>
      <c r="D94" t="n">
        <v>1.9257</v>
      </c>
      <c r="E94" t="n">
        <v>51.93</v>
      </c>
      <c r="F94" t="n">
        <v>48.76</v>
      </c>
      <c r="G94" t="n">
        <v>139.32</v>
      </c>
      <c r="H94" t="n">
        <v>1.73</v>
      </c>
      <c r="I94" t="n">
        <v>21</v>
      </c>
      <c r="J94" t="n">
        <v>205.85</v>
      </c>
      <c r="K94" t="n">
        <v>52.44</v>
      </c>
      <c r="L94" t="n">
        <v>20</v>
      </c>
      <c r="M94" t="n">
        <v>19</v>
      </c>
      <c r="N94" t="n">
        <v>43.41</v>
      </c>
      <c r="O94" t="n">
        <v>25622.45</v>
      </c>
      <c r="P94" t="n">
        <v>553.01</v>
      </c>
      <c r="Q94" t="n">
        <v>1206.81</v>
      </c>
      <c r="R94" t="n">
        <v>116.73</v>
      </c>
      <c r="S94" t="n">
        <v>79.25</v>
      </c>
      <c r="T94" t="n">
        <v>16266.23</v>
      </c>
      <c r="U94" t="n">
        <v>0.68</v>
      </c>
      <c r="V94" t="n">
        <v>0.91</v>
      </c>
      <c r="W94" t="n">
        <v>0.17</v>
      </c>
      <c r="X94" t="n">
        <v>0.93</v>
      </c>
      <c r="Y94" t="n">
        <v>0.5</v>
      </c>
      <c r="Z94" t="n">
        <v>10</v>
      </c>
    </row>
    <row r="95">
      <c r="A95" t="n">
        <v>20</v>
      </c>
      <c r="B95" t="n">
        <v>90</v>
      </c>
      <c r="C95" t="inlineStr">
        <is>
          <t xml:space="preserve">CONCLUIDO	</t>
        </is>
      </c>
      <c r="D95" t="n">
        <v>1.9285</v>
      </c>
      <c r="E95" t="n">
        <v>51.85</v>
      </c>
      <c r="F95" t="n">
        <v>48.72</v>
      </c>
      <c r="G95" t="n">
        <v>146.17</v>
      </c>
      <c r="H95" t="n">
        <v>1.8</v>
      </c>
      <c r="I95" t="n">
        <v>20</v>
      </c>
      <c r="J95" t="n">
        <v>207.45</v>
      </c>
      <c r="K95" t="n">
        <v>52.44</v>
      </c>
      <c r="L95" t="n">
        <v>21</v>
      </c>
      <c r="M95" t="n">
        <v>18</v>
      </c>
      <c r="N95" t="n">
        <v>44</v>
      </c>
      <c r="O95" t="n">
        <v>25818.99</v>
      </c>
      <c r="P95" t="n">
        <v>550.4400000000001</v>
      </c>
      <c r="Q95" t="n">
        <v>1206.87</v>
      </c>
      <c r="R95" t="n">
        <v>115.44</v>
      </c>
      <c r="S95" t="n">
        <v>79.25</v>
      </c>
      <c r="T95" t="n">
        <v>15626.78</v>
      </c>
      <c r="U95" t="n">
        <v>0.6899999999999999</v>
      </c>
      <c r="V95" t="n">
        <v>0.91</v>
      </c>
      <c r="W95" t="n">
        <v>0.17</v>
      </c>
      <c r="X95" t="n">
        <v>0.89</v>
      </c>
      <c r="Y95" t="n">
        <v>0.5</v>
      </c>
      <c r="Z95" t="n">
        <v>10</v>
      </c>
    </row>
    <row r="96">
      <c r="A96" t="n">
        <v>21</v>
      </c>
      <c r="B96" t="n">
        <v>90</v>
      </c>
      <c r="C96" t="inlineStr">
        <is>
          <t xml:space="preserve">CONCLUIDO	</t>
        </is>
      </c>
      <c r="D96" t="n">
        <v>1.9319</v>
      </c>
      <c r="E96" t="n">
        <v>51.76</v>
      </c>
      <c r="F96" t="n">
        <v>48.67</v>
      </c>
      <c r="G96" t="n">
        <v>153.68</v>
      </c>
      <c r="H96" t="n">
        <v>1.87</v>
      </c>
      <c r="I96" t="n">
        <v>19</v>
      </c>
      <c r="J96" t="n">
        <v>209.05</v>
      </c>
      <c r="K96" t="n">
        <v>52.44</v>
      </c>
      <c r="L96" t="n">
        <v>22</v>
      </c>
      <c r="M96" t="n">
        <v>17</v>
      </c>
      <c r="N96" t="n">
        <v>44.6</v>
      </c>
      <c r="O96" t="n">
        <v>26016.35</v>
      </c>
      <c r="P96" t="n">
        <v>544.62</v>
      </c>
      <c r="Q96" t="n">
        <v>1206.81</v>
      </c>
      <c r="R96" t="n">
        <v>113.44</v>
      </c>
      <c r="S96" t="n">
        <v>79.25</v>
      </c>
      <c r="T96" t="n">
        <v>14630.16</v>
      </c>
      <c r="U96" t="n">
        <v>0.7</v>
      </c>
      <c r="V96" t="n">
        <v>0.91</v>
      </c>
      <c r="W96" t="n">
        <v>0.17</v>
      </c>
      <c r="X96" t="n">
        <v>0.84</v>
      </c>
      <c r="Y96" t="n">
        <v>0.5</v>
      </c>
      <c r="Z96" t="n">
        <v>10</v>
      </c>
    </row>
    <row r="97">
      <c r="A97" t="n">
        <v>22</v>
      </c>
      <c r="B97" t="n">
        <v>90</v>
      </c>
      <c r="C97" t="inlineStr">
        <is>
          <t xml:space="preserve">CONCLUIDO	</t>
        </is>
      </c>
      <c r="D97" t="n">
        <v>1.9354</v>
      </c>
      <c r="E97" t="n">
        <v>51.67</v>
      </c>
      <c r="F97" t="n">
        <v>48.61</v>
      </c>
      <c r="G97" t="n">
        <v>162.03</v>
      </c>
      <c r="H97" t="n">
        <v>1.94</v>
      </c>
      <c r="I97" t="n">
        <v>18</v>
      </c>
      <c r="J97" t="n">
        <v>210.65</v>
      </c>
      <c r="K97" t="n">
        <v>52.44</v>
      </c>
      <c r="L97" t="n">
        <v>23</v>
      </c>
      <c r="M97" t="n">
        <v>16</v>
      </c>
      <c r="N97" t="n">
        <v>45.21</v>
      </c>
      <c r="O97" t="n">
        <v>26214.54</v>
      </c>
      <c r="P97" t="n">
        <v>537.04</v>
      </c>
      <c r="Q97" t="n">
        <v>1206.81</v>
      </c>
      <c r="R97" t="n">
        <v>111.4</v>
      </c>
      <c r="S97" t="n">
        <v>79.25</v>
      </c>
      <c r="T97" t="n">
        <v>13615.72</v>
      </c>
      <c r="U97" t="n">
        <v>0.71</v>
      </c>
      <c r="V97" t="n">
        <v>0.92</v>
      </c>
      <c r="W97" t="n">
        <v>0.17</v>
      </c>
      <c r="X97" t="n">
        <v>0.78</v>
      </c>
      <c r="Y97" t="n">
        <v>0.5</v>
      </c>
      <c r="Z97" t="n">
        <v>10</v>
      </c>
    </row>
    <row r="98">
      <c r="A98" t="n">
        <v>23</v>
      </c>
      <c r="B98" t="n">
        <v>90</v>
      </c>
      <c r="C98" t="inlineStr">
        <is>
          <t xml:space="preserve">CONCLUIDO	</t>
        </is>
      </c>
      <c r="D98" t="n">
        <v>1.9393</v>
      </c>
      <c r="E98" t="n">
        <v>51.57</v>
      </c>
      <c r="F98" t="n">
        <v>48.54</v>
      </c>
      <c r="G98" t="n">
        <v>171.32</v>
      </c>
      <c r="H98" t="n">
        <v>2.01</v>
      </c>
      <c r="I98" t="n">
        <v>17</v>
      </c>
      <c r="J98" t="n">
        <v>212.27</v>
      </c>
      <c r="K98" t="n">
        <v>52.44</v>
      </c>
      <c r="L98" t="n">
        <v>24</v>
      </c>
      <c r="M98" t="n">
        <v>15</v>
      </c>
      <c r="N98" t="n">
        <v>45.82</v>
      </c>
      <c r="O98" t="n">
        <v>26413.56</v>
      </c>
      <c r="P98" t="n">
        <v>530.38</v>
      </c>
      <c r="Q98" t="n">
        <v>1206.82</v>
      </c>
      <c r="R98" t="n">
        <v>109.1</v>
      </c>
      <c r="S98" t="n">
        <v>79.25</v>
      </c>
      <c r="T98" t="n">
        <v>12471.48</v>
      </c>
      <c r="U98" t="n">
        <v>0.73</v>
      </c>
      <c r="V98" t="n">
        <v>0.92</v>
      </c>
      <c r="W98" t="n">
        <v>0.16</v>
      </c>
      <c r="X98" t="n">
        <v>0.71</v>
      </c>
      <c r="Y98" t="n">
        <v>0.5</v>
      </c>
      <c r="Z98" t="n">
        <v>10</v>
      </c>
    </row>
    <row r="99">
      <c r="A99" t="n">
        <v>24</v>
      </c>
      <c r="B99" t="n">
        <v>90</v>
      </c>
      <c r="C99" t="inlineStr">
        <is>
          <t xml:space="preserve">CONCLUIDO	</t>
        </is>
      </c>
      <c r="D99" t="n">
        <v>1.938</v>
      </c>
      <c r="E99" t="n">
        <v>51.6</v>
      </c>
      <c r="F99" t="n">
        <v>48.57</v>
      </c>
      <c r="G99" t="n">
        <v>171.44</v>
      </c>
      <c r="H99" t="n">
        <v>2.08</v>
      </c>
      <c r="I99" t="n">
        <v>17</v>
      </c>
      <c r="J99" t="n">
        <v>213.89</v>
      </c>
      <c r="K99" t="n">
        <v>52.44</v>
      </c>
      <c r="L99" t="n">
        <v>25</v>
      </c>
      <c r="M99" t="n">
        <v>13</v>
      </c>
      <c r="N99" t="n">
        <v>46.44</v>
      </c>
      <c r="O99" t="n">
        <v>26613.43</v>
      </c>
      <c r="P99" t="n">
        <v>525.34</v>
      </c>
      <c r="Q99" t="n">
        <v>1206.81</v>
      </c>
      <c r="R99" t="n">
        <v>110.14</v>
      </c>
      <c r="S99" t="n">
        <v>79.25</v>
      </c>
      <c r="T99" t="n">
        <v>12987.93</v>
      </c>
      <c r="U99" t="n">
        <v>0.72</v>
      </c>
      <c r="V99" t="n">
        <v>0.92</v>
      </c>
      <c r="W99" t="n">
        <v>0.17</v>
      </c>
      <c r="X99" t="n">
        <v>0.74</v>
      </c>
      <c r="Y99" t="n">
        <v>0.5</v>
      </c>
      <c r="Z99" t="n">
        <v>10</v>
      </c>
    </row>
    <row r="100">
      <c r="A100" t="n">
        <v>25</v>
      </c>
      <c r="B100" t="n">
        <v>90</v>
      </c>
      <c r="C100" t="inlineStr">
        <is>
          <t xml:space="preserve">CONCLUIDO	</t>
        </is>
      </c>
      <c r="D100" t="n">
        <v>1.9452</v>
      </c>
      <c r="E100" t="n">
        <v>51.41</v>
      </c>
      <c r="F100" t="n">
        <v>48.42</v>
      </c>
      <c r="G100" t="n">
        <v>181.57</v>
      </c>
      <c r="H100" t="n">
        <v>2.14</v>
      </c>
      <c r="I100" t="n">
        <v>16</v>
      </c>
      <c r="J100" t="n">
        <v>215.51</v>
      </c>
      <c r="K100" t="n">
        <v>52.44</v>
      </c>
      <c r="L100" t="n">
        <v>26</v>
      </c>
      <c r="M100" t="n">
        <v>11</v>
      </c>
      <c r="N100" t="n">
        <v>47.07</v>
      </c>
      <c r="O100" t="n">
        <v>26814.17</v>
      </c>
      <c r="P100" t="n">
        <v>518.66</v>
      </c>
      <c r="Q100" t="n">
        <v>1206.82</v>
      </c>
      <c r="R100" t="n">
        <v>104.49</v>
      </c>
      <c r="S100" t="n">
        <v>79.25</v>
      </c>
      <c r="T100" t="n">
        <v>10172.38</v>
      </c>
      <c r="U100" t="n">
        <v>0.76</v>
      </c>
      <c r="V100" t="n">
        <v>0.92</v>
      </c>
      <c r="W100" t="n">
        <v>0.17</v>
      </c>
      <c r="X100" t="n">
        <v>0.59</v>
      </c>
      <c r="Y100" t="n">
        <v>0.5</v>
      </c>
      <c r="Z100" t="n">
        <v>10</v>
      </c>
    </row>
    <row r="101">
      <c r="A101" t="n">
        <v>26</v>
      </c>
      <c r="B101" t="n">
        <v>90</v>
      </c>
      <c r="C101" t="inlineStr">
        <is>
          <t xml:space="preserve">CONCLUIDO	</t>
        </is>
      </c>
      <c r="D101" t="n">
        <v>1.9428</v>
      </c>
      <c r="E101" t="n">
        <v>51.47</v>
      </c>
      <c r="F101" t="n">
        <v>48.52</v>
      </c>
      <c r="G101" t="n">
        <v>194.07</v>
      </c>
      <c r="H101" t="n">
        <v>2.21</v>
      </c>
      <c r="I101" t="n">
        <v>15</v>
      </c>
      <c r="J101" t="n">
        <v>217.15</v>
      </c>
      <c r="K101" t="n">
        <v>52.44</v>
      </c>
      <c r="L101" t="n">
        <v>27</v>
      </c>
      <c r="M101" t="n">
        <v>9</v>
      </c>
      <c r="N101" t="n">
        <v>47.71</v>
      </c>
      <c r="O101" t="n">
        <v>27015.77</v>
      </c>
      <c r="P101" t="n">
        <v>517.17</v>
      </c>
      <c r="Q101" t="n">
        <v>1206.81</v>
      </c>
      <c r="R101" t="n">
        <v>108.45</v>
      </c>
      <c r="S101" t="n">
        <v>79.25</v>
      </c>
      <c r="T101" t="n">
        <v>12156.39</v>
      </c>
      <c r="U101" t="n">
        <v>0.73</v>
      </c>
      <c r="V101" t="n">
        <v>0.92</v>
      </c>
      <c r="W101" t="n">
        <v>0.16</v>
      </c>
      <c r="X101" t="n">
        <v>0.6899999999999999</v>
      </c>
      <c r="Y101" t="n">
        <v>0.5</v>
      </c>
      <c r="Z101" t="n">
        <v>10</v>
      </c>
    </row>
    <row r="102">
      <c r="A102" t="n">
        <v>27</v>
      </c>
      <c r="B102" t="n">
        <v>90</v>
      </c>
      <c r="C102" t="inlineStr">
        <is>
          <t xml:space="preserve">CONCLUIDO	</t>
        </is>
      </c>
      <c r="D102" t="n">
        <v>1.9436</v>
      </c>
      <c r="E102" t="n">
        <v>51.45</v>
      </c>
      <c r="F102" t="n">
        <v>48.5</v>
      </c>
      <c r="G102" t="n">
        <v>193.99</v>
      </c>
      <c r="H102" t="n">
        <v>2.27</v>
      </c>
      <c r="I102" t="n">
        <v>15</v>
      </c>
      <c r="J102" t="n">
        <v>218.79</v>
      </c>
      <c r="K102" t="n">
        <v>52.44</v>
      </c>
      <c r="L102" t="n">
        <v>28</v>
      </c>
      <c r="M102" t="n">
        <v>2</v>
      </c>
      <c r="N102" t="n">
        <v>48.35</v>
      </c>
      <c r="O102" t="n">
        <v>27218.26</v>
      </c>
      <c r="P102" t="n">
        <v>520.15</v>
      </c>
      <c r="Q102" t="n">
        <v>1206.81</v>
      </c>
      <c r="R102" t="n">
        <v>107.1</v>
      </c>
      <c r="S102" t="n">
        <v>79.25</v>
      </c>
      <c r="T102" t="n">
        <v>11478.45</v>
      </c>
      <c r="U102" t="n">
        <v>0.74</v>
      </c>
      <c r="V102" t="n">
        <v>0.92</v>
      </c>
      <c r="W102" t="n">
        <v>0.18</v>
      </c>
      <c r="X102" t="n">
        <v>0.67</v>
      </c>
      <c r="Y102" t="n">
        <v>0.5</v>
      </c>
      <c r="Z102" t="n">
        <v>10</v>
      </c>
    </row>
    <row r="103">
      <c r="A103" t="n">
        <v>28</v>
      </c>
      <c r="B103" t="n">
        <v>90</v>
      </c>
      <c r="C103" t="inlineStr">
        <is>
          <t xml:space="preserve">CONCLUIDO	</t>
        </is>
      </c>
      <c r="D103" t="n">
        <v>1.9451</v>
      </c>
      <c r="E103" t="n">
        <v>51.41</v>
      </c>
      <c r="F103" t="n">
        <v>48.46</v>
      </c>
      <c r="G103" t="n">
        <v>193.83</v>
      </c>
      <c r="H103" t="n">
        <v>2.34</v>
      </c>
      <c r="I103" t="n">
        <v>15</v>
      </c>
      <c r="J103" t="n">
        <v>220.44</v>
      </c>
      <c r="K103" t="n">
        <v>52.44</v>
      </c>
      <c r="L103" t="n">
        <v>29</v>
      </c>
      <c r="M103" t="n">
        <v>0</v>
      </c>
      <c r="N103" t="n">
        <v>49</v>
      </c>
      <c r="O103" t="n">
        <v>27421.64</v>
      </c>
      <c r="P103" t="n">
        <v>523.17</v>
      </c>
      <c r="Q103" t="n">
        <v>1206.81</v>
      </c>
      <c r="R103" t="n">
        <v>105.65</v>
      </c>
      <c r="S103" t="n">
        <v>79.25</v>
      </c>
      <c r="T103" t="n">
        <v>10755.4</v>
      </c>
      <c r="U103" t="n">
        <v>0.75</v>
      </c>
      <c r="V103" t="n">
        <v>0.92</v>
      </c>
      <c r="W103" t="n">
        <v>0.18</v>
      </c>
      <c r="X103" t="n">
        <v>0.63</v>
      </c>
      <c r="Y103" t="n">
        <v>0.5</v>
      </c>
      <c r="Z103" t="n">
        <v>10</v>
      </c>
    </row>
    <row r="104">
      <c r="A104" t="n">
        <v>0</v>
      </c>
      <c r="B104" t="n">
        <v>10</v>
      </c>
      <c r="C104" t="inlineStr">
        <is>
          <t xml:space="preserve">CONCLUIDO	</t>
        </is>
      </c>
      <c r="D104" t="n">
        <v>1.7663</v>
      </c>
      <c r="E104" t="n">
        <v>56.61</v>
      </c>
      <c r="F104" t="n">
        <v>53.58</v>
      </c>
      <c r="G104" t="n">
        <v>25.72</v>
      </c>
      <c r="H104" t="n">
        <v>0.64</v>
      </c>
      <c r="I104" t="n">
        <v>125</v>
      </c>
      <c r="J104" t="n">
        <v>26.11</v>
      </c>
      <c r="K104" t="n">
        <v>12.1</v>
      </c>
      <c r="L104" t="n">
        <v>1</v>
      </c>
      <c r="M104" t="n">
        <v>27</v>
      </c>
      <c r="N104" t="n">
        <v>3.01</v>
      </c>
      <c r="O104" t="n">
        <v>3454.41</v>
      </c>
      <c r="P104" t="n">
        <v>154.47</v>
      </c>
      <c r="Q104" t="n">
        <v>1206.83</v>
      </c>
      <c r="R104" t="n">
        <v>274.84</v>
      </c>
      <c r="S104" t="n">
        <v>79.25</v>
      </c>
      <c r="T104" t="n">
        <v>94800.64999999999</v>
      </c>
      <c r="U104" t="n">
        <v>0.29</v>
      </c>
      <c r="V104" t="n">
        <v>0.83</v>
      </c>
      <c r="W104" t="n">
        <v>0.47</v>
      </c>
      <c r="X104" t="n">
        <v>5.75</v>
      </c>
      <c r="Y104" t="n">
        <v>0.5</v>
      </c>
      <c r="Z104" t="n">
        <v>10</v>
      </c>
    </row>
    <row r="105">
      <c r="A105" t="n">
        <v>1</v>
      </c>
      <c r="B105" t="n">
        <v>10</v>
      </c>
      <c r="C105" t="inlineStr">
        <is>
          <t xml:space="preserve">CONCLUIDO	</t>
        </is>
      </c>
      <c r="D105" t="n">
        <v>1.7714</v>
      </c>
      <c r="E105" t="n">
        <v>56.45</v>
      </c>
      <c r="F105" t="n">
        <v>53.45</v>
      </c>
      <c r="G105" t="n">
        <v>26.29</v>
      </c>
      <c r="H105" t="n">
        <v>1.23</v>
      </c>
      <c r="I105" t="n">
        <v>122</v>
      </c>
      <c r="J105" t="n">
        <v>27.2</v>
      </c>
      <c r="K105" t="n">
        <v>12.1</v>
      </c>
      <c r="L105" t="n">
        <v>2</v>
      </c>
      <c r="M105" t="n">
        <v>0</v>
      </c>
      <c r="N105" t="n">
        <v>3.1</v>
      </c>
      <c r="O105" t="n">
        <v>3588.35</v>
      </c>
      <c r="P105" t="n">
        <v>158.54</v>
      </c>
      <c r="Q105" t="n">
        <v>1206.96</v>
      </c>
      <c r="R105" t="n">
        <v>269.92</v>
      </c>
      <c r="S105" t="n">
        <v>79.25</v>
      </c>
      <c r="T105" t="n">
        <v>92354.95</v>
      </c>
      <c r="U105" t="n">
        <v>0.29</v>
      </c>
      <c r="V105" t="n">
        <v>0.83</v>
      </c>
      <c r="W105" t="n">
        <v>0.48</v>
      </c>
      <c r="X105" t="n">
        <v>5.62</v>
      </c>
      <c r="Y105" t="n">
        <v>0.5</v>
      </c>
      <c r="Z105" t="n">
        <v>10</v>
      </c>
    </row>
    <row r="106">
      <c r="A106" t="n">
        <v>0</v>
      </c>
      <c r="B106" t="n">
        <v>45</v>
      </c>
      <c r="C106" t="inlineStr">
        <is>
          <t xml:space="preserve">CONCLUIDO	</t>
        </is>
      </c>
      <c r="D106" t="n">
        <v>1.2383</v>
      </c>
      <c r="E106" t="n">
        <v>80.76000000000001</v>
      </c>
      <c r="F106" t="n">
        <v>69.52</v>
      </c>
      <c r="G106" t="n">
        <v>9.27</v>
      </c>
      <c r="H106" t="n">
        <v>0.18</v>
      </c>
      <c r="I106" t="n">
        <v>450</v>
      </c>
      <c r="J106" t="n">
        <v>98.70999999999999</v>
      </c>
      <c r="K106" t="n">
        <v>39.72</v>
      </c>
      <c r="L106" t="n">
        <v>1</v>
      </c>
      <c r="M106" t="n">
        <v>448</v>
      </c>
      <c r="N106" t="n">
        <v>12.99</v>
      </c>
      <c r="O106" t="n">
        <v>12407.75</v>
      </c>
      <c r="P106" t="n">
        <v>615.51</v>
      </c>
      <c r="Q106" t="n">
        <v>1206.92</v>
      </c>
      <c r="R106" t="n">
        <v>821.41</v>
      </c>
      <c r="S106" t="n">
        <v>79.25</v>
      </c>
      <c r="T106" t="n">
        <v>366458.51</v>
      </c>
      <c r="U106" t="n">
        <v>0.1</v>
      </c>
      <c r="V106" t="n">
        <v>0.64</v>
      </c>
      <c r="W106" t="n">
        <v>0.86</v>
      </c>
      <c r="X106" t="n">
        <v>21.68</v>
      </c>
      <c r="Y106" t="n">
        <v>0.5</v>
      </c>
      <c r="Z106" t="n">
        <v>10</v>
      </c>
    </row>
    <row r="107">
      <c r="A107" t="n">
        <v>1</v>
      </c>
      <c r="B107" t="n">
        <v>45</v>
      </c>
      <c r="C107" t="inlineStr">
        <is>
          <t xml:space="preserve">CONCLUIDO	</t>
        </is>
      </c>
      <c r="D107" t="n">
        <v>1.624</v>
      </c>
      <c r="E107" t="n">
        <v>61.58</v>
      </c>
      <c r="F107" t="n">
        <v>55.97</v>
      </c>
      <c r="G107" t="n">
        <v>19.08</v>
      </c>
      <c r="H107" t="n">
        <v>0.35</v>
      </c>
      <c r="I107" t="n">
        <v>176</v>
      </c>
      <c r="J107" t="n">
        <v>99.95</v>
      </c>
      <c r="K107" t="n">
        <v>39.72</v>
      </c>
      <c r="L107" t="n">
        <v>2</v>
      </c>
      <c r="M107" t="n">
        <v>174</v>
      </c>
      <c r="N107" t="n">
        <v>13.24</v>
      </c>
      <c r="O107" t="n">
        <v>12561.45</v>
      </c>
      <c r="P107" t="n">
        <v>485.24</v>
      </c>
      <c r="Q107" t="n">
        <v>1206.88</v>
      </c>
      <c r="R107" t="n">
        <v>361.05</v>
      </c>
      <c r="S107" t="n">
        <v>79.25</v>
      </c>
      <c r="T107" t="n">
        <v>137650.53</v>
      </c>
      <c r="U107" t="n">
        <v>0.22</v>
      </c>
      <c r="V107" t="n">
        <v>0.79</v>
      </c>
      <c r="W107" t="n">
        <v>0.42</v>
      </c>
      <c r="X107" t="n">
        <v>8.140000000000001</v>
      </c>
      <c r="Y107" t="n">
        <v>0.5</v>
      </c>
      <c r="Z107" t="n">
        <v>10</v>
      </c>
    </row>
    <row r="108">
      <c r="A108" t="n">
        <v>2</v>
      </c>
      <c r="B108" t="n">
        <v>45</v>
      </c>
      <c r="C108" t="inlineStr">
        <is>
          <t xml:space="preserve">CONCLUIDO	</t>
        </is>
      </c>
      <c r="D108" t="n">
        <v>1.7523</v>
      </c>
      <c r="E108" t="n">
        <v>57.07</v>
      </c>
      <c r="F108" t="n">
        <v>52.84</v>
      </c>
      <c r="G108" t="n">
        <v>29.09</v>
      </c>
      <c r="H108" t="n">
        <v>0.52</v>
      </c>
      <c r="I108" t="n">
        <v>109</v>
      </c>
      <c r="J108" t="n">
        <v>101.2</v>
      </c>
      <c r="K108" t="n">
        <v>39.72</v>
      </c>
      <c r="L108" t="n">
        <v>3</v>
      </c>
      <c r="M108" t="n">
        <v>107</v>
      </c>
      <c r="N108" t="n">
        <v>13.49</v>
      </c>
      <c r="O108" t="n">
        <v>12715.54</v>
      </c>
      <c r="P108" t="n">
        <v>447.95</v>
      </c>
      <c r="Q108" t="n">
        <v>1206.83</v>
      </c>
      <c r="R108" t="n">
        <v>254.7</v>
      </c>
      <c r="S108" t="n">
        <v>79.25</v>
      </c>
      <c r="T108" t="n">
        <v>84808.03999999999</v>
      </c>
      <c r="U108" t="n">
        <v>0.31</v>
      </c>
      <c r="V108" t="n">
        <v>0.84</v>
      </c>
      <c r="W108" t="n">
        <v>0.31</v>
      </c>
      <c r="X108" t="n">
        <v>5.01</v>
      </c>
      <c r="Y108" t="n">
        <v>0.5</v>
      </c>
      <c r="Z108" t="n">
        <v>10</v>
      </c>
    </row>
    <row r="109">
      <c r="A109" t="n">
        <v>3</v>
      </c>
      <c r="B109" t="n">
        <v>45</v>
      </c>
      <c r="C109" t="inlineStr">
        <is>
          <t xml:space="preserve">CONCLUIDO	</t>
        </is>
      </c>
      <c r="D109" t="n">
        <v>1.8194</v>
      </c>
      <c r="E109" t="n">
        <v>54.96</v>
      </c>
      <c r="F109" t="n">
        <v>51.37</v>
      </c>
      <c r="G109" t="n">
        <v>39.52</v>
      </c>
      <c r="H109" t="n">
        <v>0.6899999999999999</v>
      </c>
      <c r="I109" t="n">
        <v>78</v>
      </c>
      <c r="J109" t="n">
        <v>102.45</v>
      </c>
      <c r="K109" t="n">
        <v>39.72</v>
      </c>
      <c r="L109" t="n">
        <v>4</v>
      </c>
      <c r="M109" t="n">
        <v>76</v>
      </c>
      <c r="N109" t="n">
        <v>13.74</v>
      </c>
      <c r="O109" t="n">
        <v>12870.03</v>
      </c>
      <c r="P109" t="n">
        <v>425.75</v>
      </c>
      <c r="Q109" t="n">
        <v>1206.83</v>
      </c>
      <c r="R109" t="n">
        <v>204.94</v>
      </c>
      <c r="S109" t="n">
        <v>79.25</v>
      </c>
      <c r="T109" t="n">
        <v>60082.52</v>
      </c>
      <c r="U109" t="n">
        <v>0.39</v>
      </c>
      <c r="V109" t="n">
        <v>0.87</v>
      </c>
      <c r="W109" t="n">
        <v>0.26</v>
      </c>
      <c r="X109" t="n">
        <v>3.54</v>
      </c>
      <c r="Y109" t="n">
        <v>0.5</v>
      </c>
      <c r="Z109" t="n">
        <v>10</v>
      </c>
    </row>
    <row r="110">
      <c r="A110" t="n">
        <v>4</v>
      </c>
      <c r="B110" t="n">
        <v>45</v>
      </c>
      <c r="C110" t="inlineStr">
        <is>
          <t xml:space="preserve">CONCLUIDO	</t>
        </is>
      </c>
      <c r="D110" t="n">
        <v>1.8609</v>
      </c>
      <c r="E110" t="n">
        <v>53.74</v>
      </c>
      <c r="F110" t="n">
        <v>50.52</v>
      </c>
      <c r="G110" t="n">
        <v>50.52</v>
      </c>
      <c r="H110" t="n">
        <v>0.85</v>
      </c>
      <c r="I110" t="n">
        <v>60</v>
      </c>
      <c r="J110" t="n">
        <v>103.71</v>
      </c>
      <c r="K110" t="n">
        <v>39.72</v>
      </c>
      <c r="L110" t="n">
        <v>5</v>
      </c>
      <c r="M110" t="n">
        <v>58</v>
      </c>
      <c r="N110" t="n">
        <v>14</v>
      </c>
      <c r="O110" t="n">
        <v>13024.91</v>
      </c>
      <c r="P110" t="n">
        <v>408.24</v>
      </c>
      <c r="Q110" t="n">
        <v>1206.81</v>
      </c>
      <c r="R110" t="n">
        <v>175.97</v>
      </c>
      <c r="S110" t="n">
        <v>79.25</v>
      </c>
      <c r="T110" t="n">
        <v>45688.85</v>
      </c>
      <c r="U110" t="n">
        <v>0.45</v>
      </c>
      <c r="V110" t="n">
        <v>0.88</v>
      </c>
      <c r="W110" t="n">
        <v>0.23</v>
      </c>
      <c r="X110" t="n">
        <v>2.69</v>
      </c>
      <c r="Y110" t="n">
        <v>0.5</v>
      </c>
      <c r="Z110" t="n">
        <v>10</v>
      </c>
    </row>
    <row r="111">
      <c r="A111" t="n">
        <v>5</v>
      </c>
      <c r="B111" t="n">
        <v>45</v>
      </c>
      <c r="C111" t="inlineStr">
        <is>
          <t xml:space="preserve">CONCLUIDO	</t>
        </is>
      </c>
      <c r="D111" t="n">
        <v>1.8907</v>
      </c>
      <c r="E111" t="n">
        <v>52.89</v>
      </c>
      <c r="F111" t="n">
        <v>49.92</v>
      </c>
      <c r="G111" t="n">
        <v>62.39</v>
      </c>
      <c r="H111" t="n">
        <v>1.01</v>
      </c>
      <c r="I111" t="n">
        <v>48</v>
      </c>
      <c r="J111" t="n">
        <v>104.97</v>
      </c>
      <c r="K111" t="n">
        <v>39.72</v>
      </c>
      <c r="L111" t="n">
        <v>6</v>
      </c>
      <c r="M111" t="n">
        <v>46</v>
      </c>
      <c r="N111" t="n">
        <v>14.25</v>
      </c>
      <c r="O111" t="n">
        <v>13180.19</v>
      </c>
      <c r="P111" t="n">
        <v>393.37</v>
      </c>
      <c r="Q111" t="n">
        <v>1206.82</v>
      </c>
      <c r="R111" t="n">
        <v>155.58</v>
      </c>
      <c r="S111" t="n">
        <v>79.25</v>
      </c>
      <c r="T111" t="n">
        <v>35554.26</v>
      </c>
      <c r="U111" t="n">
        <v>0.51</v>
      </c>
      <c r="V111" t="n">
        <v>0.89</v>
      </c>
      <c r="W111" t="n">
        <v>0.21</v>
      </c>
      <c r="X111" t="n">
        <v>2.09</v>
      </c>
      <c r="Y111" t="n">
        <v>0.5</v>
      </c>
      <c r="Z111" t="n">
        <v>10</v>
      </c>
    </row>
    <row r="112">
      <c r="A112" t="n">
        <v>6</v>
      </c>
      <c r="B112" t="n">
        <v>45</v>
      </c>
      <c r="C112" t="inlineStr">
        <is>
          <t xml:space="preserve">CONCLUIDO	</t>
        </is>
      </c>
      <c r="D112" t="n">
        <v>1.9053</v>
      </c>
      <c r="E112" t="n">
        <v>52.49</v>
      </c>
      <c r="F112" t="n">
        <v>49.68</v>
      </c>
      <c r="G112" t="n">
        <v>74.51000000000001</v>
      </c>
      <c r="H112" t="n">
        <v>1.16</v>
      </c>
      <c r="I112" t="n">
        <v>40</v>
      </c>
      <c r="J112" t="n">
        <v>106.23</v>
      </c>
      <c r="K112" t="n">
        <v>39.72</v>
      </c>
      <c r="L112" t="n">
        <v>7</v>
      </c>
      <c r="M112" t="n">
        <v>38</v>
      </c>
      <c r="N112" t="n">
        <v>14.52</v>
      </c>
      <c r="O112" t="n">
        <v>13335.87</v>
      </c>
      <c r="P112" t="n">
        <v>378.77</v>
      </c>
      <c r="Q112" t="n">
        <v>1206.83</v>
      </c>
      <c r="R112" t="n">
        <v>147.71</v>
      </c>
      <c r="S112" t="n">
        <v>79.25</v>
      </c>
      <c r="T112" t="n">
        <v>31659.4</v>
      </c>
      <c r="U112" t="n">
        <v>0.54</v>
      </c>
      <c r="V112" t="n">
        <v>0.9</v>
      </c>
      <c r="W112" t="n">
        <v>0.2</v>
      </c>
      <c r="X112" t="n">
        <v>1.84</v>
      </c>
      <c r="Y112" t="n">
        <v>0.5</v>
      </c>
      <c r="Z112" t="n">
        <v>10</v>
      </c>
    </row>
    <row r="113">
      <c r="A113" t="n">
        <v>7</v>
      </c>
      <c r="B113" t="n">
        <v>45</v>
      </c>
      <c r="C113" t="inlineStr">
        <is>
          <t xml:space="preserve">CONCLUIDO	</t>
        </is>
      </c>
      <c r="D113" t="n">
        <v>1.9217</v>
      </c>
      <c r="E113" t="n">
        <v>52.04</v>
      </c>
      <c r="F113" t="n">
        <v>49.35</v>
      </c>
      <c r="G113" t="n">
        <v>87.09</v>
      </c>
      <c r="H113" t="n">
        <v>1.31</v>
      </c>
      <c r="I113" t="n">
        <v>34</v>
      </c>
      <c r="J113" t="n">
        <v>107.5</v>
      </c>
      <c r="K113" t="n">
        <v>39.72</v>
      </c>
      <c r="L113" t="n">
        <v>8</v>
      </c>
      <c r="M113" t="n">
        <v>32</v>
      </c>
      <c r="N113" t="n">
        <v>14.78</v>
      </c>
      <c r="O113" t="n">
        <v>13491.96</v>
      </c>
      <c r="P113" t="n">
        <v>365.23</v>
      </c>
      <c r="Q113" t="n">
        <v>1206.82</v>
      </c>
      <c r="R113" t="n">
        <v>136.61</v>
      </c>
      <c r="S113" t="n">
        <v>79.25</v>
      </c>
      <c r="T113" t="n">
        <v>26141.47</v>
      </c>
      <c r="U113" t="n">
        <v>0.58</v>
      </c>
      <c r="V113" t="n">
        <v>0.9</v>
      </c>
      <c r="W113" t="n">
        <v>0.19</v>
      </c>
      <c r="X113" t="n">
        <v>1.52</v>
      </c>
      <c r="Y113" t="n">
        <v>0.5</v>
      </c>
      <c r="Z113" t="n">
        <v>10</v>
      </c>
    </row>
    <row r="114">
      <c r="A114" t="n">
        <v>8</v>
      </c>
      <c r="B114" t="n">
        <v>45</v>
      </c>
      <c r="C114" t="inlineStr">
        <is>
          <t xml:space="preserve">CONCLUIDO	</t>
        </is>
      </c>
      <c r="D114" t="n">
        <v>1.9314</v>
      </c>
      <c r="E114" t="n">
        <v>51.78</v>
      </c>
      <c r="F114" t="n">
        <v>49.17</v>
      </c>
      <c r="G114" t="n">
        <v>98.34</v>
      </c>
      <c r="H114" t="n">
        <v>1.46</v>
      </c>
      <c r="I114" t="n">
        <v>30</v>
      </c>
      <c r="J114" t="n">
        <v>108.77</v>
      </c>
      <c r="K114" t="n">
        <v>39.72</v>
      </c>
      <c r="L114" t="n">
        <v>9</v>
      </c>
      <c r="M114" t="n">
        <v>20</v>
      </c>
      <c r="N114" t="n">
        <v>15.05</v>
      </c>
      <c r="O114" t="n">
        <v>13648.58</v>
      </c>
      <c r="P114" t="n">
        <v>352.33</v>
      </c>
      <c r="Q114" t="n">
        <v>1206.81</v>
      </c>
      <c r="R114" t="n">
        <v>130.12</v>
      </c>
      <c r="S114" t="n">
        <v>79.25</v>
      </c>
      <c r="T114" t="n">
        <v>22913.81</v>
      </c>
      <c r="U114" t="n">
        <v>0.61</v>
      </c>
      <c r="V114" t="n">
        <v>0.9</v>
      </c>
      <c r="W114" t="n">
        <v>0.2</v>
      </c>
      <c r="X114" t="n">
        <v>1.34</v>
      </c>
      <c r="Y114" t="n">
        <v>0.5</v>
      </c>
      <c r="Z114" t="n">
        <v>10</v>
      </c>
    </row>
    <row r="115">
      <c r="A115" t="n">
        <v>9</v>
      </c>
      <c r="B115" t="n">
        <v>45</v>
      </c>
      <c r="C115" t="inlineStr">
        <is>
          <t xml:space="preserve">CONCLUIDO	</t>
        </is>
      </c>
      <c r="D115" t="n">
        <v>1.9332</v>
      </c>
      <c r="E115" t="n">
        <v>51.73</v>
      </c>
      <c r="F115" t="n">
        <v>49.14</v>
      </c>
      <c r="G115" t="n">
        <v>101.68</v>
      </c>
      <c r="H115" t="n">
        <v>1.6</v>
      </c>
      <c r="I115" t="n">
        <v>29</v>
      </c>
      <c r="J115" t="n">
        <v>110.04</v>
      </c>
      <c r="K115" t="n">
        <v>39.72</v>
      </c>
      <c r="L115" t="n">
        <v>10</v>
      </c>
      <c r="M115" t="n">
        <v>2</v>
      </c>
      <c r="N115" t="n">
        <v>15.32</v>
      </c>
      <c r="O115" t="n">
        <v>13805.5</v>
      </c>
      <c r="P115" t="n">
        <v>351.73</v>
      </c>
      <c r="Q115" t="n">
        <v>1206.84</v>
      </c>
      <c r="R115" t="n">
        <v>128.27</v>
      </c>
      <c r="S115" t="n">
        <v>79.25</v>
      </c>
      <c r="T115" t="n">
        <v>21997.48</v>
      </c>
      <c r="U115" t="n">
        <v>0.62</v>
      </c>
      <c r="V115" t="n">
        <v>0.91</v>
      </c>
      <c r="W115" t="n">
        <v>0.22</v>
      </c>
      <c r="X115" t="n">
        <v>1.31</v>
      </c>
      <c r="Y115" t="n">
        <v>0.5</v>
      </c>
      <c r="Z115" t="n">
        <v>10</v>
      </c>
    </row>
    <row r="116">
      <c r="A116" t="n">
        <v>10</v>
      </c>
      <c r="B116" t="n">
        <v>45</v>
      </c>
      <c r="C116" t="inlineStr">
        <is>
          <t xml:space="preserve">CONCLUIDO	</t>
        </is>
      </c>
      <c r="D116" t="n">
        <v>1.9363</v>
      </c>
      <c r="E116" t="n">
        <v>51.64</v>
      </c>
      <c r="F116" t="n">
        <v>49.08</v>
      </c>
      <c r="G116" t="n">
        <v>105.17</v>
      </c>
      <c r="H116" t="n">
        <v>1.74</v>
      </c>
      <c r="I116" t="n">
        <v>28</v>
      </c>
      <c r="J116" t="n">
        <v>111.32</v>
      </c>
      <c r="K116" t="n">
        <v>39.72</v>
      </c>
      <c r="L116" t="n">
        <v>11</v>
      </c>
      <c r="M116" t="n">
        <v>0</v>
      </c>
      <c r="N116" t="n">
        <v>15.6</v>
      </c>
      <c r="O116" t="n">
        <v>13962.83</v>
      </c>
      <c r="P116" t="n">
        <v>354.64</v>
      </c>
      <c r="Q116" t="n">
        <v>1206.82</v>
      </c>
      <c r="R116" t="n">
        <v>126.14</v>
      </c>
      <c r="S116" t="n">
        <v>79.25</v>
      </c>
      <c r="T116" t="n">
        <v>20937.49</v>
      </c>
      <c r="U116" t="n">
        <v>0.63</v>
      </c>
      <c r="V116" t="n">
        <v>0.91</v>
      </c>
      <c r="W116" t="n">
        <v>0.22</v>
      </c>
      <c r="X116" t="n">
        <v>1.25</v>
      </c>
      <c r="Y116" t="n">
        <v>0.5</v>
      </c>
      <c r="Z116" t="n">
        <v>10</v>
      </c>
    </row>
    <row r="117">
      <c r="A117" t="n">
        <v>0</v>
      </c>
      <c r="B117" t="n">
        <v>60</v>
      </c>
      <c r="C117" t="inlineStr">
        <is>
          <t xml:space="preserve">CONCLUIDO	</t>
        </is>
      </c>
      <c r="D117" t="n">
        <v>1.0735</v>
      </c>
      <c r="E117" t="n">
        <v>93.16</v>
      </c>
      <c r="F117" t="n">
        <v>76.2</v>
      </c>
      <c r="G117" t="n">
        <v>7.88</v>
      </c>
      <c r="H117" t="n">
        <v>0.14</v>
      </c>
      <c r="I117" t="n">
        <v>580</v>
      </c>
      <c r="J117" t="n">
        <v>124.63</v>
      </c>
      <c r="K117" t="n">
        <v>45</v>
      </c>
      <c r="L117" t="n">
        <v>1</v>
      </c>
      <c r="M117" t="n">
        <v>578</v>
      </c>
      <c r="N117" t="n">
        <v>18.64</v>
      </c>
      <c r="O117" t="n">
        <v>15605.44</v>
      </c>
      <c r="P117" t="n">
        <v>791.62</v>
      </c>
      <c r="Q117" t="n">
        <v>1206.93</v>
      </c>
      <c r="R117" t="n">
        <v>1049.51</v>
      </c>
      <c r="S117" t="n">
        <v>79.25</v>
      </c>
      <c r="T117" t="n">
        <v>479859.11</v>
      </c>
      <c r="U117" t="n">
        <v>0.08</v>
      </c>
      <c r="V117" t="n">
        <v>0.58</v>
      </c>
      <c r="W117" t="n">
        <v>1.07</v>
      </c>
      <c r="X117" t="n">
        <v>28.37</v>
      </c>
      <c r="Y117" t="n">
        <v>0.5</v>
      </c>
      <c r="Z117" t="n">
        <v>10</v>
      </c>
    </row>
    <row r="118">
      <c r="A118" t="n">
        <v>1</v>
      </c>
      <c r="B118" t="n">
        <v>60</v>
      </c>
      <c r="C118" t="inlineStr">
        <is>
          <t xml:space="preserve">CONCLUIDO	</t>
        </is>
      </c>
      <c r="D118" t="n">
        <v>1.5271</v>
      </c>
      <c r="E118" t="n">
        <v>65.48</v>
      </c>
      <c r="F118" t="n">
        <v>57.86</v>
      </c>
      <c r="G118" t="n">
        <v>16.15</v>
      </c>
      <c r="H118" t="n">
        <v>0.28</v>
      </c>
      <c r="I118" t="n">
        <v>215</v>
      </c>
      <c r="J118" t="n">
        <v>125.95</v>
      </c>
      <c r="K118" t="n">
        <v>45</v>
      </c>
      <c r="L118" t="n">
        <v>2</v>
      </c>
      <c r="M118" t="n">
        <v>213</v>
      </c>
      <c r="N118" t="n">
        <v>18.95</v>
      </c>
      <c r="O118" t="n">
        <v>15767.7</v>
      </c>
      <c r="P118" t="n">
        <v>592.39</v>
      </c>
      <c r="Q118" t="n">
        <v>1206.88</v>
      </c>
      <c r="R118" t="n">
        <v>425.02</v>
      </c>
      <c r="S118" t="n">
        <v>79.25</v>
      </c>
      <c r="T118" t="n">
        <v>169439.66</v>
      </c>
      <c r="U118" t="n">
        <v>0.19</v>
      </c>
      <c r="V118" t="n">
        <v>0.77</v>
      </c>
      <c r="W118" t="n">
        <v>0.48</v>
      </c>
      <c r="X118" t="n">
        <v>10.02</v>
      </c>
      <c r="Y118" t="n">
        <v>0.5</v>
      </c>
      <c r="Z118" t="n">
        <v>10</v>
      </c>
    </row>
    <row r="119">
      <c r="A119" t="n">
        <v>2</v>
      </c>
      <c r="B119" t="n">
        <v>60</v>
      </c>
      <c r="C119" t="inlineStr">
        <is>
          <t xml:space="preserve">CONCLUIDO	</t>
        </is>
      </c>
      <c r="D119" t="n">
        <v>1.6845</v>
      </c>
      <c r="E119" t="n">
        <v>59.37</v>
      </c>
      <c r="F119" t="n">
        <v>53.86</v>
      </c>
      <c r="G119" t="n">
        <v>24.48</v>
      </c>
      <c r="H119" t="n">
        <v>0.42</v>
      </c>
      <c r="I119" t="n">
        <v>132</v>
      </c>
      <c r="J119" t="n">
        <v>127.27</v>
      </c>
      <c r="K119" t="n">
        <v>45</v>
      </c>
      <c r="L119" t="n">
        <v>3</v>
      </c>
      <c r="M119" t="n">
        <v>130</v>
      </c>
      <c r="N119" t="n">
        <v>19.27</v>
      </c>
      <c r="O119" t="n">
        <v>15930.42</v>
      </c>
      <c r="P119" t="n">
        <v>543.8200000000001</v>
      </c>
      <c r="Q119" t="n">
        <v>1206.86</v>
      </c>
      <c r="R119" t="n">
        <v>289.54</v>
      </c>
      <c r="S119" t="n">
        <v>79.25</v>
      </c>
      <c r="T119" t="n">
        <v>102112.97</v>
      </c>
      <c r="U119" t="n">
        <v>0.27</v>
      </c>
      <c r="V119" t="n">
        <v>0.83</v>
      </c>
      <c r="W119" t="n">
        <v>0.34</v>
      </c>
      <c r="X119" t="n">
        <v>6.03</v>
      </c>
      <c r="Y119" t="n">
        <v>0.5</v>
      </c>
      <c r="Z119" t="n">
        <v>10</v>
      </c>
    </row>
    <row r="120">
      <c r="A120" t="n">
        <v>3</v>
      </c>
      <c r="B120" t="n">
        <v>60</v>
      </c>
      <c r="C120" t="inlineStr">
        <is>
          <t xml:space="preserve">CONCLUIDO	</t>
        </is>
      </c>
      <c r="D120" t="n">
        <v>1.7627</v>
      </c>
      <c r="E120" t="n">
        <v>56.73</v>
      </c>
      <c r="F120" t="n">
        <v>52.17</v>
      </c>
      <c r="G120" t="n">
        <v>32.95</v>
      </c>
      <c r="H120" t="n">
        <v>0.55</v>
      </c>
      <c r="I120" t="n">
        <v>95</v>
      </c>
      <c r="J120" t="n">
        <v>128.59</v>
      </c>
      <c r="K120" t="n">
        <v>45</v>
      </c>
      <c r="L120" t="n">
        <v>4</v>
      </c>
      <c r="M120" t="n">
        <v>93</v>
      </c>
      <c r="N120" t="n">
        <v>19.59</v>
      </c>
      <c r="O120" t="n">
        <v>16093.6</v>
      </c>
      <c r="P120" t="n">
        <v>519.37</v>
      </c>
      <c r="Q120" t="n">
        <v>1206.84</v>
      </c>
      <c r="R120" t="n">
        <v>232.11</v>
      </c>
      <c r="S120" t="n">
        <v>79.25</v>
      </c>
      <c r="T120" t="n">
        <v>73586.03999999999</v>
      </c>
      <c r="U120" t="n">
        <v>0.34</v>
      </c>
      <c r="V120" t="n">
        <v>0.85</v>
      </c>
      <c r="W120" t="n">
        <v>0.29</v>
      </c>
      <c r="X120" t="n">
        <v>4.34</v>
      </c>
      <c r="Y120" t="n">
        <v>0.5</v>
      </c>
      <c r="Z120" t="n">
        <v>10</v>
      </c>
    </row>
    <row r="121">
      <c r="A121" t="n">
        <v>4</v>
      </c>
      <c r="B121" t="n">
        <v>60</v>
      </c>
      <c r="C121" t="inlineStr">
        <is>
          <t xml:space="preserve">CONCLUIDO	</t>
        </is>
      </c>
      <c r="D121" t="n">
        <v>1.8141</v>
      </c>
      <c r="E121" t="n">
        <v>55.12</v>
      </c>
      <c r="F121" t="n">
        <v>51.13</v>
      </c>
      <c r="G121" t="n">
        <v>42.02</v>
      </c>
      <c r="H121" t="n">
        <v>0.68</v>
      </c>
      <c r="I121" t="n">
        <v>73</v>
      </c>
      <c r="J121" t="n">
        <v>129.92</v>
      </c>
      <c r="K121" t="n">
        <v>45</v>
      </c>
      <c r="L121" t="n">
        <v>5</v>
      </c>
      <c r="M121" t="n">
        <v>71</v>
      </c>
      <c r="N121" t="n">
        <v>19.92</v>
      </c>
      <c r="O121" t="n">
        <v>16257.24</v>
      </c>
      <c r="P121" t="n">
        <v>501.54</v>
      </c>
      <c r="Q121" t="n">
        <v>1206.83</v>
      </c>
      <c r="R121" t="n">
        <v>196.62</v>
      </c>
      <c r="S121" t="n">
        <v>79.25</v>
      </c>
      <c r="T121" t="n">
        <v>55948.62</v>
      </c>
      <c r="U121" t="n">
        <v>0.4</v>
      </c>
      <c r="V121" t="n">
        <v>0.87</v>
      </c>
      <c r="W121" t="n">
        <v>0.26</v>
      </c>
      <c r="X121" t="n">
        <v>3.3</v>
      </c>
      <c r="Y121" t="n">
        <v>0.5</v>
      </c>
      <c r="Z121" t="n">
        <v>10</v>
      </c>
    </row>
    <row r="122">
      <c r="A122" t="n">
        <v>5</v>
      </c>
      <c r="B122" t="n">
        <v>60</v>
      </c>
      <c r="C122" t="inlineStr">
        <is>
          <t xml:space="preserve">CONCLUIDO	</t>
        </is>
      </c>
      <c r="D122" t="n">
        <v>1.8455</v>
      </c>
      <c r="E122" t="n">
        <v>54.19</v>
      </c>
      <c r="F122" t="n">
        <v>50.52</v>
      </c>
      <c r="G122" t="n">
        <v>50.52</v>
      </c>
      <c r="H122" t="n">
        <v>0.8100000000000001</v>
      </c>
      <c r="I122" t="n">
        <v>60</v>
      </c>
      <c r="J122" t="n">
        <v>131.25</v>
      </c>
      <c r="K122" t="n">
        <v>45</v>
      </c>
      <c r="L122" t="n">
        <v>6</v>
      </c>
      <c r="M122" t="n">
        <v>58</v>
      </c>
      <c r="N122" t="n">
        <v>20.25</v>
      </c>
      <c r="O122" t="n">
        <v>16421.36</v>
      </c>
      <c r="P122" t="n">
        <v>488.32</v>
      </c>
      <c r="Q122" t="n">
        <v>1206.81</v>
      </c>
      <c r="R122" t="n">
        <v>176.11</v>
      </c>
      <c r="S122" t="n">
        <v>79.25</v>
      </c>
      <c r="T122" t="n">
        <v>45759.12</v>
      </c>
      <c r="U122" t="n">
        <v>0.45</v>
      </c>
      <c r="V122" t="n">
        <v>0.88</v>
      </c>
      <c r="W122" t="n">
        <v>0.23</v>
      </c>
      <c r="X122" t="n">
        <v>2.69</v>
      </c>
      <c r="Y122" t="n">
        <v>0.5</v>
      </c>
      <c r="Z122" t="n">
        <v>10</v>
      </c>
    </row>
    <row r="123">
      <c r="A123" t="n">
        <v>6</v>
      </c>
      <c r="B123" t="n">
        <v>60</v>
      </c>
      <c r="C123" t="inlineStr">
        <is>
          <t xml:space="preserve">CONCLUIDO	</t>
        </is>
      </c>
      <c r="D123" t="n">
        <v>1.8711</v>
      </c>
      <c r="E123" t="n">
        <v>53.45</v>
      </c>
      <c r="F123" t="n">
        <v>50.04</v>
      </c>
      <c r="G123" t="n">
        <v>60.04</v>
      </c>
      <c r="H123" t="n">
        <v>0.93</v>
      </c>
      <c r="I123" t="n">
        <v>50</v>
      </c>
      <c r="J123" t="n">
        <v>132.58</v>
      </c>
      <c r="K123" t="n">
        <v>45</v>
      </c>
      <c r="L123" t="n">
        <v>7</v>
      </c>
      <c r="M123" t="n">
        <v>48</v>
      </c>
      <c r="N123" t="n">
        <v>20.59</v>
      </c>
      <c r="O123" t="n">
        <v>16585.95</v>
      </c>
      <c r="P123" t="n">
        <v>475.75</v>
      </c>
      <c r="Q123" t="n">
        <v>1206.81</v>
      </c>
      <c r="R123" t="n">
        <v>159.54</v>
      </c>
      <c r="S123" t="n">
        <v>79.25</v>
      </c>
      <c r="T123" t="n">
        <v>37522.72</v>
      </c>
      <c r="U123" t="n">
        <v>0.5</v>
      </c>
      <c r="V123" t="n">
        <v>0.89</v>
      </c>
      <c r="W123" t="n">
        <v>0.22</v>
      </c>
      <c r="X123" t="n">
        <v>2.21</v>
      </c>
      <c r="Y123" t="n">
        <v>0.5</v>
      </c>
      <c r="Z123" t="n">
        <v>10</v>
      </c>
    </row>
    <row r="124">
      <c r="A124" t="n">
        <v>7</v>
      </c>
      <c r="B124" t="n">
        <v>60</v>
      </c>
      <c r="C124" t="inlineStr">
        <is>
          <t xml:space="preserve">CONCLUIDO	</t>
        </is>
      </c>
      <c r="D124" t="n">
        <v>1.8845</v>
      </c>
      <c r="E124" t="n">
        <v>53.06</v>
      </c>
      <c r="F124" t="n">
        <v>49.83</v>
      </c>
      <c r="G124" t="n">
        <v>69.53</v>
      </c>
      <c r="H124" t="n">
        <v>1.06</v>
      </c>
      <c r="I124" t="n">
        <v>43</v>
      </c>
      <c r="J124" t="n">
        <v>133.92</v>
      </c>
      <c r="K124" t="n">
        <v>45</v>
      </c>
      <c r="L124" t="n">
        <v>8</v>
      </c>
      <c r="M124" t="n">
        <v>41</v>
      </c>
      <c r="N124" t="n">
        <v>20.93</v>
      </c>
      <c r="O124" t="n">
        <v>16751.02</v>
      </c>
      <c r="P124" t="n">
        <v>467.12</v>
      </c>
      <c r="Q124" t="n">
        <v>1206.81</v>
      </c>
      <c r="R124" t="n">
        <v>154.05</v>
      </c>
      <c r="S124" t="n">
        <v>79.25</v>
      </c>
      <c r="T124" t="n">
        <v>34816.82</v>
      </c>
      <c r="U124" t="n">
        <v>0.51</v>
      </c>
      <c r="V124" t="n">
        <v>0.89</v>
      </c>
      <c r="W124" t="n">
        <v>0.18</v>
      </c>
      <c r="X124" t="n">
        <v>2</v>
      </c>
      <c r="Y124" t="n">
        <v>0.5</v>
      </c>
      <c r="Z124" t="n">
        <v>10</v>
      </c>
    </row>
    <row r="125">
      <c r="A125" t="n">
        <v>8</v>
      </c>
      <c r="B125" t="n">
        <v>60</v>
      </c>
      <c r="C125" t="inlineStr">
        <is>
          <t xml:space="preserve">CONCLUIDO	</t>
        </is>
      </c>
      <c r="D125" t="n">
        <v>1.8981</v>
      </c>
      <c r="E125" t="n">
        <v>52.68</v>
      </c>
      <c r="F125" t="n">
        <v>49.58</v>
      </c>
      <c r="G125" t="n">
        <v>78.28</v>
      </c>
      <c r="H125" t="n">
        <v>1.18</v>
      </c>
      <c r="I125" t="n">
        <v>38</v>
      </c>
      <c r="J125" t="n">
        <v>135.27</v>
      </c>
      <c r="K125" t="n">
        <v>45</v>
      </c>
      <c r="L125" t="n">
        <v>9</v>
      </c>
      <c r="M125" t="n">
        <v>36</v>
      </c>
      <c r="N125" t="n">
        <v>21.27</v>
      </c>
      <c r="O125" t="n">
        <v>16916.71</v>
      </c>
      <c r="P125" t="n">
        <v>456.09</v>
      </c>
      <c r="Q125" t="n">
        <v>1206.81</v>
      </c>
      <c r="R125" t="n">
        <v>144.54</v>
      </c>
      <c r="S125" t="n">
        <v>79.25</v>
      </c>
      <c r="T125" t="n">
        <v>30087.48</v>
      </c>
      <c r="U125" t="n">
        <v>0.55</v>
      </c>
      <c r="V125" t="n">
        <v>0.9</v>
      </c>
      <c r="W125" t="n">
        <v>0.19</v>
      </c>
      <c r="X125" t="n">
        <v>1.75</v>
      </c>
      <c r="Y125" t="n">
        <v>0.5</v>
      </c>
      <c r="Z125" t="n">
        <v>10</v>
      </c>
    </row>
    <row r="126">
      <c r="A126" t="n">
        <v>9</v>
      </c>
      <c r="B126" t="n">
        <v>60</v>
      </c>
      <c r="C126" t="inlineStr">
        <is>
          <t xml:space="preserve">CONCLUIDO	</t>
        </is>
      </c>
      <c r="D126" t="n">
        <v>1.9136</v>
      </c>
      <c r="E126" t="n">
        <v>52.26</v>
      </c>
      <c r="F126" t="n">
        <v>49.28</v>
      </c>
      <c r="G126" t="n">
        <v>89.59999999999999</v>
      </c>
      <c r="H126" t="n">
        <v>1.29</v>
      </c>
      <c r="I126" t="n">
        <v>33</v>
      </c>
      <c r="J126" t="n">
        <v>136.61</v>
      </c>
      <c r="K126" t="n">
        <v>45</v>
      </c>
      <c r="L126" t="n">
        <v>10</v>
      </c>
      <c r="M126" t="n">
        <v>31</v>
      </c>
      <c r="N126" t="n">
        <v>21.61</v>
      </c>
      <c r="O126" t="n">
        <v>17082.76</v>
      </c>
      <c r="P126" t="n">
        <v>444.6</v>
      </c>
      <c r="Q126" t="n">
        <v>1206.81</v>
      </c>
      <c r="R126" t="n">
        <v>134.15</v>
      </c>
      <c r="S126" t="n">
        <v>79.25</v>
      </c>
      <c r="T126" t="n">
        <v>24914.72</v>
      </c>
      <c r="U126" t="n">
        <v>0.59</v>
      </c>
      <c r="V126" t="n">
        <v>0.9</v>
      </c>
      <c r="W126" t="n">
        <v>0.19</v>
      </c>
      <c r="X126" t="n">
        <v>1.45</v>
      </c>
      <c r="Y126" t="n">
        <v>0.5</v>
      </c>
      <c r="Z126" t="n">
        <v>10</v>
      </c>
    </row>
    <row r="127">
      <c r="A127" t="n">
        <v>10</v>
      </c>
      <c r="B127" t="n">
        <v>60</v>
      </c>
      <c r="C127" t="inlineStr">
        <is>
          <t xml:space="preserve">CONCLUIDO	</t>
        </is>
      </c>
      <c r="D127" t="n">
        <v>1.9195</v>
      </c>
      <c r="E127" t="n">
        <v>52.1</v>
      </c>
      <c r="F127" t="n">
        <v>49.2</v>
      </c>
      <c r="G127" t="n">
        <v>98.40000000000001</v>
      </c>
      <c r="H127" t="n">
        <v>1.41</v>
      </c>
      <c r="I127" t="n">
        <v>30</v>
      </c>
      <c r="J127" t="n">
        <v>137.96</v>
      </c>
      <c r="K127" t="n">
        <v>45</v>
      </c>
      <c r="L127" t="n">
        <v>11</v>
      </c>
      <c r="M127" t="n">
        <v>28</v>
      </c>
      <c r="N127" t="n">
        <v>21.96</v>
      </c>
      <c r="O127" t="n">
        <v>17249.3</v>
      </c>
      <c r="P127" t="n">
        <v>435.69</v>
      </c>
      <c r="Q127" t="n">
        <v>1206.82</v>
      </c>
      <c r="R127" t="n">
        <v>131.41</v>
      </c>
      <c r="S127" t="n">
        <v>79.25</v>
      </c>
      <c r="T127" t="n">
        <v>23562.33</v>
      </c>
      <c r="U127" t="n">
        <v>0.6</v>
      </c>
      <c r="V127" t="n">
        <v>0.9</v>
      </c>
      <c r="W127" t="n">
        <v>0.19</v>
      </c>
      <c r="X127" t="n">
        <v>1.37</v>
      </c>
      <c r="Y127" t="n">
        <v>0.5</v>
      </c>
      <c r="Z127" t="n">
        <v>10</v>
      </c>
    </row>
    <row r="128">
      <c r="A128" t="n">
        <v>11</v>
      </c>
      <c r="B128" t="n">
        <v>60</v>
      </c>
      <c r="C128" t="inlineStr">
        <is>
          <t xml:space="preserve">CONCLUIDO	</t>
        </is>
      </c>
      <c r="D128" t="n">
        <v>1.9289</v>
      </c>
      <c r="E128" t="n">
        <v>51.84</v>
      </c>
      <c r="F128" t="n">
        <v>49.02</v>
      </c>
      <c r="G128" t="n">
        <v>108.94</v>
      </c>
      <c r="H128" t="n">
        <v>1.52</v>
      </c>
      <c r="I128" t="n">
        <v>27</v>
      </c>
      <c r="J128" t="n">
        <v>139.32</v>
      </c>
      <c r="K128" t="n">
        <v>45</v>
      </c>
      <c r="L128" t="n">
        <v>12</v>
      </c>
      <c r="M128" t="n">
        <v>25</v>
      </c>
      <c r="N128" t="n">
        <v>22.32</v>
      </c>
      <c r="O128" t="n">
        <v>17416.34</v>
      </c>
      <c r="P128" t="n">
        <v>422.9</v>
      </c>
      <c r="Q128" t="n">
        <v>1206.81</v>
      </c>
      <c r="R128" t="n">
        <v>125.42</v>
      </c>
      <c r="S128" t="n">
        <v>79.25</v>
      </c>
      <c r="T128" t="n">
        <v>20579.29</v>
      </c>
      <c r="U128" t="n">
        <v>0.63</v>
      </c>
      <c r="V128" t="n">
        <v>0.91</v>
      </c>
      <c r="W128" t="n">
        <v>0.18</v>
      </c>
      <c r="X128" t="n">
        <v>1.19</v>
      </c>
      <c r="Y128" t="n">
        <v>0.5</v>
      </c>
      <c r="Z128" t="n">
        <v>10</v>
      </c>
    </row>
    <row r="129">
      <c r="A129" t="n">
        <v>12</v>
      </c>
      <c r="B129" t="n">
        <v>60</v>
      </c>
      <c r="C129" t="inlineStr">
        <is>
          <t xml:space="preserve">CONCLUIDO	</t>
        </is>
      </c>
      <c r="D129" t="n">
        <v>1.9376</v>
      </c>
      <c r="E129" t="n">
        <v>51.61</v>
      </c>
      <c r="F129" t="n">
        <v>48.87</v>
      </c>
      <c r="G129" t="n">
        <v>122.16</v>
      </c>
      <c r="H129" t="n">
        <v>1.63</v>
      </c>
      <c r="I129" t="n">
        <v>24</v>
      </c>
      <c r="J129" t="n">
        <v>140.67</v>
      </c>
      <c r="K129" t="n">
        <v>45</v>
      </c>
      <c r="L129" t="n">
        <v>13</v>
      </c>
      <c r="M129" t="n">
        <v>20</v>
      </c>
      <c r="N129" t="n">
        <v>22.68</v>
      </c>
      <c r="O129" t="n">
        <v>17583.88</v>
      </c>
      <c r="P129" t="n">
        <v>413.51</v>
      </c>
      <c r="Q129" t="n">
        <v>1206.81</v>
      </c>
      <c r="R129" t="n">
        <v>119.92</v>
      </c>
      <c r="S129" t="n">
        <v>79.25</v>
      </c>
      <c r="T129" t="n">
        <v>17847.21</v>
      </c>
      <c r="U129" t="n">
        <v>0.66</v>
      </c>
      <c r="V129" t="n">
        <v>0.91</v>
      </c>
      <c r="W129" t="n">
        <v>0.18</v>
      </c>
      <c r="X129" t="n">
        <v>1.04</v>
      </c>
      <c r="Y129" t="n">
        <v>0.5</v>
      </c>
      <c r="Z129" t="n">
        <v>10</v>
      </c>
    </row>
    <row r="130">
      <c r="A130" t="n">
        <v>13</v>
      </c>
      <c r="B130" t="n">
        <v>60</v>
      </c>
      <c r="C130" t="inlineStr">
        <is>
          <t xml:space="preserve">CONCLUIDO	</t>
        </is>
      </c>
      <c r="D130" t="n">
        <v>1.9512</v>
      </c>
      <c r="E130" t="n">
        <v>51.25</v>
      </c>
      <c r="F130" t="n">
        <v>48.56</v>
      </c>
      <c r="G130" t="n">
        <v>132.42</v>
      </c>
      <c r="H130" t="n">
        <v>1.74</v>
      </c>
      <c r="I130" t="n">
        <v>22</v>
      </c>
      <c r="J130" t="n">
        <v>142.04</v>
      </c>
      <c r="K130" t="n">
        <v>45</v>
      </c>
      <c r="L130" t="n">
        <v>14</v>
      </c>
      <c r="M130" t="n">
        <v>11</v>
      </c>
      <c r="N130" t="n">
        <v>23.04</v>
      </c>
      <c r="O130" t="n">
        <v>17751.93</v>
      </c>
      <c r="P130" t="n">
        <v>403.57</v>
      </c>
      <c r="Q130" t="n">
        <v>1206.83</v>
      </c>
      <c r="R130" t="n">
        <v>109.03</v>
      </c>
      <c r="S130" t="n">
        <v>79.25</v>
      </c>
      <c r="T130" t="n">
        <v>12409</v>
      </c>
      <c r="U130" t="n">
        <v>0.73</v>
      </c>
      <c r="V130" t="n">
        <v>0.92</v>
      </c>
      <c r="W130" t="n">
        <v>0.17</v>
      </c>
      <c r="X130" t="n">
        <v>0.73</v>
      </c>
      <c r="Y130" t="n">
        <v>0.5</v>
      </c>
      <c r="Z130" t="n">
        <v>10</v>
      </c>
    </row>
    <row r="131">
      <c r="A131" t="n">
        <v>14</v>
      </c>
      <c r="B131" t="n">
        <v>60</v>
      </c>
      <c r="C131" t="inlineStr">
        <is>
          <t xml:space="preserve">CONCLUIDO	</t>
        </is>
      </c>
      <c r="D131" t="n">
        <v>1.9431</v>
      </c>
      <c r="E131" t="n">
        <v>51.46</v>
      </c>
      <c r="F131" t="n">
        <v>48.77</v>
      </c>
      <c r="G131" t="n">
        <v>133.01</v>
      </c>
      <c r="H131" t="n">
        <v>1.85</v>
      </c>
      <c r="I131" t="n">
        <v>22</v>
      </c>
      <c r="J131" t="n">
        <v>143.4</v>
      </c>
      <c r="K131" t="n">
        <v>45</v>
      </c>
      <c r="L131" t="n">
        <v>15</v>
      </c>
      <c r="M131" t="n">
        <v>1</v>
      </c>
      <c r="N131" t="n">
        <v>23.41</v>
      </c>
      <c r="O131" t="n">
        <v>17920.49</v>
      </c>
      <c r="P131" t="n">
        <v>405.34</v>
      </c>
      <c r="Q131" t="n">
        <v>1206.84</v>
      </c>
      <c r="R131" t="n">
        <v>115.92</v>
      </c>
      <c r="S131" t="n">
        <v>79.25</v>
      </c>
      <c r="T131" t="n">
        <v>15855.31</v>
      </c>
      <c r="U131" t="n">
        <v>0.68</v>
      </c>
      <c r="V131" t="n">
        <v>0.91</v>
      </c>
      <c r="W131" t="n">
        <v>0.2</v>
      </c>
      <c r="X131" t="n">
        <v>0.9399999999999999</v>
      </c>
      <c r="Y131" t="n">
        <v>0.5</v>
      </c>
      <c r="Z131" t="n">
        <v>10</v>
      </c>
    </row>
    <row r="132">
      <c r="A132" t="n">
        <v>15</v>
      </c>
      <c r="B132" t="n">
        <v>60</v>
      </c>
      <c r="C132" t="inlineStr">
        <is>
          <t xml:space="preserve">CONCLUIDO	</t>
        </is>
      </c>
      <c r="D132" t="n">
        <v>1.9431</v>
      </c>
      <c r="E132" t="n">
        <v>51.46</v>
      </c>
      <c r="F132" t="n">
        <v>48.77</v>
      </c>
      <c r="G132" t="n">
        <v>133.01</v>
      </c>
      <c r="H132" t="n">
        <v>1.96</v>
      </c>
      <c r="I132" t="n">
        <v>22</v>
      </c>
      <c r="J132" t="n">
        <v>144.77</v>
      </c>
      <c r="K132" t="n">
        <v>45</v>
      </c>
      <c r="L132" t="n">
        <v>16</v>
      </c>
      <c r="M132" t="n">
        <v>0</v>
      </c>
      <c r="N132" t="n">
        <v>23.78</v>
      </c>
      <c r="O132" t="n">
        <v>18089.56</v>
      </c>
      <c r="P132" t="n">
        <v>408.99</v>
      </c>
      <c r="Q132" t="n">
        <v>1206.82</v>
      </c>
      <c r="R132" t="n">
        <v>115.89</v>
      </c>
      <c r="S132" t="n">
        <v>79.25</v>
      </c>
      <c r="T132" t="n">
        <v>15842.39</v>
      </c>
      <c r="U132" t="n">
        <v>0.68</v>
      </c>
      <c r="V132" t="n">
        <v>0.91</v>
      </c>
      <c r="W132" t="n">
        <v>0.2</v>
      </c>
      <c r="X132" t="n">
        <v>0.9399999999999999</v>
      </c>
      <c r="Y132" t="n">
        <v>0.5</v>
      </c>
      <c r="Z132" t="n">
        <v>10</v>
      </c>
    </row>
    <row r="133">
      <c r="A133" t="n">
        <v>0</v>
      </c>
      <c r="B133" t="n">
        <v>80</v>
      </c>
      <c r="C133" t="inlineStr">
        <is>
          <t xml:space="preserve">CONCLUIDO	</t>
        </is>
      </c>
      <c r="D133" t="n">
        <v>0.8726</v>
      </c>
      <c r="E133" t="n">
        <v>114.6</v>
      </c>
      <c r="F133" t="n">
        <v>87.04000000000001</v>
      </c>
      <c r="G133" t="n">
        <v>6.67</v>
      </c>
      <c r="H133" t="n">
        <v>0.11</v>
      </c>
      <c r="I133" t="n">
        <v>783</v>
      </c>
      <c r="J133" t="n">
        <v>159.12</v>
      </c>
      <c r="K133" t="n">
        <v>50.28</v>
      </c>
      <c r="L133" t="n">
        <v>1</v>
      </c>
      <c r="M133" t="n">
        <v>781</v>
      </c>
      <c r="N133" t="n">
        <v>27.84</v>
      </c>
      <c r="O133" t="n">
        <v>19859.16</v>
      </c>
      <c r="P133" t="n">
        <v>1063.51</v>
      </c>
      <c r="Q133" t="n">
        <v>1207.08</v>
      </c>
      <c r="R133" t="n">
        <v>1419.34</v>
      </c>
      <c r="S133" t="n">
        <v>79.25</v>
      </c>
      <c r="T133" t="n">
        <v>663758.01</v>
      </c>
      <c r="U133" t="n">
        <v>0.06</v>
      </c>
      <c r="V133" t="n">
        <v>0.51</v>
      </c>
      <c r="W133" t="n">
        <v>1.41</v>
      </c>
      <c r="X133" t="n">
        <v>39.2</v>
      </c>
      <c r="Y133" t="n">
        <v>0.5</v>
      </c>
      <c r="Z133" t="n">
        <v>10</v>
      </c>
    </row>
    <row r="134">
      <c r="A134" t="n">
        <v>1</v>
      </c>
      <c r="B134" t="n">
        <v>80</v>
      </c>
      <c r="C134" t="inlineStr">
        <is>
          <t xml:space="preserve">CONCLUIDO	</t>
        </is>
      </c>
      <c r="D134" t="n">
        <v>1.4055</v>
      </c>
      <c r="E134" t="n">
        <v>71.15000000000001</v>
      </c>
      <c r="F134" t="n">
        <v>60.29</v>
      </c>
      <c r="G134" t="n">
        <v>13.65</v>
      </c>
      <c r="H134" t="n">
        <v>0.22</v>
      </c>
      <c r="I134" t="n">
        <v>265</v>
      </c>
      <c r="J134" t="n">
        <v>160.54</v>
      </c>
      <c r="K134" t="n">
        <v>50.28</v>
      </c>
      <c r="L134" t="n">
        <v>2</v>
      </c>
      <c r="M134" t="n">
        <v>263</v>
      </c>
      <c r="N134" t="n">
        <v>28.26</v>
      </c>
      <c r="O134" t="n">
        <v>20034.4</v>
      </c>
      <c r="P134" t="n">
        <v>729.45</v>
      </c>
      <c r="Q134" t="n">
        <v>1206.89</v>
      </c>
      <c r="R134" t="n">
        <v>507.61</v>
      </c>
      <c r="S134" t="n">
        <v>79.25</v>
      </c>
      <c r="T134" t="n">
        <v>210483.32</v>
      </c>
      <c r="U134" t="n">
        <v>0.16</v>
      </c>
      <c r="V134" t="n">
        <v>0.74</v>
      </c>
      <c r="W134" t="n">
        <v>0.5600000000000001</v>
      </c>
      <c r="X134" t="n">
        <v>12.45</v>
      </c>
      <c r="Y134" t="n">
        <v>0.5</v>
      </c>
      <c r="Z134" t="n">
        <v>10</v>
      </c>
    </row>
    <row r="135">
      <c r="A135" t="n">
        <v>2</v>
      </c>
      <c r="B135" t="n">
        <v>80</v>
      </c>
      <c r="C135" t="inlineStr">
        <is>
          <t xml:space="preserve">CONCLUIDO	</t>
        </is>
      </c>
      <c r="D135" t="n">
        <v>1.5919</v>
      </c>
      <c r="E135" t="n">
        <v>62.82</v>
      </c>
      <c r="F135" t="n">
        <v>55.3</v>
      </c>
      <c r="G135" t="n">
        <v>20.61</v>
      </c>
      <c r="H135" t="n">
        <v>0.33</v>
      </c>
      <c r="I135" t="n">
        <v>161</v>
      </c>
      <c r="J135" t="n">
        <v>161.97</v>
      </c>
      <c r="K135" t="n">
        <v>50.28</v>
      </c>
      <c r="L135" t="n">
        <v>3</v>
      </c>
      <c r="M135" t="n">
        <v>159</v>
      </c>
      <c r="N135" t="n">
        <v>28.69</v>
      </c>
      <c r="O135" t="n">
        <v>20210.21</v>
      </c>
      <c r="P135" t="n">
        <v>663.54</v>
      </c>
      <c r="Q135" t="n">
        <v>1206.86</v>
      </c>
      <c r="R135" t="n">
        <v>338.43</v>
      </c>
      <c r="S135" t="n">
        <v>79.25</v>
      </c>
      <c r="T135" t="n">
        <v>126413.21</v>
      </c>
      <c r="U135" t="n">
        <v>0.23</v>
      </c>
      <c r="V135" t="n">
        <v>0.8</v>
      </c>
      <c r="W135" t="n">
        <v>0.39</v>
      </c>
      <c r="X135" t="n">
        <v>7.47</v>
      </c>
      <c r="Y135" t="n">
        <v>0.5</v>
      </c>
      <c r="Z135" t="n">
        <v>10</v>
      </c>
    </row>
    <row r="136">
      <c r="A136" t="n">
        <v>3</v>
      </c>
      <c r="B136" t="n">
        <v>80</v>
      </c>
      <c r="C136" t="inlineStr">
        <is>
          <t xml:space="preserve">CONCLUIDO	</t>
        </is>
      </c>
      <c r="D136" t="n">
        <v>1.691</v>
      </c>
      <c r="E136" t="n">
        <v>59.14</v>
      </c>
      <c r="F136" t="n">
        <v>53.11</v>
      </c>
      <c r="G136" t="n">
        <v>27.71</v>
      </c>
      <c r="H136" t="n">
        <v>0.43</v>
      </c>
      <c r="I136" t="n">
        <v>115</v>
      </c>
      <c r="J136" t="n">
        <v>163.4</v>
      </c>
      <c r="K136" t="n">
        <v>50.28</v>
      </c>
      <c r="L136" t="n">
        <v>4</v>
      </c>
      <c r="M136" t="n">
        <v>113</v>
      </c>
      <c r="N136" t="n">
        <v>29.12</v>
      </c>
      <c r="O136" t="n">
        <v>20386.62</v>
      </c>
      <c r="P136" t="n">
        <v>631.64</v>
      </c>
      <c r="Q136" t="n">
        <v>1206.86</v>
      </c>
      <c r="R136" t="n">
        <v>263.96</v>
      </c>
      <c r="S136" t="n">
        <v>79.25</v>
      </c>
      <c r="T136" t="n">
        <v>89409.75999999999</v>
      </c>
      <c r="U136" t="n">
        <v>0.3</v>
      </c>
      <c r="V136" t="n">
        <v>0.84</v>
      </c>
      <c r="W136" t="n">
        <v>0.32</v>
      </c>
      <c r="X136" t="n">
        <v>5.27</v>
      </c>
      <c r="Y136" t="n">
        <v>0.5</v>
      </c>
      <c r="Z136" t="n">
        <v>10</v>
      </c>
    </row>
    <row r="137">
      <c r="A137" t="n">
        <v>4</v>
      </c>
      <c r="B137" t="n">
        <v>80</v>
      </c>
      <c r="C137" t="inlineStr">
        <is>
          <t xml:space="preserve">CONCLUIDO	</t>
        </is>
      </c>
      <c r="D137" t="n">
        <v>1.7528</v>
      </c>
      <c r="E137" t="n">
        <v>57.05</v>
      </c>
      <c r="F137" t="n">
        <v>51.86</v>
      </c>
      <c r="G137" t="n">
        <v>34.96</v>
      </c>
      <c r="H137" t="n">
        <v>0.54</v>
      </c>
      <c r="I137" t="n">
        <v>89</v>
      </c>
      <c r="J137" t="n">
        <v>164.83</v>
      </c>
      <c r="K137" t="n">
        <v>50.28</v>
      </c>
      <c r="L137" t="n">
        <v>5</v>
      </c>
      <c r="M137" t="n">
        <v>87</v>
      </c>
      <c r="N137" t="n">
        <v>29.55</v>
      </c>
      <c r="O137" t="n">
        <v>20563.61</v>
      </c>
      <c r="P137" t="n">
        <v>611.91</v>
      </c>
      <c r="Q137" t="n">
        <v>1206.81</v>
      </c>
      <c r="R137" t="n">
        <v>221.45</v>
      </c>
      <c r="S137" t="n">
        <v>79.25</v>
      </c>
      <c r="T137" t="n">
        <v>68284.58</v>
      </c>
      <c r="U137" t="n">
        <v>0.36</v>
      </c>
      <c r="V137" t="n">
        <v>0.86</v>
      </c>
      <c r="W137" t="n">
        <v>0.28</v>
      </c>
      <c r="X137" t="n">
        <v>4.03</v>
      </c>
      <c r="Y137" t="n">
        <v>0.5</v>
      </c>
      <c r="Z137" t="n">
        <v>10</v>
      </c>
    </row>
    <row r="138">
      <c r="A138" t="n">
        <v>5</v>
      </c>
      <c r="B138" t="n">
        <v>80</v>
      </c>
      <c r="C138" t="inlineStr">
        <is>
          <t xml:space="preserve">CONCLUIDO	</t>
        </is>
      </c>
      <c r="D138" t="n">
        <v>1.792</v>
      </c>
      <c r="E138" t="n">
        <v>55.8</v>
      </c>
      <c r="F138" t="n">
        <v>51.13</v>
      </c>
      <c r="G138" t="n">
        <v>42.02</v>
      </c>
      <c r="H138" t="n">
        <v>0.64</v>
      </c>
      <c r="I138" t="n">
        <v>73</v>
      </c>
      <c r="J138" t="n">
        <v>166.27</v>
      </c>
      <c r="K138" t="n">
        <v>50.28</v>
      </c>
      <c r="L138" t="n">
        <v>6</v>
      </c>
      <c r="M138" t="n">
        <v>71</v>
      </c>
      <c r="N138" t="n">
        <v>29.99</v>
      </c>
      <c r="O138" t="n">
        <v>20741.2</v>
      </c>
      <c r="P138" t="n">
        <v>597.9299999999999</v>
      </c>
      <c r="Q138" t="n">
        <v>1206.82</v>
      </c>
      <c r="R138" t="n">
        <v>196.67</v>
      </c>
      <c r="S138" t="n">
        <v>79.25</v>
      </c>
      <c r="T138" t="n">
        <v>55977.14</v>
      </c>
      <c r="U138" t="n">
        <v>0.4</v>
      </c>
      <c r="V138" t="n">
        <v>0.87</v>
      </c>
      <c r="W138" t="n">
        <v>0.25</v>
      </c>
      <c r="X138" t="n">
        <v>3.3</v>
      </c>
      <c r="Y138" t="n">
        <v>0.5</v>
      </c>
      <c r="Z138" t="n">
        <v>10</v>
      </c>
    </row>
    <row r="139">
      <c r="A139" t="n">
        <v>6</v>
      </c>
      <c r="B139" t="n">
        <v>80</v>
      </c>
      <c r="C139" t="inlineStr">
        <is>
          <t xml:space="preserve">CONCLUIDO	</t>
        </is>
      </c>
      <c r="D139" t="n">
        <v>1.82</v>
      </c>
      <c r="E139" t="n">
        <v>54.95</v>
      </c>
      <c r="F139" t="n">
        <v>50.62</v>
      </c>
      <c r="G139" t="n">
        <v>48.99</v>
      </c>
      <c r="H139" t="n">
        <v>0.74</v>
      </c>
      <c r="I139" t="n">
        <v>62</v>
      </c>
      <c r="J139" t="n">
        <v>167.72</v>
      </c>
      <c r="K139" t="n">
        <v>50.28</v>
      </c>
      <c r="L139" t="n">
        <v>7</v>
      </c>
      <c r="M139" t="n">
        <v>60</v>
      </c>
      <c r="N139" t="n">
        <v>30.44</v>
      </c>
      <c r="O139" t="n">
        <v>20919.39</v>
      </c>
      <c r="P139" t="n">
        <v>587.12</v>
      </c>
      <c r="Q139" t="n">
        <v>1206.83</v>
      </c>
      <c r="R139" t="n">
        <v>179.56</v>
      </c>
      <c r="S139" t="n">
        <v>79.25</v>
      </c>
      <c r="T139" t="n">
        <v>47476.89</v>
      </c>
      <c r="U139" t="n">
        <v>0.44</v>
      </c>
      <c r="V139" t="n">
        <v>0.88</v>
      </c>
      <c r="W139" t="n">
        <v>0.24</v>
      </c>
      <c r="X139" t="n">
        <v>2.79</v>
      </c>
      <c r="Y139" t="n">
        <v>0.5</v>
      </c>
      <c r="Z139" t="n">
        <v>10</v>
      </c>
    </row>
    <row r="140">
      <c r="A140" t="n">
        <v>7</v>
      </c>
      <c r="B140" t="n">
        <v>80</v>
      </c>
      <c r="C140" t="inlineStr">
        <is>
          <t xml:space="preserve">CONCLUIDO	</t>
        </is>
      </c>
      <c r="D140" t="n">
        <v>1.844</v>
      </c>
      <c r="E140" t="n">
        <v>54.23</v>
      </c>
      <c r="F140" t="n">
        <v>50.2</v>
      </c>
      <c r="G140" t="n">
        <v>56.83</v>
      </c>
      <c r="H140" t="n">
        <v>0.84</v>
      </c>
      <c r="I140" t="n">
        <v>53</v>
      </c>
      <c r="J140" t="n">
        <v>169.17</v>
      </c>
      <c r="K140" t="n">
        <v>50.28</v>
      </c>
      <c r="L140" t="n">
        <v>8</v>
      </c>
      <c r="M140" t="n">
        <v>51</v>
      </c>
      <c r="N140" t="n">
        <v>30.89</v>
      </c>
      <c r="O140" t="n">
        <v>21098.19</v>
      </c>
      <c r="P140" t="n">
        <v>576.92</v>
      </c>
      <c r="Q140" t="n">
        <v>1206.83</v>
      </c>
      <c r="R140" t="n">
        <v>165</v>
      </c>
      <c r="S140" t="n">
        <v>79.25</v>
      </c>
      <c r="T140" t="n">
        <v>40241.28</v>
      </c>
      <c r="U140" t="n">
        <v>0.48</v>
      </c>
      <c r="V140" t="n">
        <v>0.89</v>
      </c>
      <c r="W140" t="n">
        <v>0.22</v>
      </c>
      <c r="X140" t="n">
        <v>2.37</v>
      </c>
      <c r="Y140" t="n">
        <v>0.5</v>
      </c>
      <c r="Z140" t="n">
        <v>10</v>
      </c>
    </row>
    <row r="141">
      <c r="A141" t="n">
        <v>8</v>
      </c>
      <c r="B141" t="n">
        <v>80</v>
      </c>
      <c r="C141" t="inlineStr">
        <is>
          <t xml:space="preserve">CONCLUIDO	</t>
        </is>
      </c>
      <c r="D141" t="n">
        <v>1.8626</v>
      </c>
      <c r="E141" t="n">
        <v>53.69</v>
      </c>
      <c r="F141" t="n">
        <v>49.85</v>
      </c>
      <c r="G141" t="n">
        <v>63.64</v>
      </c>
      <c r="H141" t="n">
        <v>0.9399999999999999</v>
      </c>
      <c r="I141" t="n">
        <v>47</v>
      </c>
      <c r="J141" t="n">
        <v>170.62</v>
      </c>
      <c r="K141" t="n">
        <v>50.28</v>
      </c>
      <c r="L141" t="n">
        <v>9</v>
      </c>
      <c r="M141" t="n">
        <v>45</v>
      </c>
      <c r="N141" t="n">
        <v>31.34</v>
      </c>
      <c r="O141" t="n">
        <v>21277.6</v>
      </c>
      <c r="P141" t="n">
        <v>566.97</v>
      </c>
      <c r="Q141" t="n">
        <v>1206.82</v>
      </c>
      <c r="R141" t="n">
        <v>153.26</v>
      </c>
      <c r="S141" t="n">
        <v>79.25</v>
      </c>
      <c r="T141" t="n">
        <v>34397.63</v>
      </c>
      <c r="U141" t="n">
        <v>0.52</v>
      </c>
      <c r="V141" t="n">
        <v>0.89</v>
      </c>
      <c r="W141" t="n">
        <v>0.21</v>
      </c>
      <c r="X141" t="n">
        <v>2.02</v>
      </c>
      <c r="Y141" t="n">
        <v>0.5</v>
      </c>
      <c r="Z141" t="n">
        <v>10</v>
      </c>
    </row>
    <row r="142">
      <c r="A142" t="n">
        <v>9</v>
      </c>
      <c r="B142" t="n">
        <v>80</v>
      </c>
      <c r="C142" t="inlineStr">
        <is>
          <t xml:space="preserve">CONCLUIDO	</t>
        </is>
      </c>
      <c r="D142" t="n">
        <v>1.8658</v>
      </c>
      <c r="E142" t="n">
        <v>53.6</v>
      </c>
      <c r="F142" t="n">
        <v>49.92</v>
      </c>
      <c r="G142" t="n">
        <v>71.31</v>
      </c>
      <c r="H142" t="n">
        <v>1.03</v>
      </c>
      <c r="I142" t="n">
        <v>42</v>
      </c>
      <c r="J142" t="n">
        <v>172.08</v>
      </c>
      <c r="K142" t="n">
        <v>50.28</v>
      </c>
      <c r="L142" t="n">
        <v>10</v>
      </c>
      <c r="M142" t="n">
        <v>40</v>
      </c>
      <c r="N142" t="n">
        <v>31.8</v>
      </c>
      <c r="O142" t="n">
        <v>21457.64</v>
      </c>
      <c r="P142" t="n">
        <v>563.87</v>
      </c>
      <c r="Q142" t="n">
        <v>1206.87</v>
      </c>
      <c r="R142" t="n">
        <v>156.21</v>
      </c>
      <c r="S142" t="n">
        <v>79.25</v>
      </c>
      <c r="T142" t="n">
        <v>35901.17</v>
      </c>
      <c r="U142" t="n">
        <v>0.51</v>
      </c>
      <c r="V142" t="n">
        <v>0.89</v>
      </c>
      <c r="W142" t="n">
        <v>0.2</v>
      </c>
      <c r="X142" t="n">
        <v>2.09</v>
      </c>
      <c r="Y142" t="n">
        <v>0.5</v>
      </c>
      <c r="Z142" t="n">
        <v>10</v>
      </c>
    </row>
    <row r="143">
      <c r="A143" t="n">
        <v>10</v>
      </c>
      <c r="B143" t="n">
        <v>80</v>
      </c>
      <c r="C143" t="inlineStr">
        <is>
          <t xml:space="preserve">CONCLUIDO	</t>
        </is>
      </c>
      <c r="D143" t="n">
        <v>1.8825</v>
      </c>
      <c r="E143" t="n">
        <v>53.12</v>
      </c>
      <c r="F143" t="n">
        <v>49.57</v>
      </c>
      <c r="G143" t="n">
        <v>78.27</v>
      </c>
      <c r="H143" t="n">
        <v>1.12</v>
      </c>
      <c r="I143" t="n">
        <v>38</v>
      </c>
      <c r="J143" t="n">
        <v>173.55</v>
      </c>
      <c r="K143" t="n">
        <v>50.28</v>
      </c>
      <c r="L143" t="n">
        <v>11</v>
      </c>
      <c r="M143" t="n">
        <v>36</v>
      </c>
      <c r="N143" t="n">
        <v>32.27</v>
      </c>
      <c r="O143" t="n">
        <v>21638.31</v>
      </c>
      <c r="P143" t="n">
        <v>554.05</v>
      </c>
      <c r="Q143" t="n">
        <v>1206.82</v>
      </c>
      <c r="R143" t="n">
        <v>144.04</v>
      </c>
      <c r="S143" t="n">
        <v>79.25</v>
      </c>
      <c r="T143" t="n">
        <v>29833.78</v>
      </c>
      <c r="U143" t="n">
        <v>0.55</v>
      </c>
      <c r="V143" t="n">
        <v>0.9</v>
      </c>
      <c r="W143" t="n">
        <v>0.2</v>
      </c>
      <c r="X143" t="n">
        <v>1.74</v>
      </c>
      <c r="Y143" t="n">
        <v>0.5</v>
      </c>
      <c r="Z143" t="n">
        <v>10</v>
      </c>
    </row>
    <row r="144">
      <c r="A144" t="n">
        <v>11</v>
      </c>
      <c r="B144" t="n">
        <v>80</v>
      </c>
      <c r="C144" t="inlineStr">
        <is>
          <t xml:space="preserve">CONCLUIDO	</t>
        </is>
      </c>
      <c r="D144" t="n">
        <v>1.8951</v>
      </c>
      <c r="E144" t="n">
        <v>52.77</v>
      </c>
      <c r="F144" t="n">
        <v>49.35</v>
      </c>
      <c r="G144" t="n">
        <v>87.09</v>
      </c>
      <c r="H144" t="n">
        <v>1.22</v>
      </c>
      <c r="I144" t="n">
        <v>34</v>
      </c>
      <c r="J144" t="n">
        <v>175.02</v>
      </c>
      <c r="K144" t="n">
        <v>50.28</v>
      </c>
      <c r="L144" t="n">
        <v>12</v>
      </c>
      <c r="M144" t="n">
        <v>32</v>
      </c>
      <c r="N144" t="n">
        <v>32.74</v>
      </c>
      <c r="O144" t="n">
        <v>21819.6</v>
      </c>
      <c r="P144" t="n">
        <v>546.61</v>
      </c>
      <c r="Q144" t="n">
        <v>1206.81</v>
      </c>
      <c r="R144" t="n">
        <v>136.55</v>
      </c>
      <c r="S144" t="n">
        <v>79.25</v>
      </c>
      <c r="T144" t="n">
        <v>26108.61</v>
      </c>
      <c r="U144" t="n">
        <v>0.58</v>
      </c>
      <c r="V144" t="n">
        <v>0.9</v>
      </c>
      <c r="W144" t="n">
        <v>0.19</v>
      </c>
      <c r="X144" t="n">
        <v>1.52</v>
      </c>
      <c r="Y144" t="n">
        <v>0.5</v>
      </c>
      <c r="Z144" t="n">
        <v>10</v>
      </c>
    </row>
    <row r="145">
      <c r="A145" t="n">
        <v>12</v>
      </c>
      <c r="B145" t="n">
        <v>80</v>
      </c>
      <c r="C145" t="inlineStr">
        <is>
          <t xml:space="preserve">CONCLUIDO	</t>
        </is>
      </c>
      <c r="D145" t="n">
        <v>1.9037</v>
      </c>
      <c r="E145" t="n">
        <v>52.53</v>
      </c>
      <c r="F145" t="n">
        <v>49.2</v>
      </c>
      <c r="G145" t="n">
        <v>95.23</v>
      </c>
      <c r="H145" t="n">
        <v>1.31</v>
      </c>
      <c r="I145" t="n">
        <v>31</v>
      </c>
      <c r="J145" t="n">
        <v>176.49</v>
      </c>
      <c r="K145" t="n">
        <v>50.28</v>
      </c>
      <c r="L145" t="n">
        <v>13</v>
      </c>
      <c r="M145" t="n">
        <v>29</v>
      </c>
      <c r="N145" t="n">
        <v>33.21</v>
      </c>
      <c r="O145" t="n">
        <v>22001.54</v>
      </c>
      <c r="P145" t="n">
        <v>539.58</v>
      </c>
      <c r="Q145" t="n">
        <v>1206.81</v>
      </c>
      <c r="R145" t="n">
        <v>131.74</v>
      </c>
      <c r="S145" t="n">
        <v>79.25</v>
      </c>
      <c r="T145" t="n">
        <v>23718.13</v>
      </c>
      <c r="U145" t="n">
        <v>0.6</v>
      </c>
      <c r="V145" t="n">
        <v>0.9</v>
      </c>
      <c r="W145" t="n">
        <v>0.18</v>
      </c>
      <c r="X145" t="n">
        <v>1.38</v>
      </c>
      <c r="Y145" t="n">
        <v>0.5</v>
      </c>
      <c r="Z145" t="n">
        <v>10</v>
      </c>
    </row>
    <row r="146">
      <c r="A146" t="n">
        <v>13</v>
      </c>
      <c r="B146" t="n">
        <v>80</v>
      </c>
      <c r="C146" t="inlineStr">
        <is>
          <t xml:space="preserve">CONCLUIDO	</t>
        </is>
      </c>
      <c r="D146" t="n">
        <v>1.9091</v>
      </c>
      <c r="E146" t="n">
        <v>52.38</v>
      </c>
      <c r="F146" t="n">
        <v>49.12</v>
      </c>
      <c r="G146" t="n">
        <v>101.63</v>
      </c>
      <c r="H146" t="n">
        <v>1.4</v>
      </c>
      <c r="I146" t="n">
        <v>29</v>
      </c>
      <c r="J146" t="n">
        <v>177.97</v>
      </c>
      <c r="K146" t="n">
        <v>50.28</v>
      </c>
      <c r="L146" t="n">
        <v>14</v>
      </c>
      <c r="M146" t="n">
        <v>27</v>
      </c>
      <c r="N146" t="n">
        <v>33.69</v>
      </c>
      <c r="O146" t="n">
        <v>22184.13</v>
      </c>
      <c r="P146" t="n">
        <v>533.1</v>
      </c>
      <c r="Q146" t="n">
        <v>1206.83</v>
      </c>
      <c r="R146" t="n">
        <v>128.78</v>
      </c>
      <c r="S146" t="n">
        <v>79.25</v>
      </c>
      <c r="T146" t="n">
        <v>22251.11</v>
      </c>
      <c r="U146" t="n">
        <v>0.62</v>
      </c>
      <c r="V146" t="n">
        <v>0.91</v>
      </c>
      <c r="W146" t="n">
        <v>0.18</v>
      </c>
      <c r="X146" t="n">
        <v>1.29</v>
      </c>
      <c r="Y146" t="n">
        <v>0.5</v>
      </c>
      <c r="Z146" t="n">
        <v>10</v>
      </c>
    </row>
    <row r="147">
      <c r="A147" t="n">
        <v>14</v>
      </c>
      <c r="B147" t="n">
        <v>80</v>
      </c>
      <c r="C147" t="inlineStr">
        <is>
          <t xml:space="preserve">CONCLUIDO	</t>
        </is>
      </c>
      <c r="D147" t="n">
        <v>1.9185</v>
      </c>
      <c r="E147" t="n">
        <v>52.12</v>
      </c>
      <c r="F147" t="n">
        <v>48.96</v>
      </c>
      <c r="G147" t="n">
        <v>112.99</v>
      </c>
      <c r="H147" t="n">
        <v>1.48</v>
      </c>
      <c r="I147" t="n">
        <v>26</v>
      </c>
      <c r="J147" t="n">
        <v>179.46</v>
      </c>
      <c r="K147" t="n">
        <v>50.28</v>
      </c>
      <c r="L147" t="n">
        <v>15</v>
      </c>
      <c r="M147" t="n">
        <v>24</v>
      </c>
      <c r="N147" t="n">
        <v>34.18</v>
      </c>
      <c r="O147" t="n">
        <v>22367.38</v>
      </c>
      <c r="P147" t="n">
        <v>523.78</v>
      </c>
      <c r="Q147" t="n">
        <v>1206.82</v>
      </c>
      <c r="R147" t="n">
        <v>123.5</v>
      </c>
      <c r="S147" t="n">
        <v>79.25</v>
      </c>
      <c r="T147" t="n">
        <v>19625.94</v>
      </c>
      <c r="U147" t="n">
        <v>0.64</v>
      </c>
      <c r="V147" t="n">
        <v>0.91</v>
      </c>
      <c r="W147" t="n">
        <v>0.18</v>
      </c>
      <c r="X147" t="n">
        <v>1.13</v>
      </c>
      <c r="Y147" t="n">
        <v>0.5</v>
      </c>
      <c r="Z147" t="n">
        <v>10</v>
      </c>
    </row>
    <row r="148">
      <c r="A148" t="n">
        <v>15</v>
      </c>
      <c r="B148" t="n">
        <v>80</v>
      </c>
      <c r="C148" t="inlineStr">
        <is>
          <t xml:space="preserve">CONCLUIDO	</t>
        </is>
      </c>
      <c r="D148" t="n">
        <v>1.9212</v>
      </c>
      <c r="E148" t="n">
        <v>52.05</v>
      </c>
      <c r="F148" t="n">
        <v>48.92</v>
      </c>
      <c r="G148" t="n">
        <v>117.41</v>
      </c>
      <c r="H148" t="n">
        <v>1.57</v>
      </c>
      <c r="I148" t="n">
        <v>25</v>
      </c>
      <c r="J148" t="n">
        <v>180.95</v>
      </c>
      <c r="K148" t="n">
        <v>50.28</v>
      </c>
      <c r="L148" t="n">
        <v>16</v>
      </c>
      <c r="M148" t="n">
        <v>23</v>
      </c>
      <c r="N148" t="n">
        <v>34.67</v>
      </c>
      <c r="O148" t="n">
        <v>22551.28</v>
      </c>
      <c r="P148" t="n">
        <v>518.67</v>
      </c>
      <c r="Q148" t="n">
        <v>1206.82</v>
      </c>
      <c r="R148" t="n">
        <v>121.93</v>
      </c>
      <c r="S148" t="n">
        <v>79.25</v>
      </c>
      <c r="T148" t="n">
        <v>18846.59</v>
      </c>
      <c r="U148" t="n">
        <v>0.65</v>
      </c>
      <c r="V148" t="n">
        <v>0.91</v>
      </c>
      <c r="W148" t="n">
        <v>0.18</v>
      </c>
      <c r="X148" t="n">
        <v>1.09</v>
      </c>
      <c r="Y148" t="n">
        <v>0.5</v>
      </c>
      <c r="Z148" t="n">
        <v>10</v>
      </c>
    </row>
    <row r="149">
      <c r="A149" t="n">
        <v>16</v>
      </c>
      <c r="B149" t="n">
        <v>80</v>
      </c>
      <c r="C149" t="inlineStr">
        <is>
          <t xml:space="preserve">CONCLUIDO	</t>
        </is>
      </c>
      <c r="D149" t="n">
        <v>1.9288</v>
      </c>
      <c r="E149" t="n">
        <v>51.85</v>
      </c>
      <c r="F149" t="n">
        <v>48.78</v>
      </c>
      <c r="G149" t="n">
        <v>127.26</v>
      </c>
      <c r="H149" t="n">
        <v>1.65</v>
      </c>
      <c r="I149" t="n">
        <v>23</v>
      </c>
      <c r="J149" t="n">
        <v>182.45</v>
      </c>
      <c r="K149" t="n">
        <v>50.28</v>
      </c>
      <c r="L149" t="n">
        <v>17</v>
      </c>
      <c r="M149" t="n">
        <v>21</v>
      </c>
      <c r="N149" t="n">
        <v>35.17</v>
      </c>
      <c r="O149" t="n">
        <v>22735.98</v>
      </c>
      <c r="P149" t="n">
        <v>513.01</v>
      </c>
      <c r="Q149" t="n">
        <v>1206.84</v>
      </c>
      <c r="R149" t="n">
        <v>116.99</v>
      </c>
      <c r="S149" t="n">
        <v>79.25</v>
      </c>
      <c r="T149" t="n">
        <v>16387.25</v>
      </c>
      <c r="U149" t="n">
        <v>0.68</v>
      </c>
      <c r="V149" t="n">
        <v>0.91</v>
      </c>
      <c r="W149" t="n">
        <v>0.18</v>
      </c>
      <c r="X149" t="n">
        <v>0.95</v>
      </c>
      <c r="Y149" t="n">
        <v>0.5</v>
      </c>
      <c r="Z149" t="n">
        <v>10</v>
      </c>
    </row>
    <row r="150">
      <c r="A150" t="n">
        <v>17</v>
      </c>
      <c r="B150" t="n">
        <v>80</v>
      </c>
      <c r="C150" t="inlineStr">
        <is>
          <t xml:space="preserve">CONCLUIDO	</t>
        </is>
      </c>
      <c r="D150" t="n">
        <v>1.9291</v>
      </c>
      <c r="E150" t="n">
        <v>51.84</v>
      </c>
      <c r="F150" t="n">
        <v>48.8</v>
      </c>
      <c r="G150" t="n">
        <v>133.1</v>
      </c>
      <c r="H150" t="n">
        <v>1.74</v>
      </c>
      <c r="I150" t="n">
        <v>22</v>
      </c>
      <c r="J150" t="n">
        <v>183.95</v>
      </c>
      <c r="K150" t="n">
        <v>50.28</v>
      </c>
      <c r="L150" t="n">
        <v>18</v>
      </c>
      <c r="M150" t="n">
        <v>20</v>
      </c>
      <c r="N150" t="n">
        <v>35.67</v>
      </c>
      <c r="O150" t="n">
        <v>22921.24</v>
      </c>
      <c r="P150" t="n">
        <v>504.26</v>
      </c>
      <c r="Q150" t="n">
        <v>1206.81</v>
      </c>
      <c r="R150" t="n">
        <v>117.94</v>
      </c>
      <c r="S150" t="n">
        <v>79.25</v>
      </c>
      <c r="T150" t="n">
        <v>16864.51</v>
      </c>
      <c r="U150" t="n">
        <v>0.67</v>
      </c>
      <c r="V150" t="n">
        <v>0.91</v>
      </c>
      <c r="W150" t="n">
        <v>0.17</v>
      </c>
      <c r="X150" t="n">
        <v>0.97</v>
      </c>
      <c r="Y150" t="n">
        <v>0.5</v>
      </c>
      <c r="Z150" t="n">
        <v>10</v>
      </c>
    </row>
    <row r="151">
      <c r="A151" t="n">
        <v>18</v>
      </c>
      <c r="B151" t="n">
        <v>80</v>
      </c>
      <c r="C151" t="inlineStr">
        <is>
          <t xml:space="preserve">CONCLUIDO	</t>
        </is>
      </c>
      <c r="D151" t="n">
        <v>1.9347</v>
      </c>
      <c r="E151" t="n">
        <v>51.69</v>
      </c>
      <c r="F151" t="n">
        <v>48.72</v>
      </c>
      <c r="G151" t="n">
        <v>146.15</v>
      </c>
      <c r="H151" t="n">
        <v>1.82</v>
      </c>
      <c r="I151" t="n">
        <v>20</v>
      </c>
      <c r="J151" t="n">
        <v>185.46</v>
      </c>
      <c r="K151" t="n">
        <v>50.28</v>
      </c>
      <c r="L151" t="n">
        <v>19</v>
      </c>
      <c r="M151" t="n">
        <v>18</v>
      </c>
      <c r="N151" t="n">
        <v>36.18</v>
      </c>
      <c r="O151" t="n">
        <v>23107.19</v>
      </c>
      <c r="P151" t="n">
        <v>499.54</v>
      </c>
      <c r="Q151" t="n">
        <v>1206.81</v>
      </c>
      <c r="R151" t="n">
        <v>115.24</v>
      </c>
      <c r="S151" t="n">
        <v>79.25</v>
      </c>
      <c r="T151" t="n">
        <v>15525.06</v>
      </c>
      <c r="U151" t="n">
        <v>0.6899999999999999</v>
      </c>
      <c r="V151" t="n">
        <v>0.91</v>
      </c>
      <c r="W151" t="n">
        <v>0.17</v>
      </c>
      <c r="X151" t="n">
        <v>0.89</v>
      </c>
      <c r="Y151" t="n">
        <v>0.5</v>
      </c>
      <c r="Z151" t="n">
        <v>10</v>
      </c>
    </row>
    <row r="152">
      <c r="A152" t="n">
        <v>19</v>
      </c>
      <c r="B152" t="n">
        <v>80</v>
      </c>
      <c r="C152" t="inlineStr">
        <is>
          <t xml:space="preserve">CONCLUIDO	</t>
        </is>
      </c>
      <c r="D152" t="n">
        <v>1.9383</v>
      </c>
      <c r="E152" t="n">
        <v>51.59</v>
      </c>
      <c r="F152" t="n">
        <v>48.66</v>
      </c>
      <c r="G152" t="n">
        <v>153.65</v>
      </c>
      <c r="H152" t="n">
        <v>1.9</v>
      </c>
      <c r="I152" t="n">
        <v>19</v>
      </c>
      <c r="J152" t="n">
        <v>186.97</v>
      </c>
      <c r="K152" t="n">
        <v>50.28</v>
      </c>
      <c r="L152" t="n">
        <v>20</v>
      </c>
      <c r="M152" t="n">
        <v>17</v>
      </c>
      <c r="N152" t="n">
        <v>36.69</v>
      </c>
      <c r="O152" t="n">
        <v>23293.82</v>
      </c>
      <c r="P152" t="n">
        <v>492.94</v>
      </c>
      <c r="Q152" t="n">
        <v>1206.81</v>
      </c>
      <c r="R152" t="n">
        <v>113.07</v>
      </c>
      <c r="S152" t="n">
        <v>79.25</v>
      </c>
      <c r="T152" t="n">
        <v>14443.26</v>
      </c>
      <c r="U152" t="n">
        <v>0.7</v>
      </c>
      <c r="V152" t="n">
        <v>0.91</v>
      </c>
      <c r="W152" t="n">
        <v>0.17</v>
      </c>
      <c r="X152" t="n">
        <v>0.83</v>
      </c>
      <c r="Y152" t="n">
        <v>0.5</v>
      </c>
      <c r="Z152" t="n">
        <v>10</v>
      </c>
    </row>
    <row r="153">
      <c r="A153" t="n">
        <v>20</v>
      </c>
      <c r="B153" t="n">
        <v>80</v>
      </c>
      <c r="C153" t="inlineStr">
        <is>
          <t xml:space="preserve">CONCLUIDO	</t>
        </is>
      </c>
      <c r="D153" t="n">
        <v>1.9415</v>
      </c>
      <c r="E153" t="n">
        <v>51.51</v>
      </c>
      <c r="F153" t="n">
        <v>48.6</v>
      </c>
      <c r="G153" t="n">
        <v>162.01</v>
      </c>
      <c r="H153" t="n">
        <v>1.98</v>
      </c>
      <c r="I153" t="n">
        <v>18</v>
      </c>
      <c r="J153" t="n">
        <v>188.49</v>
      </c>
      <c r="K153" t="n">
        <v>50.28</v>
      </c>
      <c r="L153" t="n">
        <v>21</v>
      </c>
      <c r="M153" t="n">
        <v>14</v>
      </c>
      <c r="N153" t="n">
        <v>37.21</v>
      </c>
      <c r="O153" t="n">
        <v>23481.16</v>
      </c>
      <c r="P153" t="n">
        <v>485.3</v>
      </c>
      <c r="Q153" t="n">
        <v>1206.83</v>
      </c>
      <c r="R153" t="n">
        <v>111.12</v>
      </c>
      <c r="S153" t="n">
        <v>79.25</v>
      </c>
      <c r="T153" t="n">
        <v>13477.18</v>
      </c>
      <c r="U153" t="n">
        <v>0.71</v>
      </c>
      <c r="V153" t="n">
        <v>0.92</v>
      </c>
      <c r="W153" t="n">
        <v>0.17</v>
      </c>
      <c r="X153" t="n">
        <v>0.77</v>
      </c>
      <c r="Y153" t="n">
        <v>0.5</v>
      </c>
      <c r="Z153" t="n">
        <v>10</v>
      </c>
    </row>
    <row r="154">
      <c r="A154" t="n">
        <v>21</v>
      </c>
      <c r="B154" t="n">
        <v>80</v>
      </c>
      <c r="C154" t="inlineStr">
        <is>
          <t xml:space="preserve">CONCLUIDO	</t>
        </is>
      </c>
      <c r="D154" t="n">
        <v>1.9445</v>
      </c>
      <c r="E154" t="n">
        <v>51.43</v>
      </c>
      <c r="F154" t="n">
        <v>48.56</v>
      </c>
      <c r="G154" t="n">
        <v>171.37</v>
      </c>
      <c r="H154" t="n">
        <v>2.05</v>
      </c>
      <c r="I154" t="n">
        <v>17</v>
      </c>
      <c r="J154" t="n">
        <v>190.01</v>
      </c>
      <c r="K154" t="n">
        <v>50.28</v>
      </c>
      <c r="L154" t="n">
        <v>22</v>
      </c>
      <c r="M154" t="n">
        <v>10</v>
      </c>
      <c r="N154" t="n">
        <v>37.74</v>
      </c>
      <c r="O154" t="n">
        <v>23669.2</v>
      </c>
      <c r="P154" t="n">
        <v>479.63</v>
      </c>
      <c r="Q154" t="n">
        <v>1206.81</v>
      </c>
      <c r="R154" t="n">
        <v>109.41</v>
      </c>
      <c r="S154" t="n">
        <v>79.25</v>
      </c>
      <c r="T154" t="n">
        <v>12625.36</v>
      </c>
      <c r="U154" t="n">
        <v>0.72</v>
      </c>
      <c r="V154" t="n">
        <v>0.92</v>
      </c>
      <c r="W154" t="n">
        <v>0.17</v>
      </c>
      <c r="X154" t="n">
        <v>0.73</v>
      </c>
      <c r="Y154" t="n">
        <v>0.5</v>
      </c>
      <c r="Z154" t="n">
        <v>10</v>
      </c>
    </row>
    <row r="155">
      <c r="A155" t="n">
        <v>22</v>
      </c>
      <c r="B155" t="n">
        <v>80</v>
      </c>
      <c r="C155" t="inlineStr">
        <is>
          <t xml:space="preserve">CONCLUIDO	</t>
        </is>
      </c>
      <c r="D155" t="n">
        <v>1.9438</v>
      </c>
      <c r="E155" t="n">
        <v>51.45</v>
      </c>
      <c r="F155" t="n">
        <v>48.57</v>
      </c>
      <c r="G155" t="n">
        <v>171.44</v>
      </c>
      <c r="H155" t="n">
        <v>2.13</v>
      </c>
      <c r="I155" t="n">
        <v>17</v>
      </c>
      <c r="J155" t="n">
        <v>191.55</v>
      </c>
      <c r="K155" t="n">
        <v>50.28</v>
      </c>
      <c r="L155" t="n">
        <v>23</v>
      </c>
      <c r="M155" t="n">
        <v>3</v>
      </c>
      <c r="N155" t="n">
        <v>38.27</v>
      </c>
      <c r="O155" t="n">
        <v>23857.96</v>
      </c>
      <c r="P155" t="n">
        <v>478.52</v>
      </c>
      <c r="Q155" t="n">
        <v>1206.82</v>
      </c>
      <c r="R155" t="n">
        <v>109.66</v>
      </c>
      <c r="S155" t="n">
        <v>79.25</v>
      </c>
      <c r="T155" t="n">
        <v>12749.55</v>
      </c>
      <c r="U155" t="n">
        <v>0.72</v>
      </c>
      <c r="V155" t="n">
        <v>0.92</v>
      </c>
      <c r="W155" t="n">
        <v>0.18</v>
      </c>
      <c r="X155" t="n">
        <v>0.74</v>
      </c>
      <c r="Y155" t="n">
        <v>0.5</v>
      </c>
      <c r="Z155" t="n">
        <v>10</v>
      </c>
    </row>
    <row r="156">
      <c r="A156" t="n">
        <v>23</v>
      </c>
      <c r="B156" t="n">
        <v>80</v>
      </c>
      <c r="C156" t="inlineStr">
        <is>
          <t xml:space="preserve">CONCLUIDO	</t>
        </is>
      </c>
      <c r="D156" t="n">
        <v>1.9438</v>
      </c>
      <c r="E156" t="n">
        <v>51.45</v>
      </c>
      <c r="F156" t="n">
        <v>48.57</v>
      </c>
      <c r="G156" t="n">
        <v>171.44</v>
      </c>
      <c r="H156" t="n">
        <v>2.21</v>
      </c>
      <c r="I156" t="n">
        <v>17</v>
      </c>
      <c r="J156" t="n">
        <v>193.08</v>
      </c>
      <c r="K156" t="n">
        <v>50.28</v>
      </c>
      <c r="L156" t="n">
        <v>24</v>
      </c>
      <c r="M156" t="n">
        <v>0</v>
      </c>
      <c r="N156" t="n">
        <v>38.8</v>
      </c>
      <c r="O156" t="n">
        <v>24047.45</v>
      </c>
      <c r="P156" t="n">
        <v>481.94</v>
      </c>
      <c r="Q156" t="n">
        <v>1206.84</v>
      </c>
      <c r="R156" t="n">
        <v>109.53</v>
      </c>
      <c r="S156" t="n">
        <v>79.25</v>
      </c>
      <c r="T156" t="n">
        <v>12683.81</v>
      </c>
      <c r="U156" t="n">
        <v>0.72</v>
      </c>
      <c r="V156" t="n">
        <v>0.92</v>
      </c>
      <c r="W156" t="n">
        <v>0.19</v>
      </c>
      <c r="X156" t="n">
        <v>0.74</v>
      </c>
      <c r="Y156" t="n">
        <v>0.5</v>
      </c>
      <c r="Z156" t="n">
        <v>10</v>
      </c>
    </row>
    <row r="157">
      <c r="A157" t="n">
        <v>0</v>
      </c>
      <c r="B157" t="n">
        <v>35</v>
      </c>
      <c r="C157" t="inlineStr">
        <is>
          <t xml:space="preserve">CONCLUIDO	</t>
        </is>
      </c>
      <c r="D157" t="n">
        <v>1.3612</v>
      </c>
      <c r="E157" t="n">
        <v>73.47</v>
      </c>
      <c r="F157" t="n">
        <v>65.27</v>
      </c>
      <c r="G157" t="n">
        <v>10.7</v>
      </c>
      <c r="H157" t="n">
        <v>0.22</v>
      </c>
      <c r="I157" t="n">
        <v>366</v>
      </c>
      <c r="J157" t="n">
        <v>80.84</v>
      </c>
      <c r="K157" t="n">
        <v>35.1</v>
      </c>
      <c r="L157" t="n">
        <v>1</v>
      </c>
      <c r="M157" t="n">
        <v>364</v>
      </c>
      <c r="N157" t="n">
        <v>9.74</v>
      </c>
      <c r="O157" t="n">
        <v>10204.21</v>
      </c>
      <c r="P157" t="n">
        <v>501.67</v>
      </c>
      <c r="Q157" t="n">
        <v>1206.95</v>
      </c>
      <c r="R157" t="n">
        <v>677.62</v>
      </c>
      <c r="S157" t="n">
        <v>79.25</v>
      </c>
      <c r="T157" t="n">
        <v>294985.03</v>
      </c>
      <c r="U157" t="n">
        <v>0.12</v>
      </c>
      <c r="V157" t="n">
        <v>0.68</v>
      </c>
      <c r="W157" t="n">
        <v>0.72</v>
      </c>
      <c r="X157" t="n">
        <v>17.44</v>
      </c>
      <c r="Y157" t="n">
        <v>0.5</v>
      </c>
      <c r="Z157" t="n">
        <v>10</v>
      </c>
    </row>
    <row r="158">
      <c r="A158" t="n">
        <v>1</v>
      </c>
      <c r="B158" t="n">
        <v>35</v>
      </c>
      <c r="C158" t="inlineStr">
        <is>
          <t xml:space="preserve">CONCLUIDO	</t>
        </is>
      </c>
      <c r="D158" t="n">
        <v>1.6914</v>
      </c>
      <c r="E158" t="n">
        <v>59.12</v>
      </c>
      <c r="F158" t="n">
        <v>54.68</v>
      </c>
      <c r="G158" t="n">
        <v>22.17</v>
      </c>
      <c r="H158" t="n">
        <v>0.43</v>
      </c>
      <c r="I158" t="n">
        <v>148</v>
      </c>
      <c r="J158" t="n">
        <v>82.04000000000001</v>
      </c>
      <c r="K158" t="n">
        <v>35.1</v>
      </c>
      <c r="L158" t="n">
        <v>2</v>
      </c>
      <c r="M158" t="n">
        <v>146</v>
      </c>
      <c r="N158" t="n">
        <v>9.94</v>
      </c>
      <c r="O158" t="n">
        <v>10352.53</v>
      </c>
      <c r="P158" t="n">
        <v>407.36</v>
      </c>
      <c r="Q158" t="n">
        <v>1206.83</v>
      </c>
      <c r="R158" t="n">
        <v>317.13</v>
      </c>
      <c r="S158" t="n">
        <v>79.25</v>
      </c>
      <c r="T158" t="n">
        <v>115829.4</v>
      </c>
      <c r="U158" t="n">
        <v>0.25</v>
      </c>
      <c r="V158" t="n">
        <v>0.8100000000000001</v>
      </c>
      <c r="W158" t="n">
        <v>0.38</v>
      </c>
      <c r="X158" t="n">
        <v>6.85</v>
      </c>
      <c r="Y158" t="n">
        <v>0.5</v>
      </c>
      <c r="Z158" t="n">
        <v>10</v>
      </c>
    </row>
    <row r="159">
      <c r="A159" t="n">
        <v>2</v>
      </c>
      <c r="B159" t="n">
        <v>35</v>
      </c>
      <c r="C159" t="inlineStr">
        <is>
          <t xml:space="preserve">CONCLUIDO	</t>
        </is>
      </c>
      <c r="D159" t="n">
        <v>1.8041</v>
      </c>
      <c r="E159" t="n">
        <v>55.43</v>
      </c>
      <c r="F159" t="n">
        <v>51.97</v>
      </c>
      <c r="G159" t="n">
        <v>34.27</v>
      </c>
      <c r="H159" t="n">
        <v>0.63</v>
      </c>
      <c r="I159" t="n">
        <v>91</v>
      </c>
      <c r="J159" t="n">
        <v>83.25</v>
      </c>
      <c r="K159" t="n">
        <v>35.1</v>
      </c>
      <c r="L159" t="n">
        <v>3</v>
      </c>
      <c r="M159" t="n">
        <v>89</v>
      </c>
      <c r="N159" t="n">
        <v>10.15</v>
      </c>
      <c r="O159" t="n">
        <v>10501.19</v>
      </c>
      <c r="P159" t="n">
        <v>375.18</v>
      </c>
      <c r="Q159" t="n">
        <v>1206.86</v>
      </c>
      <c r="R159" t="n">
        <v>225.19</v>
      </c>
      <c r="S159" t="n">
        <v>79.25</v>
      </c>
      <c r="T159" t="n">
        <v>70144.25999999999</v>
      </c>
      <c r="U159" t="n">
        <v>0.35</v>
      </c>
      <c r="V159" t="n">
        <v>0.86</v>
      </c>
      <c r="W159" t="n">
        <v>0.28</v>
      </c>
      <c r="X159" t="n">
        <v>4.14</v>
      </c>
      <c r="Y159" t="n">
        <v>0.5</v>
      </c>
      <c r="Z159" t="n">
        <v>10</v>
      </c>
    </row>
    <row r="160">
      <c r="A160" t="n">
        <v>3</v>
      </c>
      <c r="B160" t="n">
        <v>35</v>
      </c>
      <c r="C160" t="inlineStr">
        <is>
          <t xml:space="preserve">CONCLUIDO	</t>
        </is>
      </c>
      <c r="D160" t="n">
        <v>1.8597</v>
      </c>
      <c r="E160" t="n">
        <v>53.77</v>
      </c>
      <c r="F160" t="n">
        <v>50.76</v>
      </c>
      <c r="G160" t="n">
        <v>46.85</v>
      </c>
      <c r="H160" t="n">
        <v>0.83</v>
      </c>
      <c r="I160" t="n">
        <v>65</v>
      </c>
      <c r="J160" t="n">
        <v>84.45999999999999</v>
      </c>
      <c r="K160" t="n">
        <v>35.1</v>
      </c>
      <c r="L160" t="n">
        <v>4</v>
      </c>
      <c r="M160" t="n">
        <v>63</v>
      </c>
      <c r="N160" t="n">
        <v>10.36</v>
      </c>
      <c r="O160" t="n">
        <v>10650.22</v>
      </c>
      <c r="P160" t="n">
        <v>352.84</v>
      </c>
      <c r="Q160" t="n">
        <v>1206.81</v>
      </c>
      <c r="R160" t="n">
        <v>184.05</v>
      </c>
      <c r="S160" t="n">
        <v>79.25</v>
      </c>
      <c r="T160" t="n">
        <v>49705.02</v>
      </c>
      <c r="U160" t="n">
        <v>0.43</v>
      </c>
      <c r="V160" t="n">
        <v>0.88</v>
      </c>
      <c r="W160" t="n">
        <v>0.25</v>
      </c>
      <c r="X160" t="n">
        <v>2.93</v>
      </c>
      <c r="Y160" t="n">
        <v>0.5</v>
      </c>
      <c r="Z160" t="n">
        <v>10</v>
      </c>
    </row>
    <row r="161">
      <c r="A161" t="n">
        <v>4</v>
      </c>
      <c r="B161" t="n">
        <v>35</v>
      </c>
      <c r="C161" t="inlineStr">
        <is>
          <t xml:space="preserve">CONCLUIDO	</t>
        </is>
      </c>
      <c r="D161" t="n">
        <v>1.8966</v>
      </c>
      <c r="E161" t="n">
        <v>52.73</v>
      </c>
      <c r="F161" t="n">
        <v>49.99</v>
      </c>
      <c r="G161" t="n">
        <v>61.21</v>
      </c>
      <c r="H161" t="n">
        <v>1.02</v>
      </c>
      <c r="I161" t="n">
        <v>49</v>
      </c>
      <c r="J161" t="n">
        <v>85.67</v>
      </c>
      <c r="K161" t="n">
        <v>35.1</v>
      </c>
      <c r="L161" t="n">
        <v>5</v>
      </c>
      <c r="M161" t="n">
        <v>47</v>
      </c>
      <c r="N161" t="n">
        <v>10.57</v>
      </c>
      <c r="O161" t="n">
        <v>10799.59</v>
      </c>
      <c r="P161" t="n">
        <v>333.38</v>
      </c>
      <c r="Q161" t="n">
        <v>1206.83</v>
      </c>
      <c r="R161" t="n">
        <v>158.03</v>
      </c>
      <c r="S161" t="n">
        <v>79.25</v>
      </c>
      <c r="T161" t="n">
        <v>36773.73</v>
      </c>
      <c r="U161" t="n">
        <v>0.5</v>
      </c>
      <c r="V161" t="n">
        <v>0.89</v>
      </c>
      <c r="W161" t="n">
        <v>0.22</v>
      </c>
      <c r="X161" t="n">
        <v>2.16</v>
      </c>
      <c r="Y161" t="n">
        <v>0.5</v>
      </c>
      <c r="Z161" t="n">
        <v>10</v>
      </c>
    </row>
    <row r="162">
      <c r="A162" t="n">
        <v>5</v>
      </c>
      <c r="B162" t="n">
        <v>35</v>
      </c>
      <c r="C162" t="inlineStr">
        <is>
          <t xml:space="preserve">CONCLUIDO	</t>
        </is>
      </c>
      <c r="D162" t="n">
        <v>1.9134</v>
      </c>
      <c r="E162" t="n">
        <v>52.26</v>
      </c>
      <c r="F162" t="n">
        <v>49.68</v>
      </c>
      <c r="G162" t="n">
        <v>74.52</v>
      </c>
      <c r="H162" t="n">
        <v>1.21</v>
      </c>
      <c r="I162" t="n">
        <v>40</v>
      </c>
      <c r="J162" t="n">
        <v>86.88</v>
      </c>
      <c r="K162" t="n">
        <v>35.1</v>
      </c>
      <c r="L162" t="n">
        <v>6</v>
      </c>
      <c r="M162" t="n">
        <v>29</v>
      </c>
      <c r="N162" t="n">
        <v>10.78</v>
      </c>
      <c r="O162" t="n">
        <v>10949.33</v>
      </c>
      <c r="P162" t="n">
        <v>317.63</v>
      </c>
      <c r="Q162" t="n">
        <v>1206.81</v>
      </c>
      <c r="R162" t="n">
        <v>147.41</v>
      </c>
      <c r="S162" t="n">
        <v>79.25</v>
      </c>
      <c r="T162" t="n">
        <v>31508.04</v>
      </c>
      <c r="U162" t="n">
        <v>0.54</v>
      </c>
      <c r="V162" t="n">
        <v>0.9</v>
      </c>
      <c r="W162" t="n">
        <v>0.21</v>
      </c>
      <c r="X162" t="n">
        <v>1.85</v>
      </c>
      <c r="Y162" t="n">
        <v>0.5</v>
      </c>
      <c r="Z162" t="n">
        <v>10</v>
      </c>
    </row>
    <row r="163">
      <c r="A163" t="n">
        <v>6</v>
      </c>
      <c r="B163" t="n">
        <v>35</v>
      </c>
      <c r="C163" t="inlineStr">
        <is>
          <t xml:space="preserve">CONCLUIDO	</t>
        </is>
      </c>
      <c r="D163" t="n">
        <v>1.9223</v>
      </c>
      <c r="E163" t="n">
        <v>52.02</v>
      </c>
      <c r="F163" t="n">
        <v>49.51</v>
      </c>
      <c r="G163" t="n">
        <v>82.52</v>
      </c>
      <c r="H163" t="n">
        <v>1.39</v>
      </c>
      <c r="I163" t="n">
        <v>36</v>
      </c>
      <c r="J163" t="n">
        <v>88.09999999999999</v>
      </c>
      <c r="K163" t="n">
        <v>35.1</v>
      </c>
      <c r="L163" t="n">
        <v>7</v>
      </c>
      <c r="M163" t="n">
        <v>0</v>
      </c>
      <c r="N163" t="n">
        <v>11</v>
      </c>
      <c r="O163" t="n">
        <v>11099.43</v>
      </c>
      <c r="P163" t="n">
        <v>311.01</v>
      </c>
      <c r="Q163" t="n">
        <v>1206.81</v>
      </c>
      <c r="R163" t="n">
        <v>140.38</v>
      </c>
      <c r="S163" t="n">
        <v>79.25</v>
      </c>
      <c r="T163" t="n">
        <v>28013.64</v>
      </c>
      <c r="U163" t="n">
        <v>0.5600000000000001</v>
      </c>
      <c r="V163" t="n">
        <v>0.9</v>
      </c>
      <c r="W163" t="n">
        <v>0.24</v>
      </c>
      <c r="X163" t="n">
        <v>1.68</v>
      </c>
      <c r="Y163" t="n">
        <v>0.5</v>
      </c>
      <c r="Z163" t="n">
        <v>10</v>
      </c>
    </row>
    <row r="164">
      <c r="A164" t="n">
        <v>0</v>
      </c>
      <c r="B164" t="n">
        <v>50</v>
      </c>
      <c r="C164" t="inlineStr">
        <is>
          <t xml:space="preserve">CONCLUIDO	</t>
        </is>
      </c>
      <c r="D164" t="n">
        <v>1.1817</v>
      </c>
      <c r="E164" t="n">
        <v>84.63</v>
      </c>
      <c r="F164" t="n">
        <v>71.66</v>
      </c>
      <c r="G164" t="n">
        <v>8.74</v>
      </c>
      <c r="H164" t="n">
        <v>0.16</v>
      </c>
      <c r="I164" t="n">
        <v>492</v>
      </c>
      <c r="J164" t="n">
        <v>107.41</v>
      </c>
      <c r="K164" t="n">
        <v>41.65</v>
      </c>
      <c r="L164" t="n">
        <v>1</v>
      </c>
      <c r="M164" t="n">
        <v>490</v>
      </c>
      <c r="N164" t="n">
        <v>14.77</v>
      </c>
      <c r="O164" t="n">
        <v>13481.73</v>
      </c>
      <c r="P164" t="n">
        <v>672.71</v>
      </c>
      <c r="Q164" t="n">
        <v>1206.99</v>
      </c>
      <c r="R164" t="n">
        <v>894.63</v>
      </c>
      <c r="S164" t="n">
        <v>79.25</v>
      </c>
      <c r="T164" t="n">
        <v>402857.88</v>
      </c>
      <c r="U164" t="n">
        <v>0.09</v>
      </c>
      <c r="V164" t="n">
        <v>0.62</v>
      </c>
      <c r="W164" t="n">
        <v>0.93</v>
      </c>
      <c r="X164" t="n">
        <v>23.82</v>
      </c>
      <c r="Y164" t="n">
        <v>0.5</v>
      </c>
      <c r="Z164" t="n">
        <v>10</v>
      </c>
    </row>
    <row r="165">
      <c r="A165" t="n">
        <v>1</v>
      </c>
      <c r="B165" t="n">
        <v>50</v>
      </c>
      <c r="C165" t="inlineStr">
        <is>
          <t xml:space="preserve">CONCLUIDO	</t>
        </is>
      </c>
      <c r="D165" t="n">
        <v>1.5889</v>
      </c>
      <c r="E165" t="n">
        <v>62.93</v>
      </c>
      <c r="F165" t="n">
        <v>56.68</v>
      </c>
      <c r="G165" t="n">
        <v>17.9</v>
      </c>
      <c r="H165" t="n">
        <v>0.32</v>
      </c>
      <c r="I165" t="n">
        <v>190</v>
      </c>
      <c r="J165" t="n">
        <v>108.68</v>
      </c>
      <c r="K165" t="n">
        <v>41.65</v>
      </c>
      <c r="L165" t="n">
        <v>2</v>
      </c>
      <c r="M165" t="n">
        <v>188</v>
      </c>
      <c r="N165" t="n">
        <v>15.03</v>
      </c>
      <c r="O165" t="n">
        <v>13638.32</v>
      </c>
      <c r="P165" t="n">
        <v>522.39</v>
      </c>
      <c r="Q165" t="n">
        <v>1206.9</v>
      </c>
      <c r="R165" t="n">
        <v>384.83</v>
      </c>
      <c r="S165" t="n">
        <v>79.25</v>
      </c>
      <c r="T165" t="n">
        <v>149471.17</v>
      </c>
      <c r="U165" t="n">
        <v>0.21</v>
      </c>
      <c r="V165" t="n">
        <v>0.78</v>
      </c>
      <c r="W165" t="n">
        <v>0.45</v>
      </c>
      <c r="X165" t="n">
        <v>8.84</v>
      </c>
      <c r="Y165" t="n">
        <v>0.5</v>
      </c>
      <c r="Z165" t="n">
        <v>10</v>
      </c>
    </row>
    <row r="166">
      <c r="A166" t="n">
        <v>2</v>
      </c>
      <c r="B166" t="n">
        <v>50</v>
      </c>
      <c r="C166" t="inlineStr">
        <is>
          <t xml:space="preserve">CONCLUIDO	</t>
        </is>
      </c>
      <c r="D166" t="n">
        <v>1.7288</v>
      </c>
      <c r="E166" t="n">
        <v>57.84</v>
      </c>
      <c r="F166" t="n">
        <v>53.21</v>
      </c>
      <c r="G166" t="n">
        <v>27.29</v>
      </c>
      <c r="H166" t="n">
        <v>0.48</v>
      </c>
      <c r="I166" t="n">
        <v>117</v>
      </c>
      <c r="J166" t="n">
        <v>109.96</v>
      </c>
      <c r="K166" t="n">
        <v>41.65</v>
      </c>
      <c r="L166" t="n">
        <v>3</v>
      </c>
      <c r="M166" t="n">
        <v>115</v>
      </c>
      <c r="N166" t="n">
        <v>15.31</v>
      </c>
      <c r="O166" t="n">
        <v>13795.21</v>
      </c>
      <c r="P166" t="n">
        <v>481.4</v>
      </c>
      <c r="Q166" t="n">
        <v>1206.83</v>
      </c>
      <c r="R166" t="n">
        <v>267.14</v>
      </c>
      <c r="S166" t="n">
        <v>79.25</v>
      </c>
      <c r="T166" t="n">
        <v>90991.55</v>
      </c>
      <c r="U166" t="n">
        <v>0.3</v>
      </c>
      <c r="V166" t="n">
        <v>0.84</v>
      </c>
      <c r="W166" t="n">
        <v>0.33</v>
      </c>
      <c r="X166" t="n">
        <v>5.38</v>
      </c>
      <c r="Y166" t="n">
        <v>0.5</v>
      </c>
      <c r="Z166" t="n">
        <v>10</v>
      </c>
    </row>
    <row r="167">
      <c r="A167" t="n">
        <v>3</v>
      </c>
      <c r="B167" t="n">
        <v>50</v>
      </c>
      <c r="C167" t="inlineStr">
        <is>
          <t xml:space="preserve">CONCLUIDO	</t>
        </is>
      </c>
      <c r="D167" t="n">
        <v>1.7973</v>
      </c>
      <c r="E167" t="n">
        <v>55.64</v>
      </c>
      <c r="F167" t="n">
        <v>51.74</v>
      </c>
      <c r="G167" t="n">
        <v>36.96</v>
      </c>
      <c r="H167" t="n">
        <v>0.63</v>
      </c>
      <c r="I167" t="n">
        <v>84</v>
      </c>
      <c r="J167" t="n">
        <v>111.23</v>
      </c>
      <c r="K167" t="n">
        <v>41.65</v>
      </c>
      <c r="L167" t="n">
        <v>4</v>
      </c>
      <c r="M167" t="n">
        <v>82</v>
      </c>
      <c r="N167" t="n">
        <v>15.58</v>
      </c>
      <c r="O167" t="n">
        <v>13952.52</v>
      </c>
      <c r="P167" t="n">
        <v>458.95</v>
      </c>
      <c r="Q167" t="n">
        <v>1206.87</v>
      </c>
      <c r="R167" t="n">
        <v>217.54</v>
      </c>
      <c r="S167" t="n">
        <v>79.25</v>
      </c>
      <c r="T167" t="n">
        <v>66355.39999999999</v>
      </c>
      <c r="U167" t="n">
        <v>0.36</v>
      </c>
      <c r="V167" t="n">
        <v>0.86</v>
      </c>
      <c r="W167" t="n">
        <v>0.27</v>
      </c>
      <c r="X167" t="n">
        <v>3.91</v>
      </c>
      <c r="Y167" t="n">
        <v>0.5</v>
      </c>
      <c r="Z167" t="n">
        <v>10</v>
      </c>
    </row>
    <row r="168">
      <c r="A168" t="n">
        <v>4</v>
      </c>
      <c r="B168" t="n">
        <v>50</v>
      </c>
      <c r="C168" t="inlineStr">
        <is>
          <t xml:space="preserve">CONCLUIDO	</t>
        </is>
      </c>
      <c r="D168" t="n">
        <v>1.8425</v>
      </c>
      <c r="E168" t="n">
        <v>54.27</v>
      </c>
      <c r="F168" t="n">
        <v>50.79</v>
      </c>
      <c r="G168" t="n">
        <v>46.89</v>
      </c>
      <c r="H168" t="n">
        <v>0.78</v>
      </c>
      <c r="I168" t="n">
        <v>65</v>
      </c>
      <c r="J168" t="n">
        <v>112.51</v>
      </c>
      <c r="K168" t="n">
        <v>41.65</v>
      </c>
      <c r="L168" t="n">
        <v>5</v>
      </c>
      <c r="M168" t="n">
        <v>63</v>
      </c>
      <c r="N168" t="n">
        <v>15.86</v>
      </c>
      <c r="O168" t="n">
        <v>14110.24</v>
      </c>
      <c r="P168" t="n">
        <v>442.25</v>
      </c>
      <c r="Q168" t="n">
        <v>1206.82</v>
      </c>
      <c r="R168" t="n">
        <v>185.12</v>
      </c>
      <c r="S168" t="n">
        <v>79.25</v>
      </c>
      <c r="T168" t="n">
        <v>50242.13</v>
      </c>
      <c r="U168" t="n">
        <v>0.43</v>
      </c>
      <c r="V168" t="n">
        <v>0.88</v>
      </c>
      <c r="W168" t="n">
        <v>0.25</v>
      </c>
      <c r="X168" t="n">
        <v>2.96</v>
      </c>
      <c r="Y168" t="n">
        <v>0.5</v>
      </c>
      <c r="Z168" t="n">
        <v>10</v>
      </c>
    </row>
    <row r="169">
      <c r="A169" t="n">
        <v>5</v>
      </c>
      <c r="B169" t="n">
        <v>50</v>
      </c>
      <c r="C169" t="inlineStr">
        <is>
          <t xml:space="preserve">CONCLUIDO	</t>
        </is>
      </c>
      <c r="D169" t="n">
        <v>1.8751</v>
      </c>
      <c r="E169" t="n">
        <v>53.33</v>
      </c>
      <c r="F169" t="n">
        <v>50.14</v>
      </c>
      <c r="G169" t="n">
        <v>57.85</v>
      </c>
      <c r="H169" t="n">
        <v>0.93</v>
      </c>
      <c r="I169" t="n">
        <v>52</v>
      </c>
      <c r="J169" t="n">
        <v>113.79</v>
      </c>
      <c r="K169" t="n">
        <v>41.65</v>
      </c>
      <c r="L169" t="n">
        <v>6</v>
      </c>
      <c r="M169" t="n">
        <v>50</v>
      </c>
      <c r="N169" t="n">
        <v>16.14</v>
      </c>
      <c r="O169" t="n">
        <v>14268.39</v>
      </c>
      <c r="P169" t="n">
        <v>426.55</v>
      </c>
      <c r="Q169" t="n">
        <v>1206.83</v>
      </c>
      <c r="R169" t="n">
        <v>163.06</v>
      </c>
      <c r="S169" t="n">
        <v>79.25</v>
      </c>
      <c r="T169" t="n">
        <v>39275.11</v>
      </c>
      <c r="U169" t="n">
        <v>0.49</v>
      </c>
      <c r="V169" t="n">
        <v>0.89</v>
      </c>
      <c r="W169" t="n">
        <v>0.22</v>
      </c>
      <c r="X169" t="n">
        <v>2.31</v>
      </c>
      <c r="Y169" t="n">
        <v>0.5</v>
      </c>
      <c r="Z169" t="n">
        <v>10</v>
      </c>
    </row>
    <row r="170">
      <c r="A170" t="n">
        <v>6</v>
      </c>
      <c r="B170" t="n">
        <v>50</v>
      </c>
      <c r="C170" t="inlineStr">
        <is>
          <t xml:space="preserve">CONCLUIDO	</t>
        </is>
      </c>
      <c r="D170" t="n">
        <v>1.9029</v>
      </c>
      <c r="E170" t="n">
        <v>52.55</v>
      </c>
      <c r="F170" t="n">
        <v>49.54</v>
      </c>
      <c r="G170" t="n">
        <v>67.55</v>
      </c>
      <c r="H170" t="n">
        <v>1.07</v>
      </c>
      <c r="I170" t="n">
        <v>44</v>
      </c>
      <c r="J170" t="n">
        <v>115.08</v>
      </c>
      <c r="K170" t="n">
        <v>41.65</v>
      </c>
      <c r="L170" t="n">
        <v>7</v>
      </c>
      <c r="M170" t="n">
        <v>42</v>
      </c>
      <c r="N170" t="n">
        <v>16.43</v>
      </c>
      <c r="O170" t="n">
        <v>14426.96</v>
      </c>
      <c r="P170" t="n">
        <v>411.28</v>
      </c>
      <c r="Q170" t="n">
        <v>1206.81</v>
      </c>
      <c r="R170" t="n">
        <v>143.17</v>
      </c>
      <c r="S170" t="n">
        <v>79.25</v>
      </c>
      <c r="T170" t="n">
        <v>29370.51</v>
      </c>
      <c r="U170" t="n">
        <v>0.55</v>
      </c>
      <c r="V170" t="n">
        <v>0.9</v>
      </c>
      <c r="W170" t="n">
        <v>0.18</v>
      </c>
      <c r="X170" t="n">
        <v>1.71</v>
      </c>
      <c r="Y170" t="n">
        <v>0.5</v>
      </c>
      <c r="Z170" t="n">
        <v>10</v>
      </c>
    </row>
    <row r="171">
      <c r="A171" t="n">
        <v>7</v>
      </c>
      <c r="B171" t="n">
        <v>50</v>
      </c>
      <c r="C171" t="inlineStr">
        <is>
          <t xml:space="preserve">CONCLUIDO	</t>
        </is>
      </c>
      <c r="D171" t="n">
        <v>1.9095</v>
      </c>
      <c r="E171" t="n">
        <v>52.37</v>
      </c>
      <c r="F171" t="n">
        <v>49.51</v>
      </c>
      <c r="G171" t="n">
        <v>80.29000000000001</v>
      </c>
      <c r="H171" t="n">
        <v>1.21</v>
      </c>
      <c r="I171" t="n">
        <v>37</v>
      </c>
      <c r="J171" t="n">
        <v>116.37</v>
      </c>
      <c r="K171" t="n">
        <v>41.65</v>
      </c>
      <c r="L171" t="n">
        <v>8</v>
      </c>
      <c r="M171" t="n">
        <v>35</v>
      </c>
      <c r="N171" t="n">
        <v>16.72</v>
      </c>
      <c r="O171" t="n">
        <v>14585.96</v>
      </c>
      <c r="P171" t="n">
        <v>401.75</v>
      </c>
      <c r="Q171" t="n">
        <v>1206.86</v>
      </c>
      <c r="R171" t="n">
        <v>141.83</v>
      </c>
      <c r="S171" t="n">
        <v>79.25</v>
      </c>
      <c r="T171" t="n">
        <v>28735.72</v>
      </c>
      <c r="U171" t="n">
        <v>0.5600000000000001</v>
      </c>
      <c r="V171" t="n">
        <v>0.9</v>
      </c>
      <c r="W171" t="n">
        <v>0.2</v>
      </c>
      <c r="X171" t="n">
        <v>1.68</v>
      </c>
      <c r="Y171" t="n">
        <v>0.5</v>
      </c>
      <c r="Z171" t="n">
        <v>10</v>
      </c>
    </row>
    <row r="172">
      <c r="A172" t="n">
        <v>8</v>
      </c>
      <c r="B172" t="n">
        <v>50</v>
      </c>
      <c r="C172" t="inlineStr">
        <is>
          <t xml:space="preserve">CONCLUIDO	</t>
        </is>
      </c>
      <c r="D172" t="n">
        <v>1.9227</v>
      </c>
      <c r="E172" t="n">
        <v>52.01</v>
      </c>
      <c r="F172" t="n">
        <v>49.26</v>
      </c>
      <c r="G172" t="n">
        <v>92.37</v>
      </c>
      <c r="H172" t="n">
        <v>1.35</v>
      </c>
      <c r="I172" t="n">
        <v>32</v>
      </c>
      <c r="J172" t="n">
        <v>117.66</v>
      </c>
      <c r="K172" t="n">
        <v>41.65</v>
      </c>
      <c r="L172" t="n">
        <v>9</v>
      </c>
      <c r="M172" t="n">
        <v>30</v>
      </c>
      <c r="N172" t="n">
        <v>17.01</v>
      </c>
      <c r="O172" t="n">
        <v>14745.39</v>
      </c>
      <c r="P172" t="n">
        <v>388.78</v>
      </c>
      <c r="Q172" t="n">
        <v>1206.81</v>
      </c>
      <c r="R172" t="n">
        <v>133.63</v>
      </c>
      <c r="S172" t="n">
        <v>79.25</v>
      </c>
      <c r="T172" t="n">
        <v>24662.43</v>
      </c>
      <c r="U172" t="n">
        <v>0.59</v>
      </c>
      <c r="V172" t="n">
        <v>0.9</v>
      </c>
      <c r="W172" t="n">
        <v>0.19</v>
      </c>
      <c r="X172" t="n">
        <v>1.43</v>
      </c>
      <c r="Y172" t="n">
        <v>0.5</v>
      </c>
      <c r="Z172" t="n">
        <v>10</v>
      </c>
    </row>
    <row r="173">
      <c r="A173" t="n">
        <v>9</v>
      </c>
      <c r="B173" t="n">
        <v>50</v>
      </c>
      <c r="C173" t="inlineStr">
        <is>
          <t xml:space="preserve">CONCLUIDO	</t>
        </is>
      </c>
      <c r="D173" t="n">
        <v>1.9334</v>
      </c>
      <c r="E173" t="n">
        <v>51.72</v>
      </c>
      <c r="F173" t="n">
        <v>49.06</v>
      </c>
      <c r="G173" t="n">
        <v>105.13</v>
      </c>
      <c r="H173" t="n">
        <v>1.48</v>
      </c>
      <c r="I173" t="n">
        <v>28</v>
      </c>
      <c r="J173" t="n">
        <v>118.96</v>
      </c>
      <c r="K173" t="n">
        <v>41.65</v>
      </c>
      <c r="L173" t="n">
        <v>10</v>
      </c>
      <c r="M173" t="n">
        <v>22</v>
      </c>
      <c r="N173" t="n">
        <v>17.31</v>
      </c>
      <c r="O173" t="n">
        <v>14905.25</v>
      </c>
      <c r="P173" t="n">
        <v>374.82</v>
      </c>
      <c r="Q173" t="n">
        <v>1206.81</v>
      </c>
      <c r="R173" t="n">
        <v>126.54</v>
      </c>
      <c r="S173" t="n">
        <v>79.25</v>
      </c>
      <c r="T173" t="n">
        <v>21136.96</v>
      </c>
      <c r="U173" t="n">
        <v>0.63</v>
      </c>
      <c r="V173" t="n">
        <v>0.91</v>
      </c>
      <c r="W173" t="n">
        <v>0.19</v>
      </c>
      <c r="X173" t="n">
        <v>1.23</v>
      </c>
      <c r="Y173" t="n">
        <v>0.5</v>
      </c>
      <c r="Z173" t="n">
        <v>10</v>
      </c>
    </row>
    <row r="174">
      <c r="A174" t="n">
        <v>10</v>
      </c>
      <c r="B174" t="n">
        <v>50</v>
      </c>
      <c r="C174" t="inlineStr">
        <is>
          <t xml:space="preserve">CONCLUIDO	</t>
        </is>
      </c>
      <c r="D174" t="n">
        <v>1.9381</v>
      </c>
      <c r="E174" t="n">
        <v>51.6</v>
      </c>
      <c r="F174" t="n">
        <v>48.98</v>
      </c>
      <c r="G174" t="n">
        <v>113.04</v>
      </c>
      <c r="H174" t="n">
        <v>1.61</v>
      </c>
      <c r="I174" t="n">
        <v>26</v>
      </c>
      <c r="J174" t="n">
        <v>120.26</v>
      </c>
      <c r="K174" t="n">
        <v>41.65</v>
      </c>
      <c r="L174" t="n">
        <v>11</v>
      </c>
      <c r="M174" t="n">
        <v>8</v>
      </c>
      <c r="N174" t="n">
        <v>17.61</v>
      </c>
      <c r="O174" t="n">
        <v>15065.56</v>
      </c>
      <c r="P174" t="n">
        <v>368.84</v>
      </c>
      <c r="Q174" t="n">
        <v>1206.82</v>
      </c>
      <c r="R174" t="n">
        <v>123.28</v>
      </c>
      <c r="S174" t="n">
        <v>79.25</v>
      </c>
      <c r="T174" t="n">
        <v>19513.55</v>
      </c>
      <c r="U174" t="n">
        <v>0.64</v>
      </c>
      <c r="V174" t="n">
        <v>0.91</v>
      </c>
      <c r="W174" t="n">
        <v>0.2</v>
      </c>
      <c r="X174" t="n">
        <v>1.15</v>
      </c>
      <c r="Y174" t="n">
        <v>0.5</v>
      </c>
      <c r="Z174" t="n">
        <v>10</v>
      </c>
    </row>
    <row r="175">
      <c r="A175" t="n">
        <v>11</v>
      </c>
      <c r="B175" t="n">
        <v>50</v>
      </c>
      <c r="C175" t="inlineStr">
        <is>
          <t xml:space="preserve">CONCLUIDO	</t>
        </is>
      </c>
      <c r="D175" t="n">
        <v>1.9367</v>
      </c>
      <c r="E175" t="n">
        <v>51.64</v>
      </c>
      <c r="F175" t="n">
        <v>49.02</v>
      </c>
      <c r="G175" t="n">
        <v>113.13</v>
      </c>
      <c r="H175" t="n">
        <v>1.74</v>
      </c>
      <c r="I175" t="n">
        <v>26</v>
      </c>
      <c r="J175" t="n">
        <v>121.56</v>
      </c>
      <c r="K175" t="n">
        <v>41.65</v>
      </c>
      <c r="L175" t="n">
        <v>12</v>
      </c>
      <c r="M175" t="n">
        <v>0</v>
      </c>
      <c r="N175" t="n">
        <v>17.91</v>
      </c>
      <c r="O175" t="n">
        <v>15226.31</v>
      </c>
      <c r="P175" t="n">
        <v>372.01</v>
      </c>
      <c r="Q175" t="n">
        <v>1206.83</v>
      </c>
      <c r="R175" t="n">
        <v>124.39</v>
      </c>
      <c r="S175" t="n">
        <v>79.25</v>
      </c>
      <c r="T175" t="n">
        <v>20068.2</v>
      </c>
      <c r="U175" t="n">
        <v>0.64</v>
      </c>
      <c r="V175" t="n">
        <v>0.91</v>
      </c>
      <c r="W175" t="n">
        <v>0.21</v>
      </c>
      <c r="X175" t="n">
        <v>1.19</v>
      </c>
      <c r="Y175" t="n">
        <v>0.5</v>
      </c>
      <c r="Z175" t="n">
        <v>10</v>
      </c>
    </row>
    <row r="176">
      <c r="A176" t="n">
        <v>0</v>
      </c>
      <c r="B176" t="n">
        <v>25</v>
      </c>
      <c r="C176" t="inlineStr">
        <is>
          <t xml:space="preserve">CONCLUIDO	</t>
        </is>
      </c>
      <c r="D176" t="n">
        <v>1.4986</v>
      </c>
      <c r="E176" t="n">
        <v>66.73</v>
      </c>
      <c r="F176" t="n">
        <v>61.05</v>
      </c>
      <c r="G176" t="n">
        <v>13.08</v>
      </c>
      <c r="H176" t="n">
        <v>0.28</v>
      </c>
      <c r="I176" t="n">
        <v>280</v>
      </c>
      <c r="J176" t="n">
        <v>61.76</v>
      </c>
      <c r="K176" t="n">
        <v>28.92</v>
      </c>
      <c r="L176" t="n">
        <v>1</v>
      </c>
      <c r="M176" t="n">
        <v>278</v>
      </c>
      <c r="N176" t="n">
        <v>6.84</v>
      </c>
      <c r="O176" t="n">
        <v>7851.41</v>
      </c>
      <c r="P176" t="n">
        <v>384.19</v>
      </c>
      <c r="Q176" t="n">
        <v>1206.97</v>
      </c>
      <c r="R176" t="n">
        <v>533.61</v>
      </c>
      <c r="S176" t="n">
        <v>79.25</v>
      </c>
      <c r="T176" t="n">
        <v>223409.02</v>
      </c>
      <c r="U176" t="n">
        <v>0.15</v>
      </c>
      <c r="V176" t="n">
        <v>0.73</v>
      </c>
      <c r="W176" t="n">
        <v>0.58</v>
      </c>
      <c r="X176" t="n">
        <v>13.21</v>
      </c>
      <c r="Y176" t="n">
        <v>0.5</v>
      </c>
      <c r="Z176" t="n">
        <v>10</v>
      </c>
    </row>
    <row r="177">
      <c r="A177" t="n">
        <v>1</v>
      </c>
      <c r="B177" t="n">
        <v>25</v>
      </c>
      <c r="C177" t="inlineStr">
        <is>
          <t xml:space="preserve">CONCLUIDO	</t>
        </is>
      </c>
      <c r="D177" t="n">
        <v>1.7697</v>
      </c>
      <c r="E177" t="n">
        <v>56.51</v>
      </c>
      <c r="F177" t="n">
        <v>53.11</v>
      </c>
      <c r="G177" t="n">
        <v>27.71</v>
      </c>
      <c r="H177" t="n">
        <v>0.55</v>
      </c>
      <c r="I177" t="n">
        <v>115</v>
      </c>
      <c r="J177" t="n">
        <v>62.92</v>
      </c>
      <c r="K177" t="n">
        <v>28.92</v>
      </c>
      <c r="L177" t="n">
        <v>2</v>
      </c>
      <c r="M177" t="n">
        <v>113</v>
      </c>
      <c r="N177" t="n">
        <v>7</v>
      </c>
      <c r="O177" t="n">
        <v>7994.37</v>
      </c>
      <c r="P177" t="n">
        <v>316.8</v>
      </c>
      <c r="Q177" t="n">
        <v>1206.83</v>
      </c>
      <c r="R177" t="n">
        <v>264.03</v>
      </c>
      <c r="S177" t="n">
        <v>79.25</v>
      </c>
      <c r="T177" t="n">
        <v>89444.03</v>
      </c>
      <c r="U177" t="n">
        <v>0.3</v>
      </c>
      <c r="V177" t="n">
        <v>0.84</v>
      </c>
      <c r="W177" t="n">
        <v>0.32</v>
      </c>
      <c r="X177" t="n">
        <v>5.28</v>
      </c>
      <c r="Y177" t="n">
        <v>0.5</v>
      </c>
      <c r="Z177" t="n">
        <v>10</v>
      </c>
    </row>
    <row r="178">
      <c r="A178" t="n">
        <v>2</v>
      </c>
      <c r="B178" t="n">
        <v>25</v>
      </c>
      <c r="C178" t="inlineStr">
        <is>
          <t xml:space="preserve">CONCLUIDO	</t>
        </is>
      </c>
      <c r="D178" t="n">
        <v>1.8597</v>
      </c>
      <c r="E178" t="n">
        <v>53.77</v>
      </c>
      <c r="F178" t="n">
        <v>51.01</v>
      </c>
      <c r="G178" t="n">
        <v>43.72</v>
      </c>
      <c r="H178" t="n">
        <v>0.8100000000000001</v>
      </c>
      <c r="I178" t="n">
        <v>70</v>
      </c>
      <c r="J178" t="n">
        <v>64.08</v>
      </c>
      <c r="K178" t="n">
        <v>28.92</v>
      </c>
      <c r="L178" t="n">
        <v>3</v>
      </c>
      <c r="M178" t="n">
        <v>68</v>
      </c>
      <c r="N178" t="n">
        <v>7.16</v>
      </c>
      <c r="O178" t="n">
        <v>8137.65</v>
      </c>
      <c r="P178" t="n">
        <v>285.95</v>
      </c>
      <c r="Q178" t="n">
        <v>1206.83</v>
      </c>
      <c r="R178" t="n">
        <v>192.52</v>
      </c>
      <c r="S178" t="n">
        <v>79.25</v>
      </c>
      <c r="T178" t="n">
        <v>53913.84</v>
      </c>
      <c r="U178" t="n">
        <v>0.41</v>
      </c>
      <c r="V178" t="n">
        <v>0.87</v>
      </c>
      <c r="W178" t="n">
        <v>0.25</v>
      </c>
      <c r="X178" t="n">
        <v>3.17</v>
      </c>
      <c r="Y178" t="n">
        <v>0.5</v>
      </c>
      <c r="Z178" t="n">
        <v>10</v>
      </c>
    </row>
    <row r="179">
      <c r="A179" t="n">
        <v>3</v>
      </c>
      <c r="B179" t="n">
        <v>25</v>
      </c>
      <c r="C179" t="inlineStr">
        <is>
          <t xml:space="preserve">CONCLUIDO	</t>
        </is>
      </c>
      <c r="D179" t="n">
        <v>1.9011</v>
      </c>
      <c r="E179" t="n">
        <v>52.6</v>
      </c>
      <c r="F179" t="n">
        <v>50.1</v>
      </c>
      <c r="G179" t="n">
        <v>58.94</v>
      </c>
      <c r="H179" t="n">
        <v>1.07</v>
      </c>
      <c r="I179" t="n">
        <v>51</v>
      </c>
      <c r="J179" t="n">
        <v>65.25</v>
      </c>
      <c r="K179" t="n">
        <v>28.92</v>
      </c>
      <c r="L179" t="n">
        <v>4</v>
      </c>
      <c r="M179" t="n">
        <v>14</v>
      </c>
      <c r="N179" t="n">
        <v>7.33</v>
      </c>
      <c r="O179" t="n">
        <v>8281.25</v>
      </c>
      <c r="P179" t="n">
        <v>264.7</v>
      </c>
      <c r="Q179" t="n">
        <v>1206.86</v>
      </c>
      <c r="R179" t="n">
        <v>159.85</v>
      </c>
      <c r="S179" t="n">
        <v>79.25</v>
      </c>
      <c r="T179" t="n">
        <v>37677.05</v>
      </c>
      <c r="U179" t="n">
        <v>0.5</v>
      </c>
      <c r="V179" t="n">
        <v>0.89</v>
      </c>
      <c r="W179" t="n">
        <v>0.27</v>
      </c>
      <c r="X179" t="n">
        <v>2.27</v>
      </c>
      <c r="Y179" t="n">
        <v>0.5</v>
      </c>
      <c r="Z179" t="n">
        <v>10</v>
      </c>
    </row>
    <row r="180">
      <c r="A180" t="n">
        <v>4</v>
      </c>
      <c r="B180" t="n">
        <v>25</v>
      </c>
      <c r="C180" t="inlineStr">
        <is>
          <t xml:space="preserve">CONCLUIDO	</t>
        </is>
      </c>
      <c r="D180" t="n">
        <v>1.8993</v>
      </c>
      <c r="E180" t="n">
        <v>52.65</v>
      </c>
      <c r="F180" t="n">
        <v>50.16</v>
      </c>
      <c r="G180" t="n">
        <v>60.19</v>
      </c>
      <c r="H180" t="n">
        <v>1.31</v>
      </c>
      <c r="I180" t="n">
        <v>50</v>
      </c>
      <c r="J180" t="n">
        <v>66.42</v>
      </c>
      <c r="K180" t="n">
        <v>28.92</v>
      </c>
      <c r="L180" t="n">
        <v>5</v>
      </c>
      <c r="M180" t="n">
        <v>0</v>
      </c>
      <c r="N180" t="n">
        <v>7.49</v>
      </c>
      <c r="O180" t="n">
        <v>8425.16</v>
      </c>
      <c r="P180" t="n">
        <v>268.14</v>
      </c>
      <c r="Q180" t="n">
        <v>1206.92</v>
      </c>
      <c r="R180" t="n">
        <v>161.89</v>
      </c>
      <c r="S180" t="n">
        <v>79.25</v>
      </c>
      <c r="T180" t="n">
        <v>38698.48</v>
      </c>
      <c r="U180" t="n">
        <v>0.49</v>
      </c>
      <c r="V180" t="n">
        <v>0.89</v>
      </c>
      <c r="W180" t="n">
        <v>0.28</v>
      </c>
      <c r="X180" t="n">
        <v>2.33</v>
      </c>
      <c r="Y180" t="n">
        <v>0.5</v>
      </c>
      <c r="Z180" t="n">
        <v>10</v>
      </c>
    </row>
    <row r="181">
      <c r="A181" t="n">
        <v>0</v>
      </c>
      <c r="B181" t="n">
        <v>85</v>
      </c>
      <c r="C181" t="inlineStr">
        <is>
          <t xml:space="preserve">CONCLUIDO	</t>
        </is>
      </c>
      <c r="D181" t="n">
        <v>0.8252</v>
      </c>
      <c r="E181" t="n">
        <v>121.18</v>
      </c>
      <c r="F181" t="n">
        <v>90.28</v>
      </c>
      <c r="G181" t="n">
        <v>6.43</v>
      </c>
      <c r="H181" t="n">
        <v>0.11</v>
      </c>
      <c r="I181" t="n">
        <v>842</v>
      </c>
      <c r="J181" t="n">
        <v>167.88</v>
      </c>
      <c r="K181" t="n">
        <v>51.39</v>
      </c>
      <c r="L181" t="n">
        <v>1</v>
      </c>
      <c r="M181" t="n">
        <v>840</v>
      </c>
      <c r="N181" t="n">
        <v>30.49</v>
      </c>
      <c r="O181" t="n">
        <v>20939.59</v>
      </c>
      <c r="P181" t="n">
        <v>1142.44</v>
      </c>
      <c r="Q181" t="n">
        <v>1207.12</v>
      </c>
      <c r="R181" t="n">
        <v>1529.89</v>
      </c>
      <c r="S181" t="n">
        <v>79.25</v>
      </c>
      <c r="T181" t="n">
        <v>718741.1</v>
      </c>
      <c r="U181" t="n">
        <v>0.05</v>
      </c>
      <c r="V181" t="n">
        <v>0.49</v>
      </c>
      <c r="W181" t="n">
        <v>1.5</v>
      </c>
      <c r="X181" t="n">
        <v>42.44</v>
      </c>
      <c r="Y181" t="n">
        <v>0.5</v>
      </c>
      <c r="Z181" t="n">
        <v>10</v>
      </c>
    </row>
    <row r="182">
      <c r="A182" t="n">
        <v>1</v>
      </c>
      <c r="B182" t="n">
        <v>85</v>
      </c>
      <c r="C182" t="inlineStr">
        <is>
          <t xml:space="preserve">CONCLUIDO	</t>
        </is>
      </c>
      <c r="D182" t="n">
        <v>1.3752</v>
      </c>
      <c r="E182" t="n">
        <v>72.72</v>
      </c>
      <c r="F182" t="n">
        <v>60.92</v>
      </c>
      <c r="G182" t="n">
        <v>13.15</v>
      </c>
      <c r="H182" t="n">
        <v>0.21</v>
      </c>
      <c r="I182" t="n">
        <v>278</v>
      </c>
      <c r="J182" t="n">
        <v>169.33</v>
      </c>
      <c r="K182" t="n">
        <v>51.39</v>
      </c>
      <c r="L182" t="n">
        <v>2</v>
      </c>
      <c r="M182" t="n">
        <v>276</v>
      </c>
      <c r="N182" t="n">
        <v>30.94</v>
      </c>
      <c r="O182" t="n">
        <v>21118.46</v>
      </c>
      <c r="P182" t="n">
        <v>764.0599999999999</v>
      </c>
      <c r="Q182" t="n">
        <v>1206.9</v>
      </c>
      <c r="R182" t="n">
        <v>529.42</v>
      </c>
      <c r="S182" t="n">
        <v>79.25</v>
      </c>
      <c r="T182" t="n">
        <v>221324.49</v>
      </c>
      <c r="U182" t="n">
        <v>0.15</v>
      </c>
      <c r="V182" t="n">
        <v>0.73</v>
      </c>
      <c r="W182" t="n">
        <v>0.57</v>
      </c>
      <c r="X182" t="n">
        <v>13.09</v>
      </c>
      <c r="Y182" t="n">
        <v>0.5</v>
      </c>
      <c r="Z182" t="n">
        <v>10</v>
      </c>
    </row>
    <row r="183">
      <c r="A183" t="n">
        <v>2</v>
      </c>
      <c r="B183" t="n">
        <v>85</v>
      </c>
      <c r="C183" t="inlineStr">
        <is>
          <t xml:space="preserve">CONCLUIDO	</t>
        </is>
      </c>
      <c r="D183" t="n">
        <v>1.5698</v>
      </c>
      <c r="E183" t="n">
        <v>63.7</v>
      </c>
      <c r="F183" t="n">
        <v>55.63</v>
      </c>
      <c r="G183" t="n">
        <v>19.87</v>
      </c>
      <c r="H183" t="n">
        <v>0.31</v>
      </c>
      <c r="I183" t="n">
        <v>168</v>
      </c>
      <c r="J183" t="n">
        <v>170.79</v>
      </c>
      <c r="K183" t="n">
        <v>51.39</v>
      </c>
      <c r="L183" t="n">
        <v>3</v>
      </c>
      <c r="M183" t="n">
        <v>166</v>
      </c>
      <c r="N183" t="n">
        <v>31.4</v>
      </c>
      <c r="O183" t="n">
        <v>21297.94</v>
      </c>
      <c r="P183" t="n">
        <v>692.58</v>
      </c>
      <c r="Q183" t="n">
        <v>1206.84</v>
      </c>
      <c r="R183" t="n">
        <v>349.64</v>
      </c>
      <c r="S183" t="n">
        <v>79.25</v>
      </c>
      <c r="T183" t="n">
        <v>131987.21</v>
      </c>
      <c r="U183" t="n">
        <v>0.23</v>
      </c>
      <c r="V183" t="n">
        <v>0.8</v>
      </c>
      <c r="W183" t="n">
        <v>0.41</v>
      </c>
      <c r="X183" t="n">
        <v>7.8</v>
      </c>
      <c r="Y183" t="n">
        <v>0.5</v>
      </c>
      <c r="Z183" t="n">
        <v>10</v>
      </c>
    </row>
    <row r="184">
      <c r="A184" t="n">
        <v>3</v>
      </c>
      <c r="B184" t="n">
        <v>85</v>
      </c>
      <c r="C184" t="inlineStr">
        <is>
          <t xml:space="preserve">CONCLUIDO	</t>
        </is>
      </c>
      <c r="D184" t="n">
        <v>1.6723</v>
      </c>
      <c r="E184" t="n">
        <v>59.8</v>
      </c>
      <c r="F184" t="n">
        <v>53.36</v>
      </c>
      <c r="G184" t="n">
        <v>26.68</v>
      </c>
      <c r="H184" t="n">
        <v>0.41</v>
      </c>
      <c r="I184" t="n">
        <v>120</v>
      </c>
      <c r="J184" t="n">
        <v>172.25</v>
      </c>
      <c r="K184" t="n">
        <v>51.39</v>
      </c>
      <c r="L184" t="n">
        <v>4</v>
      </c>
      <c r="M184" t="n">
        <v>118</v>
      </c>
      <c r="N184" t="n">
        <v>31.86</v>
      </c>
      <c r="O184" t="n">
        <v>21478.05</v>
      </c>
      <c r="P184" t="n">
        <v>659.49</v>
      </c>
      <c r="Q184" t="n">
        <v>1206.88</v>
      </c>
      <c r="R184" t="n">
        <v>272.5</v>
      </c>
      <c r="S184" t="n">
        <v>79.25</v>
      </c>
      <c r="T184" t="n">
        <v>93654.22</v>
      </c>
      <c r="U184" t="n">
        <v>0.29</v>
      </c>
      <c r="V184" t="n">
        <v>0.83</v>
      </c>
      <c r="W184" t="n">
        <v>0.33</v>
      </c>
      <c r="X184" t="n">
        <v>5.53</v>
      </c>
      <c r="Y184" t="n">
        <v>0.5</v>
      </c>
      <c r="Z184" t="n">
        <v>10</v>
      </c>
    </row>
    <row r="185">
      <c r="A185" t="n">
        <v>4</v>
      </c>
      <c r="B185" t="n">
        <v>85</v>
      </c>
      <c r="C185" t="inlineStr">
        <is>
          <t xml:space="preserve">CONCLUIDO	</t>
        </is>
      </c>
      <c r="D185" t="n">
        <v>1.7365</v>
      </c>
      <c r="E185" t="n">
        <v>57.59</v>
      </c>
      <c r="F185" t="n">
        <v>52.06</v>
      </c>
      <c r="G185" t="n">
        <v>33.59</v>
      </c>
      <c r="H185" t="n">
        <v>0.51</v>
      </c>
      <c r="I185" t="n">
        <v>93</v>
      </c>
      <c r="J185" t="n">
        <v>173.71</v>
      </c>
      <c r="K185" t="n">
        <v>51.39</v>
      </c>
      <c r="L185" t="n">
        <v>5</v>
      </c>
      <c r="M185" t="n">
        <v>91</v>
      </c>
      <c r="N185" t="n">
        <v>32.32</v>
      </c>
      <c r="O185" t="n">
        <v>21658.78</v>
      </c>
      <c r="P185" t="n">
        <v>638.55</v>
      </c>
      <c r="Q185" t="n">
        <v>1206.82</v>
      </c>
      <c r="R185" t="n">
        <v>228.37</v>
      </c>
      <c r="S185" t="n">
        <v>79.25</v>
      </c>
      <c r="T185" t="n">
        <v>71726.21000000001</v>
      </c>
      <c r="U185" t="n">
        <v>0.35</v>
      </c>
      <c r="V185" t="n">
        <v>0.85</v>
      </c>
      <c r="W185" t="n">
        <v>0.29</v>
      </c>
      <c r="X185" t="n">
        <v>4.23</v>
      </c>
      <c r="Y185" t="n">
        <v>0.5</v>
      </c>
      <c r="Z185" t="n">
        <v>10</v>
      </c>
    </row>
    <row r="186">
      <c r="A186" t="n">
        <v>5</v>
      </c>
      <c r="B186" t="n">
        <v>85</v>
      </c>
      <c r="C186" t="inlineStr">
        <is>
          <t xml:space="preserve">CONCLUIDO	</t>
        </is>
      </c>
      <c r="D186" t="n">
        <v>1.7783</v>
      </c>
      <c r="E186" t="n">
        <v>56.23</v>
      </c>
      <c r="F186" t="n">
        <v>51.28</v>
      </c>
      <c r="G186" t="n">
        <v>40.49</v>
      </c>
      <c r="H186" t="n">
        <v>0.61</v>
      </c>
      <c r="I186" t="n">
        <v>76</v>
      </c>
      <c r="J186" t="n">
        <v>175.18</v>
      </c>
      <c r="K186" t="n">
        <v>51.39</v>
      </c>
      <c r="L186" t="n">
        <v>6</v>
      </c>
      <c r="M186" t="n">
        <v>74</v>
      </c>
      <c r="N186" t="n">
        <v>32.79</v>
      </c>
      <c r="O186" t="n">
        <v>21840.16</v>
      </c>
      <c r="P186" t="n">
        <v>623.79</v>
      </c>
      <c r="Q186" t="n">
        <v>1206.89</v>
      </c>
      <c r="R186" t="n">
        <v>201.81</v>
      </c>
      <c r="S186" t="n">
        <v>79.25</v>
      </c>
      <c r="T186" t="n">
        <v>58528.72</v>
      </c>
      <c r="U186" t="n">
        <v>0.39</v>
      </c>
      <c r="V186" t="n">
        <v>0.87</v>
      </c>
      <c r="W186" t="n">
        <v>0.26</v>
      </c>
      <c r="X186" t="n">
        <v>3.45</v>
      </c>
      <c r="Y186" t="n">
        <v>0.5</v>
      </c>
      <c r="Z186" t="n">
        <v>10</v>
      </c>
    </row>
    <row r="187">
      <c r="A187" t="n">
        <v>6</v>
      </c>
      <c r="B187" t="n">
        <v>85</v>
      </c>
      <c r="C187" t="inlineStr">
        <is>
          <t xml:space="preserve">CONCLUIDO	</t>
        </is>
      </c>
      <c r="D187" t="n">
        <v>1.8105</v>
      </c>
      <c r="E187" t="n">
        <v>55.23</v>
      </c>
      <c r="F187" t="n">
        <v>50.69</v>
      </c>
      <c r="G187" t="n">
        <v>47.52</v>
      </c>
      <c r="H187" t="n">
        <v>0.7</v>
      </c>
      <c r="I187" t="n">
        <v>64</v>
      </c>
      <c r="J187" t="n">
        <v>176.66</v>
      </c>
      <c r="K187" t="n">
        <v>51.39</v>
      </c>
      <c r="L187" t="n">
        <v>7</v>
      </c>
      <c r="M187" t="n">
        <v>62</v>
      </c>
      <c r="N187" t="n">
        <v>33.27</v>
      </c>
      <c r="O187" t="n">
        <v>22022.17</v>
      </c>
      <c r="P187" t="n">
        <v>612.58</v>
      </c>
      <c r="Q187" t="n">
        <v>1206.82</v>
      </c>
      <c r="R187" t="n">
        <v>181.95</v>
      </c>
      <c r="S187" t="n">
        <v>79.25</v>
      </c>
      <c r="T187" t="n">
        <v>48660.24</v>
      </c>
      <c r="U187" t="n">
        <v>0.44</v>
      </c>
      <c r="V187" t="n">
        <v>0.88</v>
      </c>
      <c r="W187" t="n">
        <v>0.24</v>
      </c>
      <c r="X187" t="n">
        <v>2.86</v>
      </c>
      <c r="Y187" t="n">
        <v>0.5</v>
      </c>
      <c r="Z187" t="n">
        <v>10</v>
      </c>
    </row>
    <row r="188">
      <c r="A188" t="n">
        <v>7</v>
      </c>
      <c r="B188" t="n">
        <v>85</v>
      </c>
      <c r="C188" t="inlineStr">
        <is>
          <t xml:space="preserve">CONCLUIDO	</t>
        </is>
      </c>
      <c r="D188" t="n">
        <v>1.8339</v>
      </c>
      <c r="E188" t="n">
        <v>54.53</v>
      </c>
      <c r="F188" t="n">
        <v>50.29</v>
      </c>
      <c r="G188" t="n">
        <v>54.86</v>
      </c>
      <c r="H188" t="n">
        <v>0.8</v>
      </c>
      <c r="I188" t="n">
        <v>55</v>
      </c>
      <c r="J188" t="n">
        <v>178.14</v>
      </c>
      <c r="K188" t="n">
        <v>51.39</v>
      </c>
      <c r="L188" t="n">
        <v>8</v>
      </c>
      <c r="M188" t="n">
        <v>53</v>
      </c>
      <c r="N188" t="n">
        <v>33.75</v>
      </c>
      <c r="O188" t="n">
        <v>22204.83</v>
      </c>
      <c r="P188" t="n">
        <v>602.5700000000001</v>
      </c>
      <c r="Q188" t="n">
        <v>1206.88</v>
      </c>
      <c r="R188" t="n">
        <v>168.16</v>
      </c>
      <c r="S188" t="n">
        <v>79.25</v>
      </c>
      <c r="T188" t="n">
        <v>41808.07</v>
      </c>
      <c r="U188" t="n">
        <v>0.47</v>
      </c>
      <c r="V188" t="n">
        <v>0.88</v>
      </c>
      <c r="W188" t="n">
        <v>0.23</v>
      </c>
      <c r="X188" t="n">
        <v>2.46</v>
      </c>
      <c r="Y188" t="n">
        <v>0.5</v>
      </c>
      <c r="Z188" t="n">
        <v>10</v>
      </c>
    </row>
    <row r="189">
      <c r="A189" t="n">
        <v>8</v>
      </c>
      <c r="B189" t="n">
        <v>85</v>
      </c>
      <c r="C189" t="inlineStr">
        <is>
          <t xml:space="preserve">CONCLUIDO	</t>
        </is>
      </c>
      <c r="D189" t="n">
        <v>1.8517</v>
      </c>
      <c r="E189" t="n">
        <v>54</v>
      </c>
      <c r="F189" t="n">
        <v>49.97</v>
      </c>
      <c r="G189" t="n">
        <v>61.19</v>
      </c>
      <c r="H189" t="n">
        <v>0.89</v>
      </c>
      <c r="I189" t="n">
        <v>49</v>
      </c>
      <c r="J189" t="n">
        <v>179.63</v>
      </c>
      <c r="K189" t="n">
        <v>51.39</v>
      </c>
      <c r="L189" t="n">
        <v>9</v>
      </c>
      <c r="M189" t="n">
        <v>47</v>
      </c>
      <c r="N189" t="n">
        <v>34.24</v>
      </c>
      <c r="O189" t="n">
        <v>22388.15</v>
      </c>
      <c r="P189" t="n">
        <v>594.12</v>
      </c>
      <c r="Q189" t="n">
        <v>1206.88</v>
      </c>
      <c r="R189" t="n">
        <v>157.32</v>
      </c>
      <c r="S189" t="n">
        <v>79.25</v>
      </c>
      <c r="T189" t="n">
        <v>36418.92</v>
      </c>
      <c r="U189" t="n">
        <v>0.5</v>
      </c>
      <c r="V189" t="n">
        <v>0.89</v>
      </c>
      <c r="W189" t="n">
        <v>0.22</v>
      </c>
      <c r="X189" t="n">
        <v>2.14</v>
      </c>
      <c r="Y189" t="n">
        <v>0.5</v>
      </c>
      <c r="Z189" t="n">
        <v>10</v>
      </c>
    </row>
    <row r="190">
      <c r="A190" t="n">
        <v>9</v>
      </c>
      <c r="B190" t="n">
        <v>85</v>
      </c>
      <c r="C190" t="inlineStr">
        <is>
          <t xml:space="preserve">CONCLUIDO	</t>
        </is>
      </c>
      <c r="D190" t="n">
        <v>1.8711</v>
      </c>
      <c r="E190" t="n">
        <v>53.44</v>
      </c>
      <c r="F190" t="n">
        <v>49.61</v>
      </c>
      <c r="G190" t="n">
        <v>69.23</v>
      </c>
      <c r="H190" t="n">
        <v>0.98</v>
      </c>
      <c r="I190" t="n">
        <v>43</v>
      </c>
      <c r="J190" t="n">
        <v>181.12</v>
      </c>
      <c r="K190" t="n">
        <v>51.39</v>
      </c>
      <c r="L190" t="n">
        <v>10</v>
      </c>
      <c r="M190" t="n">
        <v>41</v>
      </c>
      <c r="N190" t="n">
        <v>34.73</v>
      </c>
      <c r="O190" t="n">
        <v>22572.13</v>
      </c>
      <c r="P190" t="n">
        <v>585</v>
      </c>
      <c r="Q190" t="n">
        <v>1206.82</v>
      </c>
      <c r="R190" t="n">
        <v>146.09</v>
      </c>
      <c r="S190" t="n">
        <v>79.25</v>
      </c>
      <c r="T190" t="n">
        <v>30834.96</v>
      </c>
      <c r="U190" t="n">
        <v>0.54</v>
      </c>
      <c r="V190" t="n">
        <v>0.9</v>
      </c>
      <c r="W190" t="n">
        <v>0.18</v>
      </c>
      <c r="X190" t="n">
        <v>1.78</v>
      </c>
      <c r="Y190" t="n">
        <v>0.5</v>
      </c>
      <c r="Z190" t="n">
        <v>10</v>
      </c>
    </row>
    <row r="191">
      <c r="A191" t="n">
        <v>10</v>
      </c>
      <c r="B191" t="n">
        <v>85</v>
      </c>
      <c r="C191" t="inlineStr">
        <is>
          <t xml:space="preserve">CONCLUIDO	</t>
        </is>
      </c>
      <c r="D191" t="n">
        <v>1.8761</v>
      </c>
      <c r="E191" t="n">
        <v>53.3</v>
      </c>
      <c r="F191" t="n">
        <v>49.61</v>
      </c>
      <c r="G191" t="n">
        <v>76.31999999999999</v>
      </c>
      <c r="H191" t="n">
        <v>1.07</v>
      </c>
      <c r="I191" t="n">
        <v>39</v>
      </c>
      <c r="J191" t="n">
        <v>182.62</v>
      </c>
      <c r="K191" t="n">
        <v>51.39</v>
      </c>
      <c r="L191" t="n">
        <v>11</v>
      </c>
      <c r="M191" t="n">
        <v>37</v>
      </c>
      <c r="N191" t="n">
        <v>35.22</v>
      </c>
      <c r="O191" t="n">
        <v>22756.91</v>
      </c>
      <c r="P191" t="n">
        <v>581.08</v>
      </c>
      <c r="Q191" t="n">
        <v>1206.83</v>
      </c>
      <c r="R191" t="n">
        <v>145.38</v>
      </c>
      <c r="S191" t="n">
        <v>79.25</v>
      </c>
      <c r="T191" t="n">
        <v>30502.19</v>
      </c>
      <c r="U191" t="n">
        <v>0.55</v>
      </c>
      <c r="V191" t="n">
        <v>0.9</v>
      </c>
      <c r="W191" t="n">
        <v>0.2</v>
      </c>
      <c r="X191" t="n">
        <v>1.78</v>
      </c>
      <c r="Y191" t="n">
        <v>0.5</v>
      </c>
      <c r="Z191" t="n">
        <v>10</v>
      </c>
    </row>
    <row r="192">
      <c r="A192" t="n">
        <v>11</v>
      </c>
      <c r="B192" t="n">
        <v>85</v>
      </c>
      <c r="C192" t="inlineStr">
        <is>
          <t xml:space="preserve">CONCLUIDO	</t>
        </is>
      </c>
      <c r="D192" t="n">
        <v>1.8846</v>
      </c>
      <c r="E192" t="n">
        <v>53.06</v>
      </c>
      <c r="F192" t="n">
        <v>49.47</v>
      </c>
      <c r="G192" t="n">
        <v>82.45</v>
      </c>
      <c r="H192" t="n">
        <v>1.16</v>
      </c>
      <c r="I192" t="n">
        <v>36</v>
      </c>
      <c r="J192" t="n">
        <v>184.12</v>
      </c>
      <c r="K192" t="n">
        <v>51.39</v>
      </c>
      <c r="L192" t="n">
        <v>12</v>
      </c>
      <c r="M192" t="n">
        <v>34</v>
      </c>
      <c r="N192" t="n">
        <v>35.73</v>
      </c>
      <c r="O192" t="n">
        <v>22942.24</v>
      </c>
      <c r="P192" t="n">
        <v>572.84</v>
      </c>
      <c r="Q192" t="n">
        <v>1206.84</v>
      </c>
      <c r="R192" t="n">
        <v>140.52</v>
      </c>
      <c r="S192" t="n">
        <v>79.25</v>
      </c>
      <c r="T192" t="n">
        <v>28085.41</v>
      </c>
      <c r="U192" t="n">
        <v>0.5600000000000001</v>
      </c>
      <c r="V192" t="n">
        <v>0.9</v>
      </c>
      <c r="W192" t="n">
        <v>0.19</v>
      </c>
      <c r="X192" t="n">
        <v>1.64</v>
      </c>
      <c r="Y192" t="n">
        <v>0.5</v>
      </c>
      <c r="Z192" t="n">
        <v>10</v>
      </c>
    </row>
    <row r="193">
      <c r="A193" t="n">
        <v>12</v>
      </c>
      <c r="B193" t="n">
        <v>85</v>
      </c>
      <c r="C193" t="inlineStr">
        <is>
          <t xml:space="preserve">CONCLUIDO	</t>
        </is>
      </c>
      <c r="D193" t="n">
        <v>1.8937</v>
      </c>
      <c r="E193" t="n">
        <v>52.81</v>
      </c>
      <c r="F193" t="n">
        <v>49.31</v>
      </c>
      <c r="G193" t="n">
        <v>89.66</v>
      </c>
      <c r="H193" t="n">
        <v>1.24</v>
      </c>
      <c r="I193" t="n">
        <v>33</v>
      </c>
      <c r="J193" t="n">
        <v>185.63</v>
      </c>
      <c r="K193" t="n">
        <v>51.39</v>
      </c>
      <c r="L193" t="n">
        <v>13</v>
      </c>
      <c r="M193" t="n">
        <v>31</v>
      </c>
      <c r="N193" t="n">
        <v>36.24</v>
      </c>
      <c r="O193" t="n">
        <v>23128.27</v>
      </c>
      <c r="P193" t="n">
        <v>567.17</v>
      </c>
      <c r="Q193" t="n">
        <v>1206.81</v>
      </c>
      <c r="R193" t="n">
        <v>135.44</v>
      </c>
      <c r="S193" t="n">
        <v>79.25</v>
      </c>
      <c r="T193" t="n">
        <v>25560.5</v>
      </c>
      <c r="U193" t="n">
        <v>0.59</v>
      </c>
      <c r="V193" t="n">
        <v>0.9</v>
      </c>
      <c r="W193" t="n">
        <v>0.19</v>
      </c>
      <c r="X193" t="n">
        <v>1.48</v>
      </c>
      <c r="Y193" t="n">
        <v>0.5</v>
      </c>
      <c r="Z193" t="n">
        <v>10</v>
      </c>
    </row>
    <row r="194">
      <c r="A194" t="n">
        <v>13</v>
      </c>
      <c r="B194" t="n">
        <v>85</v>
      </c>
      <c r="C194" t="inlineStr">
        <is>
          <t xml:space="preserve">CONCLUIDO	</t>
        </is>
      </c>
      <c r="D194" t="n">
        <v>1.9035</v>
      </c>
      <c r="E194" t="n">
        <v>52.54</v>
      </c>
      <c r="F194" t="n">
        <v>49.15</v>
      </c>
      <c r="G194" t="n">
        <v>98.29000000000001</v>
      </c>
      <c r="H194" t="n">
        <v>1.33</v>
      </c>
      <c r="I194" t="n">
        <v>30</v>
      </c>
      <c r="J194" t="n">
        <v>187.14</v>
      </c>
      <c r="K194" t="n">
        <v>51.39</v>
      </c>
      <c r="L194" t="n">
        <v>14</v>
      </c>
      <c r="M194" t="n">
        <v>28</v>
      </c>
      <c r="N194" t="n">
        <v>36.75</v>
      </c>
      <c r="O194" t="n">
        <v>23314.98</v>
      </c>
      <c r="P194" t="n">
        <v>561.08</v>
      </c>
      <c r="Q194" t="n">
        <v>1206.81</v>
      </c>
      <c r="R194" t="n">
        <v>129.54</v>
      </c>
      <c r="S194" t="n">
        <v>79.25</v>
      </c>
      <c r="T194" t="n">
        <v>22623.19</v>
      </c>
      <c r="U194" t="n">
        <v>0.61</v>
      </c>
      <c r="V194" t="n">
        <v>0.91</v>
      </c>
      <c r="W194" t="n">
        <v>0.19</v>
      </c>
      <c r="X194" t="n">
        <v>1.32</v>
      </c>
      <c r="Y194" t="n">
        <v>0.5</v>
      </c>
      <c r="Z194" t="n">
        <v>10</v>
      </c>
    </row>
    <row r="195">
      <c r="A195" t="n">
        <v>14</v>
      </c>
      <c r="B195" t="n">
        <v>85</v>
      </c>
      <c r="C195" t="inlineStr">
        <is>
          <t xml:space="preserve">CONCLUIDO	</t>
        </is>
      </c>
      <c r="D195" t="n">
        <v>1.9087</v>
      </c>
      <c r="E195" t="n">
        <v>52.39</v>
      </c>
      <c r="F195" t="n">
        <v>49.07</v>
      </c>
      <c r="G195" t="n">
        <v>105.15</v>
      </c>
      <c r="H195" t="n">
        <v>1.41</v>
      </c>
      <c r="I195" t="n">
        <v>28</v>
      </c>
      <c r="J195" t="n">
        <v>188.66</v>
      </c>
      <c r="K195" t="n">
        <v>51.39</v>
      </c>
      <c r="L195" t="n">
        <v>15</v>
      </c>
      <c r="M195" t="n">
        <v>26</v>
      </c>
      <c r="N195" t="n">
        <v>37.27</v>
      </c>
      <c r="O195" t="n">
        <v>23502.4</v>
      </c>
      <c r="P195" t="n">
        <v>553.49</v>
      </c>
      <c r="Q195" t="n">
        <v>1206.81</v>
      </c>
      <c r="R195" t="n">
        <v>127.19</v>
      </c>
      <c r="S195" t="n">
        <v>79.25</v>
      </c>
      <c r="T195" t="n">
        <v>21457.55</v>
      </c>
      <c r="U195" t="n">
        <v>0.62</v>
      </c>
      <c r="V195" t="n">
        <v>0.91</v>
      </c>
      <c r="W195" t="n">
        <v>0.18</v>
      </c>
      <c r="X195" t="n">
        <v>1.24</v>
      </c>
      <c r="Y195" t="n">
        <v>0.5</v>
      </c>
      <c r="Z195" t="n">
        <v>10</v>
      </c>
    </row>
    <row r="196">
      <c r="A196" t="n">
        <v>15</v>
      </c>
      <c r="B196" t="n">
        <v>85</v>
      </c>
      <c r="C196" t="inlineStr">
        <is>
          <t xml:space="preserve">CONCLUIDO	</t>
        </is>
      </c>
      <c r="D196" t="n">
        <v>1.9144</v>
      </c>
      <c r="E196" t="n">
        <v>52.24</v>
      </c>
      <c r="F196" t="n">
        <v>48.98</v>
      </c>
      <c r="G196" t="n">
        <v>113.04</v>
      </c>
      <c r="H196" t="n">
        <v>1.49</v>
      </c>
      <c r="I196" t="n">
        <v>26</v>
      </c>
      <c r="J196" t="n">
        <v>190.19</v>
      </c>
      <c r="K196" t="n">
        <v>51.39</v>
      </c>
      <c r="L196" t="n">
        <v>16</v>
      </c>
      <c r="M196" t="n">
        <v>24</v>
      </c>
      <c r="N196" t="n">
        <v>37.79</v>
      </c>
      <c r="O196" t="n">
        <v>23690.52</v>
      </c>
      <c r="P196" t="n">
        <v>548.2</v>
      </c>
      <c r="Q196" t="n">
        <v>1206.81</v>
      </c>
      <c r="R196" t="n">
        <v>124.06</v>
      </c>
      <c r="S196" t="n">
        <v>79.25</v>
      </c>
      <c r="T196" t="n">
        <v>19903.51</v>
      </c>
      <c r="U196" t="n">
        <v>0.64</v>
      </c>
      <c r="V196" t="n">
        <v>0.91</v>
      </c>
      <c r="W196" t="n">
        <v>0.18</v>
      </c>
      <c r="X196" t="n">
        <v>1.15</v>
      </c>
      <c r="Y196" t="n">
        <v>0.5</v>
      </c>
      <c r="Z196" t="n">
        <v>10</v>
      </c>
    </row>
    <row r="197">
      <c r="A197" t="n">
        <v>16</v>
      </c>
      <c r="B197" t="n">
        <v>85</v>
      </c>
      <c r="C197" t="inlineStr">
        <is>
          <t xml:space="preserve">CONCLUIDO	</t>
        </is>
      </c>
      <c r="D197" t="n">
        <v>1.9216</v>
      </c>
      <c r="E197" t="n">
        <v>52.04</v>
      </c>
      <c r="F197" t="n">
        <v>48.85</v>
      </c>
      <c r="G197" t="n">
        <v>122.14</v>
      </c>
      <c r="H197" t="n">
        <v>1.57</v>
      </c>
      <c r="I197" t="n">
        <v>24</v>
      </c>
      <c r="J197" t="n">
        <v>191.72</v>
      </c>
      <c r="K197" t="n">
        <v>51.39</v>
      </c>
      <c r="L197" t="n">
        <v>17</v>
      </c>
      <c r="M197" t="n">
        <v>22</v>
      </c>
      <c r="N197" t="n">
        <v>38.33</v>
      </c>
      <c r="O197" t="n">
        <v>23879.37</v>
      </c>
      <c r="P197" t="n">
        <v>540.71</v>
      </c>
      <c r="Q197" t="n">
        <v>1206.81</v>
      </c>
      <c r="R197" t="n">
        <v>119.63</v>
      </c>
      <c r="S197" t="n">
        <v>79.25</v>
      </c>
      <c r="T197" t="n">
        <v>17699.35</v>
      </c>
      <c r="U197" t="n">
        <v>0.66</v>
      </c>
      <c r="V197" t="n">
        <v>0.91</v>
      </c>
      <c r="W197" t="n">
        <v>0.18</v>
      </c>
      <c r="X197" t="n">
        <v>1.02</v>
      </c>
      <c r="Y197" t="n">
        <v>0.5</v>
      </c>
      <c r="Z197" t="n">
        <v>10</v>
      </c>
    </row>
    <row r="198">
      <c r="A198" t="n">
        <v>17</v>
      </c>
      <c r="B198" t="n">
        <v>85</v>
      </c>
      <c r="C198" t="inlineStr">
        <is>
          <t xml:space="preserve">CONCLUIDO	</t>
        </is>
      </c>
      <c r="D198" t="n">
        <v>1.9341</v>
      </c>
      <c r="E198" t="n">
        <v>51.7</v>
      </c>
      <c r="F198" t="n">
        <v>48.55</v>
      </c>
      <c r="G198" t="n">
        <v>126.66</v>
      </c>
      <c r="H198" t="n">
        <v>1.65</v>
      </c>
      <c r="I198" t="n">
        <v>23</v>
      </c>
      <c r="J198" t="n">
        <v>193.26</v>
      </c>
      <c r="K198" t="n">
        <v>51.39</v>
      </c>
      <c r="L198" t="n">
        <v>18</v>
      </c>
      <c r="M198" t="n">
        <v>21</v>
      </c>
      <c r="N198" t="n">
        <v>38.86</v>
      </c>
      <c r="O198" t="n">
        <v>24068.93</v>
      </c>
      <c r="P198" t="n">
        <v>532.4400000000001</v>
      </c>
      <c r="Q198" t="n">
        <v>1206.81</v>
      </c>
      <c r="R198" t="n">
        <v>108.74</v>
      </c>
      <c r="S198" t="n">
        <v>79.25</v>
      </c>
      <c r="T198" t="n">
        <v>12260</v>
      </c>
      <c r="U198" t="n">
        <v>0.73</v>
      </c>
      <c r="V198" t="n">
        <v>0.92</v>
      </c>
      <c r="W198" t="n">
        <v>0.18</v>
      </c>
      <c r="X198" t="n">
        <v>0.72</v>
      </c>
      <c r="Y198" t="n">
        <v>0.5</v>
      </c>
      <c r="Z198" t="n">
        <v>10</v>
      </c>
    </row>
    <row r="199">
      <c r="A199" t="n">
        <v>18</v>
      </c>
      <c r="B199" t="n">
        <v>85</v>
      </c>
      <c r="C199" t="inlineStr">
        <is>
          <t xml:space="preserve">CONCLUIDO	</t>
        </is>
      </c>
      <c r="D199" t="n">
        <v>1.9303</v>
      </c>
      <c r="E199" t="n">
        <v>51.81</v>
      </c>
      <c r="F199" t="n">
        <v>48.72</v>
      </c>
      <c r="G199" t="n">
        <v>139.21</v>
      </c>
      <c r="H199" t="n">
        <v>1.73</v>
      </c>
      <c r="I199" t="n">
        <v>21</v>
      </c>
      <c r="J199" t="n">
        <v>194.8</v>
      </c>
      <c r="K199" t="n">
        <v>51.39</v>
      </c>
      <c r="L199" t="n">
        <v>19</v>
      </c>
      <c r="M199" t="n">
        <v>19</v>
      </c>
      <c r="N199" t="n">
        <v>39.41</v>
      </c>
      <c r="O199" t="n">
        <v>24259.23</v>
      </c>
      <c r="P199" t="n">
        <v>528.0599999999999</v>
      </c>
      <c r="Q199" t="n">
        <v>1206.82</v>
      </c>
      <c r="R199" t="n">
        <v>115.33</v>
      </c>
      <c r="S199" t="n">
        <v>79.25</v>
      </c>
      <c r="T199" t="n">
        <v>15566.72</v>
      </c>
      <c r="U199" t="n">
        <v>0.6899999999999999</v>
      </c>
      <c r="V199" t="n">
        <v>0.91</v>
      </c>
      <c r="W199" t="n">
        <v>0.17</v>
      </c>
      <c r="X199" t="n">
        <v>0.89</v>
      </c>
      <c r="Y199" t="n">
        <v>0.5</v>
      </c>
      <c r="Z199" t="n">
        <v>10</v>
      </c>
    </row>
    <row r="200">
      <c r="A200" t="n">
        <v>19</v>
      </c>
      <c r="B200" t="n">
        <v>85</v>
      </c>
      <c r="C200" t="inlineStr">
        <is>
          <t xml:space="preserve">CONCLUIDO	</t>
        </is>
      </c>
      <c r="D200" t="n">
        <v>1.9315</v>
      </c>
      <c r="E200" t="n">
        <v>51.77</v>
      </c>
      <c r="F200" t="n">
        <v>48.72</v>
      </c>
      <c r="G200" t="n">
        <v>146.17</v>
      </c>
      <c r="H200" t="n">
        <v>1.81</v>
      </c>
      <c r="I200" t="n">
        <v>20</v>
      </c>
      <c r="J200" t="n">
        <v>196.35</v>
      </c>
      <c r="K200" t="n">
        <v>51.39</v>
      </c>
      <c r="L200" t="n">
        <v>20</v>
      </c>
      <c r="M200" t="n">
        <v>18</v>
      </c>
      <c r="N200" t="n">
        <v>39.96</v>
      </c>
      <c r="O200" t="n">
        <v>24450.27</v>
      </c>
      <c r="P200" t="n">
        <v>524.64</v>
      </c>
      <c r="Q200" t="n">
        <v>1206.81</v>
      </c>
      <c r="R200" t="n">
        <v>115.37</v>
      </c>
      <c r="S200" t="n">
        <v>79.25</v>
      </c>
      <c r="T200" t="n">
        <v>15591.05</v>
      </c>
      <c r="U200" t="n">
        <v>0.6899999999999999</v>
      </c>
      <c r="V200" t="n">
        <v>0.91</v>
      </c>
      <c r="W200" t="n">
        <v>0.17</v>
      </c>
      <c r="X200" t="n">
        <v>0.89</v>
      </c>
      <c r="Y200" t="n">
        <v>0.5</v>
      </c>
      <c r="Z200" t="n">
        <v>10</v>
      </c>
    </row>
    <row r="201">
      <c r="A201" t="n">
        <v>20</v>
      </c>
      <c r="B201" t="n">
        <v>85</v>
      </c>
      <c r="C201" t="inlineStr">
        <is>
          <t xml:space="preserve">CONCLUIDO	</t>
        </is>
      </c>
      <c r="D201" t="n">
        <v>1.9349</v>
      </c>
      <c r="E201" t="n">
        <v>51.68</v>
      </c>
      <c r="F201" t="n">
        <v>48.67</v>
      </c>
      <c r="G201" t="n">
        <v>153.68</v>
      </c>
      <c r="H201" t="n">
        <v>1.88</v>
      </c>
      <c r="I201" t="n">
        <v>19</v>
      </c>
      <c r="J201" t="n">
        <v>197.9</v>
      </c>
      <c r="K201" t="n">
        <v>51.39</v>
      </c>
      <c r="L201" t="n">
        <v>21</v>
      </c>
      <c r="M201" t="n">
        <v>17</v>
      </c>
      <c r="N201" t="n">
        <v>40.51</v>
      </c>
      <c r="O201" t="n">
        <v>24642.07</v>
      </c>
      <c r="P201" t="n">
        <v>519.01</v>
      </c>
      <c r="Q201" t="n">
        <v>1206.82</v>
      </c>
      <c r="R201" t="n">
        <v>113.27</v>
      </c>
      <c r="S201" t="n">
        <v>79.25</v>
      </c>
      <c r="T201" t="n">
        <v>14543.92</v>
      </c>
      <c r="U201" t="n">
        <v>0.7</v>
      </c>
      <c r="V201" t="n">
        <v>0.91</v>
      </c>
      <c r="W201" t="n">
        <v>0.17</v>
      </c>
      <c r="X201" t="n">
        <v>0.83</v>
      </c>
      <c r="Y201" t="n">
        <v>0.5</v>
      </c>
      <c r="Z201" t="n">
        <v>10</v>
      </c>
    </row>
    <row r="202">
      <c r="A202" t="n">
        <v>21</v>
      </c>
      <c r="B202" t="n">
        <v>85</v>
      </c>
      <c r="C202" t="inlineStr">
        <is>
          <t xml:space="preserve">CONCLUIDO	</t>
        </is>
      </c>
      <c r="D202" t="n">
        <v>1.9385</v>
      </c>
      <c r="E202" t="n">
        <v>51.59</v>
      </c>
      <c r="F202" t="n">
        <v>48.6</v>
      </c>
      <c r="G202" t="n">
        <v>162.01</v>
      </c>
      <c r="H202" t="n">
        <v>1.96</v>
      </c>
      <c r="I202" t="n">
        <v>18</v>
      </c>
      <c r="J202" t="n">
        <v>199.46</v>
      </c>
      <c r="K202" t="n">
        <v>51.39</v>
      </c>
      <c r="L202" t="n">
        <v>22</v>
      </c>
      <c r="M202" t="n">
        <v>16</v>
      </c>
      <c r="N202" t="n">
        <v>41.07</v>
      </c>
      <c r="O202" t="n">
        <v>24834.62</v>
      </c>
      <c r="P202" t="n">
        <v>511.54</v>
      </c>
      <c r="Q202" t="n">
        <v>1206.81</v>
      </c>
      <c r="R202" t="n">
        <v>111.28</v>
      </c>
      <c r="S202" t="n">
        <v>79.25</v>
      </c>
      <c r="T202" t="n">
        <v>13554.6</v>
      </c>
      <c r="U202" t="n">
        <v>0.71</v>
      </c>
      <c r="V202" t="n">
        <v>0.92</v>
      </c>
      <c r="W202" t="n">
        <v>0.17</v>
      </c>
      <c r="X202" t="n">
        <v>0.77</v>
      </c>
      <c r="Y202" t="n">
        <v>0.5</v>
      </c>
      <c r="Z202" t="n">
        <v>10</v>
      </c>
    </row>
    <row r="203">
      <c r="A203" t="n">
        <v>22</v>
      </c>
      <c r="B203" t="n">
        <v>85</v>
      </c>
      <c r="C203" t="inlineStr">
        <is>
          <t xml:space="preserve">CONCLUIDO	</t>
        </is>
      </c>
      <c r="D203" t="n">
        <v>1.9422</v>
      </c>
      <c r="E203" t="n">
        <v>51.49</v>
      </c>
      <c r="F203" t="n">
        <v>48.54</v>
      </c>
      <c r="G203" t="n">
        <v>171.32</v>
      </c>
      <c r="H203" t="n">
        <v>2.03</v>
      </c>
      <c r="I203" t="n">
        <v>17</v>
      </c>
      <c r="J203" t="n">
        <v>201.03</v>
      </c>
      <c r="K203" t="n">
        <v>51.39</v>
      </c>
      <c r="L203" t="n">
        <v>23</v>
      </c>
      <c r="M203" t="n">
        <v>13</v>
      </c>
      <c r="N203" t="n">
        <v>41.64</v>
      </c>
      <c r="O203" t="n">
        <v>25027.94</v>
      </c>
      <c r="P203" t="n">
        <v>504.46</v>
      </c>
      <c r="Q203" t="n">
        <v>1206.81</v>
      </c>
      <c r="R203" t="n">
        <v>109</v>
      </c>
      <c r="S203" t="n">
        <v>79.25</v>
      </c>
      <c r="T203" t="n">
        <v>12419.44</v>
      </c>
      <c r="U203" t="n">
        <v>0.73</v>
      </c>
      <c r="V203" t="n">
        <v>0.92</v>
      </c>
      <c r="W203" t="n">
        <v>0.17</v>
      </c>
      <c r="X203" t="n">
        <v>0.71</v>
      </c>
      <c r="Y203" t="n">
        <v>0.5</v>
      </c>
      <c r="Z203" t="n">
        <v>10</v>
      </c>
    </row>
    <row r="204">
      <c r="A204" t="n">
        <v>23</v>
      </c>
      <c r="B204" t="n">
        <v>85</v>
      </c>
      <c r="C204" t="inlineStr">
        <is>
          <t xml:space="preserve">CONCLUIDO	</t>
        </is>
      </c>
      <c r="D204" t="n">
        <v>1.9445</v>
      </c>
      <c r="E204" t="n">
        <v>51.43</v>
      </c>
      <c r="F204" t="n">
        <v>48.51</v>
      </c>
      <c r="G204" t="n">
        <v>181.92</v>
      </c>
      <c r="H204" t="n">
        <v>2.1</v>
      </c>
      <c r="I204" t="n">
        <v>16</v>
      </c>
      <c r="J204" t="n">
        <v>202.61</v>
      </c>
      <c r="K204" t="n">
        <v>51.39</v>
      </c>
      <c r="L204" t="n">
        <v>24</v>
      </c>
      <c r="M204" t="n">
        <v>11</v>
      </c>
      <c r="N204" t="n">
        <v>42.21</v>
      </c>
      <c r="O204" t="n">
        <v>25222.04</v>
      </c>
      <c r="P204" t="n">
        <v>498.5</v>
      </c>
      <c r="Q204" t="n">
        <v>1206.81</v>
      </c>
      <c r="R204" t="n">
        <v>108.01</v>
      </c>
      <c r="S204" t="n">
        <v>79.25</v>
      </c>
      <c r="T204" t="n">
        <v>11931.7</v>
      </c>
      <c r="U204" t="n">
        <v>0.73</v>
      </c>
      <c r="V204" t="n">
        <v>0.92</v>
      </c>
      <c r="W204" t="n">
        <v>0.17</v>
      </c>
      <c r="X204" t="n">
        <v>0.68</v>
      </c>
      <c r="Y204" t="n">
        <v>0.5</v>
      </c>
      <c r="Z204" t="n">
        <v>10</v>
      </c>
    </row>
    <row r="205">
      <c r="A205" t="n">
        <v>24</v>
      </c>
      <c r="B205" t="n">
        <v>85</v>
      </c>
      <c r="C205" t="inlineStr">
        <is>
          <t xml:space="preserve">CONCLUIDO	</t>
        </is>
      </c>
      <c r="D205" t="n">
        <v>1.9454</v>
      </c>
      <c r="E205" t="n">
        <v>51.4</v>
      </c>
      <c r="F205" t="n">
        <v>48.49</v>
      </c>
      <c r="G205" t="n">
        <v>181.83</v>
      </c>
      <c r="H205" t="n">
        <v>2.17</v>
      </c>
      <c r="I205" t="n">
        <v>16</v>
      </c>
      <c r="J205" t="n">
        <v>204.19</v>
      </c>
      <c r="K205" t="n">
        <v>51.39</v>
      </c>
      <c r="L205" t="n">
        <v>25</v>
      </c>
      <c r="M205" t="n">
        <v>4</v>
      </c>
      <c r="N205" t="n">
        <v>42.79</v>
      </c>
      <c r="O205" t="n">
        <v>25417.05</v>
      </c>
      <c r="P205" t="n">
        <v>498.79</v>
      </c>
      <c r="Q205" t="n">
        <v>1206.81</v>
      </c>
      <c r="R205" t="n">
        <v>106.61</v>
      </c>
      <c r="S205" t="n">
        <v>79.25</v>
      </c>
      <c r="T205" t="n">
        <v>11229.7</v>
      </c>
      <c r="U205" t="n">
        <v>0.74</v>
      </c>
      <c r="V205" t="n">
        <v>0.92</v>
      </c>
      <c r="W205" t="n">
        <v>0.18</v>
      </c>
      <c r="X205" t="n">
        <v>0.66</v>
      </c>
      <c r="Y205" t="n">
        <v>0.5</v>
      </c>
      <c r="Z205" t="n">
        <v>10</v>
      </c>
    </row>
    <row r="206">
      <c r="A206" t="n">
        <v>25</v>
      </c>
      <c r="B206" t="n">
        <v>85</v>
      </c>
      <c r="C206" t="inlineStr">
        <is>
          <t xml:space="preserve">CONCLUIDO	</t>
        </is>
      </c>
      <c r="D206" t="n">
        <v>1.9478</v>
      </c>
      <c r="E206" t="n">
        <v>51.34</v>
      </c>
      <c r="F206" t="n">
        <v>48.42</v>
      </c>
      <c r="G206" t="n">
        <v>181.59</v>
      </c>
      <c r="H206" t="n">
        <v>2.24</v>
      </c>
      <c r="I206" t="n">
        <v>16</v>
      </c>
      <c r="J206" t="n">
        <v>205.77</v>
      </c>
      <c r="K206" t="n">
        <v>51.39</v>
      </c>
      <c r="L206" t="n">
        <v>26</v>
      </c>
      <c r="M206" t="n">
        <v>1</v>
      </c>
      <c r="N206" t="n">
        <v>43.38</v>
      </c>
      <c r="O206" t="n">
        <v>25612.75</v>
      </c>
      <c r="P206" t="n">
        <v>499.5</v>
      </c>
      <c r="Q206" t="n">
        <v>1206.81</v>
      </c>
      <c r="R206" t="n">
        <v>104.33</v>
      </c>
      <c r="S206" t="n">
        <v>79.25</v>
      </c>
      <c r="T206" t="n">
        <v>10090.16</v>
      </c>
      <c r="U206" t="n">
        <v>0.76</v>
      </c>
      <c r="V206" t="n">
        <v>0.92</v>
      </c>
      <c r="W206" t="n">
        <v>0.18</v>
      </c>
      <c r="X206" t="n">
        <v>0.6</v>
      </c>
      <c r="Y206" t="n">
        <v>0.5</v>
      </c>
      <c r="Z206" t="n">
        <v>10</v>
      </c>
    </row>
    <row r="207">
      <c r="A207" t="n">
        <v>26</v>
      </c>
      <c r="B207" t="n">
        <v>85</v>
      </c>
      <c r="C207" t="inlineStr">
        <is>
          <t xml:space="preserve">CONCLUIDO	</t>
        </is>
      </c>
      <c r="D207" t="n">
        <v>1.9479</v>
      </c>
      <c r="E207" t="n">
        <v>51.34</v>
      </c>
      <c r="F207" t="n">
        <v>48.42</v>
      </c>
      <c r="G207" t="n">
        <v>181.59</v>
      </c>
      <c r="H207" t="n">
        <v>2.31</v>
      </c>
      <c r="I207" t="n">
        <v>16</v>
      </c>
      <c r="J207" t="n">
        <v>207.37</v>
      </c>
      <c r="K207" t="n">
        <v>51.39</v>
      </c>
      <c r="L207" t="n">
        <v>27</v>
      </c>
      <c r="M207" t="n">
        <v>0</v>
      </c>
      <c r="N207" t="n">
        <v>43.97</v>
      </c>
      <c r="O207" t="n">
        <v>25809.25</v>
      </c>
      <c r="P207" t="n">
        <v>503.16</v>
      </c>
      <c r="Q207" t="n">
        <v>1206.81</v>
      </c>
      <c r="R207" t="n">
        <v>104.28</v>
      </c>
      <c r="S207" t="n">
        <v>79.25</v>
      </c>
      <c r="T207" t="n">
        <v>10062.92</v>
      </c>
      <c r="U207" t="n">
        <v>0.76</v>
      </c>
      <c r="V207" t="n">
        <v>0.92</v>
      </c>
      <c r="W207" t="n">
        <v>0.18</v>
      </c>
      <c r="X207" t="n">
        <v>0.59</v>
      </c>
      <c r="Y207" t="n">
        <v>0.5</v>
      </c>
      <c r="Z207" t="n">
        <v>10</v>
      </c>
    </row>
    <row r="208">
      <c r="A208" t="n">
        <v>0</v>
      </c>
      <c r="B208" t="n">
        <v>20</v>
      </c>
      <c r="C208" t="inlineStr">
        <is>
          <t xml:space="preserve">CONCLUIDO	</t>
        </is>
      </c>
      <c r="D208" t="n">
        <v>1.5804</v>
      </c>
      <c r="E208" t="n">
        <v>63.28</v>
      </c>
      <c r="F208" t="n">
        <v>58.69</v>
      </c>
      <c r="G208" t="n">
        <v>15.18</v>
      </c>
      <c r="H208" t="n">
        <v>0.34</v>
      </c>
      <c r="I208" t="n">
        <v>232</v>
      </c>
      <c r="J208" t="n">
        <v>51.33</v>
      </c>
      <c r="K208" t="n">
        <v>24.83</v>
      </c>
      <c r="L208" t="n">
        <v>1</v>
      </c>
      <c r="M208" t="n">
        <v>230</v>
      </c>
      <c r="N208" t="n">
        <v>5.51</v>
      </c>
      <c r="O208" t="n">
        <v>6564.78</v>
      </c>
      <c r="P208" t="n">
        <v>319.14</v>
      </c>
      <c r="Q208" t="n">
        <v>1206.86</v>
      </c>
      <c r="R208" t="n">
        <v>453.4</v>
      </c>
      <c r="S208" t="n">
        <v>79.25</v>
      </c>
      <c r="T208" t="n">
        <v>183545.75</v>
      </c>
      <c r="U208" t="n">
        <v>0.17</v>
      </c>
      <c r="V208" t="n">
        <v>0.76</v>
      </c>
      <c r="W208" t="n">
        <v>0.51</v>
      </c>
      <c r="X208" t="n">
        <v>10.86</v>
      </c>
      <c r="Y208" t="n">
        <v>0.5</v>
      </c>
      <c r="Z208" t="n">
        <v>10</v>
      </c>
    </row>
    <row r="209">
      <c r="A209" t="n">
        <v>1</v>
      </c>
      <c r="B209" t="n">
        <v>20</v>
      </c>
      <c r="C209" t="inlineStr">
        <is>
          <t xml:space="preserve">CONCLUIDO	</t>
        </is>
      </c>
      <c r="D209" t="n">
        <v>1.8134</v>
      </c>
      <c r="E209" t="n">
        <v>55.14</v>
      </c>
      <c r="F209" t="n">
        <v>52.22</v>
      </c>
      <c r="G209" t="n">
        <v>32.64</v>
      </c>
      <c r="H209" t="n">
        <v>0.66</v>
      </c>
      <c r="I209" t="n">
        <v>96</v>
      </c>
      <c r="J209" t="n">
        <v>52.47</v>
      </c>
      <c r="K209" t="n">
        <v>24.83</v>
      </c>
      <c r="L209" t="n">
        <v>2</v>
      </c>
      <c r="M209" t="n">
        <v>94</v>
      </c>
      <c r="N209" t="n">
        <v>5.64</v>
      </c>
      <c r="O209" t="n">
        <v>6705.1</v>
      </c>
      <c r="P209" t="n">
        <v>262.71</v>
      </c>
      <c r="Q209" t="n">
        <v>1206.83</v>
      </c>
      <c r="R209" t="n">
        <v>233.74</v>
      </c>
      <c r="S209" t="n">
        <v>79.25</v>
      </c>
      <c r="T209" t="n">
        <v>74397.31</v>
      </c>
      <c r="U209" t="n">
        <v>0.34</v>
      </c>
      <c r="V209" t="n">
        <v>0.85</v>
      </c>
      <c r="W209" t="n">
        <v>0.29</v>
      </c>
      <c r="X209" t="n">
        <v>4.39</v>
      </c>
      <c r="Y209" t="n">
        <v>0.5</v>
      </c>
      <c r="Z209" t="n">
        <v>10</v>
      </c>
    </row>
    <row r="210">
      <c r="A210" t="n">
        <v>2</v>
      </c>
      <c r="B210" t="n">
        <v>20</v>
      </c>
      <c r="C210" t="inlineStr">
        <is>
          <t xml:space="preserve">CONCLUIDO	</t>
        </is>
      </c>
      <c r="D210" t="n">
        <v>1.8789</v>
      </c>
      <c r="E210" t="n">
        <v>53.22</v>
      </c>
      <c r="F210" t="n">
        <v>50.7</v>
      </c>
      <c r="G210" t="n">
        <v>48.29</v>
      </c>
      <c r="H210" t="n">
        <v>0.97</v>
      </c>
      <c r="I210" t="n">
        <v>63</v>
      </c>
      <c r="J210" t="n">
        <v>53.61</v>
      </c>
      <c r="K210" t="n">
        <v>24.83</v>
      </c>
      <c r="L210" t="n">
        <v>3</v>
      </c>
      <c r="M210" t="n">
        <v>14</v>
      </c>
      <c r="N210" t="n">
        <v>5.78</v>
      </c>
      <c r="O210" t="n">
        <v>6845.59</v>
      </c>
      <c r="P210" t="n">
        <v>237.04</v>
      </c>
      <c r="Q210" t="n">
        <v>1206.85</v>
      </c>
      <c r="R210" t="n">
        <v>180.13</v>
      </c>
      <c r="S210" t="n">
        <v>79.25</v>
      </c>
      <c r="T210" t="n">
        <v>47753.06</v>
      </c>
      <c r="U210" t="n">
        <v>0.44</v>
      </c>
      <c r="V210" t="n">
        <v>0.88</v>
      </c>
      <c r="W210" t="n">
        <v>0.3</v>
      </c>
      <c r="X210" t="n">
        <v>2.87</v>
      </c>
      <c r="Y210" t="n">
        <v>0.5</v>
      </c>
      <c r="Z210" t="n">
        <v>10</v>
      </c>
    </row>
    <row r="211">
      <c r="A211" t="n">
        <v>3</v>
      </c>
      <c r="B211" t="n">
        <v>20</v>
      </c>
      <c r="C211" t="inlineStr">
        <is>
          <t xml:space="preserve">CONCLUIDO	</t>
        </is>
      </c>
      <c r="D211" t="n">
        <v>1.8799</v>
      </c>
      <c r="E211" t="n">
        <v>53.19</v>
      </c>
      <c r="F211" t="n">
        <v>50.69</v>
      </c>
      <c r="G211" t="n">
        <v>49.05</v>
      </c>
      <c r="H211" t="n">
        <v>1.27</v>
      </c>
      <c r="I211" t="n">
        <v>62</v>
      </c>
      <c r="J211" t="n">
        <v>54.75</v>
      </c>
      <c r="K211" t="n">
        <v>24.83</v>
      </c>
      <c r="L211" t="n">
        <v>4</v>
      </c>
      <c r="M211" t="n">
        <v>0</v>
      </c>
      <c r="N211" t="n">
        <v>5.92</v>
      </c>
      <c r="O211" t="n">
        <v>6986.39</v>
      </c>
      <c r="P211" t="n">
        <v>241.08</v>
      </c>
      <c r="Q211" t="n">
        <v>1206.81</v>
      </c>
      <c r="R211" t="n">
        <v>179.21</v>
      </c>
      <c r="S211" t="n">
        <v>79.25</v>
      </c>
      <c r="T211" t="n">
        <v>47300.38</v>
      </c>
      <c r="U211" t="n">
        <v>0.44</v>
      </c>
      <c r="V211" t="n">
        <v>0.88</v>
      </c>
      <c r="W211" t="n">
        <v>0.31</v>
      </c>
      <c r="X211" t="n">
        <v>2.86</v>
      </c>
      <c r="Y211" t="n">
        <v>0.5</v>
      </c>
      <c r="Z211" t="n">
        <v>10</v>
      </c>
    </row>
    <row r="212">
      <c r="A212" t="n">
        <v>0</v>
      </c>
      <c r="B212" t="n">
        <v>65</v>
      </c>
      <c r="C212" t="inlineStr">
        <is>
          <t xml:space="preserve">CONCLUIDO	</t>
        </is>
      </c>
      <c r="D212" t="n">
        <v>1.0213</v>
      </c>
      <c r="E212" t="n">
        <v>97.91</v>
      </c>
      <c r="F212" t="n">
        <v>78.66</v>
      </c>
      <c r="G212" t="n">
        <v>7.53</v>
      </c>
      <c r="H212" t="n">
        <v>0.13</v>
      </c>
      <c r="I212" t="n">
        <v>627</v>
      </c>
      <c r="J212" t="n">
        <v>133.21</v>
      </c>
      <c r="K212" t="n">
        <v>46.47</v>
      </c>
      <c r="L212" t="n">
        <v>1</v>
      </c>
      <c r="M212" t="n">
        <v>625</v>
      </c>
      <c r="N212" t="n">
        <v>20.75</v>
      </c>
      <c r="O212" t="n">
        <v>16663.42</v>
      </c>
      <c r="P212" t="n">
        <v>854.36</v>
      </c>
      <c r="Q212" t="n">
        <v>1207.01</v>
      </c>
      <c r="R212" t="n">
        <v>1133.69</v>
      </c>
      <c r="S212" t="n">
        <v>79.25</v>
      </c>
      <c r="T212" t="n">
        <v>521717.28</v>
      </c>
      <c r="U212" t="n">
        <v>0.07000000000000001</v>
      </c>
      <c r="V212" t="n">
        <v>0.57</v>
      </c>
      <c r="W212" t="n">
        <v>1.14</v>
      </c>
      <c r="X212" t="n">
        <v>30.83</v>
      </c>
      <c r="Y212" t="n">
        <v>0.5</v>
      </c>
      <c r="Z212" t="n">
        <v>10</v>
      </c>
    </row>
    <row r="213">
      <c r="A213" t="n">
        <v>1</v>
      </c>
      <c r="B213" t="n">
        <v>65</v>
      </c>
      <c r="C213" t="inlineStr">
        <is>
          <t xml:space="preserve">CONCLUIDO	</t>
        </is>
      </c>
      <c r="D213" t="n">
        <v>1.4958</v>
      </c>
      <c r="E213" t="n">
        <v>66.84999999999999</v>
      </c>
      <c r="F213" t="n">
        <v>58.47</v>
      </c>
      <c r="G213" t="n">
        <v>15.39</v>
      </c>
      <c r="H213" t="n">
        <v>0.26</v>
      </c>
      <c r="I213" t="n">
        <v>228</v>
      </c>
      <c r="J213" t="n">
        <v>134.55</v>
      </c>
      <c r="K213" t="n">
        <v>46.47</v>
      </c>
      <c r="L213" t="n">
        <v>2</v>
      </c>
      <c r="M213" t="n">
        <v>226</v>
      </c>
      <c r="N213" t="n">
        <v>21.09</v>
      </c>
      <c r="O213" t="n">
        <v>16828.84</v>
      </c>
      <c r="P213" t="n">
        <v>626.88</v>
      </c>
      <c r="Q213" t="n">
        <v>1206.94</v>
      </c>
      <c r="R213" t="n">
        <v>445.83</v>
      </c>
      <c r="S213" t="n">
        <v>79.25</v>
      </c>
      <c r="T213" t="n">
        <v>179782.16</v>
      </c>
      <c r="U213" t="n">
        <v>0.18</v>
      </c>
      <c r="V213" t="n">
        <v>0.76</v>
      </c>
      <c r="W213" t="n">
        <v>0.5</v>
      </c>
      <c r="X213" t="n">
        <v>10.63</v>
      </c>
      <c r="Y213" t="n">
        <v>0.5</v>
      </c>
      <c r="Z213" t="n">
        <v>10</v>
      </c>
    </row>
    <row r="214">
      <c r="A214" t="n">
        <v>2</v>
      </c>
      <c r="B214" t="n">
        <v>65</v>
      </c>
      <c r="C214" t="inlineStr">
        <is>
          <t xml:space="preserve">CONCLUIDO	</t>
        </is>
      </c>
      <c r="D214" t="n">
        <v>1.6613</v>
      </c>
      <c r="E214" t="n">
        <v>60.2</v>
      </c>
      <c r="F214" t="n">
        <v>54.23</v>
      </c>
      <c r="G214" t="n">
        <v>23.41</v>
      </c>
      <c r="H214" t="n">
        <v>0.39</v>
      </c>
      <c r="I214" t="n">
        <v>139</v>
      </c>
      <c r="J214" t="n">
        <v>135.9</v>
      </c>
      <c r="K214" t="n">
        <v>46.47</v>
      </c>
      <c r="L214" t="n">
        <v>3</v>
      </c>
      <c r="M214" t="n">
        <v>137</v>
      </c>
      <c r="N214" t="n">
        <v>21.43</v>
      </c>
      <c r="O214" t="n">
        <v>16994.64</v>
      </c>
      <c r="P214" t="n">
        <v>574.67</v>
      </c>
      <c r="Q214" t="n">
        <v>1206.84</v>
      </c>
      <c r="R214" t="n">
        <v>301.86</v>
      </c>
      <c r="S214" t="n">
        <v>79.25</v>
      </c>
      <c r="T214" t="n">
        <v>108237.82</v>
      </c>
      <c r="U214" t="n">
        <v>0.26</v>
      </c>
      <c r="V214" t="n">
        <v>0.82</v>
      </c>
      <c r="W214" t="n">
        <v>0.36</v>
      </c>
      <c r="X214" t="n">
        <v>6.4</v>
      </c>
      <c r="Y214" t="n">
        <v>0.5</v>
      </c>
      <c r="Z214" t="n">
        <v>10</v>
      </c>
    </row>
    <row r="215">
      <c r="A215" t="n">
        <v>3</v>
      </c>
      <c r="B215" t="n">
        <v>65</v>
      </c>
      <c r="C215" t="inlineStr">
        <is>
          <t xml:space="preserve">CONCLUIDO	</t>
        </is>
      </c>
      <c r="D215" t="n">
        <v>1.745</v>
      </c>
      <c r="E215" t="n">
        <v>57.31</v>
      </c>
      <c r="F215" t="n">
        <v>52.4</v>
      </c>
      <c r="G215" t="n">
        <v>31.44</v>
      </c>
      <c r="H215" t="n">
        <v>0.52</v>
      </c>
      <c r="I215" t="n">
        <v>100</v>
      </c>
      <c r="J215" t="n">
        <v>137.25</v>
      </c>
      <c r="K215" t="n">
        <v>46.47</v>
      </c>
      <c r="L215" t="n">
        <v>4</v>
      </c>
      <c r="M215" t="n">
        <v>98</v>
      </c>
      <c r="N215" t="n">
        <v>21.78</v>
      </c>
      <c r="O215" t="n">
        <v>17160.92</v>
      </c>
      <c r="P215" t="n">
        <v>548.3099999999999</v>
      </c>
      <c r="Q215" t="n">
        <v>1206.91</v>
      </c>
      <c r="R215" t="n">
        <v>239.87</v>
      </c>
      <c r="S215" t="n">
        <v>79.25</v>
      </c>
      <c r="T215" t="n">
        <v>77439.52</v>
      </c>
      <c r="U215" t="n">
        <v>0.33</v>
      </c>
      <c r="V215" t="n">
        <v>0.85</v>
      </c>
      <c r="W215" t="n">
        <v>0.3</v>
      </c>
      <c r="X215" t="n">
        <v>4.57</v>
      </c>
      <c r="Y215" t="n">
        <v>0.5</v>
      </c>
      <c r="Z215" t="n">
        <v>10</v>
      </c>
    </row>
    <row r="216">
      <c r="A216" t="n">
        <v>4</v>
      </c>
      <c r="B216" t="n">
        <v>65</v>
      </c>
      <c r="C216" t="inlineStr">
        <is>
          <t xml:space="preserve">CONCLUIDO	</t>
        </is>
      </c>
      <c r="D216" t="n">
        <v>1.7963</v>
      </c>
      <c r="E216" t="n">
        <v>55.67</v>
      </c>
      <c r="F216" t="n">
        <v>51.37</v>
      </c>
      <c r="G216" t="n">
        <v>39.51</v>
      </c>
      <c r="H216" t="n">
        <v>0.64</v>
      </c>
      <c r="I216" t="n">
        <v>78</v>
      </c>
      <c r="J216" t="n">
        <v>138.6</v>
      </c>
      <c r="K216" t="n">
        <v>46.47</v>
      </c>
      <c r="L216" t="n">
        <v>5</v>
      </c>
      <c r="M216" t="n">
        <v>76</v>
      </c>
      <c r="N216" t="n">
        <v>22.13</v>
      </c>
      <c r="O216" t="n">
        <v>17327.69</v>
      </c>
      <c r="P216" t="n">
        <v>530.92</v>
      </c>
      <c r="Q216" t="n">
        <v>1206.85</v>
      </c>
      <c r="R216" t="n">
        <v>204.85</v>
      </c>
      <c r="S216" t="n">
        <v>79.25</v>
      </c>
      <c r="T216" t="n">
        <v>60042.07</v>
      </c>
      <c r="U216" t="n">
        <v>0.39</v>
      </c>
      <c r="V216" t="n">
        <v>0.87</v>
      </c>
      <c r="W216" t="n">
        <v>0.26</v>
      </c>
      <c r="X216" t="n">
        <v>3.54</v>
      </c>
      <c r="Y216" t="n">
        <v>0.5</v>
      </c>
      <c r="Z216" t="n">
        <v>10</v>
      </c>
    </row>
    <row r="217">
      <c r="A217" t="n">
        <v>5</v>
      </c>
      <c r="B217" t="n">
        <v>65</v>
      </c>
      <c r="C217" t="inlineStr">
        <is>
          <t xml:space="preserve">CONCLUIDO	</t>
        </is>
      </c>
      <c r="D217" t="n">
        <v>1.8324</v>
      </c>
      <c r="E217" t="n">
        <v>54.57</v>
      </c>
      <c r="F217" t="n">
        <v>50.68</v>
      </c>
      <c r="G217" t="n">
        <v>48.26</v>
      </c>
      <c r="H217" t="n">
        <v>0.76</v>
      </c>
      <c r="I217" t="n">
        <v>63</v>
      </c>
      <c r="J217" t="n">
        <v>139.95</v>
      </c>
      <c r="K217" t="n">
        <v>46.47</v>
      </c>
      <c r="L217" t="n">
        <v>6</v>
      </c>
      <c r="M217" t="n">
        <v>61</v>
      </c>
      <c r="N217" t="n">
        <v>22.49</v>
      </c>
      <c r="O217" t="n">
        <v>17494.97</v>
      </c>
      <c r="P217" t="n">
        <v>516.95</v>
      </c>
      <c r="Q217" t="n">
        <v>1206.82</v>
      </c>
      <c r="R217" t="n">
        <v>181.36</v>
      </c>
      <c r="S217" t="n">
        <v>79.25</v>
      </c>
      <c r="T217" t="n">
        <v>48371.62</v>
      </c>
      <c r="U217" t="n">
        <v>0.44</v>
      </c>
      <c r="V217" t="n">
        <v>0.88</v>
      </c>
      <c r="W217" t="n">
        <v>0.24</v>
      </c>
      <c r="X217" t="n">
        <v>2.85</v>
      </c>
      <c r="Y217" t="n">
        <v>0.5</v>
      </c>
      <c r="Z217" t="n">
        <v>10</v>
      </c>
    </row>
    <row r="218">
      <c r="A218" t="n">
        <v>6</v>
      </c>
      <c r="B218" t="n">
        <v>65</v>
      </c>
      <c r="C218" t="inlineStr">
        <is>
          <t xml:space="preserve">CONCLUIDO	</t>
        </is>
      </c>
      <c r="D218" t="n">
        <v>1.8581</v>
      </c>
      <c r="E218" t="n">
        <v>53.82</v>
      </c>
      <c r="F218" t="n">
        <v>50.2</v>
      </c>
      <c r="G218" t="n">
        <v>56.83</v>
      </c>
      <c r="H218" t="n">
        <v>0.88</v>
      </c>
      <c r="I218" t="n">
        <v>53</v>
      </c>
      <c r="J218" t="n">
        <v>141.31</v>
      </c>
      <c r="K218" t="n">
        <v>46.47</v>
      </c>
      <c r="L218" t="n">
        <v>7</v>
      </c>
      <c r="M218" t="n">
        <v>51</v>
      </c>
      <c r="N218" t="n">
        <v>22.85</v>
      </c>
      <c r="O218" t="n">
        <v>17662.75</v>
      </c>
      <c r="P218" t="n">
        <v>505.31</v>
      </c>
      <c r="Q218" t="n">
        <v>1206.84</v>
      </c>
      <c r="R218" t="n">
        <v>164.99</v>
      </c>
      <c r="S218" t="n">
        <v>79.25</v>
      </c>
      <c r="T218" t="n">
        <v>40234.13</v>
      </c>
      <c r="U218" t="n">
        <v>0.48</v>
      </c>
      <c r="V218" t="n">
        <v>0.89</v>
      </c>
      <c r="W218" t="n">
        <v>0.23</v>
      </c>
      <c r="X218" t="n">
        <v>2.37</v>
      </c>
      <c r="Y218" t="n">
        <v>0.5</v>
      </c>
      <c r="Z218" t="n">
        <v>10</v>
      </c>
    </row>
    <row r="219">
      <c r="A219" t="n">
        <v>7</v>
      </c>
      <c r="B219" t="n">
        <v>65</v>
      </c>
      <c r="C219" t="inlineStr">
        <is>
          <t xml:space="preserve">CONCLUIDO	</t>
        </is>
      </c>
      <c r="D219" t="n">
        <v>1.8818</v>
      </c>
      <c r="E219" t="n">
        <v>53.14</v>
      </c>
      <c r="F219" t="n">
        <v>49.71</v>
      </c>
      <c r="G219" t="n">
        <v>64.84</v>
      </c>
      <c r="H219" t="n">
        <v>0.99</v>
      </c>
      <c r="I219" t="n">
        <v>46</v>
      </c>
      <c r="J219" t="n">
        <v>142.68</v>
      </c>
      <c r="K219" t="n">
        <v>46.47</v>
      </c>
      <c r="L219" t="n">
        <v>8</v>
      </c>
      <c r="M219" t="n">
        <v>44</v>
      </c>
      <c r="N219" t="n">
        <v>23.21</v>
      </c>
      <c r="O219" t="n">
        <v>17831.04</v>
      </c>
      <c r="P219" t="n">
        <v>493.42</v>
      </c>
      <c r="Q219" t="n">
        <v>1206.81</v>
      </c>
      <c r="R219" t="n">
        <v>148.12</v>
      </c>
      <c r="S219" t="n">
        <v>79.25</v>
      </c>
      <c r="T219" t="n">
        <v>31833.09</v>
      </c>
      <c r="U219" t="n">
        <v>0.54</v>
      </c>
      <c r="V219" t="n">
        <v>0.89</v>
      </c>
      <c r="W219" t="n">
        <v>0.22</v>
      </c>
      <c r="X219" t="n">
        <v>1.88</v>
      </c>
      <c r="Y219" t="n">
        <v>0.5</v>
      </c>
      <c r="Z219" t="n">
        <v>10</v>
      </c>
    </row>
    <row r="220">
      <c r="A220" t="n">
        <v>8</v>
      </c>
      <c r="B220" t="n">
        <v>65</v>
      </c>
      <c r="C220" t="inlineStr">
        <is>
          <t xml:space="preserve">CONCLUIDO	</t>
        </is>
      </c>
      <c r="D220" t="n">
        <v>1.8889</v>
      </c>
      <c r="E220" t="n">
        <v>52.94</v>
      </c>
      <c r="F220" t="n">
        <v>49.67</v>
      </c>
      <c r="G220" t="n">
        <v>74.51000000000001</v>
      </c>
      <c r="H220" t="n">
        <v>1.11</v>
      </c>
      <c r="I220" t="n">
        <v>40</v>
      </c>
      <c r="J220" t="n">
        <v>144.05</v>
      </c>
      <c r="K220" t="n">
        <v>46.47</v>
      </c>
      <c r="L220" t="n">
        <v>9</v>
      </c>
      <c r="M220" t="n">
        <v>38</v>
      </c>
      <c r="N220" t="n">
        <v>23.58</v>
      </c>
      <c r="O220" t="n">
        <v>17999.83</v>
      </c>
      <c r="P220" t="n">
        <v>485.8</v>
      </c>
      <c r="Q220" t="n">
        <v>1206.82</v>
      </c>
      <c r="R220" t="n">
        <v>147.67</v>
      </c>
      <c r="S220" t="n">
        <v>79.25</v>
      </c>
      <c r="T220" t="n">
        <v>31640.97</v>
      </c>
      <c r="U220" t="n">
        <v>0.54</v>
      </c>
      <c r="V220" t="n">
        <v>0.9</v>
      </c>
      <c r="W220" t="n">
        <v>0.2</v>
      </c>
      <c r="X220" t="n">
        <v>1.84</v>
      </c>
      <c r="Y220" t="n">
        <v>0.5</v>
      </c>
      <c r="Z220" t="n">
        <v>10</v>
      </c>
    </row>
    <row r="221">
      <c r="A221" t="n">
        <v>9</v>
      </c>
      <c r="B221" t="n">
        <v>65</v>
      </c>
      <c r="C221" t="inlineStr">
        <is>
          <t xml:space="preserve">CONCLUIDO	</t>
        </is>
      </c>
      <c r="D221" t="n">
        <v>1.8998</v>
      </c>
      <c r="E221" t="n">
        <v>52.64</v>
      </c>
      <c r="F221" t="n">
        <v>49.48</v>
      </c>
      <c r="G221" t="n">
        <v>82.45999999999999</v>
      </c>
      <c r="H221" t="n">
        <v>1.22</v>
      </c>
      <c r="I221" t="n">
        <v>36</v>
      </c>
      <c r="J221" t="n">
        <v>145.42</v>
      </c>
      <c r="K221" t="n">
        <v>46.47</v>
      </c>
      <c r="L221" t="n">
        <v>10</v>
      </c>
      <c r="M221" t="n">
        <v>34</v>
      </c>
      <c r="N221" t="n">
        <v>23.95</v>
      </c>
      <c r="O221" t="n">
        <v>18169.15</v>
      </c>
      <c r="P221" t="n">
        <v>476.28</v>
      </c>
      <c r="Q221" t="n">
        <v>1206.82</v>
      </c>
      <c r="R221" t="n">
        <v>140.9</v>
      </c>
      <c r="S221" t="n">
        <v>79.25</v>
      </c>
      <c r="T221" t="n">
        <v>28272.85</v>
      </c>
      <c r="U221" t="n">
        <v>0.5600000000000001</v>
      </c>
      <c r="V221" t="n">
        <v>0.9</v>
      </c>
      <c r="W221" t="n">
        <v>0.19</v>
      </c>
      <c r="X221" t="n">
        <v>1.65</v>
      </c>
      <c r="Y221" t="n">
        <v>0.5</v>
      </c>
      <c r="Z221" t="n">
        <v>10</v>
      </c>
    </row>
    <row r="222">
      <c r="A222" t="n">
        <v>10</v>
      </c>
      <c r="B222" t="n">
        <v>65</v>
      </c>
      <c r="C222" t="inlineStr">
        <is>
          <t xml:space="preserve">CONCLUIDO	</t>
        </is>
      </c>
      <c r="D222" t="n">
        <v>1.9111</v>
      </c>
      <c r="E222" t="n">
        <v>52.32</v>
      </c>
      <c r="F222" t="n">
        <v>49.27</v>
      </c>
      <c r="G222" t="n">
        <v>92.39</v>
      </c>
      <c r="H222" t="n">
        <v>1.33</v>
      </c>
      <c r="I222" t="n">
        <v>32</v>
      </c>
      <c r="J222" t="n">
        <v>146.8</v>
      </c>
      <c r="K222" t="n">
        <v>46.47</v>
      </c>
      <c r="L222" t="n">
        <v>11</v>
      </c>
      <c r="M222" t="n">
        <v>30</v>
      </c>
      <c r="N222" t="n">
        <v>24.33</v>
      </c>
      <c r="O222" t="n">
        <v>18338.99</v>
      </c>
      <c r="P222" t="n">
        <v>466.85</v>
      </c>
      <c r="Q222" t="n">
        <v>1206.82</v>
      </c>
      <c r="R222" t="n">
        <v>134.01</v>
      </c>
      <c r="S222" t="n">
        <v>79.25</v>
      </c>
      <c r="T222" t="n">
        <v>24851.13</v>
      </c>
      <c r="U222" t="n">
        <v>0.59</v>
      </c>
      <c r="V222" t="n">
        <v>0.9</v>
      </c>
      <c r="W222" t="n">
        <v>0.19</v>
      </c>
      <c r="X222" t="n">
        <v>1.44</v>
      </c>
      <c r="Y222" t="n">
        <v>0.5</v>
      </c>
      <c r="Z222" t="n">
        <v>10</v>
      </c>
    </row>
    <row r="223">
      <c r="A223" t="n">
        <v>11</v>
      </c>
      <c r="B223" t="n">
        <v>65</v>
      </c>
      <c r="C223" t="inlineStr">
        <is>
          <t xml:space="preserve">CONCLUIDO	</t>
        </is>
      </c>
      <c r="D223" t="n">
        <v>1.9187</v>
      </c>
      <c r="E223" t="n">
        <v>52.12</v>
      </c>
      <c r="F223" t="n">
        <v>49.15</v>
      </c>
      <c r="G223" t="n">
        <v>101.69</v>
      </c>
      <c r="H223" t="n">
        <v>1.43</v>
      </c>
      <c r="I223" t="n">
        <v>29</v>
      </c>
      <c r="J223" t="n">
        <v>148.18</v>
      </c>
      <c r="K223" t="n">
        <v>46.47</v>
      </c>
      <c r="L223" t="n">
        <v>12</v>
      </c>
      <c r="M223" t="n">
        <v>27</v>
      </c>
      <c r="N223" t="n">
        <v>24.71</v>
      </c>
      <c r="O223" t="n">
        <v>18509.36</v>
      </c>
      <c r="P223" t="n">
        <v>459</v>
      </c>
      <c r="Q223" t="n">
        <v>1206.81</v>
      </c>
      <c r="R223" t="n">
        <v>129.79</v>
      </c>
      <c r="S223" t="n">
        <v>79.25</v>
      </c>
      <c r="T223" t="n">
        <v>22754.72</v>
      </c>
      <c r="U223" t="n">
        <v>0.61</v>
      </c>
      <c r="V223" t="n">
        <v>0.91</v>
      </c>
      <c r="W223" t="n">
        <v>0.18</v>
      </c>
      <c r="X223" t="n">
        <v>1.32</v>
      </c>
      <c r="Y223" t="n">
        <v>0.5</v>
      </c>
      <c r="Z223" t="n">
        <v>10</v>
      </c>
    </row>
    <row r="224">
      <c r="A224" t="n">
        <v>12</v>
      </c>
      <c r="B224" t="n">
        <v>65</v>
      </c>
      <c r="C224" t="inlineStr">
        <is>
          <t xml:space="preserve">CONCLUIDO	</t>
        </is>
      </c>
      <c r="D224" t="n">
        <v>1.928</v>
      </c>
      <c r="E224" t="n">
        <v>51.87</v>
      </c>
      <c r="F224" t="n">
        <v>48.98</v>
      </c>
      <c r="G224" t="n">
        <v>113.03</v>
      </c>
      <c r="H224" t="n">
        <v>1.54</v>
      </c>
      <c r="I224" t="n">
        <v>26</v>
      </c>
      <c r="J224" t="n">
        <v>149.56</v>
      </c>
      <c r="K224" t="n">
        <v>46.47</v>
      </c>
      <c r="L224" t="n">
        <v>13</v>
      </c>
      <c r="M224" t="n">
        <v>24</v>
      </c>
      <c r="N224" t="n">
        <v>25.1</v>
      </c>
      <c r="O224" t="n">
        <v>18680.25</v>
      </c>
      <c r="P224" t="n">
        <v>448.12</v>
      </c>
      <c r="Q224" t="n">
        <v>1206.81</v>
      </c>
      <c r="R224" t="n">
        <v>123.94</v>
      </c>
      <c r="S224" t="n">
        <v>79.25</v>
      </c>
      <c r="T224" t="n">
        <v>19842.66</v>
      </c>
      <c r="U224" t="n">
        <v>0.64</v>
      </c>
      <c r="V224" t="n">
        <v>0.91</v>
      </c>
      <c r="W224" t="n">
        <v>0.18</v>
      </c>
      <c r="X224" t="n">
        <v>1.15</v>
      </c>
      <c r="Y224" t="n">
        <v>0.5</v>
      </c>
      <c r="Z224" t="n">
        <v>10</v>
      </c>
    </row>
    <row r="225">
      <c r="A225" t="n">
        <v>13</v>
      </c>
      <c r="B225" t="n">
        <v>65</v>
      </c>
      <c r="C225" t="inlineStr">
        <is>
          <t xml:space="preserve">CONCLUIDO	</t>
        </is>
      </c>
      <c r="D225" t="n">
        <v>1.9336</v>
      </c>
      <c r="E225" t="n">
        <v>51.72</v>
      </c>
      <c r="F225" t="n">
        <v>48.88</v>
      </c>
      <c r="G225" t="n">
        <v>122.21</v>
      </c>
      <c r="H225" t="n">
        <v>1.64</v>
      </c>
      <c r="I225" t="n">
        <v>24</v>
      </c>
      <c r="J225" t="n">
        <v>150.95</v>
      </c>
      <c r="K225" t="n">
        <v>46.47</v>
      </c>
      <c r="L225" t="n">
        <v>14</v>
      </c>
      <c r="M225" t="n">
        <v>22</v>
      </c>
      <c r="N225" t="n">
        <v>25.49</v>
      </c>
      <c r="O225" t="n">
        <v>18851.69</v>
      </c>
      <c r="P225" t="n">
        <v>439.1</v>
      </c>
      <c r="Q225" t="n">
        <v>1206.81</v>
      </c>
      <c r="R225" t="n">
        <v>120.78</v>
      </c>
      <c r="S225" t="n">
        <v>79.25</v>
      </c>
      <c r="T225" t="n">
        <v>18273.85</v>
      </c>
      <c r="U225" t="n">
        <v>0.66</v>
      </c>
      <c r="V225" t="n">
        <v>0.91</v>
      </c>
      <c r="W225" t="n">
        <v>0.18</v>
      </c>
      <c r="X225" t="n">
        <v>1.05</v>
      </c>
      <c r="Y225" t="n">
        <v>0.5</v>
      </c>
      <c r="Z225" t="n">
        <v>10</v>
      </c>
    </row>
    <row r="226">
      <c r="A226" t="n">
        <v>14</v>
      </c>
      <c r="B226" t="n">
        <v>65</v>
      </c>
      <c r="C226" t="inlineStr">
        <is>
          <t xml:space="preserve">CONCLUIDO	</t>
        </is>
      </c>
      <c r="D226" t="n">
        <v>1.9371</v>
      </c>
      <c r="E226" t="n">
        <v>51.62</v>
      </c>
      <c r="F226" t="n">
        <v>48.84</v>
      </c>
      <c r="G226" t="n">
        <v>133.21</v>
      </c>
      <c r="H226" t="n">
        <v>1.74</v>
      </c>
      <c r="I226" t="n">
        <v>22</v>
      </c>
      <c r="J226" t="n">
        <v>152.35</v>
      </c>
      <c r="K226" t="n">
        <v>46.47</v>
      </c>
      <c r="L226" t="n">
        <v>15</v>
      </c>
      <c r="M226" t="n">
        <v>18</v>
      </c>
      <c r="N226" t="n">
        <v>25.88</v>
      </c>
      <c r="O226" t="n">
        <v>19023.66</v>
      </c>
      <c r="P226" t="n">
        <v>430.68</v>
      </c>
      <c r="Q226" t="n">
        <v>1206.81</v>
      </c>
      <c r="R226" t="n">
        <v>119.34</v>
      </c>
      <c r="S226" t="n">
        <v>79.25</v>
      </c>
      <c r="T226" t="n">
        <v>17566.47</v>
      </c>
      <c r="U226" t="n">
        <v>0.66</v>
      </c>
      <c r="V226" t="n">
        <v>0.91</v>
      </c>
      <c r="W226" t="n">
        <v>0.17</v>
      </c>
      <c r="X226" t="n">
        <v>1.01</v>
      </c>
      <c r="Y226" t="n">
        <v>0.5</v>
      </c>
      <c r="Z226" t="n">
        <v>10</v>
      </c>
    </row>
    <row r="227">
      <c r="A227" t="n">
        <v>15</v>
      </c>
      <c r="B227" t="n">
        <v>65</v>
      </c>
      <c r="C227" t="inlineStr">
        <is>
          <t xml:space="preserve">CONCLUIDO	</t>
        </is>
      </c>
      <c r="D227" t="n">
        <v>1.9416</v>
      </c>
      <c r="E227" t="n">
        <v>51.5</v>
      </c>
      <c r="F227" t="n">
        <v>48.75</v>
      </c>
      <c r="G227" t="n">
        <v>139.29</v>
      </c>
      <c r="H227" t="n">
        <v>1.84</v>
      </c>
      <c r="I227" t="n">
        <v>21</v>
      </c>
      <c r="J227" t="n">
        <v>153.75</v>
      </c>
      <c r="K227" t="n">
        <v>46.47</v>
      </c>
      <c r="L227" t="n">
        <v>16</v>
      </c>
      <c r="M227" t="n">
        <v>10</v>
      </c>
      <c r="N227" t="n">
        <v>26.28</v>
      </c>
      <c r="O227" t="n">
        <v>19196.18</v>
      </c>
      <c r="P227" t="n">
        <v>424.07</v>
      </c>
      <c r="Q227" t="n">
        <v>1206.83</v>
      </c>
      <c r="R227" t="n">
        <v>115.93</v>
      </c>
      <c r="S227" t="n">
        <v>79.25</v>
      </c>
      <c r="T227" t="n">
        <v>15863.46</v>
      </c>
      <c r="U227" t="n">
        <v>0.68</v>
      </c>
      <c r="V227" t="n">
        <v>0.91</v>
      </c>
      <c r="W227" t="n">
        <v>0.18</v>
      </c>
      <c r="X227" t="n">
        <v>0.92</v>
      </c>
      <c r="Y227" t="n">
        <v>0.5</v>
      </c>
      <c r="Z227" t="n">
        <v>10</v>
      </c>
    </row>
    <row r="228">
      <c r="A228" t="n">
        <v>16</v>
      </c>
      <c r="B228" t="n">
        <v>65</v>
      </c>
      <c r="C228" t="inlineStr">
        <is>
          <t xml:space="preserve">CONCLUIDO	</t>
        </is>
      </c>
      <c r="D228" t="n">
        <v>1.9452</v>
      </c>
      <c r="E228" t="n">
        <v>51.41</v>
      </c>
      <c r="F228" t="n">
        <v>48.68</v>
      </c>
      <c r="G228" t="n">
        <v>146.05</v>
      </c>
      <c r="H228" t="n">
        <v>1.94</v>
      </c>
      <c r="I228" t="n">
        <v>20</v>
      </c>
      <c r="J228" t="n">
        <v>155.15</v>
      </c>
      <c r="K228" t="n">
        <v>46.47</v>
      </c>
      <c r="L228" t="n">
        <v>17</v>
      </c>
      <c r="M228" t="n">
        <v>3</v>
      </c>
      <c r="N228" t="n">
        <v>26.68</v>
      </c>
      <c r="O228" t="n">
        <v>19369.26</v>
      </c>
      <c r="P228" t="n">
        <v>424.7</v>
      </c>
      <c r="Q228" t="n">
        <v>1206.81</v>
      </c>
      <c r="R228" t="n">
        <v>113.24</v>
      </c>
      <c r="S228" t="n">
        <v>79.25</v>
      </c>
      <c r="T228" t="n">
        <v>14527.44</v>
      </c>
      <c r="U228" t="n">
        <v>0.7</v>
      </c>
      <c r="V228" t="n">
        <v>0.91</v>
      </c>
      <c r="W228" t="n">
        <v>0.19</v>
      </c>
      <c r="X228" t="n">
        <v>0.85</v>
      </c>
      <c r="Y228" t="n">
        <v>0.5</v>
      </c>
      <c r="Z228" t="n">
        <v>10</v>
      </c>
    </row>
    <row r="229">
      <c r="A229" t="n">
        <v>17</v>
      </c>
      <c r="B229" t="n">
        <v>65</v>
      </c>
      <c r="C229" t="inlineStr">
        <is>
          <t xml:space="preserve">CONCLUIDO	</t>
        </is>
      </c>
      <c r="D229" t="n">
        <v>1.9448</v>
      </c>
      <c r="E229" t="n">
        <v>51.42</v>
      </c>
      <c r="F229" t="n">
        <v>48.69</v>
      </c>
      <c r="G229" t="n">
        <v>146.08</v>
      </c>
      <c r="H229" t="n">
        <v>2.04</v>
      </c>
      <c r="I229" t="n">
        <v>20</v>
      </c>
      <c r="J229" t="n">
        <v>156.56</v>
      </c>
      <c r="K229" t="n">
        <v>46.47</v>
      </c>
      <c r="L229" t="n">
        <v>18</v>
      </c>
      <c r="M229" t="n">
        <v>0</v>
      </c>
      <c r="N229" t="n">
        <v>27.09</v>
      </c>
      <c r="O229" t="n">
        <v>19542.89</v>
      </c>
      <c r="P229" t="n">
        <v>427.74</v>
      </c>
      <c r="Q229" t="n">
        <v>1206.84</v>
      </c>
      <c r="R229" t="n">
        <v>113.45</v>
      </c>
      <c r="S229" t="n">
        <v>79.25</v>
      </c>
      <c r="T229" t="n">
        <v>14630.79</v>
      </c>
      <c r="U229" t="n">
        <v>0.7</v>
      </c>
      <c r="V229" t="n">
        <v>0.91</v>
      </c>
      <c r="W229" t="n">
        <v>0.19</v>
      </c>
      <c r="X229" t="n">
        <v>0.86</v>
      </c>
      <c r="Y229" t="n">
        <v>0.5</v>
      </c>
      <c r="Z229" t="n">
        <v>10</v>
      </c>
    </row>
    <row r="230">
      <c r="A230" t="n">
        <v>0</v>
      </c>
      <c r="B230" t="n">
        <v>75</v>
      </c>
      <c r="C230" t="inlineStr">
        <is>
          <t xml:space="preserve">CONCLUIDO	</t>
        </is>
      </c>
      <c r="D230" t="n">
        <v>0.921</v>
      </c>
      <c r="E230" t="n">
        <v>108.57</v>
      </c>
      <c r="F230" t="n">
        <v>84.05</v>
      </c>
      <c r="G230" t="n">
        <v>6.93</v>
      </c>
      <c r="H230" t="n">
        <v>0.12</v>
      </c>
      <c r="I230" t="n">
        <v>728</v>
      </c>
      <c r="J230" t="n">
        <v>150.44</v>
      </c>
      <c r="K230" t="n">
        <v>49.1</v>
      </c>
      <c r="L230" t="n">
        <v>1</v>
      </c>
      <c r="M230" t="n">
        <v>726</v>
      </c>
      <c r="N230" t="n">
        <v>25.34</v>
      </c>
      <c r="O230" t="n">
        <v>18787.76</v>
      </c>
      <c r="P230" t="n">
        <v>989.76</v>
      </c>
      <c r="Q230" t="n">
        <v>1207.16</v>
      </c>
      <c r="R230" t="n">
        <v>1317.53</v>
      </c>
      <c r="S230" t="n">
        <v>79.25</v>
      </c>
      <c r="T230" t="n">
        <v>613128.04</v>
      </c>
      <c r="U230" t="n">
        <v>0.06</v>
      </c>
      <c r="V230" t="n">
        <v>0.53</v>
      </c>
      <c r="W230" t="n">
        <v>1.31</v>
      </c>
      <c r="X230" t="n">
        <v>36.21</v>
      </c>
      <c r="Y230" t="n">
        <v>0.5</v>
      </c>
      <c r="Z230" t="n">
        <v>10</v>
      </c>
    </row>
    <row r="231">
      <c r="A231" t="n">
        <v>1</v>
      </c>
      <c r="B231" t="n">
        <v>75</v>
      </c>
      <c r="C231" t="inlineStr">
        <is>
          <t xml:space="preserve">CONCLUIDO	</t>
        </is>
      </c>
      <c r="D231" t="n">
        <v>1.4345</v>
      </c>
      <c r="E231" t="n">
        <v>69.70999999999999</v>
      </c>
      <c r="F231" t="n">
        <v>59.7</v>
      </c>
      <c r="G231" t="n">
        <v>14.16</v>
      </c>
      <c r="H231" t="n">
        <v>0.23</v>
      </c>
      <c r="I231" t="n">
        <v>253</v>
      </c>
      <c r="J231" t="n">
        <v>151.83</v>
      </c>
      <c r="K231" t="n">
        <v>49.1</v>
      </c>
      <c r="L231" t="n">
        <v>2</v>
      </c>
      <c r="M231" t="n">
        <v>251</v>
      </c>
      <c r="N231" t="n">
        <v>25.73</v>
      </c>
      <c r="O231" t="n">
        <v>18959.54</v>
      </c>
      <c r="P231" t="n">
        <v>695.66</v>
      </c>
      <c r="Q231" t="n">
        <v>1206.9</v>
      </c>
      <c r="R231" t="n">
        <v>487.75</v>
      </c>
      <c r="S231" t="n">
        <v>79.25</v>
      </c>
      <c r="T231" t="n">
        <v>200614.46</v>
      </c>
      <c r="U231" t="n">
        <v>0.16</v>
      </c>
      <c r="V231" t="n">
        <v>0.75</v>
      </c>
      <c r="W231" t="n">
        <v>0.54</v>
      </c>
      <c r="X231" t="n">
        <v>11.87</v>
      </c>
      <c r="Y231" t="n">
        <v>0.5</v>
      </c>
      <c r="Z231" t="n">
        <v>10</v>
      </c>
    </row>
    <row r="232">
      <c r="A232" t="n">
        <v>2</v>
      </c>
      <c r="B232" t="n">
        <v>75</v>
      </c>
      <c r="C232" t="inlineStr">
        <is>
          <t xml:space="preserve">CONCLUIDO	</t>
        </is>
      </c>
      <c r="D232" t="n">
        <v>1.6147</v>
      </c>
      <c r="E232" t="n">
        <v>61.93</v>
      </c>
      <c r="F232" t="n">
        <v>54.95</v>
      </c>
      <c r="G232" t="n">
        <v>21.41</v>
      </c>
      <c r="H232" t="n">
        <v>0.35</v>
      </c>
      <c r="I232" t="n">
        <v>154</v>
      </c>
      <c r="J232" t="n">
        <v>153.23</v>
      </c>
      <c r="K232" t="n">
        <v>49.1</v>
      </c>
      <c r="L232" t="n">
        <v>3</v>
      </c>
      <c r="M232" t="n">
        <v>152</v>
      </c>
      <c r="N232" t="n">
        <v>26.13</v>
      </c>
      <c r="O232" t="n">
        <v>19131.85</v>
      </c>
      <c r="P232" t="n">
        <v>634.13</v>
      </c>
      <c r="Q232" t="n">
        <v>1206.86</v>
      </c>
      <c r="R232" t="n">
        <v>326.19</v>
      </c>
      <c r="S232" t="n">
        <v>79.25</v>
      </c>
      <c r="T232" t="n">
        <v>120329.89</v>
      </c>
      <c r="U232" t="n">
        <v>0.24</v>
      </c>
      <c r="V232" t="n">
        <v>0.8100000000000001</v>
      </c>
      <c r="W232" t="n">
        <v>0.39</v>
      </c>
      <c r="X232" t="n">
        <v>7.12</v>
      </c>
      <c r="Y232" t="n">
        <v>0.5</v>
      </c>
      <c r="Z232" t="n">
        <v>10</v>
      </c>
    </row>
    <row r="233">
      <c r="A233" t="n">
        <v>3</v>
      </c>
      <c r="B233" t="n">
        <v>75</v>
      </c>
      <c r="C233" t="inlineStr">
        <is>
          <t xml:space="preserve">CONCLUIDO	</t>
        </is>
      </c>
      <c r="D233" t="n">
        <v>1.7097</v>
      </c>
      <c r="E233" t="n">
        <v>58.49</v>
      </c>
      <c r="F233" t="n">
        <v>52.85</v>
      </c>
      <c r="G233" t="n">
        <v>28.83</v>
      </c>
      <c r="H233" t="n">
        <v>0.46</v>
      </c>
      <c r="I233" t="n">
        <v>110</v>
      </c>
      <c r="J233" t="n">
        <v>154.63</v>
      </c>
      <c r="K233" t="n">
        <v>49.1</v>
      </c>
      <c r="L233" t="n">
        <v>4</v>
      </c>
      <c r="M233" t="n">
        <v>108</v>
      </c>
      <c r="N233" t="n">
        <v>26.53</v>
      </c>
      <c r="O233" t="n">
        <v>19304.72</v>
      </c>
      <c r="P233" t="n">
        <v>604.17</v>
      </c>
      <c r="Q233" t="n">
        <v>1206.84</v>
      </c>
      <c r="R233" t="n">
        <v>255.25</v>
      </c>
      <c r="S233" t="n">
        <v>79.25</v>
      </c>
      <c r="T233" t="n">
        <v>85078.14999999999</v>
      </c>
      <c r="U233" t="n">
        <v>0.31</v>
      </c>
      <c r="V233" t="n">
        <v>0.84</v>
      </c>
      <c r="W233" t="n">
        <v>0.31</v>
      </c>
      <c r="X233" t="n">
        <v>5.02</v>
      </c>
      <c r="Y233" t="n">
        <v>0.5</v>
      </c>
      <c r="Z233" t="n">
        <v>10</v>
      </c>
    </row>
    <row r="234">
      <c r="A234" t="n">
        <v>4</v>
      </c>
      <c r="B234" t="n">
        <v>75</v>
      </c>
      <c r="C234" t="inlineStr">
        <is>
          <t xml:space="preserve">CONCLUIDO	</t>
        </is>
      </c>
      <c r="D234" t="n">
        <v>1.7662</v>
      </c>
      <c r="E234" t="n">
        <v>56.62</v>
      </c>
      <c r="F234" t="n">
        <v>51.71</v>
      </c>
      <c r="G234" t="n">
        <v>36.08</v>
      </c>
      <c r="H234" t="n">
        <v>0.57</v>
      </c>
      <c r="I234" t="n">
        <v>86</v>
      </c>
      <c r="J234" t="n">
        <v>156.03</v>
      </c>
      <c r="K234" t="n">
        <v>49.1</v>
      </c>
      <c r="L234" t="n">
        <v>5</v>
      </c>
      <c r="M234" t="n">
        <v>84</v>
      </c>
      <c r="N234" t="n">
        <v>26.94</v>
      </c>
      <c r="O234" t="n">
        <v>19478.15</v>
      </c>
      <c r="P234" t="n">
        <v>585.83</v>
      </c>
      <c r="Q234" t="n">
        <v>1206.84</v>
      </c>
      <c r="R234" t="n">
        <v>216.56</v>
      </c>
      <c r="S234" t="n">
        <v>79.25</v>
      </c>
      <c r="T234" t="n">
        <v>65852.66</v>
      </c>
      <c r="U234" t="n">
        <v>0.37</v>
      </c>
      <c r="V234" t="n">
        <v>0.86</v>
      </c>
      <c r="W234" t="n">
        <v>0.27</v>
      </c>
      <c r="X234" t="n">
        <v>3.88</v>
      </c>
      <c r="Y234" t="n">
        <v>0.5</v>
      </c>
      <c r="Z234" t="n">
        <v>10</v>
      </c>
    </row>
    <row r="235">
      <c r="A235" t="n">
        <v>5</v>
      </c>
      <c r="B235" t="n">
        <v>75</v>
      </c>
      <c r="C235" t="inlineStr">
        <is>
          <t xml:space="preserve">CONCLUIDO	</t>
        </is>
      </c>
      <c r="D235" t="n">
        <v>1.8049</v>
      </c>
      <c r="E235" t="n">
        <v>55.41</v>
      </c>
      <c r="F235" t="n">
        <v>50.99</v>
      </c>
      <c r="G235" t="n">
        <v>43.71</v>
      </c>
      <c r="H235" t="n">
        <v>0.67</v>
      </c>
      <c r="I235" t="n">
        <v>70</v>
      </c>
      <c r="J235" t="n">
        <v>157.44</v>
      </c>
      <c r="K235" t="n">
        <v>49.1</v>
      </c>
      <c r="L235" t="n">
        <v>6</v>
      </c>
      <c r="M235" t="n">
        <v>68</v>
      </c>
      <c r="N235" t="n">
        <v>27.35</v>
      </c>
      <c r="O235" t="n">
        <v>19652.13</v>
      </c>
      <c r="P235" t="n">
        <v>571.8</v>
      </c>
      <c r="Q235" t="n">
        <v>1206.85</v>
      </c>
      <c r="R235" t="n">
        <v>192.16</v>
      </c>
      <c r="S235" t="n">
        <v>79.25</v>
      </c>
      <c r="T235" t="n">
        <v>53734.41</v>
      </c>
      <c r="U235" t="n">
        <v>0.41</v>
      </c>
      <c r="V235" t="n">
        <v>0.87</v>
      </c>
      <c r="W235" t="n">
        <v>0.25</v>
      </c>
      <c r="X235" t="n">
        <v>3.16</v>
      </c>
      <c r="Y235" t="n">
        <v>0.5</v>
      </c>
      <c r="Z235" t="n">
        <v>10</v>
      </c>
    </row>
    <row r="236">
      <c r="A236" t="n">
        <v>6</v>
      </c>
      <c r="B236" t="n">
        <v>75</v>
      </c>
      <c r="C236" t="inlineStr">
        <is>
          <t xml:space="preserve">CONCLUIDO	</t>
        </is>
      </c>
      <c r="D236" t="n">
        <v>1.833</v>
      </c>
      <c r="E236" t="n">
        <v>54.56</v>
      </c>
      <c r="F236" t="n">
        <v>50.48</v>
      </c>
      <c r="G236" t="n">
        <v>51.33</v>
      </c>
      <c r="H236" t="n">
        <v>0.78</v>
      </c>
      <c r="I236" t="n">
        <v>59</v>
      </c>
      <c r="J236" t="n">
        <v>158.86</v>
      </c>
      <c r="K236" t="n">
        <v>49.1</v>
      </c>
      <c r="L236" t="n">
        <v>7</v>
      </c>
      <c r="M236" t="n">
        <v>57</v>
      </c>
      <c r="N236" t="n">
        <v>27.77</v>
      </c>
      <c r="O236" t="n">
        <v>19826.68</v>
      </c>
      <c r="P236" t="n">
        <v>560.52</v>
      </c>
      <c r="Q236" t="n">
        <v>1206.82</v>
      </c>
      <c r="R236" t="n">
        <v>174.68</v>
      </c>
      <c r="S236" t="n">
        <v>79.25</v>
      </c>
      <c r="T236" t="n">
        <v>45050.6</v>
      </c>
      <c r="U236" t="n">
        <v>0.45</v>
      </c>
      <c r="V236" t="n">
        <v>0.88</v>
      </c>
      <c r="W236" t="n">
        <v>0.23</v>
      </c>
      <c r="X236" t="n">
        <v>2.65</v>
      </c>
      <c r="Y236" t="n">
        <v>0.5</v>
      </c>
      <c r="Z236" t="n">
        <v>10</v>
      </c>
    </row>
    <row r="237">
      <c r="A237" t="n">
        <v>7</v>
      </c>
      <c r="B237" t="n">
        <v>75</v>
      </c>
      <c r="C237" t="inlineStr">
        <is>
          <t xml:space="preserve">CONCLUIDO	</t>
        </is>
      </c>
      <c r="D237" t="n">
        <v>1.8545</v>
      </c>
      <c r="E237" t="n">
        <v>53.92</v>
      </c>
      <c r="F237" t="n">
        <v>50.09</v>
      </c>
      <c r="G237" t="n">
        <v>58.93</v>
      </c>
      <c r="H237" t="n">
        <v>0.88</v>
      </c>
      <c r="I237" t="n">
        <v>51</v>
      </c>
      <c r="J237" t="n">
        <v>160.28</v>
      </c>
      <c r="K237" t="n">
        <v>49.1</v>
      </c>
      <c r="L237" t="n">
        <v>8</v>
      </c>
      <c r="M237" t="n">
        <v>49</v>
      </c>
      <c r="N237" t="n">
        <v>28.19</v>
      </c>
      <c r="O237" t="n">
        <v>20001.93</v>
      </c>
      <c r="P237" t="n">
        <v>549.86</v>
      </c>
      <c r="Q237" t="n">
        <v>1206.82</v>
      </c>
      <c r="R237" t="n">
        <v>161.28</v>
      </c>
      <c r="S237" t="n">
        <v>79.25</v>
      </c>
      <c r="T237" t="n">
        <v>38387.83</v>
      </c>
      <c r="U237" t="n">
        <v>0.49</v>
      </c>
      <c r="V237" t="n">
        <v>0.89</v>
      </c>
      <c r="W237" t="n">
        <v>0.22</v>
      </c>
      <c r="X237" t="n">
        <v>2.26</v>
      </c>
      <c r="Y237" t="n">
        <v>0.5</v>
      </c>
      <c r="Z237" t="n">
        <v>10</v>
      </c>
    </row>
    <row r="238">
      <c r="A238" t="n">
        <v>8</v>
      </c>
      <c r="B238" t="n">
        <v>75</v>
      </c>
      <c r="C238" t="inlineStr">
        <is>
          <t xml:space="preserve">CONCLUIDO	</t>
        </is>
      </c>
      <c r="D238" t="n">
        <v>1.8885</v>
      </c>
      <c r="E238" t="n">
        <v>52.95</v>
      </c>
      <c r="F238" t="n">
        <v>49.33</v>
      </c>
      <c r="G238" t="n">
        <v>67.27</v>
      </c>
      <c r="H238" t="n">
        <v>0.99</v>
      </c>
      <c r="I238" t="n">
        <v>44</v>
      </c>
      <c r="J238" t="n">
        <v>161.71</v>
      </c>
      <c r="K238" t="n">
        <v>49.1</v>
      </c>
      <c r="L238" t="n">
        <v>9</v>
      </c>
      <c r="M238" t="n">
        <v>42</v>
      </c>
      <c r="N238" t="n">
        <v>28.61</v>
      </c>
      <c r="O238" t="n">
        <v>20177.64</v>
      </c>
      <c r="P238" t="n">
        <v>535.54</v>
      </c>
      <c r="Q238" t="n">
        <v>1206.84</v>
      </c>
      <c r="R238" t="n">
        <v>135.14</v>
      </c>
      <c r="S238" t="n">
        <v>79.25</v>
      </c>
      <c r="T238" t="n">
        <v>25355.64</v>
      </c>
      <c r="U238" t="n">
        <v>0.59</v>
      </c>
      <c r="V238" t="n">
        <v>0.9</v>
      </c>
      <c r="W238" t="n">
        <v>0.2</v>
      </c>
      <c r="X238" t="n">
        <v>1.5</v>
      </c>
      <c r="Y238" t="n">
        <v>0.5</v>
      </c>
      <c r="Z238" t="n">
        <v>10</v>
      </c>
    </row>
    <row r="239">
      <c r="A239" t="n">
        <v>9</v>
      </c>
      <c r="B239" t="n">
        <v>75</v>
      </c>
      <c r="C239" t="inlineStr">
        <is>
          <t xml:space="preserve">CONCLUIDO	</t>
        </is>
      </c>
      <c r="D239" t="n">
        <v>1.8796</v>
      </c>
      <c r="E239" t="n">
        <v>53.2</v>
      </c>
      <c r="F239" t="n">
        <v>49.7</v>
      </c>
      <c r="G239" t="n">
        <v>74.56</v>
      </c>
      <c r="H239" t="n">
        <v>1.09</v>
      </c>
      <c r="I239" t="n">
        <v>40</v>
      </c>
      <c r="J239" t="n">
        <v>163.13</v>
      </c>
      <c r="K239" t="n">
        <v>49.1</v>
      </c>
      <c r="L239" t="n">
        <v>10</v>
      </c>
      <c r="M239" t="n">
        <v>38</v>
      </c>
      <c r="N239" t="n">
        <v>29.04</v>
      </c>
      <c r="O239" t="n">
        <v>20353.94</v>
      </c>
      <c r="P239" t="n">
        <v>534.9299999999999</v>
      </c>
      <c r="Q239" t="n">
        <v>1206.82</v>
      </c>
      <c r="R239" t="n">
        <v>148.67</v>
      </c>
      <c r="S239" t="n">
        <v>79.25</v>
      </c>
      <c r="T239" t="n">
        <v>32138.87</v>
      </c>
      <c r="U239" t="n">
        <v>0.53</v>
      </c>
      <c r="V239" t="n">
        <v>0.9</v>
      </c>
      <c r="W239" t="n">
        <v>0.2</v>
      </c>
      <c r="X239" t="n">
        <v>1.87</v>
      </c>
      <c r="Y239" t="n">
        <v>0.5</v>
      </c>
      <c r="Z239" t="n">
        <v>10</v>
      </c>
    </row>
    <row r="240">
      <c r="A240" t="n">
        <v>10</v>
      </c>
      <c r="B240" t="n">
        <v>75</v>
      </c>
      <c r="C240" t="inlineStr">
        <is>
          <t xml:space="preserve">CONCLUIDO	</t>
        </is>
      </c>
      <c r="D240" t="n">
        <v>1.8923</v>
      </c>
      <c r="E240" t="n">
        <v>52.85</v>
      </c>
      <c r="F240" t="n">
        <v>49.47</v>
      </c>
      <c r="G240" t="n">
        <v>82.45</v>
      </c>
      <c r="H240" t="n">
        <v>1.18</v>
      </c>
      <c r="I240" t="n">
        <v>36</v>
      </c>
      <c r="J240" t="n">
        <v>164.57</v>
      </c>
      <c r="K240" t="n">
        <v>49.1</v>
      </c>
      <c r="L240" t="n">
        <v>11</v>
      </c>
      <c r="M240" t="n">
        <v>34</v>
      </c>
      <c r="N240" t="n">
        <v>29.47</v>
      </c>
      <c r="O240" t="n">
        <v>20530.82</v>
      </c>
      <c r="P240" t="n">
        <v>525.21</v>
      </c>
      <c r="Q240" t="n">
        <v>1206.83</v>
      </c>
      <c r="R240" t="n">
        <v>140.54</v>
      </c>
      <c r="S240" t="n">
        <v>79.25</v>
      </c>
      <c r="T240" t="n">
        <v>28096.54</v>
      </c>
      <c r="U240" t="n">
        <v>0.5600000000000001</v>
      </c>
      <c r="V240" t="n">
        <v>0.9</v>
      </c>
      <c r="W240" t="n">
        <v>0.2</v>
      </c>
      <c r="X240" t="n">
        <v>1.64</v>
      </c>
      <c r="Y240" t="n">
        <v>0.5</v>
      </c>
      <c r="Z240" t="n">
        <v>10</v>
      </c>
    </row>
    <row r="241">
      <c r="A241" t="n">
        <v>11</v>
      </c>
      <c r="B241" t="n">
        <v>75</v>
      </c>
      <c r="C241" t="inlineStr">
        <is>
          <t xml:space="preserve">CONCLUIDO	</t>
        </is>
      </c>
      <c r="D241" t="n">
        <v>1.9043</v>
      </c>
      <c r="E241" t="n">
        <v>52.51</v>
      </c>
      <c r="F241" t="n">
        <v>49.26</v>
      </c>
      <c r="G241" t="n">
        <v>92.36</v>
      </c>
      <c r="H241" t="n">
        <v>1.28</v>
      </c>
      <c r="I241" t="n">
        <v>32</v>
      </c>
      <c r="J241" t="n">
        <v>166.01</v>
      </c>
      <c r="K241" t="n">
        <v>49.1</v>
      </c>
      <c r="L241" t="n">
        <v>12</v>
      </c>
      <c r="M241" t="n">
        <v>30</v>
      </c>
      <c r="N241" t="n">
        <v>29.91</v>
      </c>
      <c r="O241" t="n">
        <v>20708.3</v>
      </c>
      <c r="P241" t="n">
        <v>517.96</v>
      </c>
      <c r="Q241" t="n">
        <v>1206.85</v>
      </c>
      <c r="R241" t="n">
        <v>133.52</v>
      </c>
      <c r="S241" t="n">
        <v>79.25</v>
      </c>
      <c r="T241" t="n">
        <v>24604.13</v>
      </c>
      <c r="U241" t="n">
        <v>0.59</v>
      </c>
      <c r="V241" t="n">
        <v>0.9</v>
      </c>
      <c r="W241" t="n">
        <v>0.19</v>
      </c>
      <c r="X241" t="n">
        <v>1.43</v>
      </c>
      <c r="Y241" t="n">
        <v>0.5</v>
      </c>
      <c r="Z241" t="n">
        <v>10</v>
      </c>
    </row>
    <row r="242">
      <c r="A242" t="n">
        <v>12</v>
      </c>
      <c r="B242" t="n">
        <v>75</v>
      </c>
      <c r="C242" t="inlineStr">
        <is>
          <t xml:space="preserve">CONCLUIDO	</t>
        </is>
      </c>
      <c r="D242" t="n">
        <v>1.9089</v>
      </c>
      <c r="E242" t="n">
        <v>52.39</v>
      </c>
      <c r="F242" t="n">
        <v>49.19</v>
      </c>
      <c r="G242" t="n">
        <v>98.39</v>
      </c>
      <c r="H242" t="n">
        <v>1.38</v>
      </c>
      <c r="I242" t="n">
        <v>30</v>
      </c>
      <c r="J242" t="n">
        <v>167.45</v>
      </c>
      <c r="K242" t="n">
        <v>49.1</v>
      </c>
      <c r="L242" t="n">
        <v>13</v>
      </c>
      <c r="M242" t="n">
        <v>28</v>
      </c>
      <c r="N242" t="n">
        <v>30.36</v>
      </c>
      <c r="O242" t="n">
        <v>20886.38</v>
      </c>
      <c r="P242" t="n">
        <v>509.62</v>
      </c>
      <c r="Q242" t="n">
        <v>1206.81</v>
      </c>
      <c r="R242" t="n">
        <v>131.23</v>
      </c>
      <c r="S242" t="n">
        <v>79.25</v>
      </c>
      <c r="T242" t="n">
        <v>23469.96</v>
      </c>
      <c r="U242" t="n">
        <v>0.6</v>
      </c>
      <c r="V242" t="n">
        <v>0.9</v>
      </c>
      <c r="W242" t="n">
        <v>0.19</v>
      </c>
      <c r="X242" t="n">
        <v>1.36</v>
      </c>
      <c r="Y242" t="n">
        <v>0.5</v>
      </c>
      <c r="Z242" t="n">
        <v>10</v>
      </c>
    </row>
    <row r="243">
      <c r="A243" t="n">
        <v>13</v>
      </c>
      <c r="B243" t="n">
        <v>75</v>
      </c>
      <c r="C243" t="inlineStr">
        <is>
          <t xml:space="preserve">CONCLUIDO	</t>
        </is>
      </c>
      <c r="D243" t="n">
        <v>1.919</v>
      </c>
      <c r="E243" t="n">
        <v>52.11</v>
      </c>
      <c r="F243" t="n">
        <v>49.01</v>
      </c>
      <c r="G243" t="n">
        <v>108.91</v>
      </c>
      <c r="H243" t="n">
        <v>1.47</v>
      </c>
      <c r="I243" t="n">
        <v>27</v>
      </c>
      <c r="J243" t="n">
        <v>168.9</v>
      </c>
      <c r="K243" t="n">
        <v>49.1</v>
      </c>
      <c r="L243" t="n">
        <v>14</v>
      </c>
      <c r="M243" t="n">
        <v>25</v>
      </c>
      <c r="N243" t="n">
        <v>30.81</v>
      </c>
      <c r="O243" t="n">
        <v>21065.06</v>
      </c>
      <c r="P243" t="n">
        <v>502.9</v>
      </c>
      <c r="Q243" t="n">
        <v>1206.82</v>
      </c>
      <c r="R243" t="n">
        <v>124.93</v>
      </c>
      <c r="S243" t="n">
        <v>79.25</v>
      </c>
      <c r="T243" t="n">
        <v>20336.48</v>
      </c>
      <c r="U243" t="n">
        <v>0.63</v>
      </c>
      <c r="V243" t="n">
        <v>0.91</v>
      </c>
      <c r="W243" t="n">
        <v>0.18</v>
      </c>
      <c r="X243" t="n">
        <v>1.18</v>
      </c>
      <c r="Y243" t="n">
        <v>0.5</v>
      </c>
      <c r="Z243" t="n">
        <v>10</v>
      </c>
    </row>
    <row r="244">
      <c r="A244" t="n">
        <v>14</v>
      </c>
      <c r="B244" t="n">
        <v>75</v>
      </c>
      <c r="C244" t="inlineStr">
        <is>
          <t xml:space="preserve">CONCLUIDO	</t>
        </is>
      </c>
      <c r="D244" t="n">
        <v>1.9249</v>
      </c>
      <c r="E244" t="n">
        <v>51.95</v>
      </c>
      <c r="F244" t="n">
        <v>48.91</v>
      </c>
      <c r="G244" t="n">
        <v>117.39</v>
      </c>
      <c r="H244" t="n">
        <v>1.56</v>
      </c>
      <c r="I244" t="n">
        <v>25</v>
      </c>
      <c r="J244" t="n">
        <v>170.35</v>
      </c>
      <c r="K244" t="n">
        <v>49.1</v>
      </c>
      <c r="L244" t="n">
        <v>15</v>
      </c>
      <c r="M244" t="n">
        <v>23</v>
      </c>
      <c r="N244" t="n">
        <v>31.26</v>
      </c>
      <c r="O244" t="n">
        <v>21244.37</v>
      </c>
      <c r="P244" t="n">
        <v>496.18</v>
      </c>
      <c r="Q244" t="n">
        <v>1206.81</v>
      </c>
      <c r="R244" t="n">
        <v>121.6</v>
      </c>
      <c r="S244" t="n">
        <v>79.25</v>
      </c>
      <c r="T244" t="n">
        <v>18679.49</v>
      </c>
      <c r="U244" t="n">
        <v>0.65</v>
      </c>
      <c r="V244" t="n">
        <v>0.91</v>
      </c>
      <c r="W244" t="n">
        <v>0.18</v>
      </c>
      <c r="X244" t="n">
        <v>1.08</v>
      </c>
      <c r="Y244" t="n">
        <v>0.5</v>
      </c>
      <c r="Z244" t="n">
        <v>10</v>
      </c>
    </row>
    <row r="245">
      <c r="A245" t="n">
        <v>15</v>
      </c>
      <c r="B245" t="n">
        <v>75</v>
      </c>
      <c r="C245" t="inlineStr">
        <is>
          <t xml:space="preserve">CONCLUIDO	</t>
        </is>
      </c>
      <c r="D245" t="n">
        <v>1.9325</v>
      </c>
      <c r="E245" t="n">
        <v>51.75</v>
      </c>
      <c r="F245" t="n">
        <v>48.77</v>
      </c>
      <c r="G245" t="n">
        <v>127.22</v>
      </c>
      <c r="H245" t="n">
        <v>1.65</v>
      </c>
      <c r="I245" t="n">
        <v>23</v>
      </c>
      <c r="J245" t="n">
        <v>171.81</v>
      </c>
      <c r="K245" t="n">
        <v>49.1</v>
      </c>
      <c r="L245" t="n">
        <v>16</v>
      </c>
      <c r="M245" t="n">
        <v>21</v>
      </c>
      <c r="N245" t="n">
        <v>31.72</v>
      </c>
      <c r="O245" t="n">
        <v>21424.29</v>
      </c>
      <c r="P245" t="n">
        <v>487.96</v>
      </c>
      <c r="Q245" t="n">
        <v>1206.83</v>
      </c>
      <c r="R245" t="n">
        <v>116.57</v>
      </c>
      <c r="S245" t="n">
        <v>79.25</v>
      </c>
      <c r="T245" t="n">
        <v>16176.39</v>
      </c>
      <c r="U245" t="n">
        <v>0.68</v>
      </c>
      <c r="V245" t="n">
        <v>0.91</v>
      </c>
      <c r="W245" t="n">
        <v>0.18</v>
      </c>
      <c r="X245" t="n">
        <v>0.9399999999999999</v>
      </c>
      <c r="Y245" t="n">
        <v>0.5</v>
      </c>
      <c r="Z245" t="n">
        <v>10</v>
      </c>
    </row>
    <row r="246">
      <c r="A246" t="n">
        <v>16</v>
      </c>
      <c r="B246" t="n">
        <v>75</v>
      </c>
      <c r="C246" t="inlineStr">
        <is>
          <t xml:space="preserve">CONCLUIDO	</t>
        </is>
      </c>
      <c r="D246" t="n">
        <v>1.9294</v>
      </c>
      <c r="E246" t="n">
        <v>51.83</v>
      </c>
      <c r="F246" t="n">
        <v>48.88</v>
      </c>
      <c r="G246" t="n">
        <v>133.31</v>
      </c>
      <c r="H246" t="n">
        <v>1.74</v>
      </c>
      <c r="I246" t="n">
        <v>22</v>
      </c>
      <c r="J246" t="n">
        <v>173.28</v>
      </c>
      <c r="K246" t="n">
        <v>49.1</v>
      </c>
      <c r="L246" t="n">
        <v>17</v>
      </c>
      <c r="M246" t="n">
        <v>20</v>
      </c>
      <c r="N246" t="n">
        <v>32.18</v>
      </c>
      <c r="O246" t="n">
        <v>21604.83</v>
      </c>
      <c r="P246" t="n">
        <v>481.27</v>
      </c>
      <c r="Q246" t="n">
        <v>1206.81</v>
      </c>
      <c r="R246" t="n">
        <v>120.85</v>
      </c>
      <c r="S246" t="n">
        <v>79.25</v>
      </c>
      <c r="T246" t="n">
        <v>18319.25</v>
      </c>
      <c r="U246" t="n">
        <v>0.66</v>
      </c>
      <c r="V246" t="n">
        <v>0.91</v>
      </c>
      <c r="W246" t="n">
        <v>0.17</v>
      </c>
      <c r="X246" t="n">
        <v>1.05</v>
      </c>
      <c r="Y246" t="n">
        <v>0.5</v>
      </c>
      <c r="Z246" t="n">
        <v>10</v>
      </c>
    </row>
    <row r="247">
      <c r="A247" t="n">
        <v>17</v>
      </c>
      <c r="B247" t="n">
        <v>75</v>
      </c>
      <c r="C247" t="inlineStr">
        <is>
          <t xml:space="preserve">CONCLUIDO	</t>
        </is>
      </c>
      <c r="D247" t="n">
        <v>1.9379</v>
      </c>
      <c r="E247" t="n">
        <v>51.6</v>
      </c>
      <c r="F247" t="n">
        <v>48.71</v>
      </c>
      <c r="G247" t="n">
        <v>146.14</v>
      </c>
      <c r="H247" t="n">
        <v>1.83</v>
      </c>
      <c r="I247" t="n">
        <v>20</v>
      </c>
      <c r="J247" t="n">
        <v>174.75</v>
      </c>
      <c r="K247" t="n">
        <v>49.1</v>
      </c>
      <c r="L247" t="n">
        <v>18</v>
      </c>
      <c r="M247" t="n">
        <v>18</v>
      </c>
      <c r="N247" t="n">
        <v>32.65</v>
      </c>
      <c r="O247" t="n">
        <v>21786.02</v>
      </c>
      <c r="P247" t="n">
        <v>474.04</v>
      </c>
      <c r="Q247" t="n">
        <v>1206.82</v>
      </c>
      <c r="R247" t="n">
        <v>115.01</v>
      </c>
      <c r="S247" t="n">
        <v>79.25</v>
      </c>
      <c r="T247" t="n">
        <v>15409.12</v>
      </c>
      <c r="U247" t="n">
        <v>0.6899999999999999</v>
      </c>
      <c r="V247" t="n">
        <v>0.91</v>
      </c>
      <c r="W247" t="n">
        <v>0.17</v>
      </c>
      <c r="X247" t="n">
        <v>0.88</v>
      </c>
      <c r="Y247" t="n">
        <v>0.5</v>
      </c>
      <c r="Z247" t="n">
        <v>10</v>
      </c>
    </row>
    <row r="248">
      <c r="A248" t="n">
        <v>18</v>
      </c>
      <c r="B248" t="n">
        <v>75</v>
      </c>
      <c r="C248" t="inlineStr">
        <is>
          <t xml:space="preserve">CONCLUIDO	</t>
        </is>
      </c>
      <c r="D248" t="n">
        <v>1.9407</v>
      </c>
      <c r="E248" t="n">
        <v>51.53</v>
      </c>
      <c r="F248" t="n">
        <v>48.67</v>
      </c>
      <c r="G248" t="n">
        <v>153.69</v>
      </c>
      <c r="H248" t="n">
        <v>1.91</v>
      </c>
      <c r="I248" t="n">
        <v>19</v>
      </c>
      <c r="J248" t="n">
        <v>176.22</v>
      </c>
      <c r="K248" t="n">
        <v>49.1</v>
      </c>
      <c r="L248" t="n">
        <v>19</v>
      </c>
      <c r="M248" t="n">
        <v>14</v>
      </c>
      <c r="N248" t="n">
        <v>33.13</v>
      </c>
      <c r="O248" t="n">
        <v>21967.84</v>
      </c>
      <c r="P248" t="n">
        <v>467.69</v>
      </c>
      <c r="Q248" t="n">
        <v>1206.81</v>
      </c>
      <c r="R248" t="n">
        <v>113.39</v>
      </c>
      <c r="S248" t="n">
        <v>79.25</v>
      </c>
      <c r="T248" t="n">
        <v>14606.58</v>
      </c>
      <c r="U248" t="n">
        <v>0.7</v>
      </c>
      <c r="V248" t="n">
        <v>0.91</v>
      </c>
      <c r="W248" t="n">
        <v>0.17</v>
      </c>
      <c r="X248" t="n">
        <v>0.84</v>
      </c>
      <c r="Y248" t="n">
        <v>0.5</v>
      </c>
      <c r="Z248" t="n">
        <v>10</v>
      </c>
    </row>
    <row r="249">
      <c r="A249" t="n">
        <v>19</v>
      </c>
      <c r="B249" t="n">
        <v>75</v>
      </c>
      <c r="C249" t="inlineStr">
        <is>
          <t xml:space="preserve">CONCLUIDO	</t>
        </is>
      </c>
      <c r="D249" t="n">
        <v>1.9435</v>
      </c>
      <c r="E249" t="n">
        <v>51.45</v>
      </c>
      <c r="F249" t="n">
        <v>48.63</v>
      </c>
      <c r="G249" t="n">
        <v>162.09</v>
      </c>
      <c r="H249" t="n">
        <v>2</v>
      </c>
      <c r="I249" t="n">
        <v>18</v>
      </c>
      <c r="J249" t="n">
        <v>177.7</v>
      </c>
      <c r="K249" t="n">
        <v>49.1</v>
      </c>
      <c r="L249" t="n">
        <v>20</v>
      </c>
      <c r="M249" t="n">
        <v>11</v>
      </c>
      <c r="N249" t="n">
        <v>33.61</v>
      </c>
      <c r="O249" t="n">
        <v>22150.3</v>
      </c>
      <c r="P249" t="n">
        <v>460.96</v>
      </c>
      <c r="Q249" t="n">
        <v>1206.81</v>
      </c>
      <c r="R249" t="n">
        <v>111.76</v>
      </c>
      <c r="S249" t="n">
        <v>79.25</v>
      </c>
      <c r="T249" t="n">
        <v>13796.91</v>
      </c>
      <c r="U249" t="n">
        <v>0.71</v>
      </c>
      <c r="V249" t="n">
        <v>0.91</v>
      </c>
      <c r="W249" t="n">
        <v>0.17</v>
      </c>
      <c r="X249" t="n">
        <v>0.8</v>
      </c>
      <c r="Y249" t="n">
        <v>0.5</v>
      </c>
      <c r="Z249" t="n">
        <v>10</v>
      </c>
    </row>
    <row r="250">
      <c r="A250" t="n">
        <v>20</v>
      </c>
      <c r="B250" t="n">
        <v>75</v>
      </c>
      <c r="C250" t="inlineStr">
        <is>
          <t xml:space="preserve">CONCLUIDO	</t>
        </is>
      </c>
      <c r="D250" t="n">
        <v>1.9433</v>
      </c>
      <c r="E250" t="n">
        <v>51.46</v>
      </c>
      <c r="F250" t="n">
        <v>48.63</v>
      </c>
      <c r="G250" t="n">
        <v>162.11</v>
      </c>
      <c r="H250" t="n">
        <v>2.08</v>
      </c>
      <c r="I250" t="n">
        <v>18</v>
      </c>
      <c r="J250" t="n">
        <v>179.18</v>
      </c>
      <c r="K250" t="n">
        <v>49.1</v>
      </c>
      <c r="L250" t="n">
        <v>21</v>
      </c>
      <c r="M250" t="n">
        <v>1</v>
      </c>
      <c r="N250" t="n">
        <v>34.09</v>
      </c>
      <c r="O250" t="n">
        <v>22333.43</v>
      </c>
      <c r="P250" t="n">
        <v>461.7</v>
      </c>
      <c r="Q250" t="n">
        <v>1206.82</v>
      </c>
      <c r="R250" t="n">
        <v>111.55</v>
      </c>
      <c r="S250" t="n">
        <v>79.25</v>
      </c>
      <c r="T250" t="n">
        <v>13688.25</v>
      </c>
      <c r="U250" t="n">
        <v>0.71</v>
      </c>
      <c r="V250" t="n">
        <v>0.91</v>
      </c>
      <c r="W250" t="n">
        <v>0.19</v>
      </c>
      <c r="X250" t="n">
        <v>0.8</v>
      </c>
      <c r="Y250" t="n">
        <v>0.5</v>
      </c>
      <c r="Z250" t="n">
        <v>10</v>
      </c>
    </row>
    <row r="251">
      <c r="A251" t="n">
        <v>21</v>
      </c>
      <c r="B251" t="n">
        <v>75</v>
      </c>
      <c r="C251" t="inlineStr">
        <is>
          <t xml:space="preserve">CONCLUIDO	</t>
        </is>
      </c>
      <c r="D251" t="n">
        <v>1.9427</v>
      </c>
      <c r="E251" t="n">
        <v>51.47</v>
      </c>
      <c r="F251" t="n">
        <v>48.65</v>
      </c>
      <c r="G251" t="n">
        <v>162.16</v>
      </c>
      <c r="H251" t="n">
        <v>2.16</v>
      </c>
      <c r="I251" t="n">
        <v>18</v>
      </c>
      <c r="J251" t="n">
        <v>180.67</v>
      </c>
      <c r="K251" t="n">
        <v>49.1</v>
      </c>
      <c r="L251" t="n">
        <v>22</v>
      </c>
      <c r="M251" t="n">
        <v>0</v>
      </c>
      <c r="N251" t="n">
        <v>34.58</v>
      </c>
      <c r="O251" t="n">
        <v>22517.21</v>
      </c>
      <c r="P251" t="n">
        <v>464.83</v>
      </c>
      <c r="Q251" t="n">
        <v>1206.81</v>
      </c>
      <c r="R251" t="n">
        <v>112.07</v>
      </c>
      <c r="S251" t="n">
        <v>79.25</v>
      </c>
      <c r="T251" t="n">
        <v>13950.92</v>
      </c>
      <c r="U251" t="n">
        <v>0.71</v>
      </c>
      <c r="V251" t="n">
        <v>0.91</v>
      </c>
      <c r="W251" t="n">
        <v>0.19</v>
      </c>
      <c r="X251" t="n">
        <v>0.82</v>
      </c>
      <c r="Y251" t="n">
        <v>0.5</v>
      </c>
      <c r="Z251" t="n">
        <v>10</v>
      </c>
    </row>
    <row r="252">
      <c r="A252" t="n">
        <v>0</v>
      </c>
      <c r="B252" t="n">
        <v>95</v>
      </c>
      <c r="C252" t="inlineStr">
        <is>
          <t xml:space="preserve">CONCLUIDO	</t>
        </is>
      </c>
      <c r="D252" t="n">
        <v>0.7323</v>
      </c>
      <c r="E252" t="n">
        <v>136.56</v>
      </c>
      <c r="F252" t="n">
        <v>97.77</v>
      </c>
      <c r="G252" t="n">
        <v>6.01</v>
      </c>
      <c r="H252" t="n">
        <v>0.1</v>
      </c>
      <c r="I252" t="n">
        <v>976</v>
      </c>
      <c r="J252" t="n">
        <v>185.69</v>
      </c>
      <c r="K252" t="n">
        <v>53.44</v>
      </c>
      <c r="L252" t="n">
        <v>1</v>
      </c>
      <c r="M252" t="n">
        <v>974</v>
      </c>
      <c r="N252" t="n">
        <v>36.26</v>
      </c>
      <c r="O252" t="n">
        <v>23136.14</v>
      </c>
      <c r="P252" t="n">
        <v>1321.07</v>
      </c>
      <c r="Q252" t="n">
        <v>1207.25</v>
      </c>
      <c r="R252" t="n">
        <v>1786.6</v>
      </c>
      <c r="S252" t="n">
        <v>79.25</v>
      </c>
      <c r="T252" t="n">
        <v>846426.52</v>
      </c>
      <c r="U252" t="n">
        <v>0.04</v>
      </c>
      <c r="V252" t="n">
        <v>0.46</v>
      </c>
      <c r="W252" t="n">
        <v>1.72</v>
      </c>
      <c r="X252" t="n">
        <v>49.92</v>
      </c>
      <c r="Y252" t="n">
        <v>0.5</v>
      </c>
      <c r="Z252" t="n">
        <v>10</v>
      </c>
    </row>
    <row r="253">
      <c r="A253" t="n">
        <v>1</v>
      </c>
      <c r="B253" t="n">
        <v>95</v>
      </c>
      <c r="C253" t="inlineStr">
        <is>
          <t xml:space="preserve">CONCLUIDO	</t>
        </is>
      </c>
      <c r="D253" t="n">
        <v>1.3177</v>
      </c>
      <c r="E253" t="n">
        <v>75.89</v>
      </c>
      <c r="F253" t="n">
        <v>62.14</v>
      </c>
      <c r="G253" t="n">
        <v>12.31</v>
      </c>
      <c r="H253" t="n">
        <v>0.19</v>
      </c>
      <c r="I253" t="n">
        <v>303</v>
      </c>
      <c r="J253" t="n">
        <v>187.21</v>
      </c>
      <c r="K253" t="n">
        <v>53.44</v>
      </c>
      <c r="L253" t="n">
        <v>2</v>
      </c>
      <c r="M253" t="n">
        <v>301</v>
      </c>
      <c r="N253" t="n">
        <v>36.77</v>
      </c>
      <c r="O253" t="n">
        <v>23322.88</v>
      </c>
      <c r="P253" t="n">
        <v>833.23</v>
      </c>
      <c r="Q253" t="n">
        <v>1206.9</v>
      </c>
      <c r="R253" t="n">
        <v>570.72</v>
      </c>
      <c r="S253" t="n">
        <v>79.25</v>
      </c>
      <c r="T253" t="n">
        <v>241849.67</v>
      </c>
      <c r="U253" t="n">
        <v>0.14</v>
      </c>
      <c r="V253" t="n">
        <v>0.72</v>
      </c>
      <c r="W253" t="n">
        <v>0.62</v>
      </c>
      <c r="X253" t="n">
        <v>14.31</v>
      </c>
      <c r="Y253" t="n">
        <v>0.5</v>
      </c>
      <c r="Z253" t="n">
        <v>10</v>
      </c>
    </row>
    <row r="254">
      <c r="A254" t="n">
        <v>2</v>
      </c>
      <c r="B254" t="n">
        <v>95</v>
      </c>
      <c r="C254" t="inlineStr">
        <is>
          <t xml:space="preserve">CONCLUIDO	</t>
        </is>
      </c>
      <c r="D254" t="n">
        <v>1.5262</v>
      </c>
      <c r="E254" t="n">
        <v>65.52</v>
      </c>
      <c r="F254" t="n">
        <v>56.28</v>
      </c>
      <c r="G254" t="n">
        <v>18.55</v>
      </c>
      <c r="H254" t="n">
        <v>0.28</v>
      </c>
      <c r="I254" t="n">
        <v>182</v>
      </c>
      <c r="J254" t="n">
        <v>188.73</v>
      </c>
      <c r="K254" t="n">
        <v>53.44</v>
      </c>
      <c r="L254" t="n">
        <v>3</v>
      </c>
      <c r="M254" t="n">
        <v>180</v>
      </c>
      <c r="N254" t="n">
        <v>37.29</v>
      </c>
      <c r="O254" t="n">
        <v>23510.33</v>
      </c>
      <c r="P254" t="n">
        <v>750.05</v>
      </c>
      <c r="Q254" t="n">
        <v>1206.85</v>
      </c>
      <c r="R254" t="n">
        <v>371.53</v>
      </c>
      <c r="S254" t="n">
        <v>79.25</v>
      </c>
      <c r="T254" t="n">
        <v>142858.87</v>
      </c>
      <c r="U254" t="n">
        <v>0.21</v>
      </c>
      <c r="V254" t="n">
        <v>0.79</v>
      </c>
      <c r="W254" t="n">
        <v>0.43</v>
      </c>
      <c r="X254" t="n">
        <v>8.449999999999999</v>
      </c>
      <c r="Y254" t="n">
        <v>0.5</v>
      </c>
      <c r="Z254" t="n">
        <v>10</v>
      </c>
    </row>
    <row r="255">
      <c r="A255" t="n">
        <v>3</v>
      </c>
      <c r="B255" t="n">
        <v>95</v>
      </c>
      <c r="C255" t="inlineStr">
        <is>
          <t xml:space="preserve">CONCLUIDO	</t>
        </is>
      </c>
      <c r="D255" t="n">
        <v>1.6355</v>
      </c>
      <c r="E255" t="n">
        <v>61.14</v>
      </c>
      <c r="F255" t="n">
        <v>53.83</v>
      </c>
      <c r="G255" t="n">
        <v>24.85</v>
      </c>
      <c r="H255" t="n">
        <v>0.37</v>
      </c>
      <c r="I255" t="n">
        <v>130</v>
      </c>
      <c r="J255" t="n">
        <v>190.25</v>
      </c>
      <c r="K255" t="n">
        <v>53.44</v>
      </c>
      <c r="L255" t="n">
        <v>4</v>
      </c>
      <c r="M255" t="n">
        <v>128</v>
      </c>
      <c r="N255" t="n">
        <v>37.82</v>
      </c>
      <c r="O255" t="n">
        <v>23698.48</v>
      </c>
      <c r="P255" t="n">
        <v>712.9299999999999</v>
      </c>
      <c r="Q255" t="n">
        <v>1206.84</v>
      </c>
      <c r="R255" t="n">
        <v>288.29</v>
      </c>
      <c r="S255" t="n">
        <v>79.25</v>
      </c>
      <c r="T255" t="n">
        <v>101502</v>
      </c>
      <c r="U255" t="n">
        <v>0.27</v>
      </c>
      <c r="V255" t="n">
        <v>0.83</v>
      </c>
      <c r="W255" t="n">
        <v>0.35</v>
      </c>
      <c r="X255" t="n">
        <v>6</v>
      </c>
      <c r="Y255" t="n">
        <v>0.5</v>
      </c>
      <c r="Z255" t="n">
        <v>10</v>
      </c>
    </row>
    <row r="256">
      <c r="A256" t="n">
        <v>4</v>
      </c>
      <c r="B256" t="n">
        <v>95</v>
      </c>
      <c r="C256" t="inlineStr">
        <is>
          <t xml:space="preserve">CONCLUIDO	</t>
        </is>
      </c>
      <c r="D256" t="n">
        <v>1.7039</v>
      </c>
      <c r="E256" t="n">
        <v>58.69</v>
      </c>
      <c r="F256" t="n">
        <v>52.46</v>
      </c>
      <c r="G256" t="n">
        <v>31.17</v>
      </c>
      <c r="H256" t="n">
        <v>0.46</v>
      </c>
      <c r="I256" t="n">
        <v>101</v>
      </c>
      <c r="J256" t="n">
        <v>191.78</v>
      </c>
      <c r="K256" t="n">
        <v>53.44</v>
      </c>
      <c r="L256" t="n">
        <v>5</v>
      </c>
      <c r="M256" t="n">
        <v>99</v>
      </c>
      <c r="N256" t="n">
        <v>38.35</v>
      </c>
      <c r="O256" t="n">
        <v>23887.36</v>
      </c>
      <c r="P256" t="n">
        <v>690.8200000000001</v>
      </c>
      <c r="Q256" t="n">
        <v>1206.88</v>
      </c>
      <c r="R256" t="n">
        <v>241.84</v>
      </c>
      <c r="S256" t="n">
        <v>79.25</v>
      </c>
      <c r="T256" t="n">
        <v>78420.48</v>
      </c>
      <c r="U256" t="n">
        <v>0.33</v>
      </c>
      <c r="V256" t="n">
        <v>0.85</v>
      </c>
      <c r="W256" t="n">
        <v>0.3</v>
      </c>
      <c r="X256" t="n">
        <v>4.63</v>
      </c>
      <c r="Y256" t="n">
        <v>0.5</v>
      </c>
      <c r="Z256" t="n">
        <v>10</v>
      </c>
    </row>
    <row r="257">
      <c r="A257" t="n">
        <v>5</v>
      </c>
      <c r="B257" t="n">
        <v>95</v>
      </c>
      <c r="C257" t="inlineStr">
        <is>
          <t xml:space="preserve">CONCLUIDO	</t>
        </is>
      </c>
      <c r="D257" t="n">
        <v>1.7509</v>
      </c>
      <c r="E257" t="n">
        <v>57.11</v>
      </c>
      <c r="F257" t="n">
        <v>51.59</v>
      </c>
      <c r="G257" t="n">
        <v>37.75</v>
      </c>
      <c r="H257" t="n">
        <v>0.55</v>
      </c>
      <c r="I257" t="n">
        <v>82</v>
      </c>
      <c r="J257" t="n">
        <v>193.32</v>
      </c>
      <c r="K257" t="n">
        <v>53.44</v>
      </c>
      <c r="L257" t="n">
        <v>6</v>
      </c>
      <c r="M257" t="n">
        <v>80</v>
      </c>
      <c r="N257" t="n">
        <v>38.89</v>
      </c>
      <c r="O257" t="n">
        <v>24076.95</v>
      </c>
      <c r="P257" t="n">
        <v>675.59</v>
      </c>
      <c r="Q257" t="n">
        <v>1206.84</v>
      </c>
      <c r="R257" t="n">
        <v>212.43</v>
      </c>
      <c r="S257" t="n">
        <v>79.25</v>
      </c>
      <c r="T257" t="n">
        <v>63810.65</v>
      </c>
      <c r="U257" t="n">
        <v>0.37</v>
      </c>
      <c r="V257" t="n">
        <v>0.86</v>
      </c>
      <c r="W257" t="n">
        <v>0.27</v>
      </c>
      <c r="X257" t="n">
        <v>3.76</v>
      </c>
      <c r="Y257" t="n">
        <v>0.5</v>
      </c>
      <c r="Z257" t="n">
        <v>10</v>
      </c>
    </row>
    <row r="258">
      <c r="A258" t="n">
        <v>6</v>
      </c>
      <c r="B258" t="n">
        <v>95</v>
      </c>
      <c r="C258" t="inlineStr">
        <is>
          <t xml:space="preserve">CONCLUIDO	</t>
        </is>
      </c>
      <c r="D258" t="n">
        <v>1.7862</v>
      </c>
      <c r="E258" t="n">
        <v>55.98</v>
      </c>
      <c r="F258" t="n">
        <v>50.95</v>
      </c>
      <c r="G258" t="n">
        <v>44.3</v>
      </c>
      <c r="H258" t="n">
        <v>0.64</v>
      </c>
      <c r="I258" t="n">
        <v>69</v>
      </c>
      <c r="J258" t="n">
        <v>194.86</v>
      </c>
      <c r="K258" t="n">
        <v>53.44</v>
      </c>
      <c r="L258" t="n">
        <v>7</v>
      </c>
      <c r="M258" t="n">
        <v>67</v>
      </c>
      <c r="N258" t="n">
        <v>39.43</v>
      </c>
      <c r="O258" t="n">
        <v>24267.28</v>
      </c>
      <c r="P258" t="n">
        <v>662.97</v>
      </c>
      <c r="Q258" t="n">
        <v>1206.82</v>
      </c>
      <c r="R258" t="n">
        <v>190.54</v>
      </c>
      <c r="S258" t="n">
        <v>79.25</v>
      </c>
      <c r="T258" t="n">
        <v>52930.11</v>
      </c>
      <c r="U258" t="n">
        <v>0.42</v>
      </c>
      <c r="V258" t="n">
        <v>0.87</v>
      </c>
      <c r="W258" t="n">
        <v>0.25</v>
      </c>
      <c r="X258" t="n">
        <v>3.12</v>
      </c>
      <c r="Y258" t="n">
        <v>0.5</v>
      </c>
      <c r="Z258" t="n">
        <v>10</v>
      </c>
    </row>
    <row r="259">
      <c r="A259" t="n">
        <v>7</v>
      </c>
      <c r="B259" t="n">
        <v>95</v>
      </c>
      <c r="C259" t="inlineStr">
        <is>
          <t xml:space="preserve">CONCLUIDO	</t>
        </is>
      </c>
      <c r="D259" t="n">
        <v>1.8108</v>
      </c>
      <c r="E259" t="n">
        <v>55.22</v>
      </c>
      <c r="F259" t="n">
        <v>50.52</v>
      </c>
      <c r="G259" t="n">
        <v>50.52</v>
      </c>
      <c r="H259" t="n">
        <v>0.72</v>
      </c>
      <c r="I259" t="n">
        <v>60</v>
      </c>
      <c r="J259" t="n">
        <v>196.41</v>
      </c>
      <c r="K259" t="n">
        <v>53.44</v>
      </c>
      <c r="L259" t="n">
        <v>8</v>
      </c>
      <c r="M259" t="n">
        <v>58</v>
      </c>
      <c r="N259" t="n">
        <v>39.98</v>
      </c>
      <c r="O259" t="n">
        <v>24458.36</v>
      </c>
      <c r="P259" t="n">
        <v>653.15</v>
      </c>
      <c r="Q259" t="n">
        <v>1206.87</v>
      </c>
      <c r="R259" t="n">
        <v>176.07</v>
      </c>
      <c r="S259" t="n">
        <v>79.25</v>
      </c>
      <c r="T259" t="n">
        <v>45737.67</v>
      </c>
      <c r="U259" t="n">
        <v>0.45</v>
      </c>
      <c r="V259" t="n">
        <v>0.88</v>
      </c>
      <c r="W259" t="n">
        <v>0.24</v>
      </c>
      <c r="X259" t="n">
        <v>2.69</v>
      </c>
      <c r="Y259" t="n">
        <v>0.5</v>
      </c>
      <c r="Z259" t="n">
        <v>10</v>
      </c>
    </row>
    <row r="260">
      <c r="A260" t="n">
        <v>8</v>
      </c>
      <c r="B260" t="n">
        <v>95</v>
      </c>
      <c r="C260" t="inlineStr">
        <is>
          <t xml:space="preserve">CONCLUIDO	</t>
        </is>
      </c>
      <c r="D260" t="n">
        <v>1.8305</v>
      </c>
      <c r="E260" t="n">
        <v>54.63</v>
      </c>
      <c r="F260" t="n">
        <v>50.19</v>
      </c>
      <c r="G260" t="n">
        <v>56.82</v>
      </c>
      <c r="H260" t="n">
        <v>0.8100000000000001</v>
      </c>
      <c r="I260" t="n">
        <v>53</v>
      </c>
      <c r="J260" t="n">
        <v>197.97</v>
      </c>
      <c r="K260" t="n">
        <v>53.44</v>
      </c>
      <c r="L260" t="n">
        <v>9</v>
      </c>
      <c r="M260" t="n">
        <v>51</v>
      </c>
      <c r="N260" t="n">
        <v>40.53</v>
      </c>
      <c r="O260" t="n">
        <v>24650.18</v>
      </c>
      <c r="P260" t="n">
        <v>645.22</v>
      </c>
      <c r="Q260" t="n">
        <v>1206.81</v>
      </c>
      <c r="R260" t="n">
        <v>164.73</v>
      </c>
      <c r="S260" t="n">
        <v>79.25</v>
      </c>
      <c r="T260" t="n">
        <v>40102.65</v>
      </c>
      <c r="U260" t="n">
        <v>0.48</v>
      </c>
      <c r="V260" t="n">
        <v>0.89</v>
      </c>
      <c r="W260" t="n">
        <v>0.22</v>
      </c>
      <c r="X260" t="n">
        <v>2.36</v>
      </c>
      <c r="Y260" t="n">
        <v>0.5</v>
      </c>
      <c r="Z260" t="n">
        <v>10</v>
      </c>
    </row>
    <row r="261">
      <c r="A261" t="n">
        <v>9</v>
      </c>
      <c r="B261" t="n">
        <v>95</v>
      </c>
      <c r="C261" t="inlineStr">
        <is>
          <t xml:space="preserve">CONCLUIDO	</t>
        </is>
      </c>
      <c r="D261" t="n">
        <v>1.8485</v>
      </c>
      <c r="E261" t="n">
        <v>54.1</v>
      </c>
      <c r="F261" t="n">
        <v>49.88</v>
      </c>
      <c r="G261" t="n">
        <v>63.68</v>
      </c>
      <c r="H261" t="n">
        <v>0.89</v>
      </c>
      <c r="I261" t="n">
        <v>47</v>
      </c>
      <c r="J261" t="n">
        <v>199.53</v>
      </c>
      <c r="K261" t="n">
        <v>53.44</v>
      </c>
      <c r="L261" t="n">
        <v>10</v>
      </c>
      <c r="M261" t="n">
        <v>45</v>
      </c>
      <c r="N261" t="n">
        <v>41.1</v>
      </c>
      <c r="O261" t="n">
        <v>24842.77</v>
      </c>
      <c r="P261" t="n">
        <v>636.8099999999999</v>
      </c>
      <c r="Q261" t="n">
        <v>1206.81</v>
      </c>
      <c r="R261" t="n">
        <v>154.17</v>
      </c>
      <c r="S261" t="n">
        <v>79.25</v>
      </c>
      <c r="T261" t="n">
        <v>34856.16</v>
      </c>
      <c r="U261" t="n">
        <v>0.51</v>
      </c>
      <c r="V261" t="n">
        <v>0.89</v>
      </c>
      <c r="W261" t="n">
        <v>0.22</v>
      </c>
      <c r="X261" t="n">
        <v>2.05</v>
      </c>
      <c r="Y261" t="n">
        <v>0.5</v>
      </c>
      <c r="Z261" t="n">
        <v>10</v>
      </c>
    </row>
    <row r="262">
      <c r="A262" t="n">
        <v>10</v>
      </c>
      <c r="B262" t="n">
        <v>95</v>
      </c>
      <c r="C262" t="inlineStr">
        <is>
          <t xml:space="preserve">CONCLUIDO	</t>
        </is>
      </c>
      <c r="D262" t="n">
        <v>1.8412</v>
      </c>
      <c r="E262" t="n">
        <v>54.31</v>
      </c>
      <c r="F262" t="n">
        <v>50.24</v>
      </c>
      <c r="G262" t="n">
        <v>70.11</v>
      </c>
      <c r="H262" t="n">
        <v>0.97</v>
      </c>
      <c r="I262" t="n">
        <v>43</v>
      </c>
      <c r="J262" t="n">
        <v>201.1</v>
      </c>
      <c r="K262" t="n">
        <v>53.44</v>
      </c>
      <c r="L262" t="n">
        <v>11</v>
      </c>
      <c r="M262" t="n">
        <v>41</v>
      </c>
      <c r="N262" t="n">
        <v>41.66</v>
      </c>
      <c r="O262" t="n">
        <v>25036.12</v>
      </c>
      <c r="P262" t="n">
        <v>638.5700000000001</v>
      </c>
      <c r="Q262" t="n">
        <v>1206.81</v>
      </c>
      <c r="R262" t="n">
        <v>168.08</v>
      </c>
      <c r="S262" t="n">
        <v>79.25</v>
      </c>
      <c r="T262" t="n">
        <v>41831.04</v>
      </c>
      <c r="U262" t="n">
        <v>0.47</v>
      </c>
      <c r="V262" t="n">
        <v>0.89</v>
      </c>
      <c r="W262" t="n">
        <v>0.2</v>
      </c>
      <c r="X262" t="n">
        <v>2.41</v>
      </c>
      <c r="Y262" t="n">
        <v>0.5</v>
      </c>
      <c r="Z262" t="n">
        <v>10</v>
      </c>
    </row>
    <row r="263">
      <c r="A263" t="n">
        <v>11</v>
      </c>
      <c r="B263" t="n">
        <v>95</v>
      </c>
      <c r="C263" t="inlineStr">
        <is>
          <t xml:space="preserve">CONCLUIDO	</t>
        </is>
      </c>
      <c r="D263" t="n">
        <v>1.8672</v>
      </c>
      <c r="E263" t="n">
        <v>53.56</v>
      </c>
      <c r="F263" t="n">
        <v>49.64</v>
      </c>
      <c r="G263" t="n">
        <v>76.36</v>
      </c>
      <c r="H263" t="n">
        <v>1.05</v>
      </c>
      <c r="I263" t="n">
        <v>39</v>
      </c>
      <c r="J263" t="n">
        <v>202.67</v>
      </c>
      <c r="K263" t="n">
        <v>53.44</v>
      </c>
      <c r="L263" t="n">
        <v>12</v>
      </c>
      <c r="M263" t="n">
        <v>37</v>
      </c>
      <c r="N263" t="n">
        <v>42.24</v>
      </c>
      <c r="O263" t="n">
        <v>25230.25</v>
      </c>
      <c r="P263" t="n">
        <v>626.98</v>
      </c>
      <c r="Q263" t="n">
        <v>1206.82</v>
      </c>
      <c r="R263" t="n">
        <v>146.32</v>
      </c>
      <c r="S263" t="n">
        <v>79.25</v>
      </c>
      <c r="T263" t="n">
        <v>30971.53</v>
      </c>
      <c r="U263" t="n">
        <v>0.54</v>
      </c>
      <c r="V263" t="n">
        <v>0.9</v>
      </c>
      <c r="W263" t="n">
        <v>0.2</v>
      </c>
      <c r="X263" t="n">
        <v>1.81</v>
      </c>
      <c r="Y263" t="n">
        <v>0.5</v>
      </c>
      <c r="Z263" t="n">
        <v>10</v>
      </c>
    </row>
    <row r="264">
      <c r="A264" t="n">
        <v>12</v>
      </c>
      <c r="B264" t="n">
        <v>95</v>
      </c>
      <c r="C264" t="inlineStr">
        <is>
          <t xml:space="preserve">CONCLUIDO	</t>
        </is>
      </c>
      <c r="D264" t="n">
        <v>1.877</v>
      </c>
      <c r="E264" t="n">
        <v>53.28</v>
      </c>
      <c r="F264" t="n">
        <v>49.47</v>
      </c>
      <c r="G264" t="n">
        <v>82.45</v>
      </c>
      <c r="H264" t="n">
        <v>1.13</v>
      </c>
      <c r="I264" t="n">
        <v>36</v>
      </c>
      <c r="J264" t="n">
        <v>204.25</v>
      </c>
      <c r="K264" t="n">
        <v>53.44</v>
      </c>
      <c r="L264" t="n">
        <v>13</v>
      </c>
      <c r="M264" t="n">
        <v>34</v>
      </c>
      <c r="N264" t="n">
        <v>42.82</v>
      </c>
      <c r="O264" t="n">
        <v>25425.3</v>
      </c>
      <c r="P264" t="n">
        <v>619.78</v>
      </c>
      <c r="Q264" t="n">
        <v>1206.82</v>
      </c>
      <c r="R264" t="n">
        <v>140.52</v>
      </c>
      <c r="S264" t="n">
        <v>79.25</v>
      </c>
      <c r="T264" t="n">
        <v>28084.21</v>
      </c>
      <c r="U264" t="n">
        <v>0.5600000000000001</v>
      </c>
      <c r="V264" t="n">
        <v>0.9</v>
      </c>
      <c r="W264" t="n">
        <v>0.2</v>
      </c>
      <c r="X264" t="n">
        <v>1.64</v>
      </c>
      <c r="Y264" t="n">
        <v>0.5</v>
      </c>
      <c r="Z264" t="n">
        <v>10</v>
      </c>
    </row>
    <row r="265">
      <c r="A265" t="n">
        <v>13</v>
      </c>
      <c r="B265" t="n">
        <v>95</v>
      </c>
      <c r="C265" t="inlineStr">
        <is>
          <t xml:space="preserve">CONCLUIDO	</t>
        </is>
      </c>
      <c r="D265" t="n">
        <v>1.8863</v>
      </c>
      <c r="E265" t="n">
        <v>53.01</v>
      </c>
      <c r="F265" t="n">
        <v>49.32</v>
      </c>
      <c r="G265" t="n">
        <v>89.67</v>
      </c>
      <c r="H265" t="n">
        <v>1.21</v>
      </c>
      <c r="I265" t="n">
        <v>33</v>
      </c>
      <c r="J265" t="n">
        <v>205.84</v>
      </c>
      <c r="K265" t="n">
        <v>53.44</v>
      </c>
      <c r="L265" t="n">
        <v>14</v>
      </c>
      <c r="M265" t="n">
        <v>31</v>
      </c>
      <c r="N265" t="n">
        <v>43.4</v>
      </c>
      <c r="O265" t="n">
        <v>25621.03</v>
      </c>
      <c r="P265" t="n">
        <v>614.1799999999999</v>
      </c>
      <c r="Q265" t="n">
        <v>1206.81</v>
      </c>
      <c r="R265" t="n">
        <v>135.29</v>
      </c>
      <c r="S265" t="n">
        <v>79.25</v>
      </c>
      <c r="T265" t="n">
        <v>25485.61</v>
      </c>
      <c r="U265" t="n">
        <v>0.59</v>
      </c>
      <c r="V265" t="n">
        <v>0.9</v>
      </c>
      <c r="W265" t="n">
        <v>0.19</v>
      </c>
      <c r="X265" t="n">
        <v>1.49</v>
      </c>
      <c r="Y265" t="n">
        <v>0.5</v>
      </c>
      <c r="Z265" t="n">
        <v>10</v>
      </c>
    </row>
    <row r="266">
      <c r="A266" t="n">
        <v>14</v>
      </c>
      <c r="B266" t="n">
        <v>95</v>
      </c>
      <c r="C266" t="inlineStr">
        <is>
          <t xml:space="preserve">CONCLUIDO	</t>
        </is>
      </c>
      <c r="D266" t="n">
        <v>1.8962</v>
      </c>
      <c r="E266" t="n">
        <v>52.74</v>
      </c>
      <c r="F266" t="n">
        <v>49.15</v>
      </c>
      <c r="G266" t="n">
        <v>98.31</v>
      </c>
      <c r="H266" t="n">
        <v>1.28</v>
      </c>
      <c r="I266" t="n">
        <v>30</v>
      </c>
      <c r="J266" t="n">
        <v>207.43</v>
      </c>
      <c r="K266" t="n">
        <v>53.44</v>
      </c>
      <c r="L266" t="n">
        <v>15</v>
      </c>
      <c r="M266" t="n">
        <v>28</v>
      </c>
      <c r="N266" t="n">
        <v>44</v>
      </c>
      <c r="O266" t="n">
        <v>25817.56</v>
      </c>
      <c r="P266" t="n">
        <v>607.17</v>
      </c>
      <c r="Q266" t="n">
        <v>1206.82</v>
      </c>
      <c r="R266" t="n">
        <v>129.84</v>
      </c>
      <c r="S266" t="n">
        <v>79.25</v>
      </c>
      <c r="T266" t="n">
        <v>22774.76</v>
      </c>
      <c r="U266" t="n">
        <v>0.61</v>
      </c>
      <c r="V266" t="n">
        <v>0.91</v>
      </c>
      <c r="W266" t="n">
        <v>0.18</v>
      </c>
      <c r="X266" t="n">
        <v>1.32</v>
      </c>
      <c r="Y266" t="n">
        <v>0.5</v>
      </c>
      <c r="Z266" t="n">
        <v>10</v>
      </c>
    </row>
    <row r="267">
      <c r="A267" t="n">
        <v>15</v>
      </c>
      <c r="B267" t="n">
        <v>95</v>
      </c>
      <c r="C267" t="inlineStr">
        <is>
          <t xml:space="preserve">CONCLUIDO	</t>
        </is>
      </c>
      <c r="D267" t="n">
        <v>1.9019</v>
      </c>
      <c r="E267" t="n">
        <v>52.58</v>
      </c>
      <c r="F267" t="n">
        <v>49.07</v>
      </c>
      <c r="G267" t="n">
        <v>105.15</v>
      </c>
      <c r="H267" t="n">
        <v>1.36</v>
      </c>
      <c r="I267" t="n">
        <v>28</v>
      </c>
      <c r="J267" t="n">
        <v>209.03</v>
      </c>
      <c r="K267" t="n">
        <v>53.44</v>
      </c>
      <c r="L267" t="n">
        <v>16</v>
      </c>
      <c r="M267" t="n">
        <v>26</v>
      </c>
      <c r="N267" t="n">
        <v>44.6</v>
      </c>
      <c r="O267" t="n">
        <v>26014.91</v>
      </c>
      <c r="P267" t="n">
        <v>602.59</v>
      </c>
      <c r="Q267" t="n">
        <v>1206.81</v>
      </c>
      <c r="R267" t="n">
        <v>126.97</v>
      </c>
      <c r="S267" t="n">
        <v>79.25</v>
      </c>
      <c r="T267" t="n">
        <v>21348.77</v>
      </c>
      <c r="U267" t="n">
        <v>0.62</v>
      </c>
      <c r="V267" t="n">
        <v>0.91</v>
      </c>
      <c r="W267" t="n">
        <v>0.18</v>
      </c>
      <c r="X267" t="n">
        <v>1.24</v>
      </c>
      <c r="Y267" t="n">
        <v>0.5</v>
      </c>
      <c r="Z267" t="n">
        <v>10</v>
      </c>
    </row>
    <row r="268">
      <c r="A268" t="n">
        <v>16</v>
      </c>
      <c r="B268" t="n">
        <v>95</v>
      </c>
      <c r="C268" t="inlineStr">
        <is>
          <t xml:space="preserve">CONCLUIDO	</t>
        </is>
      </c>
      <c r="D268" t="n">
        <v>1.9049</v>
      </c>
      <c r="E268" t="n">
        <v>52.5</v>
      </c>
      <c r="F268" t="n">
        <v>49.02</v>
      </c>
      <c r="G268" t="n">
        <v>108.94</v>
      </c>
      <c r="H268" t="n">
        <v>1.43</v>
      </c>
      <c r="I268" t="n">
        <v>27</v>
      </c>
      <c r="J268" t="n">
        <v>210.64</v>
      </c>
      <c r="K268" t="n">
        <v>53.44</v>
      </c>
      <c r="L268" t="n">
        <v>17</v>
      </c>
      <c r="M268" t="n">
        <v>25</v>
      </c>
      <c r="N268" t="n">
        <v>45.21</v>
      </c>
      <c r="O268" t="n">
        <v>26213.09</v>
      </c>
      <c r="P268" t="n">
        <v>597.22</v>
      </c>
      <c r="Q268" t="n">
        <v>1206.82</v>
      </c>
      <c r="R268" t="n">
        <v>125.32</v>
      </c>
      <c r="S268" t="n">
        <v>79.25</v>
      </c>
      <c r="T268" t="n">
        <v>20529.28</v>
      </c>
      <c r="U268" t="n">
        <v>0.63</v>
      </c>
      <c r="V268" t="n">
        <v>0.91</v>
      </c>
      <c r="W268" t="n">
        <v>0.18</v>
      </c>
      <c r="X268" t="n">
        <v>1.19</v>
      </c>
      <c r="Y268" t="n">
        <v>0.5</v>
      </c>
      <c r="Z268" t="n">
        <v>10</v>
      </c>
    </row>
    <row r="269">
      <c r="A269" t="n">
        <v>17</v>
      </c>
      <c r="B269" t="n">
        <v>95</v>
      </c>
      <c r="C269" t="inlineStr">
        <is>
          <t xml:space="preserve">CONCLUIDO	</t>
        </is>
      </c>
      <c r="D269" t="n">
        <v>1.9115</v>
      </c>
      <c r="E269" t="n">
        <v>52.32</v>
      </c>
      <c r="F269" t="n">
        <v>48.92</v>
      </c>
      <c r="G269" t="n">
        <v>117.4</v>
      </c>
      <c r="H269" t="n">
        <v>1.51</v>
      </c>
      <c r="I269" t="n">
        <v>25</v>
      </c>
      <c r="J269" t="n">
        <v>212.25</v>
      </c>
      <c r="K269" t="n">
        <v>53.44</v>
      </c>
      <c r="L269" t="n">
        <v>18</v>
      </c>
      <c r="M269" t="n">
        <v>23</v>
      </c>
      <c r="N269" t="n">
        <v>45.82</v>
      </c>
      <c r="O269" t="n">
        <v>26412.11</v>
      </c>
      <c r="P269" t="n">
        <v>593.91</v>
      </c>
      <c r="Q269" t="n">
        <v>1206.81</v>
      </c>
      <c r="R269" t="n">
        <v>121.81</v>
      </c>
      <c r="S269" t="n">
        <v>79.25</v>
      </c>
      <c r="T269" t="n">
        <v>18782.66</v>
      </c>
      <c r="U269" t="n">
        <v>0.65</v>
      </c>
      <c r="V269" t="n">
        <v>0.91</v>
      </c>
      <c r="W269" t="n">
        <v>0.18</v>
      </c>
      <c r="X269" t="n">
        <v>1.09</v>
      </c>
      <c r="Y269" t="n">
        <v>0.5</v>
      </c>
      <c r="Z269" t="n">
        <v>10</v>
      </c>
    </row>
    <row r="270">
      <c r="A270" t="n">
        <v>18</v>
      </c>
      <c r="B270" t="n">
        <v>95</v>
      </c>
      <c r="C270" t="inlineStr">
        <is>
          <t xml:space="preserve">CONCLUIDO	</t>
        </is>
      </c>
      <c r="D270" t="n">
        <v>1.9154</v>
      </c>
      <c r="E270" t="n">
        <v>52.21</v>
      </c>
      <c r="F270" t="n">
        <v>48.85</v>
      </c>
      <c r="G270" t="n">
        <v>122.12</v>
      </c>
      <c r="H270" t="n">
        <v>1.58</v>
      </c>
      <c r="I270" t="n">
        <v>24</v>
      </c>
      <c r="J270" t="n">
        <v>213.87</v>
      </c>
      <c r="K270" t="n">
        <v>53.44</v>
      </c>
      <c r="L270" t="n">
        <v>19</v>
      </c>
      <c r="M270" t="n">
        <v>22</v>
      </c>
      <c r="N270" t="n">
        <v>46.44</v>
      </c>
      <c r="O270" t="n">
        <v>26611.98</v>
      </c>
      <c r="P270" t="n">
        <v>587.95</v>
      </c>
      <c r="Q270" t="n">
        <v>1206.82</v>
      </c>
      <c r="R270" t="n">
        <v>119.28</v>
      </c>
      <c r="S270" t="n">
        <v>79.25</v>
      </c>
      <c r="T270" t="n">
        <v>17523.15</v>
      </c>
      <c r="U270" t="n">
        <v>0.66</v>
      </c>
      <c r="V270" t="n">
        <v>0.91</v>
      </c>
      <c r="W270" t="n">
        <v>0.18</v>
      </c>
      <c r="X270" t="n">
        <v>1.02</v>
      </c>
      <c r="Y270" t="n">
        <v>0.5</v>
      </c>
      <c r="Z270" t="n">
        <v>10</v>
      </c>
    </row>
    <row r="271">
      <c r="A271" t="n">
        <v>19</v>
      </c>
      <c r="B271" t="n">
        <v>95</v>
      </c>
      <c r="C271" t="inlineStr">
        <is>
          <t xml:space="preserve">CONCLUIDO	</t>
        </is>
      </c>
      <c r="D271" t="n">
        <v>1.9218</v>
      </c>
      <c r="E271" t="n">
        <v>52.04</v>
      </c>
      <c r="F271" t="n">
        <v>48.75</v>
      </c>
      <c r="G271" t="n">
        <v>132.95</v>
      </c>
      <c r="H271" t="n">
        <v>1.65</v>
      </c>
      <c r="I271" t="n">
        <v>22</v>
      </c>
      <c r="J271" t="n">
        <v>215.5</v>
      </c>
      <c r="K271" t="n">
        <v>53.44</v>
      </c>
      <c r="L271" t="n">
        <v>20</v>
      </c>
      <c r="M271" t="n">
        <v>20</v>
      </c>
      <c r="N271" t="n">
        <v>47.07</v>
      </c>
      <c r="O271" t="n">
        <v>26812.71</v>
      </c>
      <c r="P271" t="n">
        <v>583.55</v>
      </c>
      <c r="Q271" t="n">
        <v>1206.84</v>
      </c>
      <c r="R271" t="n">
        <v>116.5</v>
      </c>
      <c r="S271" t="n">
        <v>79.25</v>
      </c>
      <c r="T271" t="n">
        <v>16146.24</v>
      </c>
      <c r="U271" t="n">
        <v>0.68</v>
      </c>
      <c r="V271" t="n">
        <v>0.91</v>
      </c>
      <c r="W271" t="n">
        <v>0.16</v>
      </c>
      <c r="X271" t="n">
        <v>0.92</v>
      </c>
      <c r="Y271" t="n">
        <v>0.5</v>
      </c>
      <c r="Z271" t="n">
        <v>10</v>
      </c>
    </row>
    <row r="272">
      <c r="A272" t="n">
        <v>20</v>
      </c>
      <c r="B272" t="n">
        <v>95</v>
      </c>
      <c r="C272" t="inlineStr">
        <is>
          <t xml:space="preserve">CONCLUIDO	</t>
        </is>
      </c>
      <c r="D272" t="n">
        <v>1.9221</v>
      </c>
      <c r="E272" t="n">
        <v>52.03</v>
      </c>
      <c r="F272" t="n">
        <v>48.78</v>
      </c>
      <c r="G272" t="n">
        <v>139.36</v>
      </c>
      <c r="H272" t="n">
        <v>1.72</v>
      </c>
      <c r="I272" t="n">
        <v>21</v>
      </c>
      <c r="J272" t="n">
        <v>217.14</v>
      </c>
      <c r="K272" t="n">
        <v>53.44</v>
      </c>
      <c r="L272" t="n">
        <v>21</v>
      </c>
      <c r="M272" t="n">
        <v>19</v>
      </c>
      <c r="N272" t="n">
        <v>47.7</v>
      </c>
      <c r="O272" t="n">
        <v>27014.3</v>
      </c>
      <c r="P272" t="n">
        <v>578.6</v>
      </c>
      <c r="Q272" t="n">
        <v>1206.81</v>
      </c>
      <c r="R272" t="n">
        <v>117.08</v>
      </c>
      <c r="S272" t="n">
        <v>79.25</v>
      </c>
      <c r="T272" t="n">
        <v>16442.25</v>
      </c>
      <c r="U272" t="n">
        <v>0.68</v>
      </c>
      <c r="V272" t="n">
        <v>0.91</v>
      </c>
      <c r="W272" t="n">
        <v>0.17</v>
      </c>
      <c r="X272" t="n">
        <v>0.95</v>
      </c>
      <c r="Y272" t="n">
        <v>0.5</v>
      </c>
      <c r="Z272" t="n">
        <v>10</v>
      </c>
    </row>
    <row r="273">
      <c r="A273" t="n">
        <v>21</v>
      </c>
      <c r="B273" t="n">
        <v>95</v>
      </c>
      <c r="C273" t="inlineStr">
        <is>
          <t xml:space="preserve">CONCLUIDO	</t>
        </is>
      </c>
      <c r="D273" t="n">
        <v>1.9255</v>
      </c>
      <c r="E273" t="n">
        <v>51.94</v>
      </c>
      <c r="F273" t="n">
        <v>48.72</v>
      </c>
      <c r="G273" t="n">
        <v>146.17</v>
      </c>
      <c r="H273" t="n">
        <v>1.79</v>
      </c>
      <c r="I273" t="n">
        <v>20</v>
      </c>
      <c r="J273" t="n">
        <v>218.78</v>
      </c>
      <c r="K273" t="n">
        <v>53.44</v>
      </c>
      <c r="L273" t="n">
        <v>22</v>
      </c>
      <c r="M273" t="n">
        <v>18</v>
      </c>
      <c r="N273" t="n">
        <v>48.34</v>
      </c>
      <c r="O273" t="n">
        <v>27216.79</v>
      </c>
      <c r="P273" t="n">
        <v>575.3</v>
      </c>
      <c r="Q273" t="n">
        <v>1206.81</v>
      </c>
      <c r="R273" t="n">
        <v>115.35</v>
      </c>
      <c r="S273" t="n">
        <v>79.25</v>
      </c>
      <c r="T273" t="n">
        <v>15581.48</v>
      </c>
      <c r="U273" t="n">
        <v>0.6899999999999999</v>
      </c>
      <c r="V273" t="n">
        <v>0.91</v>
      </c>
      <c r="W273" t="n">
        <v>0.17</v>
      </c>
      <c r="X273" t="n">
        <v>0.89</v>
      </c>
      <c r="Y273" t="n">
        <v>0.5</v>
      </c>
      <c r="Z273" t="n">
        <v>10</v>
      </c>
    </row>
    <row r="274">
      <c r="A274" t="n">
        <v>22</v>
      </c>
      <c r="B274" t="n">
        <v>95</v>
      </c>
      <c r="C274" t="inlineStr">
        <is>
          <t xml:space="preserve">CONCLUIDO	</t>
        </is>
      </c>
      <c r="D274" t="n">
        <v>1.9291</v>
      </c>
      <c r="E274" t="n">
        <v>51.84</v>
      </c>
      <c r="F274" t="n">
        <v>48.66</v>
      </c>
      <c r="G274" t="n">
        <v>153.67</v>
      </c>
      <c r="H274" t="n">
        <v>1.85</v>
      </c>
      <c r="I274" t="n">
        <v>19</v>
      </c>
      <c r="J274" t="n">
        <v>220.43</v>
      </c>
      <c r="K274" t="n">
        <v>53.44</v>
      </c>
      <c r="L274" t="n">
        <v>23</v>
      </c>
      <c r="M274" t="n">
        <v>17</v>
      </c>
      <c r="N274" t="n">
        <v>48.99</v>
      </c>
      <c r="O274" t="n">
        <v>27420.16</v>
      </c>
      <c r="P274" t="n">
        <v>569.8</v>
      </c>
      <c r="Q274" t="n">
        <v>1206.83</v>
      </c>
      <c r="R274" t="n">
        <v>113.31</v>
      </c>
      <c r="S274" t="n">
        <v>79.25</v>
      </c>
      <c r="T274" t="n">
        <v>14566.33</v>
      </c>
      <c r="U274" t="n">
        <v>0.7</v>
      </c>
      <c r="V274" t="n">
        <v>0.91</v>
      </c>
      <c r="W274" t="n">
        <v>0.17</v>
      </c>
      <c r="X274" t="n">
        <v>0.83</v>
      </c>
      <c r="Y274" t="n">
        <v>0.5</v>
      </c>
      <c r="Z274" t="n">
        <v>10</v>
      </c>
    </row>
    <row r="275">
      <c r="A275" t="n">
        <v>23</v>
      </c>
      <c r="B275" t="n">
        <v>95</v>
      </c>
      <c r="C275" t="inlineStr">
        <is>
          <t xml:space="preserve">CONCLUIDO	</t>
        </is>
      </c>
      <c r="D275" t="n">
        <v>1.9329</v>
      </c>
      <c r="E275" t="n">
        <v>51.74</v>
      </c>
      <c r="F275" t="n">
        <v>48.6</v>
      </c>
      <c r="G275" t="n">
        <v>161.99</v>
      </c>
      <c r="H275" t="n">
        <v>1.92</v>
      </c>
      <c r="I275" t="n">
        <v>18</v>
      </c>
      <c r="J275" t="n">
        <v>222.08</v>
      </c>
      <c r="K275" t="n">
        <v>53.44</v>
      </c>
      <c r="L275" t="n">
        <v>24</v>
      </c>
      <c r="M275" t="n">
        <v>16</v>
      </c>
      <c r="N275" t="n">
        <v>49.65</v>
      </c>
      <c r="O275" t="n">
        <v>27624.44</v>
      </c>
      <c r="P275" t="n">
        <v>564.0599999999999</v>
      </c>
      <c r="Q275" t="n">
        <v>1206.81</v>
      </c>
      <c r="R275" t="n">
        <v>111.05</v>
      </c>
      <c r="S275" t="n">
        <v>79.25</v>
      </c>
      <c r="T275" t="n">
        <v>13437.86</v>
      </c>
      <c r="U275" t="n">
        <v>0.71</v>
      </c>
      <c r="V275" t="n">
        <v>0.92</v>
      </c>
      <c r="W275" t="n">
        <v>0.17</v>
      </c>
      <c r="X275" t="n">
        <v>0.77</v>
      </c>
      <c r="Y275" t="n">
        <v>0.5</v>
      </c>
      <c r="Z275" t="n">
        <v>10</v>
      </c>
    </row>
    <row r="276">
      <c r="A276" t="n">
        <v>24</v>
      </c>
      <c r="B276" t="n">
        <v>95</v>
      </c>
      <c r="C276" t="inlineStr">
        <is>
          <t xml:space="preserve">CONCLUIDO	</t>
        </is>
      </c>
      <c r="D276" t="n">
        <v>1.9356</v>
      </c>
      <c r="E276" t="n">
        <v>51.66</v>
      </c>
      <c r="F276" t="n">
        <v>48.56</v>
      </c>
      <c r="G276" t="n">
        <v>171.4</v>
      </c>
      <c r="H276" t="n">
        <v>1.99</v>
      </c>
      <c r="I276" t="n">
        <v>17</v>
      </c>
      <c r="J276" t="n">
        <v>223.75</v>
      </c>
      <c r="K276" t="n">
        <v>53.44</v>
      </c>
      <c r="L276" t="n">
        <v>25</v>
      </c>
      <c r="M276" t="n">
        <v>15</v>
      </c>
      <c r="N276" t="n">
        <v>50.31</v>
      </c>
      <c r="O276" t="n">
        <v>27829.77</v>
      </c>
      <c r="P276" t="n">
        <v>556.91</v>
      </c>
      <c r="Q276" t="n">
        <v>1206.81</v>
      </c>
      <c r="R276" t="n">
        <v>109.82</v>
      </c>
      <c r="S276" t="n">
        <v>79.25</v>
      </c>
      <c r="T276" t="n">
        <v>12828.27</v>
      </c>
      <c r="U276" t="n">
        <v>0.72</v>
      </c>
      <c r="V276" t="n">
        <v>0.92</v>
      </c>
      <c r="W276" t="n">
        <v>0.17</v>
      </c>
      <c r="X276" t="n">
        <v>0.73</v>
      </c>
      <c r="Y276" t="n">
        <v>0.5</v>
      </c>
      <c r="Z276" t="n">
        <v>10</v>
      </c>
    </row>
    <row r="277">
      <c r="A277" t="n">
        <v>25</v>
      </c>
      <c r="B277" t="n">
        <v>95</v>
      </c>
      <c r="C277" t="inlineStr">
        <is>
          <t xml:space="preserve">CONCLUIDO	</t>
        </is>
      </c>
      <c r="D277" t="n">
        <v>1.935</v>
      </c>
      <c r="E277" t="n">
        <v>51.68</v>
      </c>
      <c r="F277" t="n">
        <v>48.58</v>
      </c>
      <c r="G277" t="n">
        <v>171.45</v>
      </c>
      <c r="H277" t="n">
        <v>2.05</v>
      </c>
      <c r="I277" t="n">
        <v>17</v>
      </c>
      <c r="J277" t="n">
        <v>225.42</v>
      </c>
      <c r="K277" t="n">
        <v>53.44</v>
      </c>
      <c r="L277" t="n">
        <v>26</v>
      </c>
      <c r="M277" t="n">
        <v>15</v>
      </c>
      <c r="N277" t="n">
        <v>50.98</v>
      </c>
      <c r="O277" t="n">
        <v>28035.92</v>
      </c>
      <c r="P277" t="n">
        <v>554.21</v>
      </c>
      <c r="Q277" t="n">
        <v>1206.81</v>
      </c>
      <c r="R277" t="n">
        <v>110.24</v>
      </c>
      <c r="S277" t="n">
        <v>79.25</v>
      </c>
      <c r="T277" t="n">
        <v>13042.01</v>
      </c>
      <c r="U277" t="n">
        <v>0.72</v>
      </c>
      <c r="V277" t="n">
        <v>0.92</v>
      </c>
      <c r="W277" t="n">
        <v>0.17</v>
      </c>
      <c r="X277" t="n">
        <v>0.75</v>
      </c>
      <c r="Y277" t="n">
        <v>0.5</v>
      </c>
      <c r="Z277" t="n">
        <v>10</v>
      </c>
    </row>
    <row r="278">
      <c r="A278" t="n">
        <v>26</v>
      </c>
      <c r="B278" t="n">
        <v>95</v>
      </c>
      <c r="C278" t="inlineStr">
        <is>
          <t xml:space="preserve">CONCLUIDO	</t>
        </is>
      </c>
      <c r="D278" t="n">
        <v>1.9405</v>
      </c>
      <c r="E278" t="n">
        <v>51.53</v>
      </c>
      <c r="F278" t="n">
        <v>48.47</v>
      </c>
      <c r="G278" t="n">
        <v>181.76</v>
      </c>
      <c r="H278" t="n">
        <v>2.11</v>
      </c>
      <c r="I278" t="n">
        <v>16</v>
      </c>
      <c r="J278" t="n">
        <v>227.1</v>
      </c>
      <c r="K278" t="n">
        <v>53.44</v>
      </c>
      <c r="L278" t="n">
        <v>27</v>
      </c>
      <c r="M278" t="n">
        <v>14</v>
      </c>
      <c r="N278" t="n">
        <v>51.66</v>
      </c>
      <c r="O278" t="n">
        <v>28243</v>
      </c>
      <c r="P278" t="n">
        <v>548.55</v>
      </c>
      <c r="Q278" t="n">
        <v>1206.81</v>
      </c>
      <c r="R278" t="n">
        <v>106.58</v>
      </c>
      <c r="S278" t="n">
        <v>79.25</v>
      </c>
      <c r="T278" t="n">
        <v>11213.79</v>
      </c>
      <c r="U278" t="n">
        <v>0.74</v>
      </c>
      <c r="V278" t="n">
        <v>0.92</v>
      </c>
      <c r="W278" t="n">
        <v>0.16</v>
      </c>
      <c r="X278" t="n">
        <v>0.64</v>
      </c>
      <c r="Y278" t="n">
        <v>0.5</v>
      </c>
      <c r="Z278" t="n">
        <v>10</v>
      </c>
    </row>
    <row r="279">
      <c r="A279" t="n">
        <v>27</v>
      </c>
      <c r="B279" t="n">
        <v>95</v>
      </c>
      <c r="C279" t="inlineStr">
        <is>
          <t xml:space="preserve">CONCLUIDO	</t>
        </is>
      </c>
      <c r="D279" t="n">
        <v>1.9408</v>
      </c>
      <c r="E279" t="n">
        <v>51.53</v>
      </c>
      <c r="F279" t="n">
        <v>48.5</v>
      </c>
      <c r="G279" t="n">
        <v>194</v>
      </c>
      <c r="H279" t="n">
        <v>2.18</v>
      </c>
      <c r="I279" t="n">
        <v>15</v>
      </c>
      <c r="J279" t="n">
        <v>228.79</v>
      </c>
      <c r="K279" t="n">
        <v>53.44</v>
      </c>
      <c r="L279" t="n">
        <v>28</v>
      </c>
      <c r="M279" t="n">
        <v>12</v>
      </c>
      <c r="N279" t="n">
        <v>52.35</v>
      </c>
      <c r="O279" t="n">
        <v>28451.04</v>
      </c>
      <c r="P279" t="n">
        <v>542.12</v>
      </c>
      <c r="Q279" t="n">
        <v>1206.82</v>
      </c>
      <c r="R279" t="n">
        <v>107.82</v>
      </c>
      <c r="S279" t="n">
        <v>79.25</v>
      </c>
      <c r="T279" t="n">
        <v>11838.44</v>
      </c>
      <c r="U279" t="n">
        <v>0.74</v>
      </c>
      <c r="V279" t="n">
        <v>0.92</v>
      </c>
      <c r="W279" t="n">
        <v>0.16</v>
      </c>
      <c r="X279" t="n">
        <v>0.67</v>
      </c>
      <c r="Y279" t="n">
        <v>0.5</v>
      </c>
      <c r="Z279" t="n">
        <v>10</v>
      </c>
    </row>
    <row r="280">
      <c r="A280" t="n">
        <v>28</v>
      </c>
      <c r="B280" t="n">
        <v>95</v>
      </c>
      <c r="C280" t="inlineStr">
        <is>
          <t xml:space="preserve">CONCLUIDO	</t>
        </is>
      </c>
      <c r="D280" t="n">
        <v>1.9415</v>
      </c>
      <c r="E280" t="n">
        <v>51.51</v>
      </c>
      <c r="F280" t="n">
        <v>48.48</v>
      </c>
      <c r="G280" t="n">
        <v>193.92</v>
      </c>
      <c r="H280" t="n">
        <v>2.24</v>
      </c>
      <c r="I280" t="n">
        <v>15</v>
      </c>
      <c r="J280" t="n">
        <v>230.48</v>
      </c>
      <c r="K280" t="n">
        <v>53.44</v>
      </c>
      <c r="L280" t="n">
        <v>29</v>
      </c>
      <c r="M280" t="n">
        <v>10</v>
      </c>
      <c r="N280" t="n">
        <v>53.05</v>
      </c>
      <c r="O280" t="n">
        <v>28660.06</v>
      </c>
      <c r="P280" t="n">
        <v>544.41</v>
      </c>
      <c r="Q280" t="n">
        <v>1206.81</v>
      </c>
      <c r="R280" t="n">
        <v>107.07</v>
      </c>
      <c r="S280" t="n">
        <v>79.25</v>
      </c>
      <c r="T280" t="n">
        <v>11465.21</v>
      </c>
      <c r="U280" t="n">
        <v>0.74</v>
      </c>
      <c r="V280" t="n">
        <v>0.92</v>
      </c>
      <c r="W280" t="n">
        <v>0.16</v>
      </c>
      <c r="X280" t="n">
        <v>0.65</v>
      </c>
      <c r="Y280" t="n">
        <v>0.5</v>
      </c>
      <c r="Z280" t="n">
        <v>10</v>
      </c>
    </row>
    <row r="281">
      <c r="A281" t="n">
        <v>29</v>
      </c>
      <c r="B281" t="n">
        <v>95</v>
      </c>
      <c r="C281" t="inlineStr">
        <is>
          <t xml:space="preserve">CONCLUIDO	</t>
        </is>
      </c>
      <c r="D281" t="n">
        <v>1.9409</v>
      </c>
      <c r="E281" t="n">
        <v>51.52</v>
      </c>
      <c r="F281" t="n">
        <v>48.49</v>
      </c>
      <c r="G281" t="n">
        <v>193.98</v>
      </c>
      <c r="H281" t="n">
        <v>2.3</v>
      </c>
      <c r="I281" t="n">
        <v>15</v>
      </c>
      <c r="J281" t="n">
        <v>232.18</v>
      </c>
      <c r="K281" t="n">
        <v>53.44</v>
      </c>
      <c r="L281" t="n">
        <v>30</v>
      </c>
      <c r="M281" t="n">
        <v>7</v>
      </c>
      <c r="N281" t="n">
        <v>53.75</v>
      </c>
      <c r="O281" t="n">
        <v>28870.05</v>
      </c>
      <c r="P281" t="n">
        <v>538.6900000000001</v>
      </c>
      <c r="Q281" t="n">
        <v>1206.82</v>
      </c>
      <c r="R281" t="n">
        <v>107.24</v>
      </c>
      <c r="S281" t="n">
        <v>79.25</v>
      </c>
      <c r="T281" t="n">
        <v>11547.81</v>
      </c>
      <c r="U281" t="n">
        <v>0.74</v>
      </c>
      <c r="V281" t="n">
        <v>0.92</v>
      </c>
      <c r="W281" t="n">
        <v>0.17</v>
      </c>
      <c r="X281" t="n">
        <v>0.66</v>
      </c>
      <c r="Y281" t="n">
        <v>0.5</v>
      </c>
      <c r="Z281" t="n">
        <v>10</v>
      </c>
    </row>
    <row r="282">
      <c r="A282" t="n">
        <v>30</v>
      </c>
      <c r="B282" t="n">
        <v>95</v>
      </c>
      <c r="C282" t="inlineStr">
        <is>
          <t xml:space="preserve">CONCLUIDO	</t>
        </is>
      </c>
      <c r="D282" t="n">
        <v>1.9454</v>
      </c>
      <c r="E282" t="n">
        <v>51.4</v>
      </c>
      <c r="F282" t="n">
        <v>48.41</v>
      </c>
      <c r="G282" t="n">
        <v>207.49</v>
      </c>
      <c r="H282" t="n">
        <v>2.36</v>
      </c>
      <c r="I282" t="n">
        <v>14</v>
      </c>
      <c r="J282" t="n">
        <v>233.89</v>
      </c>
      <c r="K282" t="n">
        <v>53.44</v>
      </c>
      <c r="L282" t="n">
        <v>31</v>
      </c>
      <c r="M282" t="n">
        <v>2</v>
      </c>
      <c r="N282" t="n">
        <v>54.46</v>
      </c>
      <c r="O282" t="n">
        <v>29081.05</v>
      </c>
      <c r="P282" t="n">
        <v>539.21</v>
      </c>
      <c r="Q282" t="n">
        <v>1206.81</v>
      </c>
      <c r="R282" t="n">
        <v>104.36</v>
      </c>
      <c r="S282" t="n">
        <v>79.25</v>
      </c>
      <c r="T282" t="n">
        <v>10116.5</v>
      </c>
      <c r="U282" t="n">
        <v>0.76</v>
      </c>
      <c r="V282" t="n">
        <v>0.92</v>
      </c>
      <c r="W282" t="n">
        <v>0.17</v>
      </c>
      <c r="X282" t="n">
        <v>0.58</v>
      </c>
      <c r="Y282" t="n">
        <v>0.5</v>
      </c>
      <c r="Z282" t="n">
        <v>10</v>
      </c>
    </row>
    <row r="283">
      <c r="A283" t="n">
        <v>31</v>
      </c>
      <c r="B283" t="n">
        <v>95</v>
      </c>
      <c r="C283" t="inlineStr">
        <is>
          <t xml:space="preserve">CONCLUIDO	</t>
        </is>
      </c>
      <c r="D283" t="n">
        <v>1.9453</v>
      </c>
      <c r="E283" t="n">
        <v>51.41</v>
      </c>
      <c r="F283" t="n">
        <v>48.42</v>
      </c>
      <c r="G283" t="n">
        <v>207.5</v>
      </c>
      <c r="H283" t="n">
        <v>2.41</v>
      </c>
      <c r="I283" t="n">
        <v>14</v>
      </c>
      <c r="J283" t="n">
        <v>235.61</v>
      </c>
      <c r="K283" t="n">
        <v>53.44</v>
      </c>
      <c r="L283" t="n">
        <v>32</v>
      </c>
      <c r="M283" t="n">
        <v>1</v>
      </c>
      <c r="N283" t="n">
        <v>55.18</v>
      </c>
      <c r="O283" t="n">
        <v>29293.06</v>
      </c>
      <c r="P283" t="n">
        <v>542.65</v>
      </c>
      <c r="Q283" t="n">
        <v>1206.81</v>
      </c>
      <c r="R283" t="n">
        <v>104.3</v>
      </c>
      <c r="S283" t="n">
        <v>79.25</v>
      </c>
      <c r="T283" t="n">
        <v>10085.15</v>
      </c>
      <c r="U283" t="n">
        <v>0.76</v>
      </c>
      <c r="V283" t="n">
        <v>0.92</v>
      </c>
      <c r="W283" t="n">
        <v>0.18</v>
      </c>
      <c r="X283" t="n">
        <v>0.59</v>
      </c>
      <c r="Y283" t="n">
        <v>0.5</v>
      </c>
      <c r="Z283" t="n">
        <v>10</v>
      </c>
    </row>
    <row r="284">
      <c r="A284" t="n">
        <v>32</v>
      </c>
      <c r="B284" t="n">
        <v>95</v>
      </c>
      <c r="C284" t="inlineStr">
        <is>
          <t xml:space="preserve">CONCLUIDO	</t>
        </is>
      </c>
      <c r="D284" t="n">
        <v>1.9452</v>
      </c>
      <c r="E284" t="n">
        <v>51.41</v>
      </c>
      <c r="F284" t="n">
        <v>48.42</v>
      </c>
      <c r="G284" t="n">
        <v>207.51</v>
      </c>
      <c r="H284" t="n">
        <v>2.47</v>
      </c>
      <c r="I284" t="n">
        <v>14</v>
      </c>
      <c r="J284" t="n">
        <v>237.34</v>
      </c>
      <c r="K284" t="n">
        <v>53.44</v>
      </c>
      <c r="L284" t="n">
        <v>33</v>
      </c>
      <c r="M284" t="n">
        <v>0</v>
      </c>
      <c r="N284" t="n">
        <v>55.91</v>
      </c>
      <c r="O284" t="n">
        <v>29506.09</v>
      </c>
      <c r="P284" t="n">
        <v>546.55</v>
      </c>
      <c r="Q284" t="n">
        <v>1206.83</v>
      </c>
      <c r="R284" t="n">
        <v>104.39</v>
      </c>
      <c r="S284" t="n">
        <v>79.25</v>
      </c>
      <c r="T284" t="n">
        <v>10128.36</v>
      </c>
      <c r="U284" t="n">
        <v>0.76</v>
      </c>
      <c r="V284" t="n">
        <v>0.92</v>
      </c>
      <c r="W284" t="n">
        <v>0.18</v>
      </c>
      <c r="X284" t="n">
        <v>0.59</v>
      </c>
      <c r="Y284" t="n">
        <v>0.5</v>
      </c>
      <c r="Z284" t="n">
        <v>10</v>
      </c>
    </row>
    <row r="285">
      <c r="A285" t="n">
        <v>0</v>
      </c>
      <c r="B285" t="n">
        <v>55</v>
      </c>
      <c r="C285" t="inlineStr">
        <is>
          <t xml:space="preserve">CONCLUIDO	</t>
        </is>
      </c>
      <c r="D285" t="n">
        <v>1.127</v>
      </c>
      <c r="E285" t="n">
        <v>88.73</v>
      </c>
      <c r="F285" t="n">
        <v>73.86</v>
      </c>
      <c r="G285" t="n">
        <v>8.279999999999999</v>
      </c>
      <c r="H285" t="n">
        <v>0.15</v>
      </c>
      <c r="I285" t="n">
        <v>535</v>
      </c>
      <c r="J285" t="n">
        <v>116.05</v>
      </c>
      <c r="K285" t="n">
        <v>43.4</v>
      </c>
      <c r="L285" t="n">
        <v>1</v>
      </c>
      <c r="M285" t="n">
        <v>533</v>
      </c>
      <c r="N285" t="n">
        <v>16.65</v>
      </c>
      <c r="O285" t="n">
        <v>14546.17</v>
      </c>
      <c r="P285" t="n">
        <v>731.0700000000001</v>
      </c>
      <c r="Q285" t="n">
        <v>1206.97</v>
      </c>
      <c r="R285" t="n">
        <v>969.73</v>
      </c>
      <c r="S285" t="n">
        <v>79.25</v>
      </c>
      <c r="T285" t="n">
        <v>440193.41</v>
      </c>
      <c r="U285" t="n">
        <v>0.08</v>
      </c>
      <c r="V285" t="n">
        <v>0.6</v>
      </c>
      <c r="W285" t="n">
        <v>1</v>
      </c>
      <c r="X285" t="n">
        <v>26.03</v>
      </c>
      <c r="Y285" t="n">
        <v>0.5</v>
      </c>
      <c r="Z285" t="n">
        <v>10</v>
      </c>
    </row>
    <row r="286">
      <c r="A286" t="n">
        <v>1</v>
      </c>
      <c r="B286" t="n">
        <v>55</v>
      </c>
      <c r="C286" t="inlineStr">
        <is>
          <t xml:space="preserve">CONCLUIDO	</t>
        </is>
      </c>
      <c r="D286" t="n">
        <v>1.5572</v>
      </c>
      <c r="E286" t="n">
        <v>64.22</v>
      </c>
      <c r="F286" t="n">
        <v>57.29</v>
      </c>
      <c r="G286" t="n">
        <v>16.93</v>
      </c>
      <c r="H286" t="n">
        <v>0.3</v>
      </c>
      <c r="I286" t="n">
        <v>203</v>
      </c>
      <c r="J286" t="n">
        <v>117.34</v>
      </c>
      <c r="K286" t="n">
        <v>43.4</v>
      </c>
      <c r="L286" t="n">
        <v>2</v>
      </c>
      <c r="M286" t="n">
        <v>201</v>
      </c>
      <c r="N286" t="n">
        <v>16.94</v>
      </c>
      <c r="O286" t="n">
        <v>14705.49</v>
      </c>
      <c r="P286" t="n">
        <v>558.03</v>
      </c>
      <c r="Q286" t="n">
        <v>1206.86</v>
      </c>
      <c r="R286" t="n">
        <v>405.85</v>
      </c>
      <c r="S286" t="n">
        <v>79.25</v>
      </c>
      <c r="T286" t="n">
        <v>159912.95</v>
      </c>
      <c r="U286" t="n">
        <v>0.2</v>
      </c>
      <c r="V286" t="n">
        <v>0.78</v>
      </c>
      <c r="W286" t="n">
        <v>0.46</v>
      </c>
      <c r="X286" t="n">
        <v>9.449999999999999</v>
      </c>
      <c r="Y286" t="n">
        <v>0.5</v>
      </c>
      <c r="Z286" t="n">
        <v>10</v>
      </c>
    </row>
    <row r="287">
      <c r="A287" t="n">
        <v>2</v>
      </c>
      <c r="B287" t="n">
        <v>55</v>
      </c>
      <c r="C287" t="inlineStr">
        <is>
          <t xml:space="preserve">CONCLUIDO	</t>
        </is>
      </c>
      <c r="D287" t="n">
        <v>1.704</v>
      </c>
      <c r="E287" t="n">
        <v>58.69</v>
      </c>
      <c r="F287" t="n">
        <v>53.62</v>
      </c>
      <c r="G287" t="n">
        <v>25.74</v>
      </c>
      <c r="H287" t="n">
        <v>0.45</v>
      </c>
      <c r="I287" t="n">
        <v>125</v>
      </c>
      <c r="J287" t="n">
        <v>118.63</v>
      </c>
      <c r="K287" t="n">
        <v>43.4</v>
      </c>
      <c r="L287" t="n">
        <v>3</v>
      </c>
      <c r="M287" t="n">
        <v>123</v>
      </c>
      <c r="N287" t="n">
        <v>17.23</v>
      </c>
      <c r="O287" t="n">
        <v>14865.24</v>
      </c>
      <c r="P287" t="n">
        <v>513.7</v>
      </c>
      <c r="Q287" t="n">
        <v>1206.83</v>
      </c>
      <c r="R287" t="n">
        <v>281.09</v>
      </c>
      <c r="S287" t="n">
        <v>79.25</v>
      </c>
      <c r="T287" t="n">
        <v>97926.08</v>
      </c>
      <c r="U287" t="n">
        <v>0.28</v>
      </c>
      <c r="V287" t="n">
        <v>0.83</v>
      </c>
      <c r="W287" t="n">
        <v>0.34</v>
      </c>
      <c r="X287" t="n">
        <v>5.79</v>
      </c>
      <c r="Y287" t="n">
        <v>0.5</v>
      </c>
      <c r="Z287" t="n">
        <v>10</v>
      </c>
    </row>
    <row r="288">
      <c r="A288" t="n">
        <v>3</v>
      </c>
      <c r="B288" t="n">
        <v>55</v>
      </c>
      <c r="C288" t="inlineStr">
        <is>
          <t xml:space="preserve">CONCLUIDO	</t>
        </is>
      </c>
      <c r="D288" t="n">
        <v>1.7834</v>
      </c>
      <c r="E288" t="n">
        <v>56.07</v>
      </c>
      <c r="F288" t="n">
        <v>51.86</v>
      </c>
      <c r="G288" t="n">
        <v>34.96</v>
      </c>
      <c r="H288" t="n">
        <v>0.59</v>
      </c>
      <c r="I288" t="n">
        <v>89</v>
      </c>
      <c r="J288" t="n">
        <v>119.93</v>
      </c>
      <c r="K288" t="n">
        <v>43.4</v>
      </c>
      <c r="L288" t="n">
        <v>4</v>
      </c>
      <c r="M288" t="n">
        <v>87</v>
      </c>
      <c r="N288" t="n">
        <v>17.53</v>
      </c>
      <c r="O288" t="n">
        <v>15025.44</v>
      </c>
      <c r="P288" t="n">
        <v>489.04</v>
      </c>
      <c r="Q288" t="n">
        <v>1206.84</v>
      </c>
      <c r="R288" t="n">
        <v>221.43</v>
      </c>
      <c r="S288" t="n">
        <v>79.25</v>
      </c>
      <c r="T288" t="n">
        <v>68272.74000000001</v>
      </c>
      <c r="U288" t="n">
        <v>0.36</v>
      </c>
      <c r="V288" t="n">
        <v>0.86</v>
      </c>
      <c r="W288" t="n">
        <v>0.28</v>
      </c>
      <c r="X288" t="n">
        <v>4.03</v>
      </c>
      <c r="Y288" t="n">
        <v>0.5</v>
      </c>
      <c r="Z288" t="n">
        <v>10</v>
      </c>
    </row>
    <row r="289">
      <c r="A289" t="n">
        <v>4</v>
      </c>
      <c r="B289" t="n">
        <v>55</v>
      </c>
      <c r="C289" t="inlineStr">
        <is>
          <t xml:space="preserve">CONCLUIDO	</t>
        </is>
      </c>
      <c r="D289" t="n">
        <v>1.829</v>
      </c>
      <c r="E289" t="n">
        <v>54.67</v>
      </c>
      <c r="F289" t="n">
        <v>50.94</v>
      </c>
      <c r="G289" t="n">
        <v>44.3</v>
      </c>
      <c r="H289" t="n">
        <v>0.73</v>
      </c>
      <c r="I289" t="n">
        <v>69</v>
      </c>
      <c r="J289" t="n">
        <v>121.23</v>
      </c>
      <c r="K289" t="n">
        <v>43.4</v>
      </c>
      <c r="L289" t="n">
        <v>5</v>
      </c>
      <c r="M289" t="n">
        <v>67</v>
      </c>
      <c r="N289" t="n">
        <v>17.83</v>
      </c>
      <c r="O289" t="n">
        <v>15186.08</v>
      </c>
      <c r="P289" t="n">
        <v>472.26</v>
      </c>
      <c r="Q289" t="n">
        <v>1206.83</v>
      </c>
      <c r="R289" t="n">
        <v>190.35</v>
      </c>
      <c r="S289" t="n">
        <v>79.25</v>
      </c>
      <c r="T289" t="n">
        <v>52834.82</v>
      </c>
      <c r="U289" t="n">
        <v>0.42</v>
      </c>
      <c r="V289" t="n">
        <v>0.87</v>
      </c>
      <c r="W289" t="n">
        <v>0.25</v>
      </c>
      <c r="X289" t="n">
        <v>3.11</v>
      </c>
      <c r="Y289" t="n">
        <v>0.5</v>
      </c>
      <c r="Z289" t="n">
        <v>10</v>
      </c>
    </row>
    <row r="290">
      <c r="A290" t="n">
        <v>5</v>
      </c>
      <c r="B290" t="n">
        <v>55</v>
      </c>
      <c r="C290" t="inlineStr">
        <is>
          <t xml:space="preserve">CONCLUIDO	</t>
        </is>
      </c>
      <c r="D290" t="n">
        <v>1.8598</v>
      </c>
      <c r="E290" t="n">
        <v>53.77</v>
      </c>
      <c r="F290" t="n">
        <v>50.35</v>
      </c>
      <c r="G290" t="n">
        <v>53.94</v>
      </c>
      <c r="H290" t="n">
        <v>0.86</v>
      </c>
      <c r="I290" t="n">
        <v>56</v>
      </c>
      <c r="J290" t="n">
        <v>122.54</v>
      </c>
      <c r="K290" t="n">
        <v>43.4</v>
      </c>
      <c r="L290" t="n">
        <v>6</v>
      </c>
      <c r="M290" t="n">
        <v>54</v>
      </c>
      <c r="N290" t="n">
        <v>18.14</v>
      </c>
      <c r="O290" t="n">
        <v>15347.16</v>
      </c>
      <c r="P290" t="n">
        <v>458.19</v>
      </c>
      <c r="Q290" t="n">
        <v>1206.85</v>
      </c>
      <c r="R290" t="n">
        <v>170.24</v>
      </c>
      <c r="S290" t="n">
        <v>79.25</v>
      </c>
      <c r="T290" t="n">
        <v>42844.8</v>
      </c>
      <c r="U290" t="n">
        <v>0.47</v>
      </c>
      <c r="V290" t="n">
        <v>0.88</v>
      </c>
      <c r="W290" t="n">
        <v>0.23</v>
      </c>
      <c r="X290" t="n">
        <v>2.52</v>
      </c>
      <c r="Y290" t="n">
        <v>0.5</v>
      </c>
      <c r="Z290" t="n">
        <v>10</v>
      </c>
    </row>
    <row r="291">
      <c r="A291" t="n">
        <v>6</v>
      </c>
      <c r="B291" t="n">
        <v>55</v>
      </c>
      <c r="C291" t="inlineStr">
        <is>
          <t xml:space="preserve">CONCLUIDO	</t>
        </is>
      </c>
      <c r="D291" t="n">
        <v>1.8842</v>
      </c>
      <c r="E291" t="n">
        <v>53.07</v>
      </c>
      <c r="F291" t="n">
        <v>49.87</v>
      </c>
      <c r="G291" t="n">
        <v>63.66</v>
      </c>
      <c r="H291" t="n">
        <v>1</v>
      </c>
      <c r="I291" t="n">
        <v>47</v>
      </c>
      <c r="J291" t="n">
        <v>123.85</v>
      </c>
      <c r="K291" t="n">
        <v>43.4</v>
      </c>
      <c r="L291" t="n">
        <v>7</v>
      </c>
      <c r="M291" t="n">
        <v>45</v>
      </c>
      <c r="N291" t="n">
        <v>18.45</v>
      </c>
      <c r="O291" t="n">
        <v>15508.69</v>
      </c>
      <c r="P291" t="n">
        <v>445.11</v>
      </c>
      <c r="Q291" t="n">
        <v>1206.81</v>
      </c>
      <c r="R291" t="n">
        <v>153.68</v>
      </c>
      <c r="S291" t="n">
        <v>79.25</v>
      </c>
      <c r="T291" t="n">
        <v>34610.69</v>
      </c>
      <c r="U291" t="n">
        <v>0.52</v>
      </c>
      <c r="V291" t="n">
        <v>0.89</v>
      </c>
      <c r="W291" t="n">
        <v>0.22</v>
      </c>
      <c r="X291" t="n">
        <v>2.04</v>
      </c>
      <c r="Y291" t="n">
        <v>0.5</v>
      </c>
      <c r="Z291" t="n">
        <v>10</v>
      </c>
    </row>
    <row r="292">
      <c r="A292" t="n">
        <v>7</v>
      </c>
      <c r="B292" t="n">
        <v>55</v>
      </c>
      <c r="C292" t="inlineStr">
        <is>
          <t xml:space="preserve">CONCLUIDO	</t>
        </is>
      </c>
      <c r="D292" t="n">
        <v>1.8968</v>
      </c>
      <c r="E292" t="n">
        <v>52.72</v>
      </c>
      <c r="F292" t="n">
        <v>49.68</v>
      </c>
      <c r="G292" t="n">
        <v>74.52</v>
      </c>
      <c r="H292" t="n">
        <v>1.13</v>
      </c>
      <c r="I292" t="n">
        <v>40</v>
      </c>
      <c r="J292" t="n">
        <v>125.16</v>
      </c>
      <c r="K292" t="n">
        <v>43.4</v>
      </c>
      <c r="L292" t="n">
        <v>8</v>
      </c>
      <c r="M292" t="n">
        <v>38</v>
      </c>
      <c r="N292" t="n">
        <v>18.76</v>
      </c>
      <c r="O292" t="n">
        <v>15670.68</v>
      </c>
      <c r="P292" t="n">
        <v>434.32</v>
      </c>
      <c r="Q292" t="n">
        <v>1206.81</v>
      </c>
      <c r="R292" t="n">
        <v>147.85</v>
      </c>
      <c r="S292" t="n">
        <v>79.25</v>
      </c>
      <c r="T292" t="n">
        <v>31727.73</v>
      </c>
      <c r="U292" t="n">
        <v>0.54</v>
      </c>
      <c r="V292" t="n">
        <v>0.9</v>
      </c>
      <c r="W292" t="n">
        <v>0.2</v>
      </c>
      <c r="X292" t="n">
        <v>1.85</v>
      </c>
      <c r="Y292" t="n">
        <v>0.5</v>
      </c>
      <c r="Z292" t="n">
        <v>10</v>
      </c>
    </row>
    <row r="293">
      <c r="A293" t="n">
        <v>8</v>
      </c>
      <c r="B293" t="n">
        <v>55</v>
      </c>
      <c r="C293" t="inlineStr">
        <is>
          <t xml:space="preserve">CONCLUIDO	</t>
        </is>
      </c>
      <c r="D293" t="n">
        <v>1.9117</v>
      </c>
      <c r="E293" t="n">
        <v>52.31</v>
      </c>
      <c r="F293" t="n">
        <v>49.39</v>
      </c>
      <c r="G293" t="n">
        <v>84.67</v>
      </c>
      <c r="H293" t="n">
        <v>1.26</v>
      </c>
      <c r="I293" t="n">
        <v>35</v>
      </c>
      <c r="J293" t="n">
        <v>126.48</v>
      </c>
      <c r="K293" t="n">
        <v>43.4</v>
      </c>
      <c r="L293" t="n">
        <v>9</v>
      </c>
      <c r="M293" t="n">
        <v>33</v>
      </c>
      <c r="N293" t="n">
        <v>19.08</v>
      </c>
      <c r="O293" t="n">
        <v>15833.12</v>
      </c>
      <c r="P293" t="n">
        <v>424.4</v>
      </c>
      <c r="Q293" t="n">
        <v>1206.85</v>
      </c>
      <c r="R293" t="n">
        <v>137.88</v>
      </c>
      <c r="S293" t="n">
        <v>79.25</v>
      </c>
      <c r="T293" t="n">
        <v>26769.58</v>
      </c>
      <c r="U293" t="n">
        <v>0.57</v>
      </c>
      <c r="V293" t="n">
        <v>0.9</v>
      </c>
      <c r="W293" t="n">
        <v>0.19</v>
      </c>
      <c r="X293" t="n">
        <v>1.56</v>
      </c>
      <c r="Y293" t="n">
        <v>0.5</v>
      </c>
      <c r="Z293" t="n">
        <v>10</v>
      </c>
    </row>
    <row r="294">
      <c r="A294" t="n">
        <v>9</v>
      </c>
      <c r="B294" t="n">
        <v>55</v>
      </c>
      <c r="C294" t="inlineStr">
        <is>
          <t xml:space="preserve">CONCLUIDO	</t>
        </is>
      </c>
      <c r="D294" t="n">
        <v>1.9213</v>
      </c>
      <c r="E294" t="n">
        <v>52.05</v>
      </c>
      <c r="F294" t="n">
        <v>49.22</v>
      </c>
      <c r="G294" t="n">
        <v>95.27</v>
      </c>
      <c r="H294" t="n">
        <v>1.38</v>
      </c>
      <c r="I294" t="n">
        <v>31</v>
      </c>
      <c r="J294" t="n">
        <v>127.8</v>
      </c>
      <c r="K294" t="n">
        <v>43.4</v>
      </c>
      <c r="L294" t="n">
        <v>10</v>
      </c>
      <c r="M294" t="n">
        <v>29</v>
      </c>
      <c r="N294" t="n">
        <v>19.4</v>
      </c>
      <c r="O294" t="n">
        <v>15996.02</v>
      </c>
      <c r="P294" t="n">
        <v>413.44</v>
      </c>
      <c r="Q294" t="n">
        <v>1206.81</v>
      </c>
      <c r="R294" t="n">
        <v>132.18</v>
      </c>
      <c r="S294" t="n">
        <v>79.25</v>
      </c>
      <c r="T294" t="n">
        <v>23938</v>
      </c>
      <c r="U294" t="n">
        <v>0.6</v>
      </c>
      <c r="V294" t="n">
        <v>0.9</v>
      </c>
      <c r="W294" t="n">
        <v>0.19</v>
      </c>
      <c r="X294" t="n">
        <v>1.39</v>
      </c>
      <c r="Y294" t="n">
        <v>0.5</v>
      </c>
      <c r="Z294" t="n">
        <v>10</v>
      </c>
    </row>
    <row r="295">
      <c r="A295" t="n">
        <v>10</v>
      </c>
      <c r="B295" t="n">
        <v>55</v>
      </c>
      <c r="C295" t="inlineStr">
        <is>
          <t xml:space="preserve">CONCLUIDO	</t>
        </is>
      </c>
      <c r="D295" t="n">
        <v>1.9297</v>
      </c>
      <c r="E295" t="n">
        <v>51.82</v>
      </c>
      <c r="F295" t="n">
        <v>49.07</v>
      </c>
      <c r="G295" t="n">
        <v>105.15</v>
      </c>
      <c r="H295" t="n">
        <v>1.5</v>
      </c>
      <c r="I295" t="n">
        <v>28</v>
      </c>
      <c r="J295" t="n">
        <v>129.13</v>
      </c>
      <c r="K295" t="n">
        <v>43.4</v>
      </c>
      <c r="L295" t="n">
        <v>11</v>
      </c>
      <c r="M295" t="n">
        <v>26</v>
      </c>
      <c r="N295" t="n">
        <v>19.73</v>
      </c>
      <c r="O295" t="n">
        <v>16159.39</v>
      </c>
      <c r="P295" t="n">
        <v>402.41</v>
      </c>
      <c r="Q295" t="n">
        <v>1206.81</v>
      </c>
      <c r="R295" t="n">
        <v>126.85</v>
      </c>
      <c r="S295" t="n">
        <v>79.25</v>
      </c>
      <c r="T295" t="n">
        <v>21287.98</v>
      </c>
      <c r="U295" t="n">
        <v>0.62</v>
      </c>
      <c r="V295" t="n">
        <v>0.91</v>
      </c>
      <c r="W295" t="n">
        <v>0.19</v>
      </c>
      <c r="X295" t="n">
        <v>1.24</v>
      </c>
      <c r="Y295" t="n">
        <v>0.5</v>
      </c>
      <c r="Z295" t="n">
        <v>10</v>
      </c>
    </row>
    <row r="296">
      <c r="A296" t="n">
        <v>11</v>
      </c>
      <c r="B296" t="n">
        <v>55</v>
      </c>
      <c r="C296" t="inlineStr">
        <is>
          <t xml:space="preserve">CONCLUIDO	</t>
        </is>
      </c>
      <c r="D296" t="n">
        <v>1.9368</v>
      </c>
      <c r="E296" t="n">
        <v>51.63</v>
      </c>
      <c r="F296" t="n">
        <v>48.95</v>
      </c>
      <c r="G296" t="n">
        <v>117.48</v>
      </c>
      <c r="H296" t="n">
        <v>1.63</v>
      </c>
      <c r="I296" t="n">
        <v>25</v>
      </c>
      <c r="J296" t="n">
        <v>130.45</v>
      </c>
      <c r="K296" t="n">
        <v>43.4</v>
      </c>
      <c r="L296" t="n">
        <v>12</v>
      </c>
      <c r="M296" t="n">
        <v>19</v>
      </c>
      <c r="N296" t="n">
        <v>20.05</v>
      </c>
      <c r="O296" t="n">
        <v>16323.22</v>
      </c>
      <c r="P296" t="n">
        <v>391.21</v>
      </c>
      <c r="Q296" t="n">
        <v>1206.82</v>
      </c>
      <c r="R296" t="n">
        <v>122.95</v>
      </c>
      <c r="S296" t="n">
        <v>79.25</v>
      </c>
      <c r="T296" t="n">
        <v>19356.32</v>
      </c>
      <c r="U296" t="n">
        <v>0.64</v>
      </c>
      <c r="V296" t="n">
        <v>0.91</v>
      </c>
      <c r="W296" t="n">
        <v>0.18</v>
      </c>
      <c r="X296" t="n">
        <v>1.12</v>
      </c>
      <c r="Y296" t="n">
        <v>0.5</v>
      </c>
      <c r="Z296" t="n">
        <v>10</v>
      </c>
    </row>
    <row r="297">
      <c r="A297" t="n">
        <v>12</v>
      </c>
      <c r="B297" t="n">
        <v>55</v>
      </c>
      <c r="C297" t="inlineStr">
        <is>
          <t xml:space="preserve">CONCLUIDO	</t>
        </is>
      </c>
      <c r="D297" t="n">
        <v>1.9394</v>
      </c>
      <c r="E297" t="n">
        <v>51.56</v>
      </c>
      <c r="F297" t="n">
        <v>48.91</v>
      </c>
      <c r="G297" t="n">
        <v>122.26</v>
      </c>
      <c r="H297" t="n">
        <v>1.74</v>
      </c>
      <c r="I297" t="n">
        <v>24</v>
      </c>
      <c r="J297" t="n">
        <v>131.79</v>
      </c>
      <c r="K297" t="n">
        <v>43.4</v>
      </c>
      <c r="L297" t="n">
        <v>13</v>
      </c>
      <c r="M297" t="n">
        <v>4</v>
      </c>
      <c r="N297" t="n">
        <v>20.39</v>
      </c>
      <c r="O297" t="n">
        <v>16487.53</v>
      </c>
      <c r="P297" t="n">
        <v>388.51</v>
      </c>
      <c r="Q297" t="n">
        <v>1206.81</v>
      </c>
      <c r="R297" t="n">
        <v>120.55</v>
      </c>
      <c r="S297" t="n">
        <v>79.25</v>
      </c>
      <c r="T297" t="n">
        <v>18161.92</v>
      </c>
      <c r="U297" t="n">
        <v>0.66</v>
      </c>
      <c r="V297" t="n">
        <v>0.91</v>
      </c>
      <c r="W297" t="n">
        <v>0.2</v>
      </c>
      <c r="X297" t="n">
        <v>1.08</v>
      </c>
      <c r="Y297" t="n">
        <v>0.5</v>
      </c>
      <c r="Z297" t="n">
        <v>10</v>
      </c>
    </row>
    <row r="298">
      <c r="A298" t="n">
        <v>13</v>
      </c>
      <c r="B298" t="n">
        <v>55</v>
      </c>
      <c r="C298" t="inlineStr">
        <is>
          <t xml:space="preserve">CONCLUIDO	</t>
        </is>
      </c>
      <c r="D298" t="n">
        <v>1.943</v>
      </c>
      <c r="E298" t="n">
        <v>51.47</v>
      </c>
      <c r="F298" t="n">
        <v>48.83</v>
      </c>
      <c r="G298" t="n">
        <v>127.39</v>
      </c>
      <c r="H298" t="n">
        <v>1.86</v>
      </c>
      <c r="I298" t="n">
        <v>23</v>
      </c>
      <c r="J298" t="n">
        <v>133.12</v>
      </c>
      <c r="K298" t="n">
        <v>43.4</v>
      </c>
      <c r="L298" t="n">
        <v>14</v>
      </c>
      <c r="M298" t="n">
        <v>0</v>
      </c>
      <c r="N298" t="n">
        <v>20.72</v>
      </c>
      <c r="O298" t="n">
        <v>16652.31</v>
      </c>
      <c r="P298" t="n">
        <v>389.1</v>
      </c>
      <c r="Q298" t="n">
        <v>1206.84</v>
      </c>
      <c r="R298" t="n">
        <v>117.84</v>
      </c>
      <c r="S298" t="n">
        <v>79.25</v>
      </c>
      <c r="T298" t="n">
        <v>16807.87</v>
      </c>
      <c r="U298" t="n">
        <v>0.67</v>
      </c>
      <c r="V298" t="n">
        <v>0.91</v>
      </c>
      <c r="W298" t="n">
        <v>0.21</v>
      </c>
      <c r="X298" t="n">
        <v>1</v>
      </c>
      <c r="Y298" t="n">
        <v>0.5</v>
      </c>
      <c r="Z29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INDEX(resultados!$A$2:$ZZ$298, 1, MATCH($B$1, resultados!$A$1:$ZZ$1, 0))</f>
        <v/>
      </c>
      <c r="B7">
        <f>INDEX(resultados!$A$2:$ZZ$298, 1, MATCH($B$2, resultados!$A$1:$ZZ$1, 0))</f>
        <v/>
      </c>
      <c r="C7">
        <f>INDEX(resultados!$A$2:$ZZ$298, 1, MATCH($B$3, resultados!$A$1:$ZZ$1, 0))</f>
        <v/>
      </c>
    </row>
    <row r="8">
      <c r="A8">
        <f>INDEX(resultados!$A$2:$ZZ$298, 2, MATCH($B$1, resultados!$A$1:$ZZ$1, 0))</f>
        <v/>
      </c>
      <c r="B8">
        <f>INDEX(resultados!$A$2:$ZZ$298, 2, MATCH($B$2, resultados!$A$1:$ZZ$1, 0))</f>
        <v/>
      </c>
      <c r="C8">
        <f>INDEX(resultados!$A$2:$ZZ$298, 2, MATCH($B$3, resultados!$A$1:$ZZ$1, 0))</f>
        <v/>
      </c>
    </row>
    <row r="9">
      <c r="A9">
        <f>INDEX(resultados!$A$2:$ZZ$298, 3, MATCH($B$1, resultados!$A$1:$ZZ$1, 0))</f>
        <v/>
      </c>
      <c r="B9">
        <f>INDEX(resultados!$A$2:$ZZ$298, 3, MATCH($B$2, resultados!$A$1:$ZZ$1, 0))</f>
        <v/>
      </c>
      <c r="C9">
        <f>INDEX(resultados!$A$2:$ZZ$298, 3, MATCH($B$3, resultados!$A$1:$ZZ$1, 0))</f>
        <v/>
      </c>
    </row>
    <row r="10">
      <c r="A10">
        <f>INDEX(resultados!$A$2:$ZZ$298, 4, MATCH($B$1, resultados!$A$1:$ZZ$1, 0))</f>
        <v/>
      </c>
      <c r="B10">
        <f>INDEX(resultados!$A$2:$ZZ$298, 4, MATCH($B$2, resultados!$A$1:$ZZ$1, 0))</f>
        <v/>
      </c>
      <c r="C10">
        <f>INDEX(resultados!$A$2:$ZZ$298, 4, MATCH($B$3, resultados!$A$1:$ZZ$1, 0))</f>
        <v/>
      </c>
    </row>
    <row r="11">
      <c r="A11">
        <f>INDEX(resultados!$A$2:$ZZ$298, 5, MATCH($B$1, resultados!$A$1:$ZZ$1, 0))</f>
        <v/>
      </c>
      <c r="B11">
        <f>INDEX(resultados!$A$2:$ZZ$298, 5, MATCH($B$2, resultados!$A$1:$ZZ$1, 0))</f>
        <v/>
      </c>
      <c r="C11">
        <f>INDEX(resultados!$A$2:$ZZ$298, 5, MATCH($B$3, resultados!$A$1:$ZZ$1, 0))</f>
        <v/>
      </c>
    </row>
    <row r="12">
      <c r="A12">
        <f>INDEX(resultados!$A$2:$ZZ$298, 6, MATCH($B$1, resultados!$A$1:$ZZ$1, 0))</f>
        <v/>
      </c>
      <c r="B12">
        <f>INDEX(resultados!$A$2:$ZZ$298, 6, MATCH($B$2, resultados!$A$1:$ZZ$1, 0))</f>
        <v/>
      </c>
      <c r="C12">
        <f>INDEX(resultados!$A$2:$ZZ$298, 6, MATCH($B$3, resultados!$A$1:$ZZ$1, 0))</f>
        <v/>
      </c>
    </row>
    <row r="13">
      <c r="A13">
        <f>INDEX(resultados!$A$2:$ZZ$298, 7, MATCH($B$1, resultados!$A$1:$ZZ$1, 0))</f>
        <v/>
      </c>
      <c r="B13">
        <f>INDEX(resultados!$A$2:$ZZ$298, 7, MATCH($B$2, resultados!$A$1:$ZZ$1, 0))</f>
        <v/>
      </c>
      <c r="C13">
        <f>INDEX(resultados!$A$2:$ZZ$298, 7, MATCH($B$3, resultados!$A$1:$ZZ$1, 0))</f>
        <v/>
      </c>
    </row>
    <row r="14">
      <c r="A14">
        <f>INDEX(resultados!$A$2:$ZZ$298, 8, MATCH($B$1, resultados!$A$1:$ZZ$1, 0))</f>
        <v/>
      </c>
      <c r="B14">
        <f>INDEX(resultados!$A$2:$ZZ$298, 8, MATCH($B$2, resultados!$A$1:$ZZ$1, 0))</f>
        <v/>
      </c>
      <c r="C14">
        <f>INDEX(resultados!$A$2:$ZZ$298, 8, MATCH($B$3, resultados!$A$1:$ZZ$1, 0))</f>
        <v/>
      </c>
    </row>
    <row r="15">
      <c r="A15">
        <f>INDEX(resultados!$A$2:$ZZ$298, 9, MATCH($B$1, resultados!$A$1:$ZZ$1, 0))</f>
        <v/>
      </c>
      <c r="B15">
        <f>INDEX(resultados!$A$2:$ZZ$298, 9, MATCH($B$2, resultados!$A$1:$ZZ$1, 0))</f>
        <v/>
      </c>
      <c r="C15">
        <f>INDEX(resultados!$A$2:$ZZ$298, 9, MATCH($B$3, resultados!$A$1:$ZZ$1, 0))</f>
        <v/>
      </c>
    </row>
    <row r="16">
      <c r="A16">
        <f>INDEX(resultados!$A$2:$ZZ$298, 10, MATCH($B$1, resultados!$A$1:$ZZ$1, 0))</f>
        <v/>
      </c>
      <c r="B16">
        <f>INDEX(resultados!$A$2:$ZZ$298, 10, MATCH($B$2, resultados!$A$1:$ZZ$1, 0))</f>
        <v/>
      </c>
      <c r="C16">
        <f>INDEX(resultados!$A$2:$ZZ$298, 10, MATCH($B$3, resultados!$A$1:$ZZ$1, 0))</f>
        <v/>
      </c>
    </row>
    <row r="17">
      <c r="A17">
        <f>INDEX(resultados!$A$2:$ZZ$298, 11, MATCH($B$1, resultados!$A$1:$ZZ$1, 0))</f>
        <v/>
      </c>
      <c r="B17">
        <f>INDEX(resultados!$A$2:$ZZ$298, 11, MATCH($B$2, resultados!$A$1:$ZZ$1, 0))</f>
        <v/>
      </c>
      <c r="C17">
        <f>INDEX(resultados!$A$2:$ZZ$298, 11, MATCH($B$3, resultados!$A$1:$ZZ$1, 0))</f>
        <v/>
      </c>
    </row>
    <row r="18">
      <c r="A18">
        <f>INDEX(resultados!$A$2:$ZZ$298, 12, MATCH($B$1, resultados!$A$1:$ZZ$1, 0))</f>
        <v/>
      </c>
      <c r="B18">
        <f>INDEX(resultados!$A$2:$ZZ$298, 12, MATCH($B$2, resultados!$A$1:$ZZ$1, 0))</f>
        <v/>
      </c>
      <c r="C18">
        <f>INDEX(resultados!$A$2:$ZZ$298, 12, MATCH($B$3, resultados!$A$1:$ZZ$1, 0))</f>
        <v/>
      </c>
    </row>
    <row r="19">
      <c r="A19">
        <f>INDEX(resultados!$A$2:$ZZ$298, 13, MATCH($B$1, resultados!$A$1:$ZZ$1, 0))</f>
        <v/>
      </c>
      <c r="B19">
        <f>INDEX(resultados!$A$2:$ZZ$298, 13, MATCH($B$2, resultados!$A$1:$ZZ$1, 0))</f>
        <v/>
      </c>
      <c r="C19">
        <f>INDEX(resultados!$A$2:$ZZ$298, 13, MATCH($B$3, resultados!$A$1:$ZZ$1, 0))</f>
        <v/>
      </c>
    </row>
    <row r="20">
      <c r="A20">
        <f>INDEX(resultados!$A$2:$ZZ$298, 14, MATCH($B$1, resultados!$A$1:$ZZ$1, 0))</f>
        <v/>
      </c>
      <c r="B20">
        <f>INDEX(resultados!$A$2:$ZZ$298, 14, MATCH($B$2, resultados!$A$1:$ZZ$1, 0))</f>
        <v/>
      </c>
      <c r="C20">
        <f>INDEX(resultados!$A$2:$ZZ$298, 14, MATCH($B$3, resultados!$A$1:$ZZ$1, 0))</f>
        <v/>
      </c>
    </row>
    <row r="21">
      <c r="A21">
        <f>INDEX(resultados!$A$2:$ZZ$298, 15, MATCH($B$1, resultados!$A$1:$ZZ$1, 0))</f>
        <v/>
      </c>
      <c r="B21">
        <f>INDEX(resultados!$A$2:$ZZ$298, 15, MATCH($B$2, resultados!$A$1:$ZZ$1, 0))</f>
        <v/>
      </c>
      <c r="C21">
        <f>INDEX(resultados!$A$2:$ZZ$298, 15, MATCH($B$3, resultados!$A$1:$ZZ$1, 0))</f>
        <v/>
      </c>
    </row>
    <row r="22">
      <c r="A22">
        <f>INDEX(resultados!$A$2:$ZZ$298, 16, MATCH($B$1, resultados!$A$1:$ZZ$1, 0))</f>
        <v/>
      </c>
      <c r="B22">
        <f>INDEX(resultados!$A$2:$ZZ$298, 16, MATCH($B$2, resultados!$A$1:$ZZ$1, 0))</f>
        <v/>
      </c>
      <c r="C22">
        <f>INDEX(resultados!$A$2:$ZZ$298, 16, MATCH($B$3, resultados!$A$1:$ZZ$1, 0))</f>
        <v/>
      </c>
    </row>
    <row r="23">
      <c r="A23">
        <f>INDEX(resultados!$A$2:$ZZ$298, 17, MATCH($B$1, resultados!$A$1:$ZZ$1, 0))</f>
        <v/>
      </c>
      <c r="B23">
        <f>INDEX(resultados!$A$2:$ZZ$298, 17, MATCH($B$2, resultados!$A$1:$ZZ$1, 0))</f>
        <v/>
      </c>
      <c r="C23">
        <f>INDEX(resultados!$A$2:$ZZ$298, 17, MATCH($B$3, resultados!$A$1:$ZZ$1, 0))</f>
        <v/>
      </c>
    </row>
    <row r="24">
      <c r="A24">
        <f>INDEX(resultados!$A$2:$ZZ$298, 18, MATCH($B$1, resultados!$A$1:$ZZ$1, 0))</f>
        <v/>
      </c>
      <c r="B24">
        <f>INDEX(resultados!$A$2:$ZZ$298, 18, MATCH($B$2, resultados!$A$1:$ZZ$1, 0))</f>
        <v/>
      </c>
      <c r="C24">
        <f>INDEX(resultados!$A$2:$ZZ$298, 18, MATCH($B$3, resultados!$A$1:$ZZ$1, 0))</f>
        <v/>
      </c>
    </row>
    <row r="25">
      <c r="A25">
        <f>INDEX(resultados!$A$2:$ZZ$298, 19, MATCH($B$1, resultados!$A$1:$ZZ$1, 0))</f>
        <v/>
      </c>
      <c r="B25">
        <f>INDEX(resultados!$A$2:$ZZ$298, 19, MATCH($B$2, resultados!$A$1:$ZZ$1, 0))</f>
        <v/>
      </c>
      <c r="C25">
        <f>INDEX(resultados!$A$2:$ZZ$298, 19, MATCH($B$3, resultados!$A$1:$ZZ$1, 0))</f>
        <v/>
      </c>
    </row>
    <row r="26">
      <c r="A26">
        <f>INDEX(resultados!$A$2:$ZZ$298, 20, MATCH($B$1, resultados!$A$1:$ZZ$1, 0))</f>
        <v/>
      </c>
      <c r="B26">
        <f>INDEX(resultados!$A$2:$ZZ$298, 20, MATCH($B$2, resultados!$A$1:$ZZ$1, 0))</f>
        <v/>
      </c>
      <c r="C26">
        <f>INDEX(resultados!$A$2:$ZZ$298, 20, MATCH($B$3, resultados!$A$1:$ZZ$1, 0))</f>
        <v/>
      </c>
    </row>
    <row r="27">
      <c r="A27">
        <f>INDEX(resultados!$A$2:$ZZ$298, 21, MATCH($B$1, resultados!$A$1:$ZZ$1, 0))</f>
        <v/>
      </c>
      <c r="B27">
        <f>INDEX(resultados!$A$2:$ZZ$298, 21, MATCH($B$2, resultados!$A$1:$ZZ$1, 0))</f>
        <v/>
      </c>
      <c r="C27">
        <f>INDEX(resultados!$A$2:$ZZ$298, 21, MATCH($B$3, resultados!$A$1:$ZZ$1, 0))</f>
        <v/>
      </c>
    </row>
    <row r="28">
      <c r="A28">
        <f>INDEX(resultados!$A$2:$ZZ$298, 22, MATCH($B$1, resultados!$A$1:$ZZ$1, 0))</f>
        <v/>
      </c>
      <c r="B28">
        <f>INDEX(resultados!$A$2:$ZZ$298, 22, MATCH($B$2, resultados!$A$1:$ZZ$1, 0))</f>
        <v/>
      </c>
      <c r="C28">
        <f>INDEX(resultados!$A$2:$ZZ$298, 22, MATCH($B$3, resultados!$A$1:$ZZ$1, 0))</f>
        <v/>
      </c>
    </row>
    <row r="29">
      <c r="A29">
        <f>INDEX(resultados!$A$2:$ZZ$298, 23, MATCH($B$1, resultados!$A$1:$ZZ$1, 0))</f>
        <v/>
      </c>
      <c r="B29">
        <f>INDEX(resultados!$A$2:$ZZ$298, 23, MATCH($B$2, resultados!$A$1:$ZZ$1, 0))</f>
        <v/>
      </c>
      <c r="C29">
        <f>INDEX(resultados!$A$2:$ZZ$298, 23, MATCH($B$3, resultados!$A$1:$ZZ$1, 0))</f>
        <v/>
      </c>
    </row>
    <row r="30">
      <c r="A30">
        <f>INDEX(resultados!$A$2:$ZZ$298, 24, MATCH($B$1, resultados!$A$1:$ZZ$1, 0))</f>
        <v/>
      </c>
      <c r="B30">
        <f>INDEX(resultados!$A$2:$ZZ$298, 24, MATCH($B$2, resultados!$A$1:$ZZ$1, 0))</f>
        <v/>
      </c>
      <c r="C30">
        <f>INDEX(resultados!$A$2:$ZZ$298, 24, MATCH($B$3, resultados!$A$1:$ZZ$1, 0))</f>
        <v/>
      </c>
    </row>
    <row r="31">
      <c r="A31">
        <f>INDEX(resultados!$A$2:$ZZ$298, 25, MATCH($B$1, resultados!$A$1:$ZZ$1, 0))</f>
        <v/>
      </c>
      <c r="B31">
        <f>INDEX(resultados!$A$2:$ZZ$298, 25, MATCH($B$2, resultados!$A$1:$ZZ$1, 0))</f>
        <v/>
      </c>
      <c r="C31">
        <f>INDEX(resultados!$A$2:$ZZ$298, 25, MATCH($B$3, resultados!$A$1:$ZZ$1, 0))</f>
        <v/>
      </c>
    </row>
    <row r="32">
      <c r="A32">
        <f>INDEX(resultados!$A$2:$ZZ$298, 26, MATCH($B$1, resultados!$A$1:$ZZ$1, 0))</f>
        <v/>
      </c>
      <c r="B32">
        <f>INDEX(resultados!$A$2:$ZZ$298, 26, MATCH($B$2, resultados!$A$1:$ZZ$1, 0))</f>
        <v/>
      </c>
      <c r="C32">
        <f>INDEX(resultados!$A$2:$ZZ$298, 26, MATCH($B$3, resultados!$A$1:$ZZ$1, 0))</f>
        <v/>
      </c>
    </row>
    <row r="33">
      <c r="A33">
        <f>INDEX(resultados!$A$2:$ZZ$298, 27, MATCH($B$1, resultados!$A$1:$ZZ$1, 0))</f>
        <v/>
      </c>
      <c r="B33">
        <f>INDEX(resultados!$A$2:$ZZ$298, 27, MATCH($B$2, resultados!$A$1:$ZZ$1, 0))</f>
        <v/>
      </c>
      <c r="C33">
        <f>INDEX(resultados!$A$2:$ZZ$298, 27, MATCH($B$3, resultados!$A$1:$ZZ$1, 0))</f>
        <v/>
      </c>
    </row>
    <row r="34">
      <c r="A34">
        <f>INDEX(resultados!$A$2:$ZZ$298, 28, MATCH($B$1, resultados!$A$1:$ZZ$1, 0))</f>
        <v/>
      </c>
      <c r="B34">
        <f>INDEX(resultados!$A$2:$ZZ$298, 28, MATCH($B$2, resultados!$A$1:$ZZ$1, 0))</f>
        <v/>
      </c>
      <c r="C34">
        <f>INDEX(resultados!$A$2:$ZZ$298, 28, MATCH($B$3, resultados!$A$1:$ZZ$1, 0))</f>
        <v/>
      </c>
    </row>
    <row r="35">
      <c r="A35">
        <f>INDEX(resultados!$A$2:$ZZ$298, 29, MATCH($B$1, resultados!$A$1:$ZZ$1, 0))</f>
        <v/>
      </c>
      <c r="B35">
        <f>INDEX(resultados!$A$2:$ZZ$298, 29, MATCH($B$2, resultados!$A$1:$ZZ$1, 0))</f>
        <v/>
      </c>
      <c r="C35">
        <f>INDEX(resultados!$A$2:$ZZ$298, 29, MATCH($B$3, resultados!$A$1:$ZZ$1, 0))</f>
        <v/>
      </c>
    </row>
    <row r="36">
      <c r="A36">
        <f>INDEX(resultados!$A$2:$ZZ$298, 30, MATCH($B$1, resultados!$A$1:$ZZ$1, 0))</f>
        <v/>
      </c>
      <c r="B36">
        <f>INDEX(resultados!$A$2:$ZZ$298, 30, MATCH($B$2, resultados!$A$1:$ZZ$1, 0))</f>
        <v/>
      </c>
      <c r="C36">
        <f>INDEX(resultados!$A$2:$ZZ$298, 30, MATCH($B$3, resultados!$A$1:$ZZ$1, 0))</f>
        <v/>
      </c>
    </row>
    <row r="37">
      <c r="A37">
        <f>INDEX(resultados!$A$2:$ZZ$298, 31, MATCH($B$1, resultados!$A$1:$ZZ$1, 0))</f>
        <v/>
      </c>
      <c r="B37">
        <f>INDEX(resultados!$A$2:$ZZ$298, 31, MATCH($B$2, resultados!$A$1:$ZZ$1, 0))</f>
        <v/>
      </c>
      <c r="C37">
        <f>INDEX(resultados!$A$2:$ZZ$298, 31, MATCH($B$3, resultados!$A$1:$ZZ$1, 0))</f>
        <v/>
      </c>
    </row>
    <row r="38">
      <c r="A38">
        <f>INDEX(resultados!$A$2:$ZZ$298, 32, MATCH($B$1, resultados!$A$1:$ZZ$1, 0))</f>
        <v/>
      </c>
      <c r="B38">
        <f>INDEX(resultados!$A$2:$ZZ$298, 32, MATCH($B$2, resultados!$A$1:$ZZ$1, 0))</f>
        <v/>
      </c>
      <c r="C38">
        <f>INDEX(resultados!$A$2:$ZZ$298, 32, MATCH($B$3, resultados!$A$1:$ZZ$1, 0))</f>
        <v/>
      </c>
    </row>
    <row r="39">
      <c r="A39">
        <f>INDEX(resultados!$A$2:$ZZ$298, 33, MATCH($B$1, resultados!$A$1:$ZZ$1, 0))</f>
        <v/>
      </c>
      <c r="B39">
        <f>INDEX(resultados!$A$2:$ZZ$298, 33, MATCH($B$2, resultados!$A$1:$ZZ$1, 0))</f>
        <v/>
      </c>
      <c r="C39">
        <f>INDEX(resultados!$A$2:$ZZ$298, 33, MATCH($B$3, resultados!$A$1:$ZZ$1, 0))</f>
        <v/>
      </c>
    </row>
    <row r="40">
      <c r="A40">
        <f>INDEX(resultados!$A$2:$ZZ$298, 34, MATCH($B$1, resultados!$A$1:$ZZ$1, 0))</f>
        <v/>
      </c>
      <c r="B40">
        <f>INDEX(resultados!$A$2:$ZZ$298, 34, MATCH($B$2, resultados!$A$1:$ZZ$1, 0))</f>
        <v/>
      </c>
      <c r="C40">
        <f>INDEX(resultados!$A$2:$ZZ$298, 34, MATCH($B$3, resultados!$A$1:$ZZ$1, 0))</f>
        <v/>
      </c>
    </row>
    <row r="41">
      <c r="A41">
        <f>INDEX(resultados!$A$2:$ZZ$298, 35, MATCH($B$1, resultados!$A$1:$ZZ$1, 0))</f>
        <v/>
      </c>
      <c r="B41">
        <f>INDEX(resultados!$A$2:$ZZ$298, 35, MATCH($B$2, resultados!$A$1:$ZZ$1, 0))</f>
        <v/>
      </c>
      <c r="C41">
        <f>INDEX(resultados!$A$2:$ZZ$298, 35, MATCH($B$3, resultados!$A$1:$ZZ$1, 0))</f>
        <v/>
      </c>
    </row>
    <row r="42">
      <c r="A42">
        <f>INDEX(resultados!$A$2:$ZZ$298, 36, MATCH($B$1, resultados!$A$1:$ZZ$1, 0))</f>
        <v/>
      </c>
      <c r="B42">
        <f>INDEX(resultados!$A$2:$ZZ$298, 36, MATCH($B$2, resultados!$A$1:$ZZ$1, 0))</f>
        <v/>
      </c>
      <c r="C42">
        <f>INDEX(resultados!$A$2:$ZZ$298, 36, MATCH($B$3, resultados!$A$1:$ZZ$1, 0))</f>
        <v/>
      </c>
    </row>
    <row r="43">
      <c r="A43">
        <f>INDEX(resultados!$A$2:$ZZ$298, 37, MATCH($B$1, resultados!$A$1:$ZZ$1, 0))</f>
        <v/>
      </c>
      <c r="B43">
        <f>INDEX(resultados!$A$2:$ZZ$298, 37, MATCH($B$2, resultados!$A$1:$ZZ$1, 0))</f>
        <v/>
      </c>
      <c r="C43">
        <f>INDEX(resultados!$A$2:$ZZ$298, 37, MATCH($B$3, resultados!$A$1:$ZZ$1, 0))</f>
        <v/>
      </c>
    </row>
    <row r="44">
      <c r="A44">
        <f>INDEX(resultados!$A$2:$ZZ$298, 38, MATCH($B$1, resultados!$A$1:$ZZ$1, 0))</f>
        <v/>
      </c>
      <c r="B44">
        <f>INDEX(resultados!$A$2:$ZZ$298, 38, MATCH($B$2, resultados!$A$1:$ZZ$1, 0))</f>
        <v/>
      </c>
      <c r="C44">
        <f>INDEX(resultados!$A$2:$ZZ$298, 38, MATCH($B$3, resultados!$A$1:$ZZ$1, 0))</f>
        <v/>
      </c>
    </row>
    <row r="45">
      <c r="A45">
        <f>INDEX(resultados!$A$2:$ZZ$298, 39, MATCH($B$1, resultados!$A$1:$ZZ$1, 0))</f>
        <v/>
      </c>
      <c r="B45">
        <f>INDEX(resultados!$A$2:$ZZ$298, 39, MATCH($B$2, resultados!$A$1:$ZZ$1, 0))</f>
        <v/>
      </c>
      <c r="C45">
        <f>INDEX(resultados!$A$2:$ZZ$298, 39, MATCH($B$3, resultados!$A$1:$ZZ$1, 0))</f>
        <v/>
      </c>
    </row>
    <row r="46">
      <c r="A46">
        <f>INDEX(resultados!$A$2:$ZZ$298, 40, MATCH($B$1, resultados!$A$1:$ZZ$1, 0))</f>
        <v/>
      </c>
      <c r="B46">
        <f>INDEX(resultados!$A$2:$ZZ$298, 40, MATCH($B$2, resultados!$A$1:$ZZ$1, 0))</f>
        <v/>
      </c>
      <c r="C46">
        <f>INDEX(resultados!$A$2:$ZZ$298, 40, MATCH($B$3, resultados!$A$1:$ZZ$1, 0))</f>
        <v/>
      </c>
    </row>
    <row r="47">
      <c r="A47">
        <f>INDEX(resultados!$A$2:$ZZ$298, 41, MATCH($B$1, resultados!$A$1:$ZZ$1, 0))</f>
        <v/>
      </c>
      <c r="B47">
        <f>INDEX(resultados!$A$2:$ZZ$298, 41, MATCH($B$2, resultados!$A$1:$ZZ$1, 0))</f>
        <v/>
      </c>
      <c r="C47">
        <f>INDEX(resultados!$A$2:$ZZ$298, 41, MATCH($B$3, resultados!$A$1:$ZZ$1, 0))</f>
        <v/>
      </c>
    </row>
    <row r="48">
      <c r="A48">
        <f>INDEX(resultados!$A$2:$ZZ$298, 42, MATCH($B$1, resultados!$A$1:$ZZ$1, 0))</f>
        <v/>
      </c>
      <c r="B48">
        <f>INDEX(resultados!$A$2:$ZZ$298, 42, MATCH($B$2, resultados!$A$1:$ZZ$1, 0))</f>
        <v/>
      </c>
      <c r="C48">
        <f>INDEX(resultados!$A$2:$ZZ$298, 42, MATCH($B$3, resultados!$A$1:$ZZ$1, 0))</f>
        <v/>
      </c>
    </row>
    <row r="49">
      <c r="A49">
        <f>INDEX(resultados!$A$2:$ZZ$298, 43, MATCH($B$1, resultados!$A$1:$ZZ$1, 0))</f>
        <v/>
      </c>
      <c r="B49">
        <f>INDEX(resultados!$A$2:$ZZ$298, 43, MATCH($B$2, resultados!$A$1:$ZZ$1, 0))</f>
        <v/>
      </c>
      <c r="C49">
        <f>INDEX(resultados!$A$2:$ZZ$298, 43, MATCH($B$3, resultados!$A$1:$ZZ$1, 0))</f>
        <v/>
      </c>
    </row>
    <row r="50">
      <c r="A50">
        <f>INDEX(resultados!$A$2:$ZZ$298, 44, MATCH($B$1, resultados!$A$1:$ZZ$1, 0))</f>
        <v/>
      </c>
      <c r="B50">
        <f>INDEX(resultados!$A$2:$ZZ$298, 44, MATCH($B$2, resultados!$A$1:$ZZ$1, 0))</f>
        <v/>
      </c>
      <c r="C50">
        <f>INDEX(resultados!$A$2:$ZZ$298, 44, MATCH($B$3, resultados!$A$1:$ZZ$1, 0))</f>
        <v/>
      </c>
    </row>
    <row r="51">
      <c r="A51">
        <f>INDEX(resultados!$A$2:$ZZ$298, 45, MATCH($B$1, resultados!$A$1:$ZZ$1, 0))</f>
        <v/>
      </c>
      <c r="B51">
        <f>INDEX(resultados!$A$2:$ZZ$298, 45, MATCH($B$2, resultados!$A$1:$ZZ$1, 0))</f>
        <v/>
      </c>
      <c r="C51">
        <f>INDEX(resultados!$A$2:$ZZ$298, 45, MATCH($B$3, resultados!$A$1:$ZZ$1, 0))</f>
        <v/>
      </c>
    </row>
    <row r="52">
      <c r="A52">
        <f>INDEX(resultados!$A$2:$ZZ$298, 46, MATCH($B$1, resultados!$A$1:$ZZ$1, 0))</f>
        <v/>
      </c>
      <c r="B52">
        <f>INDEX(resultados!$A$2:$ZZ$298, 46, MATCH($B$2, resultados!$A$1:$ZZ$1, 0))</f>
        <v/>
      </c>
      <c r="C52">
        <f>INDEX(resultados!$A$2:$ZZ$298, 46, MATCH($B$3, resultados!$A$1:$ZZ$1, 0))</f>
        <v/>
      </c>
    </row>
    <row r="53">
      <c r="A53">
        <f>INDEX(resultados!$A$2:$ZZ$298, 47, MATCH($B$1, resultados!$A$1:$ZZ$1, 0))</f>
        <v/>
      </c>
      <c r="B53">
        <f>INDEX(resultados!$A$2:$ZZ$298, 47, MATCH($B$2, resultados!$A$1:$ZZ$1, 0))</f>
        <v/>
      </c>
      <c r="C53">
        <f>INDEX(resultados!$A$2:$ZZ$298, 47, MATCH($B$3, resultados!$A$1:$ZZ$1, 0))</f>
        <v/>
      </c>
    </row>
    <row r="54">
      <c r="A54">
        <f>INDEX(resultados!$A$2:$ZZ$298, 48, MATCH($B$1, resultados!$A$1:$ZZ$1, 0))</f>
        <v/>
      </c>
      <c r="B54">
        <f>INDEX(resultados!$A$2:$ZZ$298, 48, MATCH($B$2, resultados!$A$1:$ZZ$1, 0))</f>
        <v/>
      </c>
      <c r="C54">
        <f>INDEX(resultados!$A$2:$ZZ$298, 48, MATCH($B$3, resultados!$A$1:$ZZ$1, 0))</f>
        <v/>
      </c>
    </row>
    <row r="55">
      <c r="A55">
        <f>INDEX(resultados!$A$2:$ZZ$298, 49, MATCH($B$1, resultados!$A$1:$ZZ$1, 0))</f>
        <v/>
      </c>
      <c r="B55">
        <f>INDEX(resultados!$A$2:$ZZ$298, 49, MATCH($B$2, resultados!$A$1:$ZZ$1, 0))</f>
        <v/>
      </c>
      <c r="C55">
        <f>INDEX(resultados!$A$2:$ZZ$298, 49, MATCH($B$3, resultados!$A$1:$ZZ$1, 0))</f>
        <v/>
      </c>
    </row>
    <row r="56">
      <c r="A56">
        <f>INDEX(resultados!$A$2:$ZZ$298, 50, MATCH($B$1, resultados!$A$1:$ZZ$1, 0))</f>
        <v/>
      </c>
      <c r="B56">
        <f>INDEX(resultados!$A$2:$ZZ$298, 50, MATCH($B$2, resultados!$A$1:$ZZ$1, 0))</f>
        <v/>
      </c>
      <c r="C56">
        <f>INDEX(resultados!$A$2:$ZZ$298, 50, MATCH($B$3, resultados!$A$1:$ZZ$1, 0))</f>
        <v/>
      </c>
    </row>
    <row r="57">
      <c r="A57">
        <f>INDEX(resultados!$A$2:$ZZ$298, 51, MATCH($B$1, resultados!$A$1:$ZZ$1, 0))</f>
        <v/>
      </c>
      <c r="B57">
        <f>INDEX(resultados!$A$2:$ZZ$298, 51, MATCH($B$2, resultados!$A$1:$ZZ$1, 0))</f>
        <v/>
      </c>
      <c r="C57">
        <f>INDEX(resultados!$A$2:$ZZ$298, 51, MATCH($B$3, resultados!$A$1:$ZZ$1, 0))</f>
        <v/>
      </c>
    </row>
    <row r="58">
      <c r="A58">
        <f>INDEX(resultados!$A$2:$ZZ$298, 52, MATCH($B$1, resultados!$A$1:$ZZ$1, 0))</f>
        <v/>
      </c>
      <c r="B58">
        <f>INDEX(resultados!$A$2:$ZZ$298, 52, MATCH($B$2, resultados!$A$1:$ZZ$1, 0))</f>
        <v/>
      </c>
      <c r="C58">
        <f>INDEX(resultados!$A$2:$ZZ$298, 52, MATCH($B$3, resultados!$A$1:$ZZ$1, 0))</f>
        <v/>
      </c>
    </row>
    <row r="59">
      <c r="A59">
        <f>INDEX(resultados!$A$2:$ZZ$298, 53, MATCH($B$1, resultados!$A$1:$ZZ$1, 0))</f>
        <v/>
      </c>
      <c r="B59">
        <f>INDEX(resultados!$A$2:$ZZ$298, 53, MATCH($B$2, resultados!$A$1:$ZZ$1, 0))</f>
        <v/>
      </c>
      <c r="C59">
        <f>INDEX(resultados!$A$2:$ZZ$298, 53, MATCH($B$3, resultados!$A$1:$ZZ$1, 0))</f>
        <v/>
      </c>
    </row>
    <row r="60">
      <c r="A60">
        <f>INDEX(resultados!$A$2:$ZZ$298, 54, MATCH($B$1, resultados!$A$1:$ZZ$1, 0))</f>
        <v/>
      </c>
      <c r="B60">
        <f>INDEX(resultados!$A$2:$ZZ$298, 54, MATCH($B$2, resultados!$A$1:$ZZ$1, 0))</f>
        <v/>
      </c>
      <c r="C60">
        <f>INDEX(resultados!$A$2:$ZZ$298, 54, MATCH($B$3, resultados!$A$1:$ZZ$1, 0))</f>
        <v/>
      </c>
    </row>
    <row r="61">
      <c r="A61">
        <f>INDEX(resultados!$A$2:$ZZ$298, 55, MATCH($B$1, resultados!$A$1:$ZZ$1, 0))</f>
        <v/>
      </c>
      <c r="B61">
        <f>INDEX(resultados!$A$2:$ZZ$298, 55, MATCH($B$2, resultados!$A$1:$ZZ$1, 0))</f>
        <v/>
      </c>
      <c r="C61">
        <f>INDEX(resultados!$A$2:$ZZ$298, 55, MATCH($B$3, resultados!$A$1:$ZZ$1, 0))</f>
        <v/>
      </c>
    </row>
    <row r="62">
      <c r="A62">
        <f>INDEX(resultados!$A$2:$ZZ$298, 56, MATCH($B$1, resultados!$A$1:$ZZ$1, 0))</f>
        <v/>
      </c>
      <c r="B62">
        <f>INDEX(resultados!$A$2:$ZZ$298, 56, MATCH($B$2, resultados!$A$1:$ZZ$1, 0))</f>
        <v/>
      </c>
      <c r="C62">
        <f>INDEX(resultados!$A$2:$ZZ$298, 56, MATCH($B$3, resultados!$A$1:$ZZ$1, 0))</f>
        <v/>
      </c>
    </row>
    <row r="63">
      <c r="A63">
        <f>INDEX(resultados!$A$2:$ZZ$298, 57, MATCH($B$1, resultados!$A$1:$ZZ$1, 0))</f>
        <v/>
      </c>
      <c r="B63">
        <f>INDEX(resultados!$A$2:$ZZ$298, 57, MATCH($B$2, resultados!$A$1:$ZZ$1, 0))</f>
        <v/>
      </c>
      <c r="C63">
        <f>INDEX(resultados!$A$2:$ZZ$298, 57, MATCH($B$3, resultados!$A$1:$ZZ$1, 0))</f>
        <v/>
      </c>
    </row>
    <row r="64">
      <c r="A64">
        <f>INDEX(resultados!$A$2:$ZZ$298, 58, MATCH($B$1, resultados!$A$1:$ZZ$1, 0))</f>
        <v/>
      </c>
      <c r="B64">
        <f>INDEX(resultados!$A$2:$ZZ$298, 58, MATCH($B$2, resultados!$A$1:$ZZ$1, 0))</f>
        <v/>
      </c>
      <c r="C64">
        <f>INDEX(resultados!$A$2:$ZZ$298, 58, MATCH($B$3, resultados!$A$1:$ZZ$1, 0))</f>
        <v/>
      </c>
    </row>
    <row r="65">
      <c r="A65">
        <f>INDEX(resultados!$A$2:$ZZ$298, 59, MATCH($B$1, resultados!$A$1:$ZZ$1, 0))</f>
        <v/>
      </c>
      <c r="B65">
        <f>INDEX(resultados!$A$2:$ZZ$298, 59, MATCH($B$2, resultados!$A$1:$ZZ$1, 0))</f>
        <v/>
      </c>
      <c r="C65">
        <f>INDEX(resultados!$A$2:$ZZ$298, 59, MATCH($B$3, resultados!$A$1:$ZZ$1, 0))</f>
        <v/>
      </c>
    </row>
    <row r="66">
      <c r="A66">
        <f>INDEX(resultados!$A$2:$ZZ$298, 60, MATCH($B$1, resultados!$A$1:$ZZ$1, 0))</f>
        <v/>
      </c>
      <c r="B66">
        <f>INDEX(resultados!$A$2:$ZZ$298, 60, MATCH($B$2, resultados!$A$1:$ZZ$1, 0))</f>
        <v/>
      </c>
      <c r="C66">
        <f>INDEX(resultados!$A$2:$ZZ$298, 60, MATCH($B$3, resultados!$A$1:$ZZ$1, 0))</f>
        <v/>
      </c>
    </row>
    <row r="67">
      <c r="A67">
        <f>INDEX(resultados!$A$2:$ZZ$298, 61, MATCH($B$1, resultados!$A$1:$ZZ$1, 0))</f>
        <v/>
      </c>
      <c r="B67">
        <f>INDEX(resultados!$A$2:$ZZ$298, 61, MATCH($B$2, resultados!$A$1:$ZZ$1, 0))</f>
        <v/>
      </c>
      <c r="C67">
        <f>INDEX(resultados!$A$2:$ZZ$298, 61, MATCH($B$3, resultados!$A$1:$ZZ$1, 0))</f>
        <v/>
      </c>
    </row>
    <row r="68">
      <c r="A68">
        <f>INDEX(resultados!$A$2:$ZZ$298, 62, MATCH($B$1, resultados!$A$1:$ZZ$1, 0))</f>
        <v/>
      </c>
      <c r="B68">
        <f>INDEX(resultados!$A$2:$ZZ$298, 62, MATCH($B$2, resultados!$A$1:$ZZ$1, 0))</f>
        <v/>
      </c>
      <c r="C68">
        <f>INDEX(resultados!$A$2:$ZZ$298, 62, MATCH($B$3, resultados!$A$1:$ZZ$1, 0))</f>
        <v/>
      </c>
    </row>
    <row r="69">
      <c r="A69">
        <f>INDEX(resultados!$A$2:$ZZ$298, 63, MATCH($B$1, resultados!$A$1:$ZZ$1, 0))</f>
        <v/>
      </c>
      <c r="B69">
        <f>INDEX(resultados!$A$2:$ZZ$298, 63, MATCH($B$2, resultados!$A$1:$ZZ$1, 0))</f>
        <v/>
      </c>
      <c r="C69">
        <f>INDEX(resultados!$A$2:$ZZ$298, 63, MATCH($B$3, resultados!$A$1:$ZZ$1, 0))</f>
        <v/>
      </c>
    </row>
    <row r="70">
      <c r="A70">
        <f>INDEX(resultados!$A$2:$ZZ$298, 64, MATCH($B$1, resultados!$A$1:$ZZ$1, 0))</f>
        <v/>
      </c>
      <c r="B70">
        <f>INDEX(resultados!$A$2:$ZZ$298, 64, MATCH($B$2, resultados!$A$1:$ZZ$1, 0))</f>
        <v/>
      </c>
      <c r="C70">
        <f>INDEX(resultados!$A$2:$ZZ$298, 64, MATCH($B$3, resultados!$A$1:$ZZ$1, 0))</f>
        <v/>
      </c>
    </row>
    <row r="71">
      <c r="A71">
        <f>INDEX(resultados!$A$2:$ZZ$298, 65, MATCH($B$1, resultados!$A$1:$ZZ$1, 0))</f>
        <v/>
      </c>
      <c r="B71">
        <f>INDEX(resultados!$A$2:$ZZ$298, 65, MATCH($B$2, resultados!$A$1:$ZZ$1, 0))</f>
        <v/>
      </c>
      <c r="C71">
        <f>INDEX(resultados!$A$2:$ZZ$298, 65, MATCH($B$3, resultados!$A$1:$ZZ$1, 0))</f>
        <v/>
      </c>
    </row>
    <row r="72">
      <c r="A72">
        <f>INDEX(resultados!$A$2:$ZZ$298, 66, MATCH($B$1, resultados!$A$1:$ZZ$1, 0))</f>
        <v/>
      </c>
      <c r="B72">
        <f>INDEX(resultados!$A$2:$ZZ$298, 66, MATCH($B$2, resultados!$A$1:$ZZ$1, 0))</f>
        <v/>
      </c>
      <c r="C72">
        <f>INDEX(resultados!$A$2:$ZZ$298, 66, MATCH($B$3, resultados!$A$1:$ZZ$1, 0))</f>
        <v/>
      </c>
    </row>
    <row r="73">
      <c r="A73">
        <f>INDEX(resultados!$A$2:$ZZ$298, 67, MATCH($B$1, resultados!$A$1:$ZZ$1, 0))</f>
        <v/>
      </c>
      <c r="B73">
        <f>INDEX(resultados!$A$2:$ZZ$298, 67, MATCH($B$2, resultados!$A$1:$ZZ$1, 0))</f>
        <v/>
      </c>
      <c r="C73">
        <f>INDEX(resultados!$A$2:$ZZ$298, 67, MATCH($B$3, resultados!$A$1:$ZZ$1, 0))</f>
        <v/>
      </c>
    </row>
    <row r="74">
      <c r="A74">
        <f>INDEX(resultados!$A$2:$ZZ$298, 68, MATCH($B$1, resultados!$A$1:$ZZ$1, 0))</f>
        <v/>
      </c>
      <c r="B74">
        <f>INDEX(resultados!$A$2:$ZZ$298, 68, MATCH($B$2, resultados!$A$1:$ZZ$1, 0))</f>
        <v/>
      </c>
      <c r="C74">
        <f>INDEX(resultados!$A$2:$ZZ$298, 68, MATCH($B$3, resultados!$A$1:$ZZ$1, 0))</f>
        <v/>
      </c>
    </row>
    <row r="75">
      <c r="A75">
        <f>INDEX(resultados!$A$2:$ZZ$298, 69, MATCH($B$1, resultados!$A$1:$ZZ$1, 0))</f>
        <v/>
      </c>
      <c r="B75">
        <f>INDEX(resultados!$A$2:$ZZ$298, 69, MATCH($B$2, resultados!$A$1:$ZZ$1, 0))</f>
        <v/>
      </c>
      <c r="C75">
        <f>INDEX(resultados!$A$2:$ZZ$298, 69, MATCH($B$3, resultados!$A$1:$ZZ$1, 0))</f>
        <v/>
      </c>
    </row>
    <row r="76">
      <c r="A76">
        <f>INDEX(resultados!$A$2:$ZZ$298, 70, MATCH($B$1, resultados!$A$1:$ZZ$1, 0))</f>
        <v/>
      </c>
      <c r="B76">
        <f>INDEX(resultados!$A$2:$ZZ$298, 70, MATCH($B$2, resultados!$A$1:$ZZ$1, 0))</f>
        <v/>
      </c>
      <c r="C76">
        <f>INDEX(resultados!$A$2:$ZZ$298, 70, MATCH($B$3, resultados!$A$1:$ZZ$1, 0))</f>
        <v/>
      </c>
    </row>
    <row r="77">
      <c r="A77">
        <f>INDEX(resultados!$A$2:$ZZ$298, 71, MATCH($B$1, resultados!$A$1:$ZZ$1, 0))</f>
        <v/>
      </c>
      <c r="B77">
        <f>INDEX(resultados!$A$2:$ZZ$298, 71, MATCH($B$2, resultados!$A$1:$ZZ$1, 0))</f>
        <v/>
      </c>
      <c r="C77">
        <f>INDEX(resultados!$A$2:$ZZ$298, 71, MATCH($B$3, resultados!$A$1:$ZZ$1, 0))</f>
        <v/>
      </c>
    </row>
    <row r="78">
      <c r="A78">
        <f>INDEX(resultados!$A$2:$ZZ$298, 72, MATCH($B$1, resultados!$A$1:$ZZ$1, 0))</f>
        <v/>
      </c>
      <c r="B78">
        <f>INDEX(resultados!$A$2:$ZZ$298, 72, MATCH($B$2, resultados!$A$1:$ZZ$1, 0))</f>
        <v/>
      </c>
      <c r="C78">
        <f>INDEX(resultados!$A$2:$ZZ$298, 72, MATCH($B$3, resultados!$A$1:$ZZ$1, 0))</f>
        <v/>
      </c>
    </row>
    <row r="79">
      <c r="A79">
        <f>INDEX(resultados!$A$2:$ZZ$298, 73, MATCH($B$1, resultados!$A$1:$ZZ$1, 0))</f>
        <v/>
      </c>
      <c r="B79">
        <f>INDEX(resultados!$A$2:$ZZ$298, 73, MATCH($B$2, resultados!$A$1:$ZZ$1, 0))</f>
        <v/>
      </c>
      <c r="C79">
        <f>INDEX(resultados!$A$2:$ZZ$298, 73, MATCH($B$3, resultados!$A$1:$ZZ$1, 0))</f>
        <v/>
      </c>
    </row>
    <row r="80">
      <c r="A80">
        <f>INDEX(resultados!$A$2:$ZZ$298, 74, MATCH($B$1, resultados!$A$1:$ZZ$1, 0))</f>
        <v/>
      </c>
      <c r="B80">
        <f>INDEX(resultados!$A$2:$ZZ$298, 74, MATCH($B$2, resultados!$A$1:$ZZ$1, 0))</f>
        <v/>
      </c>
      <c r="C80">
        <f>INDEX(resultados!$A$2:$ZZ$298, 74, MATCH($B$3, resultados!$A$1:$ZZ$1, 0))</f>
        <v/>
      </c>
    </row>
    <row r="81">
      <c r="A81">
        <f>INDEX(resultados!$A$2:$ZZ$298, 75, MATCH($B$1, resultados!$A$1:$ZZ$1, 0))</f>
        <v/>
      </c>
      <c r="B81">
        <f>INDEX(resultados!$A$2:$ZZ$298, 75, MATCH($B$2, resultados!$A$1:$ZZ$1, 0))</f>
        <v/>
      </c>
      <c r="C81">
        <f>INDEX(resultados!$A$2:$ZZ$298, 75, MATCH($B$3, resultados!$A$1:$ZZ$1, 0))</f>
        <v/>
      </c>
    </row>
    <row r="82">
      <c r="A82">
        <f>INDEX(resultados!$A$2:$ZZ$298, 76, MATCH($B$1, resultados!$A$1:$ZZ$1, 0))</f>
        <v/>
      </c>
      <c r="B82">
        <f>INDEX(resultados!$A$2:$ZZ$298, 76, MATCH($B$2, resultados!$A$1:$ZZ$1, 0))</f>
        <v/>
      </c>
      <c r="C82">
        <f>INDEX(resultados!$A$2:$ZZ$298, 76, MATCH($B$3, resultados!$A$1:$ZZ$1, 0))</f>
        <v/>
      </c>
    </row>
    <row r="83">
      <c r="A83">
        <f>INDEX(resultados!$A$2:$ZZ$298, 77, MATCH($B$1, resultados!$A$1:$ZZ$1, 0))</f>
        <v/>
      </c>
      <c r="B83">
        <f>INDEX(resultados!$A$2:$ZZ$298, 77, MATCH($B$2, resultados!$A$1:$ZZ$1, 0))</f>
        <v/>
      </c>
      <c r="C83">
        <f>INDEX(resultados!$A$2:$ZZ$298, 77, MATCH($B$3, resultados!$A$1:$ZZ$1, 0))</f>
        <v/>
      </c>
    </row>
    <row r="84">
      <c r="A84">
        <f>INDEX(resultados!$A$2:$ZZ$298, 78, MATCH($B$1, resultados!$A$1:$ZZ$1, 0))</f>
        <v/>
      </c>
      <c r="B84">
        <f>INDEX(resultados!$A$2:$ZZ$298, 78, MATCH($B$2, resultados!$A$1:$ZZ$1, 0))</f>
        <v/>
      </c>
      <c r="C84">
        <f>INDEX(resultados!$A$2:$ZZ$298, 78, MATCH($B$3, resultados!$A$1:$ZZ$1, 0))</f>
        <v/>
      </c>
    </row>
    <row r="85">
      <c r="A85">
        <f>INDEX(resultados!$A$2:$ZZ$298, 79, MATCH($B$1, resultados!$A$1:$ZZ$1, 0))</f>
        <v/>
      </c>
      <c r="B85">
        <f>INDEX(resultados!$A$2:$ZZ$298, 79, MATCH($B$2, resultados!$A$1:$ZZ$1, 0))</f>
        <v/>
      </c>
      <c r="C85">
        <f>INDEX(resultados!$A$2:$ZZ$298, 79, MATCH($B$3, resultados!$A$1:$ZZ$1, 0))</f>
        <v/>
      </c>
    </row>
    <row r="86">
      <c r="A86">
        <f>INDEX(resultados!$A$2:$ZZ$298, 80, MATCH($B$1, resultados!$A$1:$ZZ$1, 0))</f>
        <v/>
      </c>
      <c r="B86">
        <f>INDEX(resultados!$A$2:$ZZ$298, 80, MATCH($B$2, resultados!$A$1:$ZZ$1, 0))</f>
        <v/>
      </c>
      <c r="C86">
        <f>INDEX(resultados!$A$2:$ZZ$298, 80, MATCH($B$3, resultados!$A$1:$ZZ$1, 0))</f>
        <v/>
      </c>
    </row>
    <row r="87">
      <c r="A87">
        <f>INDEX(resultados!$A$2:$ZZ$298, 81, MATCH($B$1, resultados!$A$1:$ZZ$1, 0))</f>
        <v/>
      </c>
      <c r="B87">
        <f>INDEX(resultados!$A$2:$ZZ$298, 81, MATCH($B$2, resultados!$A$1:$ZZ$1, 0))</f>
        <v/>
      </c>
      <c r="C87">
        <f>INDEX(resultados!$A$2:$ZZ$298, 81, MATCH($B$3, resultados!$A$1:$ZZ$1, 0))</f>
        <v/>
      </c>
    </row>
    <row r="88">
      <c r="A88">
        <f>INDEX(resultados!$A$2:$ZZ$298, 82, MATCH($B$1, resultados!$A$1:$ZZ$1, 0))</f>
        <v/>
      </c>
      <c r="B88">
        <f>INDEX(resultados!$A$2:$ZZ$298, 82, MATCH($B$2, resultados!$A$1:$ZZ$1, 0))</f>
        <v/>
      </c>
      <c r="C88">
        <f>INDEX(resultados!$A$2:$ZZ$298, 82, MATCH($B$3, resultados!$A$1:$ZZ$1, 0))</f>
        <v/>
      </c>
    </row>
    <row r="89">
      <c r="A89">
        <f>INDEX(resultados!$A$2:$ZZ$298, 83, MATCH($B$1, resultados!$A$1:$ZZ$1, 0))</f>
        <v/>
      </c>
      <c r="B89">
        <f>INDEX(resultados!$A$2:$ZZ$298, 83, MATCH($B$2, resultados!$A$1:$ZZ$1, 0))</f>
        <v/>
      </c>
      <c r="C89">
        <f>INDEX(resultados!$A$2:$ZZ$298, 83, MATCH($B$3, resultados!$A$1:$ZZ$1, 0))</f>
        <v/>
      </c>
    </row>
    <row r="90">
      <c r="A90">
        <f>INDEX(resultados!$A$2:$ZZ$298, 84, MATCH($B$1, resultados!$A$1:$ZZ$1, 0))</f>
        <v/>
      </c>
      <c r="B90">
        <f>INDEX(resultados!$A$2:$ZZ$298, 84, MATCH($B$2, resultados!$A$1:$ZZ$1, 0))</f>
        <v/>
      </c>
      <c r="C90">
        <f>INDEX(resultados!$A$2:$ZZ$298, 84, MATCH($B$3, resultados!$A$1:$ZZ$1, 0))</f>
        <v/>
      </c>
    </row>
    <row r="91">
      <c r="A91">
        <f>INDEX(resultados!$A$2:$ZZ$298, 85, MATCH($B$1, resultados!$A$1:$ZZ$1, 0))</f>
        <v/>
      </c>
      <c r="B91">
        <f>INDEX(resultados!$A$2:$ZZ$298, 85, MATCH($B$2, resultados!$A$1:$ZZ$1, 0))</f>
        <v/>
      </c>
      <c r="C91">
        <f>INDEX(resultados!$A$2:$ZZ$298, 85, MATCH($B$3, resultados!$A$1:$ZZ$1, 0))</f>
        <v/>
      </c>
    </row>
    <row r="92">
      <c r="A92">
        <f>INDEX(resultados!$A$2:$ZZ$298, 86, MATCH($B$1, resultados!$A$1:$ZZ$1, 0))</f>
        <v/>
      </c>
      <c r="B92">
        <f>INDEX(resultados!$A$2:$ZZ$298, 86, MATCH($B$2, resultados!$A$1:$ZZ$1, 0))</f>
        <v/>
      </c>
      <c r="C92">
        <f>INDEX(resultados!$A$2:$ZZ$298, 86, MATCH($B$3, resultados!$A$1:$ZZ$1, 0))</f>
        <v/>
      </c>
    </row>
    <row r="93">
      <c r="A93">
        <f>INDEX(resultados!$A$2:$ZZ$298, 87, MATCH($B$1, resultados!$A$1:$ZZ$1, 0))</f>
        <v/>
      </c>
      <c r="B93">
        <f>INDEX(resultados!$A$2:$ZZ$298, 87, MATCH($B$2, resultados!$A$1:$ZZ$1, 0))</f>
        <v/>
      </c>
      <c r="C93">
        <f>INDEX(resultados!$A$2:$ZZ$298, 87, MATCH($B$3, resultados!$A$1:$ZZ$1, 0))</f>
        <v/>
      </c>
    </row>
    <row r="94">
      <c r="A94">
        <f>INDEX(resultados!$A$2:$ZZ$298, 88, MATCH($B$1, resultados!$A$1:$ZZ$1, 0))</f>
        <v/>
      </c>
      <c r="B94">
        <f>INDEX(resultados!$A$2:$ZZ$298, 88, MATCH($B$2, resultados!$A$1:$ZZ$1, 0))</f>
        <v/>
      </c>
      <c r="C94">
        <f>INDEX(resultados!$A$2:$ZZ$298, 88, MATCH($B$3, resultados!$A$1:$ZZ$1, 0))</f>
        <v/>
      </c>
    </row>
    <row r="95">
      <c r="A95">
        <f>INDEX(resultados!$A$2:$ZZ$298, 89, MATCH($B$1, resultados!$A$1:$ZZ$1, 0))</f>
        <v/>
      </c>
      <c r="B95">
        <f>INDEX(resultados!$A$2:$ZZ$298, 89, MATCH($B$2, resultados!$A$1:$ZZ$1, 0))</f>
        <v/>
      </c>
      <c r="C95">
        <f>INDEX(resultados!$A$2:$ZZ$298, 89, MATCH($B$3, resultados!$A$1:$ZZ$1, 0))</f>
        <v/>
      </c>
    </row>
    <row r="96">
      <c r="A96">
        <f>INDEX(resultados!$A$2:$ZZ$298, 90, MATCH($B$1, resultados!$A$1:$ZZ$1, 0))</f>
        <v/>
      </c>
      <c r="B96">
        <f>INDEX(resultados!$A$2:$ZZ$298, 90, MATCH($B$2, resultados!$A$1:$ZZ$1, 0))</f>
        <v/>
      </c>
      <c r="C96">
        <f>INDEX(resultados!$A$2:$ZZ$298, 90, MATCH($B$3, resultados!$A$1:$ZZ$1, 0))</f>
        <v/>
      </c>
    </row>
    <row r="97">
      <c r="A97">
        <f>INDEX(resultados!$A$2:$ZZ$298, 91, MATCH($B$1, resultados!$A$1:$ZZ$1, 0))</f>
        <v/>
      </c>
      <c r="B97">
        <f>INDEX(resultados!$A$2:$ZZ$298, 91, MATCH($B$2, resultados!$A$1:$ZZ$1, 0))</f>
        <v/>
      </c>
      <c r="C97">
        <f>INDEX(resultados!$A$2:$ZZ$298, 91, MATCH($B$3, resultados!$A$1:$ZZ$1, 0))</f>
        <v/>
      </c>
    </row>
    <row r="98">
      <c r="A98">
        <f>INDEX(resultados!$A$2:$ZZ$298, 92, MATCH($B$1, resultados!$A$1:$ZZ$1, 0))</f>
        <v/>
      </c>
      <c r="B98">
        <f>INDEX(resultados!$A$2:$ZZ$298, 92, MATCH($B$2, resultados!$A$1:$ZZ$1, 0))</f>
        <v/>
      </c>
      <c r="C98">
        <f>INDEX(resultados!$A$2:$ZZ$298, 92, MATCH($B$3, resultados!$A$1:$ZZ$1, 0))</f>
        <v/>
      </c>
    </row>
    <row r="99">
      <c r="A99">
        <f>INDEX(resultados!$A$2:$ZZ$298, 93, MATCH($B$1, resultados!$A$1:$ZZ$1, 0))</f>
        <v/>
      </c>
      <c r="B99">
        <f>INDEX(resultados!$A$2:$ZZ$298, 93, MATCH($B$2, resultados!$A$1:$ZZ$1, 0))</f>
        <v/>
      </c>
      <c r="C99">
        <f>INDEX(resultados!$A$2:$ZZ$298, 93, MATCH($B$3, resultados!$A$1:$ZZ$1, 0))</f>
        <v/>
      </c>
    </row>
    <row r="100">
      <c r="A100">
        <f>INDEX(resultados!$A$2:$ZZ$298, 94, MATCH($B$1, resultados!$A$1:$ZZ$1, 0))</f>
        <v/>
      </c>
      <c r="B100">
        <f>INDEX(resultados!$A$2:$ZZ$298, 94, MATCH($B$2, resultados!$A$1:$ZZ$1, 0))</f>
        <v/>
      </c>
      <c r="C100">
        <f>INDEX(resultados!$A$2:$ZZ$298, 94, MATCH($B$3, resultados!$A$1:$ZZ$1, 0))</f>
        <v/>
      </c>
    </row>
    <row r="101">
      <c r="A101">
        <f>INDEX(resultados!$A$2:$ZZ$298, 95, MATCH($B$1, resultados!$A$1:$ZZ$1, 0))</f>
        <v/>
      </c>
      <c r="B101">
        <f>INDEX(resultados!$A$2:$ZZ$298, 95, MATCH($B$2, resultados!$A$1:$ZZ$1, 0))</f>
        <v/>
      </c>
      <c r="C101">
        <f>INDEX(resultados!$A$2:$ZZ$298, 95, MATCH($B$3, resultados!$A$1:$ZZ$1, 0))</f>
        <v/>
      </c>
    </row>
    <row r="102">
      <c r="A102">
        <f>INDEX(resultados!$A$2:$ZZ$298, 96, MATCH($B$1, resultados!$A$1:$ZZ$1, 0))</f>
        <v/>
      </c>
      <c r="B102">
        <f>INDEX(resultados!$A$2:$ZZ$298, 96, MATCH($B$2, resultados!$A$1:$ZZ$1, 0))</f>
        <v/>
      </c>
      <c r="C102">
        <f>INDEX(resultados!$A$2:$ZZ$298, 96, MATCH($B$3, resultados!$A$1:$ZZ$1, 0))</f>
        <v/>
      </c>
    </row>
    <row r="103">
      <c r="A103">
        <f>INDEX(resultados!$A$2:$ZZ$298, 97, MATCH($B$1, resultados!$A$1:$ZZ$1, 0))</f>
        <v/>
      </c>
      <c r="B103">
        <f>INDEX(resultados!$A$2:$ZZ$298, 97, MATCH($B$2, resultados!$A$1:$ZZ$1, 0))</f>
        <v/>
      </c>
      <c r="C103">
        <f>INDEX(resultados!$A$2:$ZZ$298, 97, MATCH($B$3, resultados!$A$1:$ZZ$1, 0))</f>
        <v/>
      </c>
    </row>
    <row r="104">
      <c r="A104">
        <f>INDEX(resultados!$A$2:$ZZ$298, 98, MATCH($B$1, resultados!$A$1:$ZZ$1, 0))</f>
        <v/>
      </c>
      <c r="B104">
        <f>INDEX(resultados!$A$2:$ZZ$298, 98, MATCH($B$2, resultados!$A$1:$ZZ$1, 0))</f>
        <v/>
      </c>
      <c r="C104">
        <f>INDEX(resultados!$A$2:$ZZ$298, 98, MATCH($B$3, resultados!$A$1:$ZZ$1, 0))</f>
        <v/>
      </c>
    </row>
    <row r="105">
      <c r="A105">
        <f>INDEX(resultados!$A$2:$ZZ$298, 99, MATCH($B$1, resultados!$A$1:$ZZ$1, 0))</f>
        <v/>
      </c>
      <c r="B105">
        <f>INDEX(resultados!$A$2:$ZZ$298, 99, MATCH($B$2, resultados!$A$1:$ZZ$1, 0))</f>
        <v/>
      </c>
      <c r="C105">
        <f>INDEX(resultados!$A$2:$ZZ$298, 99, MATCH($B$3, resultados!$A$1:$ZZ$1, 0))</f>
        <v/>
      </c>
    </row>
    <row r="106">
      <c r="A106">
        <f>INDEX(resultados!$A$2:$ZZ$298, 100, MATCH($B$1, resultados!$A$1:$ZZ$1, 0))</f>
        <v/>
      </c>
      <c r="B106">
        <f>INDEX(resultados!$A$2:$ZZ$298, 100, MATCH($B$2, resultados!$A$1:$ZZ$1, 0))</f>
        <v/>
      </c>
      <c r="C106">
        <f>INDEX(resultados!$A$2:$ZZ$298, 100, MATCH($B$3, resultados!$A$1:$ZZ$1, 0))</f>
        <v/>
      </c>
    </row>
    <row r="107">
      <c r="A107">
        <f>INDEX(resultados!$A$2:$ZZ$298, 101, MATCH($B$1, resultados!$A$1:$ZZ$1, 0))</f>
        <v/>
      </c>
      <c r="B107">
        <f>INDEX(resultados!$A$2:$ZZ$298, 101, MATCH($B$2, resultados!$A$1:$ZZ$1, 0))</f>
        <v/>
      </c>
      <c r="C107">
        <f>INDEX(resultados!$A$2:$ZZ$298, 101, MATCH($B$3, resultados!$A$1:$ZZ$1, 0))</f>
        <v/>
      </c>
    </row>
    <row r="108">
      <c r="A108">
        <f>INDEX(resultados!$A$2:$ZZ$298, 102, MATCH($B$1, resultados!$A$1:$ZZ$1, 0))</f>
        <v/>
      </c>
      <c r="B108">
        <f>INDEX(resultados!$A$2:$ZZ$298, 102, MATCH($B$2, resultados!$A$1:$ZZ$1, 0))</f>
        <v/>
      </c>
      <c r="C108">
        <f>INDEX(resultados!$A$2:$ZZ$298, 102, MATCH($B$3, resultados!$A$1:$ZZ$1, 0))</f>
        <v/>
      </c>
    </row>
    <row r="109">
      <c r="A109">
        <f>INDEX(resultados!$A$2:$ZZ$298, 103, MATCH($B$1, resultados!$A$1:$ZZ$1, 0))</f>
        <v/>
      </c>
      <c r="B109">
        <f>INDEX(resultados!$A$2:$ZZ$298, 103, MATCH($B$2, resultados!$A$1:$ZZ$1, 0))</f>
        <v/>
      </c>
      <c r="C109">
        <f>INDEX(resultados!$A$2:$ZZ$298, 103, MATCH($B$3, resultados!$A$1:$ZZ$1, 0))</f>
        <v/>
      </c>
    </row>
    <row r="110">
      <c r="A110">
        <f>INDEX(resultados!$A$2:$ZZ$298, 104, MATCH($B$1, resultados!$A$1:$ZZ$1, 0))</f>
        <v/>
      </c>
      <c r="B110">
        <f>INDEX(resultados!$A$2:$ZZ$298, 104, MATCH($B$2, resultados!$A$1:$ZZ$1, 0))</f>
        <v/>
      </c>
      <c r="C110">
        <f>INDEX(resultados!$A$2:$ZZ$298, 104, MATCH($B$3, resultados!$A$1:$ZZ$1, 0))</f>
        <v/>
      </c>
    </row>
    <row r="111">
      <c r="A111">
        <f>INDEX(resultados!$A$2:$ZZ$298, 105, MATCH($B$1, resultados!$A$1:$ZZ$1, 0))</f>
        <v/>
      </c>
      <c r="B111">
        <f>INDEX(resultados!$A$2:$ZZ$298, 105, MATCH($B$2, resultados!$A$1:$ZZ$1, 0))</f>
        <v/>
      </c>
      <c r="C111">
        <f>INDEX(resultados!$A$2:$ZZ$298, 105, MATCH($B$3, resultados!$A$1:$ZZ$1, 0))</f>
        <v/>
      </c>
    </row>
    <row r="112">
      <c r="A112">
        <f>INDEX(resultados!$A$2:$ZZ$298, 106, MATCH($B$1, resultados!$A$1:$ZZ$1, 0))</f>
        <v/>
      </c>
      <c r="B112">
        <f>INDEX(resultados!$A$2:$ZZ$298, 106, MATCH($B$2, resultados!$A$1:$ZZ$1, 0))</f>
        <v/>
      </c>
      <c r="C112">
        <f>INDEX(resultados!$A$2:$ZZ$298, 106, MATCH($B$3, resultados!$A$1:$ZZ$1, 0))</f>
        <v/>
      </c>
    </row>
    <row r="113">
      <c r="A113">
        <f>INDEX(resultados!$A$2:$ZZ$298, 107, MATCH($B$1, resultados!$A$1:$ZZ$1, 0))</f>
        <v/>
      </c>
      <c r="B113">
        <f>INDEX(resultados!$A$2:$ZZ$298, 107, MATCH($B$2, resultados!$A$1:$ZZ$1, 0))</f>
        <v/>
      </c>
      <c r="C113">
        <f>INDEX(resultados!$A$2:$ZZ$298, 107, MATCH($B$3, resultados!$A$1:$ZZ$1, 0))</f>
        <v/>
      </c>
    </row>
    <row r="114">
      <c r="A114">
        <f>INDEX(resultados!$A$2:$ZZ$298, 108, MATCH($B$1, resultados!$A$1:$ZZ$1, 0))</f>
        <v/>
      </c>
      <c r="B114">
        <f>INDEX(resultados!$A$2:$ZZ$298, 108, MATCH($B$2, resultados!$A$1:$ZZ$1, 0))</f>
        <v/>
      </c>
      <c r="C114">
        <f>INDEX(resultados!$A$2:$ZZ$298, 108, MATCH($B$3, resultados!$A$1:$ZZ$1, 0))</f>
        <v/>
      </c>
    </row>
    <row r="115">
      <c r="A115">
        <f>INDEX(resultados!$A$2:$ZZ$298, 109, MATCH($B$1, resultados!$A$1:$ZZ$1, 0))</f>
        <v/>
      </c>
      <c r="B115">
        <f>INDEX(resultados!$A$2:$ZZ$298, 109, MATCH($B$2, resultados!$A$1:$ZZ$1, 0))</f>
        <v/>
      </c>
      <c r="C115">
        <f>INDEX(resultados!$A$2:$ZZ$298, 109, MATCH($B$3, resultados!$A$1:$ZZ$1, 0))</f>
        <v/>
      </c>
    </row>
    <row r="116">
      <c r="A116">
        <f>INDEX(resultados!$A$2:$ZZ$298, 110, MATCH($B$1, resultados!$A$1:$ZZ$1, 0))</f>
        <v/>
      </c>
      <c r="B116">
        <f>INDEX(resultados!$A$2:$ZZ$298, 110, MATCH($B$2, resultados!$A$1:$ZZ$1, 0))</f>
        <v/>
      </c>
      <c r="C116">
        <f>INDEX(resultados!$A$2:$ZZ$298, 110, MATCH($B$3, resultados!$A$1:$ZZ$1, 0))</f>
        <v/>
      </c>
    </row>
    <row r="117">
      <c r="A117">
        <f>INDEX(resultados!$A$2:$ZZ$298, 111, MATCH($B$1, resultados!$A$1:$ZZ$1, 0))</f>
        <v/>
      </c>
      <c r="B117">
        <f>INDEX(resultados!$A$2:$ZZ$298, 111, MATCH($B$2, resultados!$A$1:$ZZ$1, 0))</f>
        <v/>
      </c>
      <c r="C117">
        <f>INDEX(resultados!$A$2:$ZZ$298, 111, MATCH($B$3, resultados!$A$1:$ZZ$1, 0))</f>
        <v/>
      </c>
    </row>
    <row r="118">
      <c r="A118">
        <f>INDEX(resultados!$A$2:$ZZ$298, 112, MATCH($B$1, resultados!$A$1:$ZZ$1, 0))</f>
        <v/>
      </c>
      <c r="B118">
        <f>INDEX(resultados!$A$2:$ZZ$298, 112, MATCH($B$2, resultados!$A$1:$ZZ$1, 0))</f>
        <v/>
      </c>
      <c r="C118">
        <f>INDEX(resultados!$A$2:$ZZ$298, 112, MATCH($B$3, resultados!$A$1:$ZZ$1, 0))</f>
        <v/>
      </c>
    </row>
    <row r="119">
      <c r="A119">
        <f>INDEX(resultados!$A$2:$ZZ$298, 113, MATCH($B$1, resultados!$A$1:$ZZ$1, 0))</f>
        <v/>
      </c>
      <c r="B119">
        <f>INDEX(resultados!$A$2:$ZZ$298, 113, MATCH($B$2, resultados!$A$1:$ZZ$1, 0))</f>
        <v/>
      </c>
      <c r="C119">
        <f>INDEX(resultados!$A$2:$ZZ$298, 113, MATCH($B$3, resultados!$A$1:$ZZ$1, 0))</f>
        <v/>
      </c>
    </row>
    <row r="120">
      <c r="A120">
        <f>INDEX(resultados!$A$2:$ZZ$298, 114, MATCH($B$1, resultados!$A$1:$ZZ$1, 0))</f>
        <v/>
      </c>
      <c r="B120">
        <f>INDEX(resultados!$A$2:$ZZ$298, 114, MATCH($B$2, resultados!$A$1:$ZZ$1, 0))</f>
        <v/>
      </c>
      <c r="C120">
        <f>INDEX(resultados!$A$2:$ZZ$298, 114, MATCH($B$3, resultados!$A$1:$ZZ$1, 0))</f>
        <v/>
      </c>
    </row>
    <row r="121">
      <c r="A121">
        <f>INDEX(resultados!$A$2:$ZZ$298, 115, MATCH($B$1, resultados!$A$1:$ZZ$1, 0))</f>
        <v/>
      </c>
      <c r="B121">
        <f>INDEX(resultados!$A$2:$ZZ$298, 115, MATCH($B$2, resultados!$A$1:$ZZ$1, 0))</f>
        <v/>
      </c>
      <c r="C121">
        <f>INDEX(resultados!$A$2:$ZZ$298, 115, MATCH($B$3, resultados!$A$1:$ZZ$1, 0))</f>
        <v/>
      </c>
    </row>
    <row r="122">
      <c r="A122">
        <f>INDEX(resultados!$A$2:$ZZ$298, 116, MATCH($B$1, resultados!$A$1:$ZZ$1, 0))</f>
        <v/>
      </c>
      <c r="B122">
        <f>INDEX(resultados!$A$2:$ZZ$298, 116, MATCH($B$2, resultados!$A$1:$ZZ$1, 0))</f>
        <v/>
      </c>
      <c r="C122">
        <f>INDEX(resultados!$A$2:$ZZ$298, 116, MATCH($B$3, resultados!$A$1:$ZZ$1, 0))</f>
        <v/>
      </c>
    </row>
    <row r="123">
      <c r="A123">
        <f>INDEX(resultados!$A$2:$ZZ$298, 117, MATCH($B$1, resultados!$A$1:$ZZ$1, 0))</f>
        <v/>
      </c>
      <c r="B123">
        <f>INDEX(resultados!$A$2:$ZZ$298, 117, MATCH($B$2, resultados!$A$1:$ZZ$1, 0))</f>
        <v/>
      </c>
      <c r="C123">
        <f>INDEX(resultados!$A$2:$ZZ$298, 117, MATCH($B$3, resultados!$A$1:$ZZ$1, 0))</f>
        <v/>
      </c>
    </row>
    <row r="124">
      <c r="A124">
        <f>INDEX(resultados!$A$2:$ZZ$298, 118, MATCH($B$1, resultados!$A$1:$ZZ$1, 0))</f>
        <v/>
      </c>
      <c r="B124">
        <f>INDEX(resultados!$A$2:$ZZ$298, 118, MATCH($B$2, resultados!$A$1:$ZZ$1, 0))</f>
        <v/>
      </c>
      <c r="C124">
        <f>INDEX(resultados!$A$2:$ZZ$298, 118, MATCH($B$3, resultados!$A$1:$ZZ$1, 0))</f>
        <v/>
      </c>
    </row>
    <row r="125">
      <c r="A125">
        <f>INDEX(resultados!$A$2:$ZZ$298, 119, MATCH($B$1, resultados!$A$1:$ZZ$1, 0))</f>
        <v/>
      </c>
      <c r="B125">
        <f>INDEX(resultados!$A$2:$ZZ$298, 119, MATCH($B$2, resultados!$A$1:$ZZ$1, 0))</f>
        <v/>
      </c>
      <c r="C125">
        <f>INDEX(resultados!$A$2:$ZZ$298, 119, MATCH($B$3, resultados!$A$1:$ZZ$1, 0))</f>
        <v/>
      </c>
    </row>
    <row r="126">
      <c r="A126">
        <f>INDEX(resultados!$A$2:$ZZ$298, 120, MATCH($B$1, resultados!$A$1:$ZZ$1, 0))</f>
        <v/>
      </c>
      <c r="B126">
        <f>INDEX(resultados!$A$2:$ZZ$298, 120, MATCH($B$2, resultados!$A$1:$ZZ$1, 0))</f>
        <v/>
      </c>
      <c r="C126">
        <f>INDEX(resultados!$A$2:$ZZ$298, 120, MATCH($B$3, resultados!$A$1:$ZZ$1, 0))</f>
        <v/>
      </c>
    </row>
    <row r="127">
      <c r="A127">
        <f>INDEX(resultados!$A$2:$ZZ$298, 121, MATCH($B$1, resultados!$A$1:$ZZ$1, 0))</f>
        <v/>
      </c>
      <c r="B127">
        <f>INDEX(resultados!$A$2:$ZZ$298, 121, MATCH($B$2, resultados!$A$1:$ZZ$1, 0))</f>
        <v/>
      </c>
      <c r="C127">
        <f>INDEX(resultados!$A$2:$ZZ$298, 121, MATCH($B$3, resultados!$A$1:$ZZ$1, 0))</f>
        <v/>
      </c>
    </row>
    <row r="128">
      <c r="A128">
        <f>INDEX(resultados!$A$2:$ZZ$298, 122, MATCH($B$1, resultados!$A$1:$ZZ$1, 0))</f>
        <v/>
      </c>
      <c r="B128">
        <f>INDEX(resultados!$A$2:$ZZ$298, 122, MATCH($B$2, resultados!$A$1:$ZZ$1, 0))</f>
        <v/>
      </c>
      <c r="C128">
        <f>INDEX(resultados!$A$2:$ZZ$298, 122, MATCH($B$3, resultados!$A$1:$ZZ$1, 0))</f>
        <v/>
      </c>
    </row>
    <row r="129">
      <c r="A129">
        <f>INDEX(resultados!$A$2:$ZZ$298, 123, MATCH($B$1, resultados!$A$1:$ZZ$1, 0))</f>
        <v/>
      </c>
      <c r="B129">
        <f>INDEX(resultados!$A$2:$ZZ$298, 123, MATCH($B$2, resultados!$A$1:$ZZ$1, 0))</f>
        <v/>
      </c>
      <c r="C129">
        <f>INDEX(resultados!$A$2:$ZZ$298, 123, MATCH($B$3, resultados!$A$1:$ZZ$1, 0))</f>
        <v/>
      </c>
    </row>
    <row r="130">
      <c r="A130">
        <f>INDEX(resultados!$A$2:$ZZ$298, 124, MATCH($B$1, resultados!$A$1:$ZZ$1, 0))</f>
        <v/>
      </c>
      <c r="B130">
        <f>INDEX(resultados!$A$2:$ZZ$298, 124, MATCH($B$2, resultados!$A$1:$ZZ$1, 0))</f>
        <v/>
      </c>
      <c r="C130">
        <f>INDEX(resultados!$A$2:$ZZ$298, 124, MATCH($B$3, resultados!$A$1:$ZZ$1, 0))</f>
        <v/>
      </c>
    </row>
    <row r="131">
      <c r="A131">
        <f>INDEX(resultados!$A$2:$ZZ$298, 125, MATCH($B$1, resultados!$A$1:$ZZ$1, 0))</f>
        <v/>
      </c>
      <c r="B131">
        <f>INDEX(resultados!$A$2:$ZZ$298, 125, MATCH($B$2, resultados!$A$1:$ZZ$1, 0))</f>
        <v/>
      </c>
      <c r="C131">
        <f>INDEX(resultados!$A$2:$ZZ$298, 125, MATCH($B$3, resultados!$A$1:$ZZ$1, 0))</f>
        <v/>
      </c>
    </row>
    <row r="132">
      <c r="A132">
        <f>INDEX(resultados!$A$2:$ZZ$298, 126, MATCH($B$1, resultados!$A$1:$ZZ$1, 0))</f>
        <v/>
      </c>
      <c r="B132">
        <f>INDEX(resultados!$A$2:$ZZ$298, 126, MATCH($B$2, resultados!$A$1:$ZZ$1, 0))</f>
        <v/>
      </c>
      <c r="C132">
        <f>INDEX(resultados!$A$2:$ZZ$298, 126, MATCH($B$3, resultados!$A$1:$ZZ$1, 0))</f>
        <v/>
      </c>
    </row>
    <row r="133">
      <c r="A133">
        <f>INDEX(resultados!$A$2:$ZZ$298, 127, MATCH($B$1, resultados!$A$1:$ZZ$1, 0))</f>
        <v/>
      </c>
      <c r="B133">
        <f>INDEX(resultados!$A$2:$ZZ$298, 127, MATCH($B$2, resultados!$A$1:$ZZ$1, 0))</f>
        <v/>
      </c>
      <c r="C133">
        <f>INDEX(resultados!$A$2:$ZZ$298, 127, MATCH($B$3, resultados!$A$1:$ZZ$1, 0))</f>
        <v/>
      </c>
    </row>
    <row r="134">
      <c r="A134">
        <f>INDEX(resultados!$A$2:$ZZ$298, 128, MATCH($B$1, resultados!$A$1:$ZZ$1, 0))</f>
        <v/>
      </c>
      <c r="B134">
        <f>INDEX(resultados!$A$2:$ZZ$298, 128, MATCH($B$2, resultados!$A$1:$ZZ$1, 0))</f>
        <v/>
      </c>
      <c r="C134">
        <f>INDEX(resultados!$A$2:$ZZ$298, 128, MATCH($B$3, resultados!$A$1:$ZZ$1, 0))</f>
        <v/>
      </c>
    </row>
    <row r="135">
      <c r="A135">
        <f>INDEX(resultados!$A$2:$ZZ$298, 129, MATCH($B$1, resultados!$A$1:$ZZ$1, 0))</f>
        <v/>
      </c>
      <c r="B135">
        <f>INDEX(resultados!$A$2:$ZZ$298, 129, MATCH($B$2, resultados!$A$1:$ZZ$1, 0))</f>
        <v/>
      </c>
      <c r="C135">
        <f>INDEX(resultados!$A$2:$ZZ$298, 129, MATCH($B$3, resultados!$A$1:$ZZ$1, 0))</f>
        <v/>
      </c>
    </row>
    <row r="136">
      <c r="A136">
        <f>INDEX(resultados!$A$2:$ZZ$298, 130, MATCH($B$1, resultados!$A$1:$ZZ$1, 0))</f>
        <v/>
      </c>
      <c r="B136">
        <f>INDEX(resultados!$A$2:$ZZ$298, 130, MATCH($B$2, resultados!$A$1:$ZZ$1, 0))</f>
        <v/>
      </c>
      <c r="C136">
        <f>INDEX(resultados!$A$2:$ZZ$298, 130, MATCH($B$3, resultados!$A$1:$ZZ$1, 0))</f>
        <v/>
      </c>
    </row>
    <row r="137">
      <c r="A137">
        <f>INDEX(resultados!$A$2:$ZZ$298, 131, MATCH($B$1, resultados!$A$1:$ZZ$1, 0))</f>
        <v/>
      </c>
      <c r="B137">
        <f>INDEX(resultados!$A$2:$ZZ$298, 131, MATCH($B$2, resultados!$A$1:$ZZ$1, 0))</f>
        <v/>
      </c>
      <c r="C137">
        <f>INDEX(resultados!$A$2:$ZZ$298, 131, MATCH($B$3, resultados!$A$1:$ZZ$1, 0))</f>
        <v/>
      </c>
    </row>
    <row r="138">
      <c r="A138">
        <f>INDEX(resultados!$A$2:$ZZ$298, 132, MATCH($B$1, resultados!$A$1:$ZZ$1, 0))</f>
        <v/>
      </c>
      <c r="B138">
        <f>INDEX(resultados!$A$2:$ZZ$298, 132, MATCH($B$2, resultados!$A$1:$ZZ$1, 0))</f>
        <v/>
      </c>
      <c r="C138">
        <f>INDEX(resultados!$A$2:$ZZ$298, 132, MATCH($B$3, resultados!$A$1:$ZZ$1, 0))</f>
        <v/>
      </c>
    </row>
    <row r="139">
      <c r="A139">
        <f>INDEX(resultados!$A$2:$ZZ$298, 133, MATCH($B$1, resultados!$A$1:$ZZ$1, 0))</f>
        <v/>
      </c>
      <c r="B139">
        <f>INDEX(resultados!$A$2:$ZZ$298, 133, MATCH($B$2, resultados!$A$1:$ZZ$1, 0))</f>
        <v/>
      </c>
      <c r="C139">
        <f>INDEX(resultados!$A$2:$ZZ$298, 133, MATCH($B$3, resultados!$A$1:$ZZ$1, 0))</f>
        <v/>
      </c>
    </row>
    <row r="140">
      <c r="A140">
        <f>INDEX(resultados!$A$2:$ZZ$298, 134, MATCH($B$1, resultados!$A$1:$ZZ$1, 0))</f>
        <v/>
      </c>
      <c r="B140">
        <f>INDEX(resultados!$A$2:$ZZ$298, 134, MATCH($B$2, resultados!$A$1:$ZZ$1, 0))</f>
        <v/>
      </c>
      <c r="C140">
        <f>INDEX(resultados!$A$2:$ZZ$298, 134, MATCH($B$3, resultados!$A$1:$ZZ$1, 0))</f>
        <v/>
      </c>
    </row>
    <row r="141">
      <c r="A141">
        <f>INDEX(resultados!$A$2:$ZZ$298, 135, MATCH($B$1, resultados!$A$1:$ZZ$1, 0))</f>
        <v/>
      </c>
      <c r="B141">
        <f>INDEX(resultados!$A$2:$ZZ$298, 135, MATCH($B$2, resultados!$A$1:$ZZ$1, 0))</f>
        <v/>
      </c>
      <c r="C141">
        <f>INDEX(resultados!$A$2:$ZZ$298, 135, MATCH($B$3, resultados!$A$1:$ZZ$1, 0))</f>
        <v/>
      </c>
    </row>
    <row r="142">
      <c r="A142">
        <f>INDEX(resultados!$A$2:$ZZ$298, 136, MATCH($B$1, resultados!$A$1:$ZZ$1, 0))</f>
        <v/>
      </c>
      <c r="B142">
        <f>INDEX(resultados!$A$2:$ZZ$298, 136, MATCH($B$2, resultados!$A$1:$ZZ$1, 0))</f>
        <v/>
      </c>
      <c r="C142">
        <f>INDEX(resultados!$A$2:$ZZ$298, 136, MATCH($B$3, resultados!$A$1:$ZZ$1, 0))</f>
        <v/>
      </c>
    </row>
    <row r="143">
      <c r="A143">
        <f>INDEX(resultados!$A$2:$ZZ$298, 137, MATCH($B$1, resultados!$A$1:$ZZ$1, 0))</f>
        <v/>
      </c>
      <c r="B143">
        <f>INDEX(resultados!$A$2:$ZZ$298, 137, MATCH($B$2, resultados!$A$1:$ZZ$1, 0))</f>
        <v/>
      </c>
      <c r="C143">
        <f>INDEX(resultados!$A$2:$ZZ$298, 137, MATCH($B$3, resultados!$A$1:$ZZ$1, 0))</f>
        <v/>
      </c>
    </row>
    <row r="144">
      <c r="A144">
        <f>INDEX(resultados!$A$2:$ZZ$298, 138, MATCH($B$1, resultados!$A$1:$ZZ$1, 0))</f>
        <v/>
      </c>
      <c r="B144">
        <f>INDEX(resultados!$A$2:$ZZ$298, 138, MATCH($B$2, resultados!$A$1:$ZZ$1, 0))</f>
        <v/>
      </c>
      <c r="C144">
        <f>INDEX(resultados!$A$2:$ZZ$298, 138, MATCH($B$3, resultados!$A$1:$ZZ$1, 0))</f>
        <v/>
      </c>
    </row>
    <row r="145">
      <c r="A145">
        <f>INDEX(resultados!$A$2:$ZZ$298, 139, MATCH($B$1, resultados!$A$1:$ZZ$1, 0))</f>
        <v/>
      </c>
      <c r="B145">
        <f>INDEX(resultados!$A$2:$ZZ$298, 139, MATCH($B$2, resultados!$A$1:$ZZ$1, 0))</f>
        <v/>
      </c>
      <c r="C145">
        <f>INDEX(resultados!$A$2:$ZZ$298, 139, MATCH($B$3, resultados!$A$1:$ZZ$1, 0))</f>
        <v/>
      </c>
    </row>
    <row r="146">
      <c r="A146">
        <f>INDEX(resultados!$A$2:$ZZ$298, 140, MATCH($B$1, resultados!$A$1:$ZZ$1, 0))</f>
        <v/>
      </c>
      <c r="B146">
        <f>INDEX(resultados!$A$2:$ZZ$298, 140, MATCH($B$2, resultados!$A$1:$ZZ$1, 0))</f>
        <v/>
      </c>
      <c r="C146">
        <f>INDEX(resultados!$A$2:$ZZ$298, 140, MATCH($B$3, resultados!$A$1:$ZZ$1, 0))</f>
        <v/>
      </c>
    </row>
    <row r="147">
      <c r="A147">
        <f>INDEX(resultados!$A$2:$ZZ$298, 141, MATCH($B$1, resultados!$A$1:$ZZ$1, 0))</f>
        <v/>
      </c>
      <c r="B147">
        <f>INDEX(resultados!$A$2:$ZZ$298, 141, MATCH($B$2, resultados!$A$1:$ZZ$1, 0))</f>
        <v/>
      </c>
      <c r="C147">
        <f>INDEX(resultados!$A$2:$ZZ$298, 141, MATCH($B$3, resultados!$A$1:$ZZ$1, 0))</f>
        <v/>
      </c>
    </row>
    <row r="148">
      <c r="A148">
        <f>INDEX(resultados!$A$2:$ZZ$298, 142, MATCH($B$1, resultados!$A$1:$ZZ$1, 0))</f>
        <v/>
      </c>
      <c r="B148">
        <f>INDEX(resultados!$A$2:$ZZ$298, 142, MATCH($B$2, resultados!$A$1:$ZZ$1, 0))</f>
        <v/>
      </c>
      <c r="C148">
        <f>INDEX(resultados!$A$2:$ZZ$298, 142, MATCH($B$3, resultados!$A$1:$ZZ$1, 0))</f>
        <v/>
      </c>
    </row>
    <row r="149">
      <c r="A149">
        <f>INDEX(resultados!$A$2:$ZZ$298, 143, MATCH($B$1, resultados!$A$1:$ZZ$1, 0))</f>
        <v/>
      </c>
      <c r="B149">
        <f>INDEX(resultados!$A$2:$ZZ$298, 143, MATCH($B$2, resultados!$A$1:$ZZ$1, 0))</f>
        <v/>
      </c>
      <c r="C149">
        <f>INDEX(resultados!$A$2:$ZZ$298, 143, MATCH($B$3, resultados!$A$1:$ZZ$1, 0))</f>
        <v/>
      </c>
    </row>
    <row r="150">
      <c r="A150">
        <f>INDEX(resultados!$A$2:$ZZ$298, 144, MATCH($B$1, resultados!$A$1:$ZZ$1, 0))</f>
        <v/>
      </c>
      <c r="B150">
        <f>INDEX(resultados!$A$2:$ZZ$298, 144, MATCH($B$2, resultados!$A$1:$ZZ$1, 0))</f>
        <v/>
      </c>
      <c r="C150">
        <f>INDEX(resultados!$A$2:$ZZ$298, 144, MATCH($B$3, resultados!$A$1:$ZZ$1, 0))</f>
        <v/>
      </c>
    </row>
    <row r="151">
      <c r="A151">
        <f>INDEX(resultados!$A$2:$ZZ$298, 145, MATCH($B$1, resultados!$A$1:$ZZ$1, 0))</f>
        <v/>
      </c>
      <c r="B151">
        <f>INDEX(resultados!$A$2:$ZZ$298, 145, MATCH($B$2, resultados!$A$1:$ZZ$1, 0))</f>
        <v/>
      </c>
      <c r="C151">
        <f>INDEX(resultados!$A$2:$ZZ$298, 145, MATCH($B$3, resultados!$A$1:$ZZ$1, 0))</f>
        <v/>
      </c>
    </row>
    <row r="152">
      <c r="A152">
        <f>INDEX(resultados!$A$2:$ZZ$298, 146, MATCH($B$1, resultados!$A$1:$ZZ$1, 0))</f>
        <v/>
      </c>
      <c r="B152">
        <f>INDEX(resultados!$A$2:$ZZ$298, 146, MATCH($B$2, resultados!$A$1:$ZZ$1, 0))</f>
        <v/>
      </c>
      <c r="C152">
        <f>INDEX(resultados!$A$2:$ZZ$298, 146, MATCH($B$3, resultados!$A$1:$ZZ$1, 0))</f>
        <v/>
      </c>
    </row>
    <row r="153">
      <c r="A153">
        <f>INDEX(resultados!$A$2:$ZZ$298, 147, MATCH($B$1, resultados!$A$1:$ZZ$1, 0))</f>
        <v/>
      </c>
      <c r="B153">
        <f>INDEX(resultados!$A$2:$ZZ$298, 147, MATCH($B$2, resultados!$A$1:$ZZ$1, 0))</f>
        <v/>
      </c>
      <c r="C153">
        <f>INDEX(resultados!$A$2:$ZZ$298, 147, MATCH($B$3, resultados!$A$1:$ZZ$1, 0))</f>
        <v/>
      </c>
    </row>
    <row r="154">
      <c r="A154">
        <f>INDEX(resultados!$A$2:$ZZ$298, 148, MATCH($B$1, resultados!$A$1:$ZZ$1, 0))</f>
        <v/>
      </c>
      <c r="B154">
        <f>INDEX(resultados!$A$2:$ZZ$298, 148, MATCH($B$2, resultados!$A$1:$ZZ$1, 0))</f>
        <v/>
      </c>
      <c r="C154">
        <f>INDEX(resultados!$A$2:$ZZ$298, 148, MATCH($B$3, resultados!$A$1:$ZZ$1, 0))</f>
        <v/>
      </c>
    </row>
    <row r="155">
      <c r="A155">
        <f>INDEX(resultados!$A$2:$ZZ$298, 149, MATCH($B$1, resultados!$A$1:$ZZ$1, 0))</f>
        <v/>
      </c>
      <c r="B155">
        <f>INDEX(resultados!$A$2:$ZZ$298, 149, MATCH($B$2, resultados!$A$1:$ZZ$1, 0))</f>
        <v/>
      </c>
      <c r="C155">
        <f>INDEX(resultados!$A$2:$ZZ$298, 149, MATCH($B$3, resultados!$A$1:$ZZ$1, 0))</f>
        <v/>
      </c>
    </row>
    <row r="156">
      <c r="A156">
        <f>INDEX(resultados!$A$2:$ZZ$298, 150, MATCH($B$1, resultados!$A$1:$ZZ$1, 0))</f>
        <v/>
      </c>
      <c r="B156">
        <f>INDEX(resultados!$A$2:$ZZ$298, 150, MATCH($B$2, resultados!$A$1:$ZZ$1, 0))</f>
        <v/>
      </c>
      <c r="C156">
        <f>INDEX(resultados!$A$2:$ZZ$298, 150, MATCH($B$3, resultados!$A$1:$ZZ$1, 0))</f>
        <v/>
      </c>
    </row>
    <row r="157">
      <c r="A157">
        <f>INDEX(resultados!$A$2:$ZZ$298, 151, MATCH($B$1, resultados!$A$1:$ZZ$1, 0))</f>
        <v/>
      </c>
      <c r="B157">
        <f>INDEX(resultados!$A$2:$ZZ$298, 151, MATCH($B$2, resultados!$A$1:$ZZ$1, 0))</f>
        <v/>
      </c>
      <c r="C157">
        <f>INDEX(resultados!$A$2:$ZZ$298, 151, MATCH($B$3, resultados!$A$1:$ZZ$1, 0))</f>
        <v/>
      </c>
    </row>
    <row r="158">
      <c r="A158">
        <f>INDEX(resultados!$A$2:$ZZ$298, 152, MATCH($B$1, resultados!$A$1:$ZZ$1, 0))</f>
        <v/>
      </c>
      <c r="B158">
        <f>INDEX(resultados!$A$2:$ZZ$298, 152, MATCH($B$2, resultados!$A$1:$ZZ$1, 0))</f>
        <v/>
      </c>
      <c r="C158">
        <f>INDEX(resultados!$A$2:$ZZ$298, 152, MATCH($B$3, resultados!$A$1:$ZZ$1, 0))</f>
        <v/>
      </c>
    </row>
    <row r="159">
      <c r="A159">
        <f>INDEX(resultados!$A$2:$ZZ$298, 153, MATCH($B$1, resultados!$A$1:$ZZ$1, 0))</f>
        <v/>
      </c>
      <c r="B159">
        <f>INDEX(resultados!$A$2:$ZZ$298, 153, MATCH($B$2, resultados!$A$1:$ZZ$1, 0))</f>
        <v/>
      </c>
      <c r="C159">
        <f>INDEX(resultados!$A$2:$ZZ$298, 153, MATCH($B$3, resultados!$A$1:$ZZ$1, 0))</f>
        <v/>
      </c>
    </row>
    <row r="160">
      <c r="A160">
        <f>INDEX(resultados!$A$2:$ZZ$298, 154, MATCH($B$1, resultados!$A$1:$ZZ$1, 0))</f>
        <v/>
      </c>
      <c r="B160">
        <f>INDEX(resultados!$A$2:$ZZ$298, 154, MATCH($B$2, resultados!$A$1:$ZZ$1, 0))</f>
        <v/>
      </c>
      <c r="C160">
        <f>INDEX(resultados!$A$2:$ZZ$298, 154, MATCH($B$3, resultados!$A$1:$ZZ$1, 0))</f>
        <v/>
      </c>
    </row>
    <row r="161">
      <c r="A161">
        <f>INDEX(resultados!$A$2:$ZZ$298, 155, MATCH($B$1, resultados!$A$1:$ZZ$1, 0))</f>
        <v/>
      </c>
      <c r="B161">
        <f>INDEX(resultados!$A$2:$ZZ$298, 155, MATCH($B$2, resultados!$A$1:$ZZ$1, 0))</f>
        <v/>
      </c>
      <c r="C161">
        <f>INDEX(resultados!$A$2:$ZZ$298, 155, MATCH($B$3, resultados!$A$1:$ZZ$1, 0))</f>
        <v/>
      </c>
    </row>
    <row r="162">
      <c r="A162">
        <f>INDEX(resultados!$A$2:$ZZ$298, 156, MATCH($B$1, resultados!$A$1:$ZZ$1, 0))</f>
        <v/>
      </c>
      <c r="B162">
        <f>INDEX(resultados!$A$2:$ZZ$298, 156, MATCH($B$2, resultados!$A$1:$ZZ$1, 0))</f>
        <v/>
      </c>
      <c r="C162">
        <f>INDEX(resultados!$A$2:$ZZ$298, 156, MATCH($B$3, resultados!$A$1:$ZZ$1, 0))</f>
        <v/>
      </c>
    </row>
    <row r="163">
      <c r="A163">
        <f>INDEX(resultados!$A$2:$ZZ$298, 157, MATCH($B$1, resultados!$A$1:$ZZ$1, 0))</f>
        <v/>
      </c>
      <c r="B163">
        <f>INDEX(resultados!$A$2:$ZZ$298, 157, MATCH($B$2, resultados!$A$1:$ZZ$1, 0))</f>
        <v/>
      </c>
      <c r="C163">
        <f>INDEX(resultados!$A$2:$ZZ$298, 157, MATCH($B$3, resultados!$A$1:$ZZ$1, 0))</f>
        <v/>
      </c>
    </row>
    <row r="164">
      <c r="A164">
        <f>INDEX(resultados!$A$2:$ZZ$298, 158, MATCH($B$1, resultados!$A$1:$ZZ$1, 0))</f>
        <v/>
      </c>
      <c r="B164">
        <f>INDEX(resultados!$A$2:$ZZ$298, 158, MATCH($B$2, resultados!$A$1:$ZZ$1, 0))</f>
        <v/>
      </c>
      <c r="C164">
        <f>INDEX(resultados!$A$2:$ZZ$298, 158, MATCH($B$3, resultados!$A$1:$ZZ$1, 0))</f>
        <v/>
      </c>
    </row>
    <row r="165">
      <c r="A165">
        <f>INDEX(resultados!$A$2:$ZZ$298, 159, MATCH($B$1, resultados!$A$1:$ZZ$1, 0))</f>
        <v/>
      </c>
      <c r="B165">
        <f>INDEX(resultados!$A$2:$ZZ$298, 159, MATCH($B$2, resultados!$A$1:$ZZ$1, 0))</f>
        <v/>
      </c>
      <c r="C165">
        <f>INDEX(resultados!$A$2:$ZZ$298, 159, MATCH($B$3, resultados!$A$1:$ZZ$1, 0))</f>
        <v/>
      </c>
    </row>
    <row r="166">
      <c r="A166">
        <f>INDEX(resultados!$A$2:$ZZ$298, 160, MATCH($B$1, resultados!$A$1:$ZZ$1, 0))</f>
        <v/>
      </c>
      <c r="B166">
        <f>INDEX(resultados!$A$2:$ZZ$298, 160, MATCH($B$2, resultados!$A$1:$ZZ$1, 0))</f>
        <v/>
      </c>
      <c r="C166">
        <f>INDEX(resultados!$A$2:$ZZ$298, 160, MATCH($B$3, resultados!$A$1:$ZZ$1, 0))</f>
        <v/>
      </c>
    </row>
    <row r="167">
      <c r="A167">
        <f>INDEX(resultados!$A$2:$ZZ$298, 161, MATCH($B$1, resultados!$A$1:$ZZ$1, 0))</f>
        <v/>
      </c>
      <c r="B167">
        <f>INDEX(resultados!$A$2:$ZZ$298, 161, MATCH($B$2, resultados!$A$1:$ZZ$1, 0))</f>
        <v/>
      </c>
      <c r="C167">
        <f>INDEX(resultados!$A$2:$ZZ$298, 161, MATCH($B$3, resultados!$A$1:$ZZ$1, 0))</f>
        <v/>
      </c>
    </row>
    <row r="168">
      <c r="A168">
        <f>INDEX(resultados!$A$2:$ZZ$298, 162, MATCH($B$1, resultados!$A$1:$ZZ$1, 0))</f>
        <v/>
      </c>
      <c r="B168">
        <f>INDEX(resultados!$A$2:$ZZ$298, 162, MATCH($B$2, resultados!$A$1:$ZZ$1, 0))</f>
        <v/>
      </c>
      <c r="C168">
        <f>INDEX(resultados!$A$2:$ZZ$298, 162, MATCH($B$3, resultados!$A$1:$ZZ$1, 0))</f>
        <v/>
      </c>
    </row>
    <row r="169">
      <c r="A169">
        <f>INDEX(resultados!$A$2:$ZZ$298, 163, MATCH($B$1, resultados!$A$1:$ZZ$1, 0))</f>
        <v/>
      </c>
      <c r="B169">
        <f>INDEX(resultados!$A$2:$ZZ$298, 163, MATCH($B$2, resultados!$A$1:$ZZ$1, 0))</f>
        <v/>
      </c>
      <c r="C169">
        <f>INDEX(resultados!$A$2:$ZZ$298, 163, MATCH($B$3, resultados!$A$1:$ZZ$1, 0))</f>
        <v/>
      </c>
    </row>
    <row r="170">
      <c r="A170">
        <f>INDEX(resultados!$A$2:$ZZ$298, 164, MATCH($B$1, resultados!$A$1:$ZZ$1, 0))</f>
        <v/>
      </c>
      <c r="B170">
        <f>INDEX(resultados!$A$2:$ZZ$298, 164, MATCH($B$2, resultados!$A$1:$ZZ$1, 0))</f>
        <v/>
      </c>
      <c r="C170">
        <f>INDEX(resultados!$A$2:$ZZ$298, 164, MATCH($B$3, resultados!$A$1:$ZZ$1, 0))</f>
        <v/>
      </c>
    </row>
    <row r="171">
      <c r="A171">
        <f>INDEX(resultados!$A$2:$ZZ$298, 165, MATCH($B$1, resultados!$A$1:$ZZ$1, 0))</f>
        <v/>
      </c>
      <c r="B171">
        <f>INDEX(resultados!$A$2:$ZZ$298, 165, MATCH($B$2, resultados!$A$1:$ZZ$1, 0))</f>
        <v/>
      </c>
      <c r="C171">
        <f>INDEX(resultados!$A$2:$ZZ$298, 165, MATCH($B$3, resultados!$A$1:$ZZ$1, 0))</f>
        <v/>
      </c>
    </row>
    <row r="172">
      <c r="A172">
        <f>INDEX(resultados!$A$2:$ZZ$298, 166, MATCH($B$1, resultados!$A$1:$ZZ$1, 0))</f>
        <v/>
      </c>
      <c r="B172">
        <f>INDEX(resultados!$A$2:$ZZ$298, 166, MATCH($B$2, resultados!$A$1:$ZZ$1, 0))</f>
        <v/>
      </c>
      <c r="C172">
        <f>INDEX(resultados!$A$2:$ZZ$298, 166, MATCH($B$3, resultados!$A$1:$ZZ$1, 0))</f>
        <v/>
      </c>
    </row>
    <row r="173">
      <c r="A173">
        <f>INDEX(resultados!$A$2:$ZZ$298, 167, MATCH($B$1, resultados!$A$1:$ZZ$1, 0))</f>
        <v/>
      </c>
      <c r="B173">
        <f>INDEX(resultados!$A$2:$ZZ$298, 167, MATCH($B$2, resultados!$A$1:$ZZ$1, 0))</f>
        <v/>
      </c>
      <c r="C173">
        <f>INDEX(resultados!$A$2:$ZZ$298, 167, MATCH($B$3, resultados!$A$1:$ZZ$1, 0))</f>
        <v/>
      </c>
    </row>
    <row r="174">
      <c r="A174">
        <f>INDEX(resultados!$A$2:$ZZ$298, 168, MATCH($B$1, resultados!$A$1:$ZZ$1, 0))</f>
        <v/>
      </c>
      <c r="B174">
        <f>INDEX(resultados!$A$2:$ZZ$298, 168, MATCH($B$2, resultados!$A$1:$ZZ$1, 0))</f>
        <v/>
      </c>
      <c r="C174">
        <f>INDEX(resultados!$A$2:$ZZ$298, 168, MATCH($B$3, resultados!$A$1:$ZZ$1, 0))</f>
        <v/>
      </c>
    </row>
    <row r="175">
      <c r="A175">
        <f>INDEX(resultados!$A$2:$ZZ$298, 169, MATCH($B$1, resultados!$A$1:$ZZ$1, 0))</f>
        <v/>
      </c>
      <c r="B175">
        <f>INDEX(resultados!$A$2:$ZZ$298, 169, MATCH($B$2, resultados!$A$1:$ZZ$1, 0))</f>
        <v/>
      </c>
      <c r="C175">
        <f>INDEX(resultados!$A$2:$ZZ$298, 169, MATCH($B$3, resultados!$A$1:$ZZ$1, 0))</f>
        <v/>
      </c>
    </row>
    <row r="176">
      <c r="A176">
        <f>INDEX(resultados!$A$2:$ZZ$298, 170, MATCH($B$1, resultados!$A$1:$ZZ$1, 0))</f>
        <v/>
      </c>
      <c r="B176">
        <f>INDEX(resultados!$A$2:$ZZ$298, 170, MATCH($B$2, resultados!$A$1:$ZZ$1, 0))</f>
        <v/>
      </c>
      <c r="C176">
        <f>INDEX(resultados!$A$2:$ZZ$298, 170, MATCH($B$3, resultados!$A$1:$ZZ$1, 0))</f>
        <v/>
      </c>
    </row>
    <row r="177">
      <c r="A177">
        <f>INDEX(resultados!$A$2:$ZZ$298, 171, MATCH($B$1, resultados!$A$1:$ZZ$1, 0))</f>
        <v/>
      </c>
      <c r="B177">
        <f>INDEX(resultados!$A$2:$ZZ$298, 171, MATCH($B$2, resultados!$A$1:$ZZ$1, 0))</f>
        <v/>
      </c>
      <c r="C177">
        <f>INDEX(resultados!$A$2:$ZZ$298, 171, MATCH($B$3, resultados!$A$1:$ZZ$1, 0))</f>
        <v/>
      </c>
    </row>
    <row r="178">
      <c r="A178">
        <f>INDEX(resultados!$A$2:$ZZ$298, 172, MATCH($B$1, resultados!$A$1:$ZZ$1, 0))</f>
        <v/>
      </c>
      <c r="B178">
        <f>INDEX(resultados!$A$2:$ZZ$298, 172, MATCH($B$2, resultados!$A$1:$ZZ$1, 0))</f>
        <v/>
      </c>
      <c r="C178">
        <f>INDEX(resultados!$A$2:$ZZ$298, 172, MATCH($B$3, resultados!$A$1:$ZZ$1, 0))</f>
        <v/>
      </c>
    </row>
    <row r="179">
      <c r="A179">
        <f>INDEX(resultados!$A$2:$ZZ$298, 173, MATCH($B$1, resultados!$A$1:$ZZ$1, 0))</f>
        <v/>
      </c>
      <c r="B179">
        <f>INDEX(resultados!$A$2:$ZZ$298, 173, MATCH($B$2, resultados!$A$1:$ZZ$1, 0))</f>
        <v/>
      </c>
      <c r="C179">
        <f>INDEX(resultados!$A$2:$ZZ$298, 173, MATCH($B$3, resultados!$A$1:$ZZ$1, 0))</f>
        <v/>
      </c>
    </row>
    <row r="180">
      <c r="A180">
        <f>INDEX(resultados!$A$2:$ZZ$298, 174, MATCH($B$1, resultados!$A$1:$ZZ$1, 0))</f>
        <v/>
      </c>
      <c r="B180">
        <f>INDEX(resultados!$A$2:$ZZ$298, 174, MATCH($B$2, resultados!$A$1:$ZZ$1, 0))</f>
        <v/>
      </c>
      <c r="C180">
        <f>INDEX(resultados!$A$2:$ZZ$298, 174, MATCH($B$3, resultados!$A$1:$ZZ$1, 0))</f>
        <v/>
      </c>
    </row>
    <row r="181">
      <c r="A181">
        <f>INDEX(resultados!$A$2:$ZZ$298, 175, MATCH($B$1, resultados!$A$1:$ZZ$1, 0))</f>
        <v/>
      </c>
      <c r="B181">
        <f>INDEX(resultados!$A$2:$ZZ$298, 175, MATCH($B$2, resultados!$A$1:$ZZ$1, 0))</f>
        <v/>
      </c>
      <c r="C181">
        <f>INDEX(resultados!$A$2:$ZZ$298, 175, MATCH($B$3, resultados!$A$1:$ZZ$1, 0))</f>
        <v/>
      </c>
    </row>
    <row r="182">
      <c r="A182">
        <f>INDEX(resultados!$A$2:$ZZ$298, 176, MATCH($B$1, resultados!$A$1:$ZZ$1, 0))</f>
        <v/>
      </c>
      <c r="B182">
        <f>INDEX(resultados!$A$2:$ZZ$298, 176, MATCH($B$2, resultados!$A$1:$ZZ$1, 0))</f>
        <v/>
      </c>
      <c r="C182">
        <f>INDEX(resultados!$A$2:$ZZ$298, 176, MATCH($B$3, resultados!$A$1:$ZZ$1, 0))</f>
        <v/>
      </c>
    </row>
    <row r="183">
      <c r="A183">
        <f>INDEX(resultados!$A$2:$ZZ$298, 177, MATCH($B$1, resultados!$A$1:$ZZ$1, 0))</f>
        <v/>
      </c>
      <c r="B183">
        <f>INDEX(resultados!$A$2:$ZZ$298, 177, MATCH($B$2, resultados!$A$1:$ZZ$1, 0))</f>
        <v/>
      </c>
      <c r="C183">
        <f>INDEX(resultados!$A$2:$ZZ$298, 177, MATCH($B$3, resultados!$A$1:$ZZ$1, 0))</f>
        <v/>
      </c>
    </row>
    <row r="184">
      <c r="A184">
        <f>INDEX(resultados!$A$2:$ZZ$298, 178, MATCH($B$1, resultados!$A$1:$ZZ$1, 0))</f>
        <v/>
      </c>
      <c r="B184">
        <f>INDEX(resultados!$A$2:$ZZ$298, 178, MATCH($B$2, resultados!$A$1:$ZZ$1, 0))</f>
        <v/>
      </c>
      <c r="C184">
        <f>INDEX(resultados!$A$2:$ZZ$298, 178, MATCH($B$3, resultados!$A$1:$ZZ$1, 0))</f>
        <v/>
      </c>
    </row>
    <row r="185">
      <c r="A185">
        <f>INDEX(resultados!$A$2:$ZZ$298, 179, MATCH($B$1, resultados!$A$1:$ZZ$1, 0))</f>
        <v/>
      </c>
      <c r="B185">
        <f>INDEX(resultados!$A$2:$ZZ$298, 179, MATCH($B$2, resultados!$A$1:$ZZ$1, 0))</f>
        <v/>
      </c>
      <c r="C185">
        <f>INDEX(resultados!$A$2:$ZZ$298, 179, MATCH($B$3, resultados!$A$1:$ZZ$1, 0))</f>
        <v/>
      </c>
    </row>
    <row r="186">
      <c r="A186">
        <f>INDEX(resultados!$A$2:$ZZ$298, 180, MATCH($B$1, resultados!$A$1:$ZZ$1, 0))</f>
        <v/>
      </c>
      <c r="B186">
        <f>INDEX(resultados!$A$2:$ZZ$298, 180, MATCH($B$2, resultados!$A$1:$ZZ$1, 0))</f>
        <v/>
      </c>
      <c r="C186">
        <f>INDEX(resultados!$A$2:$ZZ$298, 180, MATCH($B$3, resultados!$A$1:$ZZ$1, 0))</f>
        <v/>
      </c>
    </row>
    <row r="187">
      <c r="A187">
        <f>INDEX(resultados!$A$2:$ZZ$298, 181, MATCH($B$1, resultados!$A$1:$ZZ$1, 0))</f>
        <v/>
      </c>
      <c r="B187">
        <f>INDEX(resultados!$A$2:$ZZ$298, 181, MATCH($B$2, resultados!$A$1:$ZZ$1, 0))</f>
        <v/>
      </c>
      <c r="C187">
        <f>INDEX(resultados!$A$2:$ZZ$298, 181, MATCH($B$3, resultados!$A$1:$ZZ$1, 0))</f>
        <v/>
      </c>
    </row>
    <row r="188">
      <c r="A188">
        <f>INDEX(resultados!$A$2:$ZZ$298, 182, MATCH($B$1, resultados!$A$1:$ZZ$1, 0))</f>
        <v/>
      </c>
      <c r="B188">
        <f>INDEX(resultados!$A$2:$ZZ$298, 182, MATCH($B$2, resultados!$A$1:$ZZ$1, 0))</f>
        <v/>
      </c>
      <c r="C188">
        <f>INDEX(resultados!$A$2:$ZZ$298, 182, MATCH($B$3, resultados!$A$1:$ZZ$1, 0))</f>
        <v/>
      </c>
    </row>
    <row r="189">
      <c r="A189">
        <f>INDEX(resultados!$A$2:$ZZ$298, 183, MATCH($B$1, resultados!$A$1:$ZZ$1, 0))</f>
        <v/>
      </c>
      <c r="B189">
        <f>INDEX(resultados!$A$2:$ZZ$298, 183, MATCH($B$2, resultados!$A$1:$ZZ$1, 0))</f>
        <v/>
      </c>
      <c r="C189">
        <f>INDEX(resultados!$A$2:$ZZ$298, 183, MATCH($B$3, resultados!$A$1:$ZZ$1, 0))</f>
        <v/>
      </c>
    </row>
    <row r="190">
      <c r="A190">
        <f>INDEX(resultados!$A$2:$ZZ$298, 184, MATCH($B$1, resultados!$A$1:$ZZ$1, 0))</f>
        <v/>
      </c>
      <c r="B190">
        <f>INDEX(resultados!$A$2:$ZZ$298, 184, MATCH($B$2, resultados!$A$1:$ZZ$1, 0))</f>
        <v/>
      </c>
      <c r="C190">
        <f>INDEX(resultados!$A$2:$ZZ$298, 184, MATCH($B$3, resultados!$A$1:$ZZ$1, 0))</f>
        <v/>
      </c>
    </row>
    <row r="191">
      <c r="A191">
        <f>INDEX(resultados!$A$2:$ZZ$298, 185, MATCH($B$1, resultados!$A$1:$ZZ$1, 0))</f>
        <v/>
      </c>
      <c r="B191">
        <f>INDEX(resultados!$A$2:$ZZ$298, 185, MATCH($B$2, resultados!$A$1:$ZZ$1, 0))</f>
        <v/>
      </c>
      <c r="C191">
        <f>INDEX(resultados!$A$2:$ZZ$298, 185, MATCH($B$3, resultados!$A$1:$ZZ$1, 0))</f>
        <v/>
      </c>
    </row>
    <row r="192">
      <c r="A192">
        <f>INDEX(resultados!$A$2:$ZZ$298, 186, MATCH($B$1, resultados!$A$1:$ZZ$1, 0))</f>
        <v/>
      </c>
      <c r="B192">
        <f>INDEX(resultados!$A$2:$ZZ$298, 186, MATCH($B$2, resultados!$A$1:$ZZ$1, 0))</f>
        <v/>
      </c>
      <c r="C192">
        <f>INDEX(resultados!$A$2:$ZZ$298, 186, MATCH($B$3, resultados!$A$1:$ZZ$1, 0))</f>
        <v/>
      </c>
    </row>
    <row r="193">
      <c r="A193">
        <f>INDEX(resultados!$A$2:$ZZ$298, 187, MATCH($B$1, resultados!$A$1:$ZZ$1, 0))</f>
        <v/>
      </c>
      <c r="B193">
        <f>INDEX(resultados!$A$2:$ZZ$298, 187, MATCH($B$2, resultados!$A$1:$ZZ$1, 0))</f>
        <v/>
      </c>
      <c r="C193">
        <f>INDEX(resultados!$A$2:$ZZ$298, 187, MATCH($B$3, resultados!$A$1:$ZZ$1, 0))</f>
        <v/>
      </c>
    </row>
    <row r="194">
      <c r="A194">
        <f>INDEX(resultados!$A$2:$ZZ$298, 188, MATCH($B$1, resultados!$A$1:$ZZ$1, 0))</f>
        <v/>
      </c>
      <c r="B194">
        <f>INDEX(resultados!$A$2:$ZZ$298, 188, MATCH($B$2, resultados!$A$1:$ZZ$1, 0))</f>
        <v/>
      </c>
      <c r="C194">
        <f>INDEX(resultados!$A$2:$ZZ$298, 188, MATCH($B$3, resultados!$A$1:$ZZ$1, 0))</f>
        <v/>
      </c>
    </row>
    <row r="195">
      <c r="A195">
        <f>INDEX(resultados!$A$2:$ZZ$298, 189, MATCH($B$1, resultados!$A$1:$ZZ$1, 0))</f>
        <v/>
      </c>
      <c r="B195">
        <f>INDEX(resultados!$A$2:$ZZ$298, 189, MATCH($B$2, resultados!$A$1:$ZZ$1, 0))</f>
        <v/>
      </c>
      <c r="C195">
        <f>INDEX(resultados!$A$2:$ZZ$298, 189, MATCH($B$3, resultados!$A$1:$ZZ$1, 0))</f>
        <v/>
      </c>
    </row>
    <row r="196">
      <c r="A196">
        <f>INDEX(resultados!$A$2:$ZZ$298, 190, MATCH($B$1, resultados!$A$1:$ZZ$1, 0))</f>
        <v/>
      </c>
      <c r="B196">
        <f>INDEX(resultados!$A$2:$ZZ$298, 190, MATCH($B$2, resultados!$A$1:$ZZ$1, 0))</f>
        <v/>
      </c>
      <c r="C196">
        <f>INDEX(resultados!$A$2:$ZZ$298, 190, MATCH($B$3, resultados!$A$1:$ZZ$1, 0))</f>
        <v/>
      </c>
    </row>
    <row r="197">
      <c r="A197">
        <f>INDEX(resultados!$A$2:$ZZ$298, 191, MATCH($B$1, resultados!$A$1:$ZZ$1, 0))</f>
        <v/>
      </c>
      <c r="B197">
        <f>INDEX(resultados!$A$2:$ZZ$298, 191, MATCH($B$2, resultados!$A$1:$ZZ$1, 0))</f>
        <v/>
      </c>
      <c r="C197">
        <f>INDEX(resultados!$A$2:$ZZ$298, 191, MATCH($B$3, resultados!$A$1:$ZZ$1, 0))</f>
        <v/>
      </c>
    </row>
    <row r="198">
      <c r="A198">
        <f>INDEX(resultados!$A$2:$ZZ$298, 192, MATCH($B$1, resultados!$A$1:$ZZ$1, 0))</f>
        <v/>
      </c>
      <c r="B198">
        <f>INDEX(resultados!$A$2:$ZZ$298, 192, MATCH($B$2, resultados!$A$1:$ZZ$1, 0))</f>
        <v/>
      </c>
      <c r="C198">
        <f>INDEX(resultados!$A$2:$ZZ$298, 192, MATCH($B$3, resultados!$A$1:$ZZ$1, 0))</f>
        <v/>
      </c>
    </row>
    <row r="199">
      <c r="A199">
        <f>INDEX(resultados!$A$2:$ZZ$298, 193, MATCH($B$1, resultados!$A$1:$ZZ$1, 0))</f>
        <v/>
      </c>
      <c r="B199">
        <f>INDEX(resultados!$A$2:$ZZ$298, 193, MATCH($B$2, resultados!$A$1:$ZZ$1, 0))</f>
        <v/>
      </c>
      <c r="C199">
        <f>INDEX(resultados!$A$2:$ZZ$298, 193, MATCH($B$3, resultados!$A$1:$ZZ$1, 0))</f>
        <v/>
      </c>
    </row>
    <row r="200">
      <c r="A200">
        <f>INDEX(resultados!$A$2:$ZZ$298, 194, MATCH($B$1, resultados!$A$1:$ZZ$1, 0))</f>
        <v/>
      </c>
      <c r="B200">
        <f>INDEX(resultados!$A$2:$ZZ$298, 194, MATCH($B$2, resultados!$A$1:$ZZ$1, 0))</f>
        <v/>
      </c>
      <c r="C200">
        <f>INDEX(resultados!$A$2:$ZZ$298, 194, MATCH($B$3, resultados!$A$1:$ZZ$1, 0))</f>
        <v/>
      </c>
    </row>
    <row r="201">
      <c r="A201">
        <f>INDEX(resultados!$A$2:$ZZ$298, 195, MATCH($B$1, resultados!$A$1:$ZZ$1, 0))</f>
        <v/>
      </c>
      <c r="B201">
        <f>INDEX(resultados!$A$2:$ZZ$298, 195, MATCH($B$2, resultados!$A$1:$ZZ$1, 0))</f>
        <v/>
      </c>
      <c r="C201">
        <f>INDEX(resultados!$A$2:$ZZ$298, 195, MATCH($B$3, resultados!$A$1:$ZZ$1, 0))</f>
        <v/>
      </c>
    </row>
    <row r="202">
      <c r="A202">
        <f>INDEX(resultados!$A$2:$ZZ$298, 196, MATCH($B$1, resultados!$A$1:$ZZ$1, 0))</f>
        <v/>
      </c>
      <c r="B202">
        <f>INDEX(resultados!$A$2:$ZZ$298, 196, MATCH($B$2, resultados!$A$1:$ZZ$1, 0))</f>
        <v/>
      </c>
      <c r="C202">
        <f>INDEX(resultados!$A$2:$ZZ$298, 196, MATCH($B$3, resultados!$A$1:$ZZ$1, 0))</f>
        <v/>
      </c>
    </row>
    <row r="203">
      <c r="A203">
        <f>INDEX(resultados!$A$2:$ZZ$298, 197, MATCH($B$1, resultados!$A$1:$ZZ$1, 0))</f>
        <v/>
      </c>
      <c r="B203">
        <f>INDEX(resultados!$A$2:$ZZ$298, 197, MATCH($B$2, resultados!$A$1:$ZZ$1, 0))</f>
        <v/>
      </c>
      <c r="C203">
        <f>INDEX(resultados!$A$2:$ZZ$298, 197, MATCH($B$3, resultados!$A$1:$ZZ$1, 0))</f>
        <v/>
      </c>
    </row>
    <row r="204">
      <c r="A204">
        <f>INDEX(resultados!$A$2:$ZZ$298, 198, MATCH($B$1, resultados!$A$1:$ZZ$1, 0))</f>
        <v/>
      </c>
      <c r="B204">
        <f>INDEX(resultados!$A$2:$ZZ$298, 198, MATCH($B$2, resultados!$A$1:$ZZ$1, 0))</f>
        <v/>
      </c>
      <c r="C204">
        <f>INDEX(resultados!$A$2:$ZZ$298, 198, MATCH($B$3, resultados!$A$1:$ZZ$1, 0))</f>
        <v/>
      </c>
    </row>
    <row r="205">
      <c r="A205">
        <f>INDEX(resultados!$A$2:$ZZ$298, 199, MATCH($B$1, resultados!$A$1:$ZZ$1, 0))</f>
        <v/>
      </c>
      <c r="B205">
        <f>INDEX(resultados!$A$2:$ZZ$298, 199, MATCH($B$2, resultados!$A$1:$ZZ$1, 0))</f>
        <v/>
      </c>
      <c r="C205">
        <f>INDEX(resultados!$A$2:$ZZ$298, 199, MATCH($B$3, resultados!$A$1:$ZZ$1, 0))</f>
        <v/>
      </c>
    </row>
    <row r="206">
      <c r="A206">
        <f>INDEX(resultados!$A$2:$ZZ$298, 200, MATCH($B$1, resultados!$A$1:$ZZ$1, 0))</f>
        <v/>
      </c>
      <c r="B206">
        <f>INDEX(resultados!$A$2:$ZZ$298, 200, MATCH($B$2, resultados!$A$1:$ZZ$1, 0))</f>
        <v/>
      </c>
      <c r="C206">
        <f>INDEX(resultados!$A$2:$ZZ$298, 200, MATCH($B$3, resultados!$A$1:$ZZ$1, 0))</f>
        <v/>
      </c>
    </row>
    <row r="207">
      <c r="A207">
        <f>INDEX(resultados!$A$2:$ZZ$298, 201, MATCH($B$1, resultados!$A$1:$ZZ$1, 0))</f>
        <v/>
      </c>
      <c r="B207">
        <f>INDEX(resultados!$A$2:$ZZ$298, 201, MATCH($B$2, resultados!$A$1:$ZZ$1, 0))</f>
        <v/>
      </c>
      <c r="C207">
        <f>INDEX(resultados!$A$2:$ZZ$298, 201, MATCH($B$3, resultados!$A$1:$ZZ$1, 0))</f>
        <v/>
      </c>
    </row>
    <row r="208">
      <c r="A208">
        <f>INDEX(resultados!$A$2:$ZZ$298, 202, MATCH($B$1, resultados!$A$1:$ZZ$1, 0))</f>
        <v/>
      </c>
      <c r="B208">
        <f>INDEX(resultados!$A$2:$ZZ$298, 202, MATCH($B$2, resultados!$A$1:$ZZ$1, 0))</f>
        <v/>
      </c>
      <c r="C208">
        <f>INDEX(resultados!$A$2:$ZZ$298, 202, MATCH($B$3, resultados!$A$1:$ZZ$1, 0))</f>
        <v/>
      </c>
    </row>
    <row r="209">
      <c r="A209">
        <f>INDEX(resultados!$A$2:$ZZ$298, 203, MATCH($B$1, resultados!$A$1:$ZZ$1, 0))</f>
        <v/>
      </c>
      <c r="B209">
        <f>INDEX(resultados!$A$2:$ZZ$298, 203, MATCH($B$2, resultados!$A$1:$ZZ$1, 0))</f>
        <v/>
      </c>
      <c r="C209">
        <f>INDEX(resultados!$A$2:$ZZ$298, 203, MATCH($B$3, resultados!$A$1:$ZZ$1, 0))</f>
        <v/>
      </c>
    </row>
    <row r="210">
      <c r="A210">
        <f>INDEX(resultados!$A$2:$ZZ$298, 204, MATCH($B$1, resultados!$A$1:$ZZ$1, 0))</f>
        <v/>
      </c>
      <c r="B210">
        <f>INDEX(resultados!$A$2:$ZZ$298, 204, MATCH($B$2, resultados!$A$1:$ZZ$1, 0))</f>
        <v/>
      </c>
      <c r="C210">
        <f>INDEX(resultados!$A$2:$ZZ$298, 204, MATCH($B$3, resultados!$A$1:$ZZ$1, 0))</f>
        <v/>
      </c>
    </row>
    <row r="211">
      <c r="A211">
        <f>INDEX(resultados!$A$2:$ZZ$298, 205, MATCH($B$1, resultados!$A$1:$ZZ$1, 0))</f>
        <v/>
      </c>
      <c r="B211">
        <f>INDEX(resultados!$A$2:$ZZ$298, 205, MATCH($B$2, resultados!$A$1:$ZZ$1, 0))</f>
        <v/>
      </c>
      <c r="C211">
        <f>INDEX(resultados!$A$2:$ZZ$298, 205, MATCH($B$3, resultados!$A$1:$ZZ$1, 0))</f>
        <v/>
      </c>
    </row>
    <row r="212">
      <c r="A212">
        <f>INDEX(resultados!$A$2:$ZZ$298, 206, MATCH($B$1, resultados!$A$1:$ZZ$1, 0))</f>
        <v/>
      </c>
      <c r="B212">
        <f>INDEX(resultados!$A$2:$ZZ$298, 206, MATCH($B$2, resultados!$A$1:$ZZ$1, 0))</f>
        <v/>
      </c>
      <c r="C212">
        <f>INDEX(resultados!$A$2:$ZZ$298, 206, MATCH($B$3, resultados!$A$1:$ZZ$1, 0))</f>
        <v/>
      </c>
    </row>
    <row r="213">
      <c r="A213">
        <f>INDEX(resultados!$A$2:$ZZ$298, 207, MATCH($B$1, resultados!$A$1:$ZZ$1, 0))</f>
        <v/>
      </c>
      <c r="B213">
        <f>INDEX(resultados!$A$2:$ZZ$298, 207, MATCH($B$2, resultados!$A$1:$ZZ$1, 0))</f>
        <v/>
      </c>
      <c r="C213">
        <f>INDEX(resultados!$A$2:$ZZ$298, 207, MATCH($B$3, resultados!$A$1:$ZZ$1, 0))</f>
        <v/>
      </c>
    </row>
    <row r="214">
      <c r="A214">
        <f>INDEX(resultados!$A$2:$ZZ$298, 208, MATCH($B$1, resultados!$A$1:$ZZ$1, 0))</f>
        <v/>
      </c>
      <c r="B214">
        <f>INDEX(resultados!$A$2:$ZZ$298, 208, MATCH($B$2, resultados!$A$1:$ZZ$1, 0))</f>
        <v/>
      </c>
      <c r="C214">
        <f>INDEX(resultados!$A$2:$ZZ$298, 208, MATCH($B$3, resultados!$A$1:$ZZ$1, 0))</f>
        <v/>
      </c>
    </row>
    <row r="215">
      <c r="A215">
        <f>INDEX(resultados!$A$2:$ZZ$298, 209, MATCH($B$1, resultados!$A$1:$ZZ$1, 0))</f>
        <v/>
      </c>
      <c r="B215">
        <f>INDEX(resultados!$A$2:$ZZ$298, 209, MATCH($B$2, resultados!$A$1:$ZZ$1, 0))</f>
        <v/>
      </c>
      <c r="C215">
        <f>INDEX(resultados!$A$2:$ZZ$298, 209, MATCH($B$3, resultados!$A$1:$ZZ$1, 0))</f>
        <v/>
      </c>
    </row>
    <row r="216">
      <c r="A216">
        <f>INDEX(resultados!$A$2:$ZZ$298, 210, MATCH($B$1, resultados!$A$1:$ZZ$1, 0))</f>
        <v/>
      </c>
      <c r="B216">
        <f>INDEX(resultados!$A$2:$ZZ$298, 210, MATCH($B$2, resultados!$A$1:$ZZ$1, 0))</f>
        <v/>
      </c>
      <c r="C216">
        <f>INDEX(resultados!$A$2:$ZZ$298, 210, MATCH($B$3, resultados!$A$1:$ZZ$1, 0))</f>
        <v/>
      </c>
    </row>
    <row r="217">
      <c r="A217">
        <f>INDEX(resultados!$A$2:$ZZ$298, 211, MATCH($B$1, resultados!$A$1:$ZZ$1, 0))</f>
        <v/>
      </c>
      <c r="B217">
        <f>INDEX(resultados!$A$2:$ZZ$298, 211, MATCH($B$2, resultados!$A$1:$ZZ$1, 0))</f>
        <v/>
      </c>
      <c r="C217">
        <f>INDEX(resultados!$A$2:$ZZ$298, 211, MATCH($B$3, resultados!$A$1:$ZZ$1, 0))</f>
        <v/>
      </c>
    </row>
    <row r="218">
      <c r="A218">
        <f>INDEX(resultados!$A$2:$ZZ$298, 212, MATCH($B$1, resultados!$A$1:$ZZ$1, 0))</f>
        <v/>
      </c>
      <c r="B218">
        <f>INDEX(resultados!$A$2:$ZZ$298, 212, MATCH($B$2, resultados!$A$1:$ZZ$1, 0))</f>
        <v/>
      </c>
      <c r="C218">
        <f>INDEX(resultados!$A$2:$ZZ$298, 212, MATCH($B$3, resultados!$A$1:$ZZ$1, 0))</f>
        <v/>
      </c>
    </row>
    <row r="219">
      <c r="A219">
        <f>INDEX(resultados!$A$2:$ZZ$298, 213, MATCH($B$1, resultados!$A$1:$ZZ$1, 0))</f>
        <v/>
      </c>
      <c r="B219">
        <f>INDEX(resultados!$A$2:$ZZ$298, 213, MATCH($B$2, resultados!$A$1:$ZZ$1, 0))</f>
        <v/>
      </c>
      <c r="C219">
        <f>INDEX(resultados!$A$2:$ZZ$298, 213, MATCH($B$3, resultados!$A$1:$ZZ$1, 0))</f>
        <v/>
      </c>
    </row>
    <row r="220">
      <c r="A220">
        <f>INDEX(resultados!$A$2:$ZZ$298, 214, MATCH($B$1, resultados!$A$1:$ZZ$1, 0))</f>
        <v/>
      </c>
      <c r="B220">
        <f>INDEX(resultados!$A$2:$ZZ$298, 214, MATCH($B$2, resultados!$A$1:$ZZ$1, 0))</f>
        <v/>
      </c>
      <c r="C220">
        <f>INDEX(resultados!$A$2:$ZZ$298, 214, MATCH($B$3, resultados!$A$1:$ZZ$1, 0))</f>
        <v/>
      </c>
    </row>
    <row r="221">
      <c r="A221">
        <f>INDEX(resultados!$A$2:$ZZ$298, 215, MATCH($B$1, resultados!$A$1:$ZZ$1, 0))</f>
        <v/>
      </c>
      <c r="B221">
        <f>INDEX(resultados!$A$2:$ZZ$298, 215, MATCH($B$2, resultados!$A$1:$ZZ$1, 0))</f>
        <v/>
      </c>
      <c r="C221">
        <f>INDEX(resultados!$A$2:$ZZ$298, 215, MATCH($B$3, resultados!$A$1:$ZZ$1, 0))</f>
        <v/>
      </c>
    </row>
    <row r="222">
      <c r="A222">
        <f>INDEX(resultados!$A$2:$ZZ$298, 216, MATCH($B$1, resultados!$A$1:$ZZ$1, 0))</f>
        <v/>
      </c>
      <c r="B222">
        <f>INDEX(resultados!$A$2:$ZZ$298, 216, MATCH($B$2, resultados!$A$1:$ZZ$1, 0))</f>
        <v/>
      </c>
      <c r="C222">
        <f>INDEX(resultados!$A$2:$ZZ$298, 216, MATCH($B$3, resultados!$A$1:$ZZ$1, 0))</f>
        <v/>
      </c>
    </row>
    <row r="223">
      <c r="A223">
        <f>INDEX(resultados!$A$2:$ZZ$298, 217, MATCH($B$1, resultados!$A$1:$ZZ$1, 0))</f>
        <v/>
      </c>
      <c r="B223">
        <f>INDEX(resultados!$A$2:$ZZ$298, 217, MATCH($B$2, resultados!$A$1:$ZZ$1, 0))</f>
        <v/>
      </c>
      <c r="C223">
        <f>INDEX(resultados!$A$2:$ZZ$298, 217, MATCH($B$3, resultados!$A$1:$ZZ$1, 0))</f>
        <v/>
      </c>
    </row>
    <row r="224">
      <c r="A224">
        <f>INDEX(resultados!$A$2:$ZZ$298, 218, MATCH($B$1, resultados!$A$1:$ZZ$1, 0))</f>
        <v/>
      </c>
      <c r="B224">
        <f>INDEX(resultados!$A$2:$ZZ$298, 218, MATCH($B$2, resultados!$A$1:$ZZ$1, 0))</f>
        <v/>
      </c>
      <c r="C224">
        <f>INDEX(resultados!$A$2:$ZZ$298, 218, MATCH($B$3, resultados!$A$1:$ZZ$1, 0))</f>
        <v/>
      </c>
    </row>
    <row r="225">
      <c r="A225">
        <f>INDEX(resultados!$A$2:$ZZ$298, 219, MATCH($B$1, resultados!$A$1:$ZZ$1, 0))</f>
        <v/>
      </c>
      <c r="B225">
        <f>INDEX(resultados!$A$2:$ZZ$298, 219, MATCH($B$2, resultados!$A$1:$ZZ$1, 0))</f>
        <v/>
      </c>
      <c r="C225">
        <f>INDEX(resultados!$A$2:$ZZ$298, 219, MATCH($B$3, resultados!$A$1:$ZZ$1, 0))</f>
        <v/>
      </c>
    </row>
    <row r="226">
      <c r="A226">
        <f>INDEX(resultados!$A$2:$ZZ$298, 220, MATCH($B$1, resultados!$A$1:$ZZ$1, 0))</f>
        <v/>
      </c>
      <c r="B226">
        <f>INDEX(resultados!$A$2:$ZZ$298, 220, MATCH($B$2, resultados!$A$1:$ZZ$1, 0))</f>
        <v/>
      </c>
      <c r="C226">
        <f>INDEX(resultados!$A$2:$ZZ$298, 220, MATCH($B$3, resultados!$A$1:$ZZ$1, 0))</f>
        <v/>
      </c>
    </row>
    <row r="227">
      <c r="A227">
        <f>INDEX(resultados!$A$2:$ZZ$298, 221, MATCH($B$1, resultados!$A$1:$ZZ$1, 0))</f>
        <v/>
      </c>
      <c r="B227">
        <f>INDEX(resultados!$A$2:$ZZ$298, 221, MATCH($B$2, resultados!$A$1:$ZZ$1, 0))</f>
        <v/>
      </c>
      <c r="C227">
        <f>INDEX(resultados!$A$2:$ZZ$298, 221, MATCH($B$3, resultados!$A$1:$ZZ$1, 0))</f>
        <v/>
      </c>
    </row>
    <row r="228">
      <c r="A228">
        <f>INDEX(resultados!$A$2:$ZZ$298, 222, MATCH($B$1, resultados!$A$1:$ZZ$1, 0))</f>
        <v/>
      </c>
      <c r="B228">
        <f>INDEX(resultados!$A$2:$ZZ$298, 222, MATCH($B$2, resultados!$A$1:$ZZ$1, 0))</f>
        <v/>
      </c>
      <c r="C228">
        <f>INDEX(resultados!$A$2:$ZZ$298, 222, MATCH($B$3, resultados!$A$1:$ZZ$1, 0))</f>
        <v/>
      </c>
    </row>
    <row r="229">
      <c r="A229">
        <f>INDEX(resultados!$A$2:$ZZ$298, 223, MATCH($B$1, resultados!$A$1:$ZZ$1, 0))</f>
        <v/>
      </c>
      <c r="B229">
        <f>INDEX(resultados!$A$2:$ZZ$298, 223, MATCH($B$2, resultados!$A$1:$ZZ$1, 0))</f>
        <v/>
      </c>
      <c r="C229">
        <f>INDEX(resultados!$A$2:$ZZ$298, 223, MATCH($B$3, resultados!$A$1:$ZZ$1, 0))</f>
        <v/>
      </c>
    </row>
    <row r="230">
      <c r="A230">
        <f>INDEX(resultados!$A$2:$ZZ$298, 224, MATCH($B$1, resultados!$A$1:$ZZ$1, 0))</f>
        <v/>
      </c>
      <c r="B230">
        <f>INDEX(resultados!$A$2:$ZZ$298, 224, MATCH($B$2, resultados!$A$1:$ZZ$1, 0))</f>
        <v/>
      </c>
      <c r="C230">
        <f>INDEX(resultados!$A$2:$ZZ$298, 224, MATCH($B$3, resultados!$A$1:$ZZ$1, 0))</f>
        <v/>
      </c>
    </row>
    <row r="231">
      <c r="A231">
        <f>INDEX(resultados!$A$2:$ZZ$298, 225, MATCH($B$1, resultados!$A$1:$ZZ$1, 0))</f>
        <v/>
      </c>
      <c r="B231">
        <f>INDEX(resultados!$A$2:$ZZ$298, 225, MATCH($B$2, resultados!$A$1:$ZZ$1, 0))</f>
        <v/>
      </c>
      <c r="C231">
        <f>INDEX(resultados!$A$2:$ZZ$298, 225, MATCH($B$3, resultados!$A$1:$ZZ$1, 0))</f>
        <v/>
      </c>
    </row>
    <row r="232">
      <c r="A232">
        <f>INDEX(resultados!$A$2:$ZZ$298, 226, MATCH($B$1, resultados!$A$1:$ZZ$1, 0))</f>
        <v/>
      </c>
      <c r="B232">
        <f>INDEX(resultados!$A$2:$ZZ$298, 226, MATCH($B$2, resultados!$A$1:$ZZ$1, 0))</f>
        <v/>
      </c>
      <c r="C232">
        <f>INDEX(resultados!$A$2:$ZZ$298, 226, MATCH($B$3, resultados!$A$1:$ZZ$1, 0))</f>
        <v/>
      </c>
    </row>
    <row r="233">
      <c r="A233">
        <f>INDEX(resultados!$A$2:$ZZ$298, 227, MATCH($B$1, resultados!$A$1:$ZZ$1, 0))</f>
        <v/>
      </c>
      <c r="B233">
        <f>INDEX(resultados!$A$2:$ZZ$298, 227, MATCH($B$2, resultados!$A$1:$ZZ$1, 0))</f>
        <v/>
      </c>
      <c r="C233">
        <f>INDEX(resultados!$A$2:$ZZ$298, 227, MATCH($B$3, resultados!$A$1:$ZZ$1, 0))</f>
        <v/>
      </c>
    </row>
    <row r="234">
      <c r="A234">
        <f>INDEX(resultados!$A$2:$ZZ$298, 228, MATCH($B$1, resultados!$A$1:$ZZ$1, 0))</f>
        <v/>
      </c>
      <c r="B234">
        <f>INDEX(resultados!$A$2:$ZZ$298, 228, MATCH($B$2, resultados!$A$1:$ZZ$1, 0))</f>
        <v/>
      </c>
      <c r="C234">
        <f>INDEX(resultados!$A$2:$ZZ$298, 228, MATCH($B$3, resultados!$A$1:$ZZ$1, 0))</f>
        <v/>
      </c>
    </row>
    <row r="235">
      <c r="A235">
        <f>INDEX(resultados!$A$2:$ZZ$298, 229, MATCH($B$1, resultados!$A$1:$ZZ$1, 0))</f>
        <v/>
      </c>
      <c r="B235">
        <f>INDEX(resultados!$A$2:$ZZ$298, 229, MATCH($B$2, resultados!$A$1:$ZZ$1, 0))</f>
        <v/>
      </c>
      <c r="C235">
        <f>INDEX(resultados!$A$2:$ZZ$298, 229, MATCH($B$3, resultados!$A$1:$ZZ$1, 0))</f>
        <v/>
      </c>
    </row>
    <row r="236">
      <c r="A236">
        <f>INDEX(resultados!$A$2:$ZZ$298, 230, MATCH($B$1, resultados!$A$1:$ZZ$1, 0))</f>
        <v/>
      </c>
      <c r="B236">
        <f>INDEX(resultados!$A$2:$ZZ$298, 230, MATCH($B$2, resultados!$A$1:$ZZ$1, 0))</f>
        <v/>
      </c>
      <c r="C236">
        <f>INDEX(resultados!$A$2:$ZZ$298, 230, MATCH($B$3, resultados!$A$1:$ZZ$1, 0))</f>
        <v/>
      </c>
    </row>
    <row r="237">
      <c r="A237">
        <f>INDEX(resultados!$A$2:$ZZ$298, 231, MATCH($B$1, resultados!$A$1:$ZZ$1, 0))</f>
        <v/>
      </c>
      <c r="B237">
        <f>INDEX(resultados!$A$2:$ZZ$298, 231, MATCH($B$2, resultados!$A$1:$ZZ$1, 0))</f>
        <v/>
      </c>
      <c r="C237">
        <f>INDEX(resultados!$A$2:$ZZ$298, 231, MATCH($B$3, resultados!$A$1:$ZZ$1, 0))</f>
        <v/>
      </c>
    </row>
    <row r="238">
      <c r="A238">
        <f>INDEX(resultados!$A$2:$ZZ$298, 232, MATCH($B$1, resultados!$A$1:$ZZ$1, 0))</f>
        <v/>
      </c>
      <c r="B238">
        <f>INDEX(resultados!$A$2:$ZZ$298, 232, MATCH($B$2, resultados!$A$1:$ZZ$1, 0))</f>
        <v/>
      </c>
      <c r="C238">
        <f>INDEX(resultados!$A$2:$ZZ$298, 232, MATCH($B$3, resultados!$A$1:$ZZ$1, 0))</f>
        <v/>
      </c>
    </row>
    <row r="239">
      <c r="A239">
        <f>INDEX(resultados!$A$2:$ZZ$298, 233, MATCH($B$1, resultados!$A$1:$ZZ$1, 0))</f>
        <v/>
      </c>
      <c r="B239">
        <f>INDEX(resultados!$A$2:$ZZ$298, 233, MATCH($B$2, resultados!$A$1:$ZZ$1, 0))</f>
        <v/>
      </c>
      <c r="C239">
        <f>INDEX(resultados!$A$2:$ZZ$298, 233, MATCH($B$3, resultados!$A$1:$ZZ$1, 0))</f>
        <v/>
      </c>
    </row>
    <row r="240">
      <c r="A240">
        <f>INDEX(resultados!$A$2:$ZZ$298, 234, MATCH($B$1, resultados!$A$1:$ZZ$1, 0))</f>
        <v/>
      </c>
      <c r="B240">
        <f>INDEX(resultados!$A$2:$ZZ$298, 234, MATCH($B$2, resultados!$A$1:$ZZ$1, 0))</f>
        <v/>
      </c>
      <c r="C240">
        <f>INDEX(resultados!$A$2:$ZZ$298, 234, MATCH($B$3, resultados!$A$1:$ZZ$1, 0))</f>
        <v/>
      </c>
    </row>
    <row r="241">
      <c r="A241">
        <f>INDEX(resultados!$A$2:$ZZ$298, 235, MATCH($B$1, resultados!$A$1:$ZZ$1, 0))</f>
        <v/>
      </c>
      <c r="B241">
        <f>INDEX(resultados!$A$2:$ZZ$298, 235, MATCH($B$2, resultados!$A$1:$ZZ$1, 0))</f>
        <v/>
      </c>
      <c r="C241">
        <f>INDEX(resultados!$A$2:$ZZ$298, 235, MATCH($B$3, resultados!$A$1:$ZZ$1, 0))</f>
        <v/>
      </c>
    </row>
    <row r="242">
      <c r="A242">
        <f>INDEX(resultados!$A$2:$ZZ$298, 236, MATCH($B$1, resultados!$A$1:$ZZ$1, 0))</f>
        <v/>
      </c>
      <c r="B242">
        <f>INDEX(resultados!$A$2:$ZZ$298, 236, MATCH($B$2, resultados!$A$1:$ZZ$1, 0))</f>
        <v/>
      </c>
      <c r="C242">
        <f>INDEX(resultados!$A$2:$ZZ$298, 236, MATCH($B$3, resultados!$A$1:$ZZ$1, 0))</f>
        <v/>
      </c>
    </row>
    <row r="243">
      <c r="A243">
        <f>INDEX(resultados!$A$2:$ZZ$298, 237, MATCH($B$1, resultados!$A$1:$ZZ$1, 0))</f>
        <v/>
      </c>
      <c r="B243">
        <f>INDEX(resultados!$A$2:$ZZ$298, 237, MATCH($B$2, resultados!$A$1:$ZZ$1, 0))</f>
        <v/>
      </c>
      <c r="C243">
        <f>INDEX(resultados!$A$2:$ZZ$298, 237, MATCH($B$3, resultados!$A$1:$ZZ$1, 0))</f>
        <v/>
      </c>
    </row>
    <row r="244">
      <c r="A244">
        <f>INDEX(resultados!$A$2:$ZZ$298, 238, MATCH($B$1, resultados!$A$1:$ZZ$1, 0))</f>
        <v/>
      </c>
      <c r="B244">
        <f>INDEX(resultados!$A$2:$ZZ$298, 238, MATCH($B$2, resultados!$A$1:$ZZ$1, 0))</f>
        <v/>
      </c>
      <c r="C244">
        <f>INDEX(resultados!$A$2:$ZZ$298, 238, MATCH($B$3, resultados!$A$1:$ZZ$1, 0))</f>
        <v/>
      </c>
    </row>
    <row r="245">
      <c r="A245">
        <f>INDEX(resultados!$A$2:$ZZ$298, 239, MATCH($B$1, resultados!$A$1:$ZZ$1, 0))</f>
        <v/>
      </c>
      <c r="B245">
        <f>INDEX(resultados!$A$2:$ZZ$298, 239, MATCH($B$2, resultados!$A$1:$ZZ$1, 0))</f>
        <v/>
      </c>
      <c r="C245">
        <f>INDEX(resultados!$A$2:$ZZ$298, 239, MATCH($B$3, resultados!$A$1:$ZZ$1, 0))</f>
        <v/>
      </c>
    </row>
    <row r="246">
      <c r="A246">
        <f>INDEX(resultados!$A$2:$ZZ$298, 240, MATCH($B$1, resultados!$A$1:$ZZ$1, 0))</f>
        <v/>
      </c>
      <c r="B246">
        <f>INDEX(resultados!$A$2:$ZZ$298, 240, MATCH($B$2, resultados!$A$1:$ZZ$1, 0))</f>
        <v/>
      </c>
      <c r="C246">
        <f>INDEX(resultados!$A$2:$ZZ$298, 240, MATCH($B$3, resultados!$A$1:$ZZ$1, 0))</f>
        <v/>
      </c>
    </row>
    <row r="247">
      <c r="A247">
        <f>INDEX(resultados!$A$2:$ZZ$298, 241, MATCH($B$1, resultados!$A$1:$ZZ$1, 0))</f>
        <v/>
      </c>
      <c r="B247">
        <f>INDEX(resultados!$A$2:$ZZ$298, 241, MATCH($B$2, resultados!$A$1:$ZZ$1, 0))</f>
        <v/>
      </c>
      <c r="C247">
        <f>INDEX(resultados!$A$2:$ZZ$298, 241, MATCH($B$3, resultados!$A$1:$ZZ$1, 0))</f>
        <v/>
      </c>
    </row>
    <row r="248">
      <c r="A248">
        <f>INDEX(resultados!$A$2:$ZZ$298, 242, MATCH($B$1, resultados!$A$1:$ZZ$1, 0))</f>
        <v/>
      </c>
      <c r="B248">
        <f>INDEX(resultados!$A$2:$ZZ$298, 242, MATCH($B$2, resultados!$A$1:$ZZ$1, 0))</f>
        <v/>
      </c>
      <c r="C248">
        <f>INDEX(resultados!$A$2:$ZZ$298, 242, MATCH($B$3, resultados!$A$1:$ZZ$1, 0))</f>
        <v/>
      </c>
    </row>
    <row r="249">
      <c r="A249">
        <f>INDEX(resultados!$A$2:$ZZ$298, 243, MATCH($B$1, resultados!$A$1:$ZZ$1, 0))</f>
        <v/>
      </c>
      <c r="B249">
        <f>INDEX(resultados!$A$2:$ZZ$298, 243, MATCH($B$2, resultados!$A$1:$ZZ$1, 0))</f>
        <v/>
      </c>
      <c r="C249">
        <f>INDEX(resultados!$A$2:$ZZ$298, 243, MATCH($B$3, resultados!$A$1:$ZZ$1, 0))</f>
        <v/>
      </c>
    </row>
    <row r="250">
      <c r="A250">
        <f>INDEX(resultados!$A$2:$ZZ$298, 244, MATCH($B$1, resultados!$A$1:$ZZ$1, 0))</f>
        <v/>
      </c>
      <c r="B250">
        <f>INDEX(resultados!$A$2:$ZZ$298, 244, MATCH($B$2, resultados!$A$1:$ZZ$1, 0))</f>
        <v/>
      </c>
      <c r="C250">
        <f>INDEX(resultados!$A$2:$ZZ$298, 244, MATCH($B$3, resultados!$A$1:$ZZ$1, 0))</f>
        <v/>
      </c>
    </row>
    <row r="251">
      <c r="A251">
        <f>INDEX(resultados!$A$2:$ZZ$298, 245, MATCH($B$1, resultados!$A$1:$ZZ$1, 0))</f>
        <v/>
      </c>
      <c r="B251">
        <f>INDEX(resultados!$A$2:$ZZ$298, 245, MATCH($B$2, resultados!$A$1:$ZZ$1, 0))</f>
        <v/>
      </c>
      <c r="C251">
        <f>INDEX(resultados!$A$2:$ZZ$298, 245, MATCH($B$3, resultados!$A$1:$ZZ$1, 0))</f>
        <v/>
      </c>
    </row>
    <row r="252">
      <c r="A252">
        <f>INDEX(resultados!$A$2:$ZZ$298, 246, MATCH($B$1, resultados!$A$1:$ZZ$1, 0))</f>
        <v/>
      </c>
      <c r="B252">
        <f>INDEX(resultados!$A$2:$ZZ$298, 246, MATCH($B$2, resultados!$A$1:$ZZ$1, 0))</f>
        <v/>
      </c>
      <c r="C252">
        <f>INDEX(resultados!$A$2:$ZZ$298, 246, MATCH($B$3, resultados!$A$1:$ZZ$1, 0))</f>
        <v/>
      </c>
    </row>
    <row r="253">
      <c r="A253">
        <f>INDEX(resultados!$A$2:$ZZ$298, 247, MATCH($B$1, resultados!$A$1:$ZZ$1, 0))</f>
        <v/>
      </c>
      <c r="B253">
        <f>INDEX(resultados!$A$2:$ZZ$298, 247, MATCH($B$2, resultados!$A$1:$ZZ$1, 0))</f>
        <v/>
      </c>
      <c r="C253">
        <f>INDEX(resultados!$A$2:$ZZ$298, 247, MATCH($B$3, resultados!$A$1:$ZZ$1, 0))</f>
        <v/>
      </c>
    </row>
    <row r="254">
      <c r="A254">
        <f>INDEX(resultados!$A$2:$ZZ$298, 248, MATCH($B$1, resultados!$A$1:$ZZ$1, 0))</f>
        <v/>
      </c>
      <c r="B254">
        <f>INDEX(resultados!$A$2:$ZZ$298, 248, MATCH($B$2, resultados!$A$1:$ZZ$1, 0))</f>
        <v/>
      </c>
      <c r="C254">
        <f>INDEX(resultados!$A$2:$ZZ$298, 248, MATCH($B$3, resultados!$A$1:$ZZ$1, 0))</f>
        <v/>
      </c>
    </row>
    <row r="255">
      <c r="A255">
        <f>INDEX(resultados!$A$2:$ZZ$298, 249, MATCH($B$1, resultados!$A$1:$ZZ$1, 0))</f>
        <v/>
      </c>
      <c r="B255">
        <f>INDEX(resultados!$A$2:$ZZ$298, 249, MATCH($B$2, resultados!$A$1:$ZZ$1, 0))</f>
        <v/>
      </c>
      <c r="C255">
        <f>INDEX(resultados!$A$2:$ZZ$298, 249, MATCH($B$3, resultados!$A$1:$ZZ$1, 0))</f>
        <v/>
      </c>
    </row>
    <row r="256">
      <c r="A256">
        <f>INDEX(resultados!$A$2:$ZZ$298, 250, MATCH($B$1, resultados!$A$1:$ZZ$1, 0))</f>
        <v/>
      </c>
      <c r="B256">
        <f>INDEX(resultados!$A$2:$ZZ$298, 250, MATCH($B$2, resultados!$A$1:$ZZ$1, 0))</f>
        <v/>
      </c>
      <c r="C256">
        <f>INDEX(resultados!$A$2:$ZZ$298, 250, MATCH($B$3, resultados!$A$1:$ZZ$1, 0))</f>
        <v/>
      </c>
    </row>
    <row r="257">
      <c r="A257">
        <f>INDEX(resultados!$A$2:$ZZ$298, 251, MATCH($B$1, resultados!$A$1:$ZZ$1, 0))</f>
        <v/>
      </c>
      <c r="B257">
        <f>INDEX(resultados!$A$2:$ZZ$298, 251, MATCH($B$2, resultados!$A$1:$ZZ$1, 0))</f>
        <v/>
      </c>
      <c r="C257">
        <f>INDEX(resultados!$A$2:$ZZ$298, 251, MATCH($B$3, resultados!$A$1:$ZZ$1, 0))</f>
        <v/>
      </c>
    </row>
    <row r="258">
      <c r="A258">
        <f>INDEX(resultados!$A$2:$ZZ$298, 252, MATCH($B$1, resultados!$A$1:$ZZ$1, 0))</f>
        <v/>
      </c>
      <c r="B258">
        <f>INDEX(resultados!$A$2:$ZZ$298, 252, MATCH($B$2, resultados!$A$1:$ZZ$1, 0))</f>
        <v/>
      </c>
      <c r="C258">
        <f>INDEX(resultados!$A$2:$ZZ$298, 252, MATCH($B$3, resultados!$A$1:$ZZ$1, 0))</f>
        <v/>
      </c>
    </row>
    <row r="259">
      <c r="A259">
        <f>INDEX(resultados!$A$2:$ZZ$298, 253, MATCH($B$1, resultados!$A$1:$ZZ$1, 0))</f>
        <v/>
      </c>
      <c r="B259">
        <f>INDEX(resultados!$A$2:$ZZ$298, 253, MATCH($B$2, resultados!$A$1:$ZZ$1, 0))</f>
        <v/>
      </c>
      <c r="C259">
        <f>INDEX(resultados!$A$2:$ZZ$298, 253, MATCH($B$3, resultados!$A$1:$ZZ$1, 0))</f>
        <v/>
      </c>
    </row>
    <row r="260">
      <c r="A260">
        <f>INDEX(resultados!$A$2:$ZZ$298, 254, MATCH($B$1, resultados!$A$1:$ZZ$1, 0))</f>
        <v/>
      </c>
      <c r="B260">
        <f>INDEX(resultados!$A$2:$ZZ$298, 254, MATCH($B$2, resultados!$A$1:$ZZ$1, 0))</f>
        <v/>
      </c>
      <c r="C260">
        <f>INDEX(resultados!$A$2:$ZZ$298, 254, MATCH($B$3, resultados!$A$1:$ZZ$1, 0))</f>
        <v/>
      </c>
    </row>
    <row r="261">
      <c r="A261">
        <f>INDEX(resultados!$A$2:$ZZ$298, 255, MATCH($B$1, resultados!$A$1:$ZZ$1, 0))</f>
        <v/>
      </c>
      <c r="B261">
        <f>INDEX(resultados!$A$2:$ZZ$298, 255, MATCH($B$2, resultados!$A$1:$ZZ$1, 0))</f>
        <v/>
      </c>
      <c r="C261">
        <f>INDEX(resultados!$A$2:$ZZ$298, 255, MATCH($B$3, resultados!$A$1:$ZZ$1, 0))</f>
        <v/>
      </c>
    </row>
    <row r="262">
      <c r="A262">
        <f>INDEX(resultados!$A$2:$ZZ$298, 256, MATCH($B$1, resultados!$A$1:$ZZ$1, 0))</f>
        <v/>
      </c>
      <c r="B262">
        <f>INDEX(resultados!$A$2:$ZZ$298, 256, MATCH($B$2, resultados!$A$1:$ZZ$1, 0))</f>
        <v/>
      </c>
      <c r="C262">
        <f>INDEX(resultados!$A$2:$ZZ$298, 256, MATCH($B$3, resultados!$A$1:$ZZ$1, 0))</f>
        <v/>
      </c>
    </row>
    <row r="263">
      <c r="A263">
        <f>INDEX(resultados!$A$2:$ZZ$298, 257, MATCH($B$1, resultados!$A$1:$ZZ$1, 0))</f>
        <v/>
      </c>
      <c r="B263">
        <f>INDEX(resultados!$A$2:$ZZ$298, 257, MATCH($B$2, resultados!$A$1:$ZZ$1, 0))</f>
        <v/>
      </c>
      <c r="C263">
        <f>INDEX(resultados!$A$2:$ZZ$298, 257, MATCH($B$3, resultados!$A$1:$ZZ$1, 0))</f>
        <v/>
      </c>
    </row>
    <row r="264">
      <c r="A264">
        <f>INDEX(resultados!$A$2:$ZZ$298, 258, MATCH($B$1, resultados!$A$1:$ZZ$1, 0))</f>
        <v/>
      </c>
      <c r="B264">
        <f>INDEX(resultados!$A$2:$ZZ$298, 258, MATCH($B$2, resultados!$A$1:$ZZ$1, 0))</f>
        <v/>
      </c>
      <c r="C264">
        <f>INDEX(resultados!$A$2:$ZZ$298, 258, MATCH($B$3, resultados!$A$1:$ZZ$1, 0))</f>
        <v/>
      </c>
    </row>
    <row r="265">
      <c r="A265">
        <f>INDEX(resultados!$A$2:$ZZ$298, 259, MATCH($B$1, resultados!$A$1:$ZZ$1, 0))</f>
        <v/>
      </c>
      <c r="B265">
        <f>INDEX(resultados!$A$2:$ZZ$298, 259, MATCH($B$2, resultados!$A$1:$ZZ$1, 0))</f>
        <v/>
      </c>
      <c r="C265">
        <f>INDEX(resultados!$A$2:$ZZ$298, 259, MATCH($B$3, resultados!$A$1:$ZZ$1, 0))</f>
        <v/>
      </c>
    </row>
    <row r="266">
      <c r="A266">
        <f>INDEX(resultados!$A$2:$ZZ$298, 260, MATCH($B$1, resultados!$A$1:$ZZ$1, 0))</f>
        <v/>
      </c>
      <c r="B266">
        <f>INDEX(resultados!$A$2:$ZZ$298, 260, MATCH($B$2, resultados!$A$1:$ZZ$1, 0))</f>
        <v/>
      </c>
      <c r="C266">
        <f>INDEX(resultados!$A$2:$ZZ$298, 260, MATCH($B$3, resultados!$A$1:$ZZ$1, 0))</f>
        <v/>
      </c>
    </row>
    <row r="267">
      <c r="A267">
        <f>INDEX(resultados!$A$2:$ZZ$298, 261, MATCH($B$1, resultados!$A$1:$ZZ$1, 0))</f>
        <v/>
      </c>
      <c r="B267">
        <f>INDEX(resultados!$A$2:$ZZ$298, 261, MATCH($B$2, resultados!$A$1:$ZZ$1, 0))</f>
        <v/>
      </c>
      <c r="C267">
        <f>INDEX(resultados!$A$2:$ZZ$298, 261, MATCH($B$3, resultados!$A$1:$ZZ$1, 0))</f>
        <v/>
      </c>
    </row>
    <row r="268">
      <c r="A268">
        <f>INDEX(resultados!$A$2:$ZZ$298, 262, MATCH($B$1, resultados!$A$1:$ZZ$1, 0))</f>
        <v/>
      </c>
      <c r="B268">
        <f>INDEX(resultados!$A$2:$ZZ$298, 262, MATCH($B$2, resultados!$A$1:$ZZ$1, 0))</f>
        <v/>
      </c>
      <c r="C268">
        <f>INDEX(resultados!$A$2:$ZZ$298, 262, MATCH($B$3, resultados!$A$1:$ZZ$1, 0))</f>
        <v/>
      </c>
    </row>
    <row r="269">
      <c r="A269">
        <f>INDEX(resultados!$A$2:$ZZ$298, 263, MATCH($B$1, resultados!$A$1:$ZZ$1, 0))</f>
        <v/>
      </c>
      <c r="B269">
        <f>INDEX(resultados!$A$2:$ZZ$298, 263, MATCH($B$2, resultados!$A$1:$ZZ$1, 0))</f>
        <v/>
      </c>
      <c r="C269">
        <f>INDEX(resultados!$A$2:$ZZ$298, 263, MATCH($B$3, resultados!$A$1:$ZZ$1, 0))</f>
        <v/>
      </c>
    </row>
    <row r="270">
      <c r="A270">
        <f>INDEX(resultados!$A$2:$ZZ$298, 264, MATCH($B$1, resultados!$A$1:$ZZ$1, 0))</f>
        <v/>
      </c>
      <c r="B270">
        <f>INDEX(resultados!$A$2:$ZZ$298, 264, MATCH($B$2, resultados!$A$1:$ZZ$1, 0))</f>
        <v/>
      </c>
      <c r="C270">
        <f>INDEX(resultados!$A$2:$ZZ$298, 264, MATCH($B$3, resultados!$A$1:$ZZ$1, 0))</f>
        <v/>
      </c>
    </row>
    <row r="271">
      <c r="A271">
        <f>INDEX(resultados!$A$2:$ZZ$298, 265, MATCH($B$1, resultados!$A$1:$ZZ$1, 0))</f>
        <v/>
      </c>
      <c r="B271">
        <f>INDEX(resultados!$A$2:$ZZ$298, 265, MATCH($B$2, resultados!$A$1:$ZZ$1, 0))</f>
        <v/>
      </c>
      <c r="C271">
        <f>INDEX(resultados!$A$2:$ZZ$298, 265, MATCH($B$3, resultados!$A$1:$ZZ$1, 0))</f>
        <v/>
      </c>
    </row>
    <row r="272">
      <c r="A272">
        <f>INDEX(resultados!$A$2:$ZZ$298, 266, MATCH($B$1, resultados!$A$1:$ZZ$1, 0))</f>
        <v/>
      </c>
      <c r="B272">
        <f>INDEX(resultados!$A$2:$ZZ$298, 266, MATCH($B$2, resultados!$A$1:$ZZ$1, 0))</f>
        <v/>
      </c>
      <c r="C272">
        <f>INDEX(resultados!$A$2:$ZZ$298, 266, MATCH($B$3, resultados!$A$1:$ZZ$1, 0))</f>
        <v/>
      </c>
    </row>
    <row r="273">
      <c r="A273">
        <f>INDEX(resultados!$A$2:$ZZ$298, 267, MATCH($B$1, resultados!$A$1:$ZZ$1, 0))</f>
        <v/>
      </c>
      <c r="B273">
        <f>INDEX(resultados!$A$2:$ZZ$298, 267, MATCH($B$2, resultados!$A$1:$ZZ$1, 0))</f>
        <v/>
      </c>
      <c r="C273">
        <f>INDEX(resultados!$A$2:$ZZ$298, 267, MATCH($B$3, resultados!$A$1:$ZZ$1, 0))</f>
        <v/>
      </c>
    </row>
    <row r="274">
      <c r="A274">
        <f>INDEX(resultados!$A$2:$ZZ$298, 268, MATCH($B$1, resultados!$A$1:$ZZ$1, 0))</f>
        <v/>
      </c>
      <c r="B274">
        <f>INDEX(resultados!$A$2:$ZZ$298, 268, MATCH($B$2, resultados!$A$1:$ZZ$1, 0))</f>
        <v/>
      </c>
      <c r="C274">
        <f>INDEX(resultados!$A$2:$ZZ$298, 268, MATCH($B$3, resultados!$A$1:$ZZ$1, 0))</f>
        <v/>
      </c>
    </row>
    <row r="275">
      <c r="A275">
        <f>INDEX(resultados!$A$2:$ZZ$298, 269, MATCH($B$1, resultados!$A$1:$ZZ$1, 0))</f>
        <v/>
      </c>
      <c r="B275">
        <f>INDEX(resultados!$A$2:$ZZ$298, 269, MATCH($B$2, resultados!$A$1:$ZZ$1, 0))</f>
        <v/>
      </c>
      <c r="C275">
        <f>INDEX(resultados!$A$2:$ZZ$298, 269, MATCH($B$3, resultados!$A$1:$ZZ$1, 0))</f>
        <v/>
      </c>
    </row>
    <row r="276">
      <c r="A276">
        <f>INDEX(resultados!$A$2:$ZZ$298, 270, MATCH($B$1, resultados!$A$1:$ZZ$1, 0))</f>
        <v/>
      </c>
      <c r="B276">
        <f>INDEX(resultados!$A$2:$ZZ$298, 270, MATCH($B$2, resultados!$A$1:$ZZ$1, 0))</f>
        <v/>
      </c>
      <c r="C276">
        <f>INDEX(resultados!$A$2:$ZZ$298, 270, MATCH($B$3, resultados!$A$1:$ZZ$1, 0))</f>
        <v/>
      </c>
    </row>
    <row r="277">
      <c r="A277">
        <f>INDEX(resultados!$A$2:$ZZ$298, 271, MATCH($B$1, resultados!$A$1:$ZZ$1, 0))</f>
        <v/>
      </c>
      <c r="B277">
        <f>INDEX(resultados!$A$2:$ZZ$298, 271, MATCH($B$2, resultados!$A$1:$ZZ$1, 0))</f>
        <v/>
      </c>
      <c r="C277">
        <f>INDEX(resultados!$A$2:$ZZ$298, 271, MATCH($B$3, resultados!$A$1:$ZZ$1, 0))</f>
        <v/>
      </c>
    </row>
    <row r="278">
      <c r="A278">
        <f>INDEX(resultados!$A$2:$ZZ$298, 272, MATCH($B$1, resultados!$A$1:$ZZ$1, 0))</f>
        <v/>
      </c>
      <c r="B278">
        <f>INDEX(resultados!$A$2:$ZZ$298, 272, MATCH($B$2, resultados!$A$1:$ZZ$1, 0))</f>
        <v/>
      </c>
      <c r="C278">
        <f>INDEX(resultados!$A$2:$ZZ$298, 272, MATCH($B$3, resultados!$A$1:$ZZ$1, 0))</f>
        <v/>
      </c>
    </row>
    <row r="279">
      <c r="A279">
        <f>INDEX(resultados!$A$2:$ZZ$298, 273, MATCH($B$1, resultados!$A$1:$ZZ$1, 0))</f>
        <v/>
      </c>
      <c r="B279">
        <f>INDEX(resultados!$A$2:$ZZ$298, 273, MATCH($B$2, resultados!$A$1:$ZZ$1, 0))</f>
        <v/>
      </c>
      <c r="C279">
        <f>INDEX(resultados!$A$2:$ZZ$298, 273, MATCH($B$3, resultados!$A$1:$ZZ$1, 0))</f>
        <v/>
      </c>
    </row>
    <row r="280">
      <c r="A280">
        <f>INDEX(resultados!$A$2:$ZZ$298, 274, MATCH($B$1, resultados!$A$1:$ZZ$1, 0))</f>
        <v/>
      </c>
      <c r="B280">
        <f>INDEX(resultados!$A$2:$ZZ$298, 274, MATCH($B$2, resultados!$A$1:$ZZ$1, 0))</f>
        <v/>
      </c>
      <c r="C280">
        <f>INDEX(resultados!$A$2:$ZZ$298, 274, MATCH($B$3, resultados!$A$1:$ZZ$1, 0))</f>
        <v/>
      </c>
    </row>
    <row r="281">
      <c r="A281">
        <f>INDEX(resultados!$A$2:$ZZ$298, 275, MATCH($B$1, resultados!$A$1:$ZZ$1, 0))</f>
        <v/>
      </c>
      <c r="B281">
        <f>INDEX(resultados!$A$2:$ZZ$298, 275, MATCH($B$2, resultados!$A$1:$ZZ$1, 0))</f>
        <v/>
      </c>
      <c r="C281">
        <f>INDEX(resultados!$A$2:$ZZ$298, 275, MATCH($B$3, resultados!$A$1:$ZZ$1, 0))</f>
        <v/>
      </c>
    </row>
    <row r="282">
      <c r="A282">
        <f>INDEX(resultados!$A$2:$ZZ$298, 276, MATCH($B$1, resultados!$A$1:$ZZ$1, 0))</f>
        <v/>
      </c>
      <c r="B282">
        <f>INDEX(resultados!$A$2:$ZZ$298, 276, MATCH($B$2, resultados!$A$1:$ZZ$1, 0))</f>
        <v/>
      </c>
      <c r="C282">
        <f>INDEX(resultados!$A$2:$ZZ$298, 276, MATCH($B$3, resultados!$A$1:$ZZ$1, 0))</f>
        <v/>
      </c>
    </row>
    <row r="283">
      <c r="A283">
        <f>INDEX(resultados!$A$2:$ZZ$298, 277, MATCH($B$1, resultados!$A$1:$ZZ$1, 0))</f>
        <v/>
      </c>
      <c r="B283">
        <f>INDEX(resultados!$A$2:$ZZ$298, 277, MATCH($B$2, resultados!$A$1:$ZZ$1, 0))</f>
        <v/>
      </c>
      <c r="C283">
        <f>INDEX(resultados!$A$2:$ZZ$298, 277, MATCH($B$3, resultados!$A$1:$ZZ$1, 0))</f>
        <v/>
      </c>
    </row>
    <row r="284">
      <c r="A284">
        <f>INDEX(resultados!$A$2:$ZZ$298, 278, MATCH($B$1, resultados!$A$1:$ZZ$1, 0))</f>
        <v/>
      </c>
      <c r="B284">
        <f>INDEX(resultados!$A$2:$ZZ$298, 278, MATCH($B$2, resultados!$A$1:$ZZ$1, 0))</f>
        <v/>
      </c>
      <c r="C284">
        <f>INDEX(resultados!$A$2:$ZZ$298, 278, MATCH($B$3, resultados!$A$1:$ZZ$1, 0))</f>
        <v/>
      </c>
    </row>
    <row r="285">
      <c r="A285">
        <f>INDEX(resultados!$A$2:$ZZ$298, 279, MATCH($B$1, resultados!$A$1:$ZZ$1, 0))</f>
        <v/>
      </c>
      <c r="B285">
        <f>INDEX(resultados!$A$2:$ZZ$298, 279, MATCH($B$2, resultados!$A$1:$ZZ$1, 0))</f>
        <v/>
      </c>
      <c r="C285">
        <f>INDEX(resultados!$A$2:$ZZ$298, 279, MATCH($B$3, resultados!$A$1:$ZZ$1, 0))</f>
        <v/>
      </c>
    </row>
    <row r="286">
      <c r="A286">
        <f>INDEX(resultados!$A$2:$ZZ$298, 280, MATCH($B$1, resultados!$A$1:$ZZ$1, 0))</f>
        <v/>
      </c>
      <c r="B286">
        <f>INDEX(resultados!$A$2:$ZZ$298, 280, MATCH($B$2, resultados!$A$1:$ZZ$1, 0))</f>
        <v/>
      </c>
      <c r="C286">
        <f>INDEX(resultados!$A$2:$ZZ$298, 280, MATCH($B$3, resultados!$A$1:$ZZ$1, 0))</f>
        <v/>
      </c>
    </row>
    <row r="287">
      <c r="A287">
        <f>INDEX(resultados!$A$2:$ZZ$298, 281, MATCH($B$1, resultados!$A$1:$ZZ$1, 0))</f>
        <v/>
      </c>
      <c r="B287">
        <f>INDEX(resultados!$A$2:$ZZ$298, 281, MATCH($B$2, resultados!$A$1:$ZZ$1, 0))</f>
        <v/>
      </c>
      <c r="C287">
        <f>INDEX(resultados!$A$2:$ZZ$298, 281, MATCH($B$3, resultados!$A$1:$ZZ$1, 0))</f>
        <v/>
      </c>
    </row>
    <row r="288">
      <c r="A288">
        <f>INDEX(resultados!$A$2:$ZZ$298, 282, MATCH($B$1, resultados!$A$1:$ZZ$1, 0))</f>
        <v/>
      </c>
      <c r="B288">
        <f>INDEX(resultados!$A$2:$ZZ$298, 282, MATCH($B$2, resultados!$A$1:$ZZ$1, 0))</f>
        <v/>
      </c>
      <c r="C288">
        <f>INDEX(resultados!$A$2:$ZZ$298, 282, MATCH($B$3, resultados!$A$1:$ZZ$1, 0))</f>
        <v/>
      </c>
    </row>
    <row r="289">
      <c r="A289">
        <f>INDEX(resultados!$A$2:$ZZ$298, 283, MATCH($B$1, resultados!$A$1:$ZZ$1, 0))</f>
        <v/>
      </c>
      <c r="B289">
        <f>INDEX(resultados!$A$2:$ZZ$298, 283, MATCH($B$2, resultados!$A$1:$ZZ$1, 0))</f>
        <v/>
      </c>
      <c r="C289">
        <f>INDEX(resultados!$A$2:$ZZ$298, 283, MATCH($B$3, resultados!$A$1:$ZZ$1, 0))</f>
        <v/>
      </c>
    </row>
    <row r="290">
      <c r="A290">
        <f>INDEX(resultados!$A$2:$ZZ$298, 284, MATCH($B$1, resultados!$A$1:$ZZ$1, 0))</f>
        <v/>
      </c>
      <c r="B290">
        <f>INDEX(resultados!$A$2:$ZZ$298, 284, MATCH($B$2, resultados!$A$1:$ZZ$1, 0))</f>
        <v/>
      </c>
      <c r="C290">
        <f>INDEX(resultados!$A$2:$ZZ$298, 284, MATCH($B$3, resultados!$A$1:$ZZ$1, 0))</f>
        <v/>
      </c>
    </row>
    <row r="291">
      <c r="A291">
        <f>INDEX(resultados!$A$2:$ZZ$298, 285, MATCH($B$1, resultados!$A$1:$ZZ$1, 0))</f>
        <v/>
      </c>
      <c r="B291">
        <f>INDEX(resultados!$A$2:$ZZ$298, 285, MATCH($B$2, resultados!$A$1:$ZZ$1, 0))</f>
        <v/>
      </c>
      <c r="C291">
        <f>INDEX(resultados!$A$2:$ZZ$298, 285, MATCH($B$3, resultados!$A$1:$ZZ$1, 0))</f>
        <v/>
      </c>
    </row>
    <row r="292">
      <c r="A292">
        <f>INDEX(resultados!$A$2:$ZZ$298, 286, MATCH($B$1, resultados!$A$1:$ZZ$1, 0))</f>
        <v/>
      </c>
      <c r="B292">
        <f>INDEX(resultados!$A$2:$ZZ$298, 286, MATCH($B$2, resultados!$A$1:$ZZ$1, 0))</f>
        <v/>
      </c>
      <c r="C292">
        <f>INDEX(resultados!$A$2:$ZZ$298, 286, MATCH($B$3, resultados!$A$1:$ZZ$1, 0))</f>
        <v/>
      </c>
    </row>
    <row r="293">
      <c r="A293">
        <f>INDEX(resultados!$A$2:$ZZ$298, 287, MATCH($B$1, resultados!$A$1:$ZZ$1, 0))</f>
        <v/>
      </c>
      <c r="B293">
        <f>INDEX(resultados!$A$2:$ZZ$298, 287, MATCH($B$2, resultados!$A$1:$ZZ$1, 0))</f>
        <v/>
      </c>
      <c r="C293">
        <f>INDEX(resultados!$A$2:$ZZ$298, 287, MATCH($B$3, resultados!$A$1:$ZZ$1, 0))</f>
        <v/>
      </c>
    </row>
    <row r="294">
      <c r="A294">
        <f>INDEX(resultados!$A$2:$ZZ$298, 288, MATCH($B$1, resultados!$A$1:$ZZ$1, 0))</f>
        <v/>
      </c>
      <c r="B294">
        <f>INDEX(resultados!$A$2:$ZZ$298, 288, MATCH($B$2, resultados!$A$1:$ZZ$1, 0))</f>
        <v/>
      </c>
      <c r="C294">
        <f>INDEX(resultados!$A$2:$ZZ$298, 288, MATCH($B$3, resultados!$A$1:$ZZ$1, 0))</f>
        <v/>
      </c>
    </row>
    <row r="295">
      <c r="A295">
        <f>INDEX(resultados!$A$2:$ZZ$298, 289, MATCH($B$1, resultados!$A$1:$ZZ$1, 0))</f>
        <v/>
      </c>
      <c r="B295">
        <f>INDEX(resultados!$A$2:$ZZ$298, 289, MATCH($B$2, resultados!$A$1:$ZZ$1, 0))</f>
        <v/>
      </c>
      <c r="C295">
        <f>INDEX(resultados!$A$2:$ZZ$298, 289, MATCH($B$3, resultados!$A$1:$ZZ$1, 0))</f>
        <v/>
      </c>
    </row>
    <row r="296">
      <c r="A296">
        <f>INDEX(resultados!$A$2:$ZZ$298, 290, MATCH($B$1, resultados!$A$1:$ZZ$1, 0))</f>
        <v/>
      </c>
      <c r="B296">
        <f>INDEX(resultados!$A$2:$ZZ$298, 290, MATCH($B$2, resultados!$A$1:$ZZ$1, 0))</f>
        <v/>
      </c>
      <c r="C296">
        <f>INDEX(resultados!$A$2:$ZZ$298, 290, MATCH($B$3, resultados!$A$1:$ZZ$1, 0))</f>
        <v/>
      </c>
    </row>
    <row r="297">
      <c r="A297">
        <f>INDEX(resultados!$A$2:$ZZ$298, 291, MATCH($B$1, resultados!$A$1:$ZZ$1, 0))</f>
        <v/>
      </c>
      <c r="B297">
        <f>INDEX(resultados!$A$2:$ZZ$298, 291, MATCH($B$2, resultados!$A$1:$ZZ$1, 0))</f>
        <v/>
      </c>
      <c r="C297">
        <f>INDEX(resultados!$A$2:$ZZ$298, 291, MATCH($B$3, resultados!$A$1:$ZZ$1, 0))</f>
        <v/>
      </c>
    </row>
    <row r="298">
      <c r="A298">
        <f>INDEX(resultados!$A$2:$ZZ$298, 292, MATCH($B$1, resultados!$A$1:$ZZ$1, 0))</f>
        <v/>
      </c>
      <c r="B298">
        <f>INDEX(resultados!$A$2:$ZZ$298, 292, MATCH($B$2, resultados!$A$1:$ZZ$1, 0))</f>
        <v/>
      </c>
      <c r="C298">
        <f>INDEX(resultados!$A$2:$ZZ$298, 292, MATCH($B$3, resultados!$A$1:$ZZ$1, 0))</f>
        <v/>
      </c>
    </row>
    <row r="299">
      <c r="A299">
        <f>INDEX(resultados!$A$2:$ZZ$298, 293, MATCH($B$1, resultados!$A$1:$ZZ$1, 0))</f>
        <v/>
      </c>
      <c r="B299">
        <f>INDEX(resultados!$A$2:$ZZ$298, 293, MATCH($B$2, resultados!$A$1:$ZZ$1, 0))</f>
        <v/>
      </c>
      <c r="C299">
        <f>INDEX(resultados!$A$2:$ZZ$298, 293, MATCH($B$3, resultados!$A$1:$ZZ$1, 0))</f>
        <v/>
      </c>
    </row>
    <row r="300">
      <c r="A300">
        <f>INDEX(resultados!$A$2:$ZZ$298, 294, MATCH($B$1, resultados!$A$1:$ZZ$1, 0))</f>
        <v/>
      </c>
      <c r="B300">
        <f>INDEX(resultados!$A$2:$ZZ$298, 294, MATCH($B$2, resultados!$A$1:$ZZ$1, 0))</f>
        <v/>
      </c>
      <c r="C300">
        <f>INDEX(resultados!$A$2:$ZZ$298, 294, MATCH($B$3, resultados!$A$1:$ZZ$1, 0))</f>
        <v/>
      </c>
    </row>
    <row r="301">
      <c r="A301">
        <f>INDEX(resultados!$A$2:$ZZ$298, 295, MATCH($B$1, resultados!$A$1:$ZZ$1, 0))</f>
        <v/>
      </c>
      <c r="B301">
        <f>INDEX(resultados!$A$2:$ZZ$298, 295, MATCH($B$2, resultados!$A$1:$ZZ$1, 0))</f>
        <v/>
      </c>
      <c r="C301">
        <f>INDEX(resultados!$A$2:$ZZ$298, 295, MATCH($B$3, resultados!$A$1:$ZZ$1, 0))</f>
        <v/>
      </c>
    </row>
    <row r="302">
      <c r="A302">
        <f>INDEX(resultados!$A$2:$ZZ$298, 296, MATCH($B$1, resultados!$A$1:$ZZ$1, 0))</f>
        <v/>
      </c>
      <c r="B302">
        <f>INDEX(resultados!$A$2:$ZZ$298, 296, MATCH($B$2, resultados!$A$1:$ZZ$1, 0))</f>
        <v/>
      </c>
      <c r="C302">
        <f>INDEX(resultados!$A$2:$ZZ$298, 296, MATCH($B$3, resultados!$A$1:$ZZ$1, 0))</f>
        <v/>
      </c>
    </row>
    <row r="303">
      <c r="A303">
        <f>INDEX(resultados!$A$2:$ZZ$298, 297, MATCH($B$1, resultados!$A$1:$ZZ$1, 0))</f>
        <v/>
      </c>
      <c r="B303">
        <f>INDEX(resultados!$A$2:$ZZ$298, 297, MATCH($B$2, resultados!$A$1:$ZZ$1, 0))</f>
        <v/>
      </c>
      <c r="C303">
        <f>INDEX(resultados!$A$2:$ZZ$298, 297,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1.4265</v>
      </c>
      <c r="E2" t="n">
        <v>70.09999999999999</v>
      </c>
      <c r="F2" t="n">
        <v>63.22</v>
      </c>
      <c r="G2" t="n">
        <v>11.71</v>
      </c>
      <c r="H2" t="n">
        <v>0.24</v>
      </c>
      <c r="I2" t="n">
        <v>324</v>
      </c>
      <c r="J2" t="n">
        <v>71.52</v>
      </c>
      <c r="K2" t="n">
        <v>32.27</v>
      </c>
      <c r="L2" t="n">
        <v>1</v>
      </c>
      <c r="M2" t="n">
        <v>322</v>
      </c>
      <c r="N2" t="n">
        <v>8.25</v>
      </c>
      <c r="O2" t="n">
        <v>9054.6</v>
      </c>
      <c r="P2" t="n">
        <v>444.38</v>
      </c>
      <c r="Q2" t="n">
        <v>1206.95</v>
      </c>
      <c r="R2" t="n">
        <v>607.01</v>
      </c>
      <c r="S2" t="n">
        <v>79.25</v>
      </c>
      <c r="T2" t="n">
        <v>259888</v>
      </c>
      <c r="U2" t="n">
        <v>0.13</v>
      </c>
      <c r="V2" t="n">
        <v>0.7</v>
      </c>
      <c r="W2" t="n">
        <v>0.66</v>
      </c>
      <c r="X2" t="n">
        <v>15.38</v>
      </c>
      <c r="Y2" t="n">
        <v>0.5</v>
      </c>
      <c r="Z2" t="n">
        <v>10</v>
      </c>
      <c r="AA2" t="n">
        <v>512.4931500331942</v>
      </c>
      <c r="AB2" t="n">
        <v>729.2410697383195</v>
      </c>
      <c r="AC2" t="n">
        <v>660.9299278086147</v>
      </c>
      <c r="AD2" t="n">
        <v>512493.1500331942</v>
      </c>
      <c r="AE2" t="n">
        <v>729241.0697383195</v>
      </c>
      <c r="AF2" t="n">
        <v>8.732973463252479e-06</v>
      </c>
      <c r="AG2" t="n">
        <v>2.920833333333333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1.7318</v>
      </c>
      <c r="E3" t="n">
        <v>57.74</v>
      </c>
      <c r="F3" t="n">
        <v>53.85</v>
      </c>
      <c r="G3" t="n">
        <v>24.48</v>
      </c>
      <c r="H3" t="n">
        <v>0.48</v>
      </c>
      <c r="I3" t="n">
        <v>132</v>
      </c>
      <c r="J3" t="n">
        <v>72.7</v>
      </c>
      <c r="K3" t="n">
        <v>32.27</v>
      </c>
      <c r="L3" t="n">
        <v>2</v>
      </c>
      <c r="M3" t="n">
        <v>130</v>
      </c>
      <c r="N3" t="n">
        <v>8.43</v>
      </c>
      <c r="O3" t="n">
        <v>9200.25</v>
      </c>
      <c r="P3" t="n">
        <v>363.83</v>
      </c>
      <c r="Q3" t="n">
        <v>1206.91</v>
      </c>
      <c r="R3" t="n">
        <v>289.14</v>
      </c>
      <c r="S3" t="n">
        <v>79.25</v>
      </c>
      <c r="T3" t="n">
        <v>101915.03</v>
      </c>
      <c r="U3" t="n">
        <v>0.27</v>
      </c>
      <c r="V3" t="n">
        <v>0.83</v>
      </c>
      <c r="W3" t="n">
        <v>0.34</v>
      </c>
      <c r="X3" t="n">
        <v>6.01</v>
      </c>
      <c r="Y3" t="n">
        <v>0.5</v>
      </c>
      <c r="Z3" t="n">
        <v>10</v>
      </c>
      <c r="AA3" t="n">
        <v>355.2479729506686</v>
      </c>
      <c r="AB3" t="n">
        <v>505.4924378990388</v>
      </c>
      <c r="AC3" t="n">
        <v>458.1407909573304</v>
      </c>
      <c r="AD3" t="n">
        <v>355247.9729506686</v>
      </c>
      <c r="AE3" t="n">
        <v>505492.4378990388</v>
      </c>
      <c r="AF3" t="n">
        <v>1.060200732117816e-05</v>
      </c>
      <c r="AG3" t="n">
        <v>2.405833333333333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1.8306</v>
      </c>
      <c r="E4" t="n">
        <v>54.63</v>
      </c>
      <c r="F4" t="n">
        <v>51.52</v>
      </c>
      <c r="G4" t="n">
        <v>38.17</v>
      </c>
      <c r="H4" t="n">
        <v>0.71</v>
      </c>
      <c r="I4" t="n">
        <v>81</v>
      </c>
      <c r="J4" t="n">
        <v>73.88</v>
      </c>
      <c r="K4" t="n">
        <v>32.27</v>
      </c>
      <c r="L4" t="n">
        <v>3</v>
      </c>
      <c r="M4" t="n">
        <v>79</v>
      </c>
      <c r="N4" t="n">
        <v>8.609999999999999</v>
      </c>
      <c r="O4" t="n">
        <v>9346.23</v>
      </c>
      <c r="P4" t="n">
        <v>333.26</v>
      </c>
      <c r="Q4" t="n">
        <v>1206.81</v>
      </c>
      <c r="R4" t="n">
        <v>210.21</v>
      </c>
      <c r="S4" t="n">
        <v>79.25</v>
      </c>
      <c r="T4" t="n">
        <v>62704.95</v>
      </c>
      <c r="U4" t="n">
        <v>0.38</v>
      </c>
      <c r="V4" t="n">
        <v>0.86</v>
      </c>
      <c r="W4" t="n">
        <v>0.27</v>
      </c>
      <c r="X4" t="n">
        <v>3.69</v>
      </c>
      <c r="Y4" t="n">
        <v>0.5</v>
      </c>
      <c r="Z4" t="n">
        <v>10</v>
      </c>
      <c r="AA4" t="n">
        <v>314.8444538955325</v>
      </c>
      <c r="AB4" t="n">
        <v>448.0011222491763</v>
      </c>
      <c r="AC4" t="n">
        <v>406.0349336778859</v>
      </c>
      <c r="AD4" t="n">
        <v>314844.4538955325</v>
      </c>
      <c r="AE4" t="n">
        <v>448001.1222491763</v>
      </c>
      <c r="AF4" t="n">
        <v>1.120685679763757e-05</v>
      </c>
      <c r="AG4" t="n">
        <v>2.27625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1.8831</v>
      </c>
      <c r="E5" t="n">
        <v>53.1</v>
      </c>
      <c r="F5" t="n">
        <v>50.37</v>
      </c>
      <c r="G5" t="n">
        <v>53.03</v>
      </c>
      <c r="H5" t="n">
        <v>0.93</v>
      </c>
      <c r="I5" t="n">
        <v>57</v>
      </c>
      <c r="J5" t="n">
        <v>75.06999999999999</v>
      </c>
      <c r="K5" t="n">
        <v>32.27</v>
      </c>
      <c r="L5" t="n">
        <v>4</v>
      </c>
      <c r="M5" t="n">
        <v>55</v>
      </c>
      <c r="N5" t="n">
        <v>8.800000000000001</v>
      </c>
      <c r="O5" t="n">
        <v>9492.549999999999</v>
      </c>
      <c r="P5" t="n">
        <v>309.87</v>
      </c>
      <c r="Q5" t="n">
        <v>1206.82</v>
      </c>
      <c r="R5" t="n">
        <v>171.08</v>
      </c>
      <c r="S5" t="n">
        <v>79.25</v>
      </c>
      <c r="T5" t="n">
        <v>43261.61</v>
      </c>
      <c r="U5" t="n">
        <v>0.46</v>
      </c>
      <c r="V5" t="n">
        <v>0.88</v>
      </c>
      <c r="W5" t="n">
        <v>0.23</v>
      </c>
      <c r="X5" t="n">
        <v>2.54</v>
      </c>
      <c r="Y5" t="n">
        <v>0.5</v>
      </c>
      <c r="Z5" t="n">
        <v>10</v>
      </c>
      <c r="AA5" t="n">
        <v>291.6401721504155</v>
      </c>
      <c r="AB5" t="n">
        <v>414.983090220422</v>
      </c>
      <c r="AC5" t="n">
        <v>376.109842469045</v>
      </c>
      <c r="AD5" t="n">
        <v>291640.1721504155</v>
      </c>
      <c r="AE5" t="n">
        <v>414983.090220422</v>
      </c>
      <c r="AF5" t="n">
        <v>1.152825960648492e-05</v>
      </c>
      <c r="AG5" t="n">
        <v>2.2125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1.9259</v>
      </c>
      <c r="E6" t="n">
        <v>51.92</v>
      </c>
      <c r="F6" t="n">
        <v>49.39</v>
      </c>
      <c r="G6" t="n">
        <v>67.36</v>
      </c>
      <c r="H6" t="n">
        <v>1.15</v>
      </c>
      <c r="I6" t="n">
        <v>44</v>
      </c>
      <c r="J6" t="n">
        <v>76.26000000000001</v>
      </c>
      <c r="K6" t="n">
        <v>32.27</v>
      </c>
      <c r="L6" t="n">
        <v>5</v>
      </c>
      <c r="M6" t="n">
        <v>19</v>
      </c>
      <c r="N6" t="n">
        <v>8.99</v>
      </c>
      <c r="O6" t="n">
        <v>9639.200000000001</v>
      </c>
      <c r="P6" t="n">
        <v>287.96</v>
      </c>
      <c r="Q6" t="n">
        <v>1206.84</v>
      </c>
      <c r="R6" t="n">
        <v>136.25</v>
      </c>
      <c r="S6" t="n">
        <v>79.25</v>
      </c>
      <c r="T6" t="n">
        <v>25909.74</v>
      </c>
      <c r="U6" t="n">
        <v>0.58</v>
      </c>
      <c r="V6" t="n">
        <v>0.9</v>
      </c>
      <c r="W6" t="n">
        <v>0.23</v>
      </c>
      <c r="X6" t="n">
        <v>1.56</v>
      </c>
      <c r="Y6" t="n">
        <v>0.5</v>
      </c>
      <c r="Z6" t="n">
        <v>10</v>
      </c>
      <c r="AA6" t="n">
        <v>272.151622490675</v>
      </c>
      <c r="AB6" t="n">
        <v>387.2522789879353</v>
      </c>
      <c r="AC6" t="n">
        <v>350.9766953843057</v>
      </c>
      <c r="AD6" t="n">
        <v>272151.622490675</v>
      </c>
      <c r="AE6" t="n">
        <v>387252.2789879353</v>
      </c>
      <c r="AF6" t="n">
        <v>1.179027942017382e-05</v>
      </c>
      <c r="AG6" t="n">
        <v>2.163333333333334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1.9177</v>
      </c>
      <c r="E7" t="n">
        <v>52.14</v>
      </c>
      <c r="F7" t="n">
        <v>49.65</v>
      </c>
      <c r="G7" t="n">
        <v>70.92</v>
      </c>
      <c r="H7" t="n">
        <v>1.36</v>
      </c>
      <c r="I7" t="n">
        <v>42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291.06</v>
      </c>
      <c r="Q7" t="n">
        <v>1206.82</v>
      </c>
      <c r="R7" t="n">
        <v>144.64</v>
      </c>
      <c r="S7" t="n">
        <v>79.25</v>
      </c>
      <c r="T7" t="n">
        <v>30116.78</v>
      </c>
      <c r="U7" t="n">
        <v>0.55</v>
      </c>
      <c r="V7" t="n">
        <v>0.9</v>
      </c>
      <c r="W7" t="n">
        <v>0.26</v>
      </c>
      <c r="X7" t="n">
        <v>1.82</v>
      </c>
      <c r="Y7" t="n">
        <v>0.5</v>
      </c>
      <c r="Z7" t="n">
        <v>10</v>
      </c>
      <c r="AA7" t="n">
        <v>275.422413225169</v>
      </c>
      <c r="AB7" t="n">
        <v>391.9063800894959</v>
      </c>
      <c r="AC7" t="n">
        <v>355.1948268537426</v>
      </c>
      <c r="AD7" t="n">
        <v>275422.4132251689</v>
      </c>
      <c r="AE7" t="n">
        <v>391906.3800894959</v>
      </c>
      <c r="AF7" t="n">
        <v>1.174007936241099e-05</v>
      </c>
      <c r="AG7" t="n">
        <v>2.1725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1.6721</v>
      </c>
      <c r="E2" t="n">
        <v>59.8</v>
      </c>
      <c r="F2" t="n">
        <v>56.13</v>
      </c>
      <c r="G2" t="n">
        <v>18.92</v>
      </c>
      <c r="H2" t="n">
        <v>0.43</v>
      </c>
      <c r="I2" t="n">
        <v>178</v>
      </c>
      <c r="J2" t="n">
        <v>39.78</v>
      </c>
      <c r="K2" t="n">
        <v>19.54</v>
      </c>
      <c r="L2" t="n">
        <v>1</v>
      </c>
      <c r="M2" t="n">
        <v>176</v>
      </c>
      <c r="N2" t="n">
        <v>4.24</v>
      </c>
      <c r="O2" t="n">
        <v>5140</v>
      </c>
      <c r="P2" t="n">
        <v>244.87</v>
      </c>
      <c r="Q2" t="n">
        <v>1206.91</v>
      </c>
      <c r="R2" t="n">
        <v>366.26</v>
      </c>
      <c r="S2" t="n">
        <v>79.25</v>
      </c>
      <c r="T2" t="n">
        <v>140244.61</v>
      </c>
      <c r="U2" t="n">
        <v>0.22</v>
      </c>
      <c r="V2" t="n">
        <v>0.79</v>
      </c>
      <c r="W2" t="n">
        <v>0.42</v>
      </c>
      <c r="X2" t="n">
        <v>8.289999999999999</v>
      </c>
      <c r="Y2" t="n">
        <v>0.5</v>
      </c>
      <c r="Z2" t="n">
        <v>10</v>
      </c>
      <c r="AA2" t="n">
        <v>270.7623135224971</v>
      </c>
      <c r="AB2" t="n">
        <v>385.2753917688862</v>
      </c>
      <c r="AC2" t="n">
        <v>349.1849916786421</v>
      </c>
      <c r="AD2" t="n">
        <v>270762.3135224971</v>
      </c>
      <c r="AE2" t="n">
        <v>385275.3917688862</v>
      </c>
      <c r="AF2" t="n">
        <v>1.353874728690965e-05</v>
      </c>
      <c r="AG2" t="n">
        <v>2.491666666666667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1.8431</v>
      </c>
      <c r="E3" t="n">
        <v>54.26</v>
      </c>
      <c r="F3" t="n">
        <v>51.64</v>
      </c>
      <c r="G3" t="n">
        <v>37.33</v>
      </c>
      <c r="H3" t="n">
        <v>0.84</v>
      </c>
      <c r="I3" t="n">
        <v>83</v>
      </c>
      <c r="J3" t="n">
        <v>40.89</v>
      </c>
      <c r="K3" t="n">
        <v>19.54</v>
      </c>
      <c r="L3" t="n">
        <v>2</v>
      </c>
      <c r="M3" t="n">
        <v>8</v>
      </c>
      <c r="N3" t="n">
        <v>4.35</v>
      </c>
      <c r="O3" t="n">
        <v>5277.26</v>
      </c>
      <c r="P3" t="n">
        <v>203.01</v>
      </c>
      <c r="Q3" t="n">
        <v>1206.89</v>
      </c>
      <c r="R3" t="n">
        <v>210.42</v>
      </c>
      <c r="S3" t="n">
        <v>79.25</v>
      </c>
      <c r="T3" t="n">
        <v>62801.38</v>
      </c>
      <c r="U3" t="n">
        <v>0.38</v>
      </c>
      <c r="V3" t="n">
        <v>0.86</v>
      </c>
      <c r="W3" t="n">
        <v>0.37</v>
      </c>
      <c r="X3" t="n">
        <v>3.81</v>
      </c>
      <c r="Y3" t="n">
        <v>0.5</v>
      </c>
      <c r="Z3" t="n">
        <v>10</v>
      </c>
      <c r="AA3" t="n">
        <v>216.3388803929003</v>
      </c>
      <c r="AB3" t="n">
        <v>307.8347418954664</v>
      </c>
      <c r="AC3" t="n">
        <v>278.9985399629298</v>
      </c>
      <c r="AD3" t="n">
        <v>216338.8803929003</v>
      </c>
      <c r="AE3" t="n">
        <v>307834.7418954665</v>
      </c>
      <c r="AF3" t="n">
        <v>1.492330908707804e-05</v>
      </c>
      <c r="AG3" t="n">
        <v>2.260833333333333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1.8443</v>
      </c>
      <c r="E4" t="n">
        <v>54.22</v>
      </c>
      <c r="F4" t="n">
        <v>51.61</v>
      </c>
      <c r="G4" t="n">
        <v>37.77</v>
      </c>
      <c r="H4" t="n">
        <v>1.22</v>
      </c>
      <c r="I4" t="n">
        <v>82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207.78</v>
      </c>
      <c r="Q4" t="n">
        <v>1206.82</v>
      </c>
      <c r="R4" t="n">
        <v>209.46</v>
      </c>
      <c r="S4" t="n">
        <v>79.25</v>
      </c>
      <c r="T4" t="n">
        <v>62324.84</v>
      </c>
      <c r="U4" t="n">
        <v>0.38</v>
      </c>
      <c r="V4" t="n">
        <v>0.86</v>
      </c>
      <c r="W4" t="n">
        <v>0.37</v>
      </c>
      <c r="X4" t="n">
        <v>3.78</v>
      </c>
      <c r="Y4" t="n">
        <v>0.5</v>
      </c>
      <c r="Z4" t="n">
        <v>10</v>
      </c>
      <c r="AA4" t="n">
        <v>218.633446046728</v>
      </c>
      <c r="AB4" t="n">
        <v>311.0997445825722</v>
      </c>
      <c r="AC4" t="n">
        <v>281.9576958303559</v>
      </c>
      <c r="AD4" t="n">
        <v>218633.446046728</v>
      </c>
      <c r="AE4" t="n">
        <v>311099.7445825721</v>
      </c>
      <c r="AF4" t="n">
        <v>1.493302531023711e-05</v>
      </c>
      <c r="AG4" t="n">
        <v>2.259166666666667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0.9706</v>
      </c>
      <c r="E2" t="n">
        <v>103.03</v>
      </c>
      <c r="F2" t="n">
        <v>81.27</v>
      </c>
      <c r="G2" t="n">
        <v>7.21</v>
      </c>
      <c r="H2" t="n">
        <v>0.12</v>
      </c>
      <c r="I2" t="n">
        <v>676</v>
      </c>
      <c r="J2" t="n">
        <v>141.81</v>
      </c>
      <c r="K2" t="n">
        <v>47.83</v>
      </c>
      <c r="L2" t="n">
        <v>1</v>
      </c>
      <c r="M2" t="n">
        <v>674</v>
      </c>
      <c r="N2" t="n">
        <v>22.98</v>
      </c>
      <c r="O2" t="n">
        <v>17723.39</v>
      </c>
      <c r="P2" t="n">
        <v>920.25</v>
      </c>
      <c r="Q2" t="n">
        <v>1207.16</v>
      </c>
      <c r="R2" t="n">
        <v>1222.5</v>
      </c>
      <c r="S2" t="n">
        <v>79.25</v>
      </c>
      <c r="T2" t="n">
        <v>565872.6</v>
      </c>
      <c r="U2" t="n">
        <v>0.06</v>
      </c>
      <c r="V2" t="n">
        <v>0.55</v>
      </c>
      <c r="W2" t="n">
        <v>1.22</v>
      </c>
      <c r="X2" t="n">
        <v>33.43</v>
      </c>
      <c r="Y2" t="n">
        <v>0.5</v>
      </c>
      <c r="Z2" t="n">
        <v>10</v>
      </c>
      <c r="AA2" t="n">
        <v>1443.442981875337</v>
      </c>
      <c r="AB2" t="n">
        <v>2053.916045786878</v>
      </c>
      <c r="AC2" t="n">
        <v>1861.516911484429</v>
      </c>
      <c r="AD2" t="n">
        <v>1443442.981875337</v>
      </c>
      <c r="AE2" t="n">
        <v>2053916.045786878</v>
      </c>
      <c r="AF2" t="n">
        <v>4.221828503302634e-06</v>
      </c>
      <c r="AG2" t="n">
        <v>4.292916666666667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1.4635</v>
      </c>
      <c r="E3" t="n">
        <v>68.33</v>
      </c>
      <c r="F3" t="n">
        <v>59.14</v>
      </c>
      <c r="G3" t="n">
        <v>14.72</v>
      </c>
      <c r="H3" t="n">
        <v>0.25</v>
      </c>
      <c r="I3" t="n">
        <v>241</v>
      </c>
      <c r="J3" t="n">
        <v>143.17</v>
      </c>
      <c r="K3" t="n">
        <v>47.83</v>
      </c>
      <c r="L3" t="n">
        <v>2</v>
      </c>
      <c r="M3" t="n">
        <v>239</v>
      </c>
      <c r="N3" t="n">
        <v>23.34</v>
      </c>
      <c r="O3" t="n">
        <v>17891.86</v>
      </c>
      <c r="P3" t="n">
        <v>661.97</v>
      </c>
      <c r="Q3" t="n">
        <v>1206.91</v>
      </c>
      <c r="R3" t="n">
        <v>468.59</v>
      </c>
      <c r="S3" t="n">
        <v>79.25</v>
      </c>
      <c r="T3" t="n">
        <v>191094.97</v>
      </c>
      <c r="U3" t="n">
        <v>0.17</v>
      </c>
      <c r="V3" t="n">
        <v>0.75</v>
      </c>
      <c r="W3" t="n">
        <v>0.52</v>
      </c>
      <c r="X3" t="n">
        <v>11.31</v>
      </c>
      <c r="Y3" t="n">
        <v>0.5</v>
      </c>
      <c r="Z3" t="n">
        <v>10</v>
      </c>
      <c r="AA3" t="n">
        <v>700.0223445827105</v>
      </c>
      <c r="AB3" t="n">
        <v>996.0816907916876</v>
      </c>
      <c r="AC3" t="n">
        <v>902.7744422330351</v>
      </c>
      <c r="AD3" t="n">
        <v>700022.3445827105</v>
      </c>
      <c r="AE3" t="n">
        <v>996081.6907916876</v>
      </c>
      <c r="AF3" t="n">
        <v>6.365800550776227e-06</v>
      </c>
      <c r="AG3" t="n">
        <v>2.847083333333333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1.6391</v>
      </c>
      <c r="E4" t="n">
        <v>61.01</v>
      </c>
      <c r="F4" t="n">
        <v>54.56</v>
      </c>
      <c r="G4" t="n">
        <v>22.42</v>
      </c>
      <c r="H4" t="n">
        <v>0.37</v>
      </c>
      <c r="I4" t="n">
        <v>146</v>
      </c>
      <c r="J4" t="n">
        <v>144.54</v>
      </c>
      <c r="K4" t="n">
        <v>47.83</v>
      </c>
      <c r="L4" t="n">
        <v>3</v>
      </c>
      <c r="M4" t="n">
        <v>144</v>
      </c>
      <c r="N4" t="n">
        <v>23.71</v>
      </c>
      <c r="O4" t="n">
        <v>18060.85</v>
      </c>
      <c r="P4" t="n">
        <v>604.0599999999999</v>
      </c>
      <c r="Q4" t="n">
        <v>1206.83</v>
      </c>
      <c r="R4" t="n">
        <v>313.25</v>
      </c>
      <c r="S4" t="n">
        <v>79.25</v>
      </c>
      <c r="T4" t="n">
        <v>113898.66</v>
      </c>
      <c r="U4" t="n">
        <v>0.25</v>
      </c>
      <c r="V4" t="n">
        <v>0.82</v>
      </c>
      <c r="W4" t="n">
        <v>0.37</v>
      </c>
      <c r="X4" t="n">
        <v>6.73</v>
      </c>
      <c r="Y4" t="n">
        <v>0.5</v>
      </c>
      <c r="Z4" t="n">
        <v>10</v>
      </c>
      <c r="AA4" t="n">
        <v>574.9865190260529</v>
      </c>
      <c r="AB4" t="n">
        <v>818.164660722808</v>
      </c>
      <c r="AC4" t="n">
        <v>741.5236642405887</v>
      </c>
      <c r="AD4" t="n">
        <v>574986.5190260529</v>
      </c>
      <c r="AE4" t="n">
        <v>818164.660722808</v>
      </c>
      <c r="AF4" t="n">
        <v>7.129609622669841e-06</v>
      </c>
      <c r="AG4" t="n">
        <v>2.542083333333333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1.7275</v>
      </c>
      <c r="E5" t="n">
        <v>57.89</v>
      </c>
      <c r="F5" t="n">
        <v>52.63</v>
      </c>
      <c r="G5" t="n">
        <v>30.07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103</v>
      </c>
      <c r="N5" t="n">
        <v>24.09</v>
      </c>
      <c r="O5" t="n">
        <v>18230.35</v>
      </c>
      <c r="P5" t="n">
        <v>576.72</v>
      </c>
      <c r="Q5" t="n">
        <v>1206.85</v>
      </c>
      <c r="R5" t="n">
        <v>247.62</v>
      </c>
      <c r="S5" t="n">
        <v>79.25</v>
      </c>
      <c r="T5" t="n">
        <v>81291.62</v>
      </c>
      <c r="U5" t="n">
        <v>0.32</v>
      </c>
      <c r="V5" t="n">
        <v>0.85</v>
      </c>
      <c r="W5" t="n">
        <v>0.3</v>
      </c>
      <c r="X5" t="n">
        <v>4.79</v>
      </c>
      <c r="Y5" t="n">
        <v>0.5</v>
      </c>
      <c r="Z5" t="n">
        <v>10</v>
      </c>
      <c r="AA5" t="n">
        <v>523.8226569207786</v>
      </c>
      <c r="AB5" t="n">
        <v>745.3621471064259</v>
      </c>
      <c r="AC5" t="n">
        <v>675.5408746453352</v>
      </c>
      <c r="AD5" t="n">
        <v>523822.6569207787</v>
      </c>
      <c r="AE5" t="n">
        <v>745362.147106426</v>
      </c>
      <c r="AF5" t="n">
        <v>7.514123984602618e-06</v>
      </c>
      <c r="AG5" t="n">
        <v>2.412083333333333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1.7805</v>
      </c>
      <c r="E6" t="n">
        <v>56.16</v>
      </c>
      <c r="F6" t="n">
        <v>51.57</v>
      </c>
      <c r="G6" t="n">
        <v>37.73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80</v>
      </c>
      <c r="N6" t="n">
        <v>24.47</v>
      </c>
      <c r="O6" t="n">
        <v>18400.38</v>
      </c>
      <c r="P6" t="n">
        <v>558.73</v>
      </c>
      <c r="Q6" t="n">
        <v>1206.83</v>
      </c>
      <c r="R6" t="n">
        <v>211.48</v>
      </c>
      <c r="S6" t="n">
        <v>79.25</v>
      </c>
      <c r="T6" t="n">
        <v>63333.67</v>
      </c>
      <c r="U6" t="n">
        <v>0.37</v>
      </c>
      <c r="V6" t="n">
        <v>0.86</v>
      </c>
      <c r="W6" t="n">
        <v>0.27</v>
      </c>
      <c r="X6" t="n">
        <v>3.74</v>
      </c>
      <c r="Y6" t="n">
        <v>0.5</v>
      </c>
      <c r="Z6" t="n">
        <v>10</v>
      </c>
      <c r="AA6" t="n">
        <v>495.0960025230623</v>
      </c>
      <c r="AB6" t="n">
        <v>704.4861740682755</v>
      </c>
      <c r="AC6" t="n">
        <v>638.4939294987788</v>
      </c>
      <c r="AD6" t="n">
        <v>495096.0025230623</v>
      </c>
      <c r="AE6" t="n">
        <v>704486.1740682755</v>
      </c>
      <c r="AF6" t="n">
        <v>7.744658613363219e-06</v>
      </c>
      <c r="AG6" t="n">
        <v>2.34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1.8181</v>
      </c>
      <c r="E7" t="n">
        <v>55</v>
      </c>
      <c r="F7" t="n">
        <v>50.84</v>
      </c>
      <c r="G7" t="n">
        <v>45.53</v>
      </c>
      <c r="H7" t="n">
        <v>0.71</v>
      </c>
      <c r="I7" t="n">
        <v>67</v>
      </c>
      <c r="J7" t="n">
        <v>148.68</v>
      </c>
      <c r="K7" t="n">
        <v>47.83</v>
      </c>
      <c r="L7" t="n">
        <v>6</v>
      </c>
      <c r="M7" t="n">
        <v>65</v>
      </c>
      <c r="N7" t="n">
        <v>24.85</v>
      </c>
      <c r="O7" t="n">
        <v>18570.94</v>
      </c>
      <c r="P7" t="n">
        <v>544.97</v>
      </c>
      <c r="Q7" t="n">
        <v>1206.81</v>
      </c>
      <c r="R7" t="n">
        <v>186.9</v>
      </c>
      <c r="S7" t="n">
        <v>79.25</v>
      </c>
      <c r="T7" t="n">
        <v>51117.95</v>
      </c>
      <c r="U7" t="n">
        <v>0.42</v>
      </c>
      <c r="V7" t="n">
        <v>0.88</v>
      </c>
      <c r="W7" t="n">
        <v>0.25</v>
      </c>
      <c r="X7" t="n">
        <v>3.01</v>
      </c>
      <c r="Y7" t="n">
        <v>0.5</v>
      </c>
      <c r="Z7" t="n">
        <v>10</v>
      </c>
      <c r="AA7" t="n">
        <v>475.2773599354849</v>
      </c>
      <c r="AB7" t="n">
        <v>676.2856642265532</v>
      </c>
      <c r="AC7" t="n">
        <v>612.9350824901429</v>
      </c>
      <c r="AD7" t="n">
        <v>475277.3599354849</v>
      </c>
      <c r="AE7" t="n">
        <v>676285.6642265532</v>
      </c>
      <c r="AF7" t="n">
        <v>7.908207708483948e-06</v>
      </c>
      <c r="AG7" t="n">
        <v>2.291666666666667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1.846</v>
      </c>
      <c r="E8" t="n">
        <v>54.17</v>
      </c>
      <c r="F8" t="n">
        <v>50.32</v>
      </c>
      <c r="G8" t="n">
        <v>53.92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54</v>
      </c>
      <c r="N8" t="n">
        <v>25.24</v>
      </c>
      <c r="O8" t="n">
        <v>18742.03</v>
      </c>
      <c r="P8" t="n">
        <v>532.73</v>
      </c>
      <c r="Q8" t="n">
        <v>1206.82</v>
      </c>
      <c r="R8" t="n">
        <v>169.45</v>
      </c>
      <c r="S8" t="n">
        <v>79.25</v>
      </c>
      <c r="T8" t="n">
        <v>42451.38</v>
      </c>
      <c r="U8" t="n">
        <v>0.47</v>
      </c>
      <c r="V8" t="n">
        <v>0.88</v>
      </c>
      <c r="W8" t="n">
        <v>0.23</v>
      </c>
      <c r="X8" t="n">
        <v>2.49</v>
      </c>
      <c r="Y8" t="n">
        <v>0.5</v>
      </c>
      <c r="Z8" t="n">
        <v>10</v>
      </c>
      <c r="AA8" t="n">
        <v>460.1043243102666</v>
      </c>
      <c r="AB8" t="n">
        <v>654.6955205733256</v>
      </c>
      <c r="AC8" t="n">
        <v>593.3673802881456</v>
      </c>
      <c r="AD8" t="n">
        <v>460104.3243102666</v>
      </c>
      <c r="AE8" t="n">
        <v>654695.5205733256</v>
      </c>
      <c r="AF8" t="n">
        <v>8.02956461683151e-06</v>
      </c>
      <c r="AG8" t="n">
        <v>2.257083333333334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1.8675</v>
      </c>
      <c r="E9" t="n">
        <v>53.55</v>
      </c>
      <c r="F9" t="n">
        <v>49.93</v>
      </c>
      <c r="G9" t="n">
        <v>62.41</v>
      </c>
      <c r="H9" t="n">
        <v>0.9399999999999999</v>
      </c>
      <c r="I9" t="n">
        <v>48</v>
      </c>
      <c r="J9" t="n">
        <v>151.46</v>
      </c>
      <c r="K9" t="n">
        <v>47.83</v>
      </c>
      <c r="L9" t="n">
        <v>8</v>
      </c>
      <c r="M9" t="n">
        <v>46</v>
      </c>
      <c r="N9" t="n">
        <v>25.63</v>
      </c>
      <c r="O9" t="n">
        <v>18913.66</v>
      </c>
      <c r="P9" t="n">
        <v>523.3099999999999</v>
      </c>
      <c r="Q9" t="n">
        <v>1206.81</v>
      </c>
      <c r="R9" t="n">
        <v>156.03</v>
      </c>
      <c r="S9" t="n">
        <v>79.25</v>
      </c>
      <c r="T9" t="n">
        <v>35778.24</v>
      </c>
      <c r="U9" t="n">
        <v>0.51</v>
      </c>
      <c r="V9" t="n">
        <v>0.89</v>
      </c>
      <c r="W9" t="n">
        <v>0.21</v>
      </c>
      <c r="X9" t="n">
        <v>2.1</v>
      </c>
      <c r="Y9" t="n">
        <v>0.5</v>
      </c>
      <c r="Z9" t="n">
        <v>10</v>
      </c>
      <c r="AA9" t="n">
        <v>448.7619297046368</v>
      </c>
      <c r="AB9" t="n">
        <v>638.5561049047116</v>
      </c>
      <c r="AC9" t="n">
        <v>578.7398129783843</v>
      </c>
      <c r="AD9" t="n">
        <v>448761.9297046368</v>
      </c>
      <c r="AE9" t="n">
        <v>638556.1049047116</v>
      </c>
      <c r="AF9" t="n">
        <v>8.123083381328734e-06</v>
      </c>
      <c r="AG9" t="n">
        <v>2.23125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1.871</v>
      </c>
      <c r="E10" t="n">
        <v>53.45</v>
      </c>
      <c r="F10" t="n">
        <v>49.98</v>
      </c>
      <c r="G10" t="n">
        <v>69.73</v>
      </c>
      <c r="H10" t="n">
        <v>1.04</v>
      </c>
      <c r="I10" t="n">
        <v>43</v>
      </c>
      <c r="J10" t="n">
        <v>152.85</v>
      </c>
      <c r="K10" t="n">
        <v>47.83</v>
      </c>
      <c r="L10" t="n">
        <v>9</v>
      </c>
      <c r="M10" t="n">
        <v>41</v>
      </c>
      <c r="N10" t="n">
        <v>26.03</v>
      </c>
      <c r="O10" t="n">
        <v>19085.83</v>
      </c>
      <c r="P10" t="n">
        <v>516.52</v>
      </c>
      <c r="Q10" t="n">
        <v>1206.82</v>
      </c>
      <c r="R10" t="n">
        <v>158.18</v>
      </c>
      <c r="S10" t="n">
        <v>79.25</v>
      </c>
      <c r="T10" t="n">
        <v>36879.82</v>
      </c>
      <c r="U10" t="n">
        <v>0.5</v>
      </c>
      <c r="V10" t="n">
        <v>0.89</v>
      </c>
      <c r="W10" t="n">
        <v>0.21</v>
      </c>
      <c r="X10" t="n">
        <v>2.15</v>
      </c>
      <c r="Y10" t="n">
        <v>0.5</v>
      </c>
      <c r="Z10" t="n">
        <v>10</v>
      </c>
      <c r="AA10" t="n">
        <v>444.5910579208673</v>
      </c>
      <c r="AB10" t="n">
        <v>632.6212528951979</v>
      </c>
      <c r="AC10" t="n">
        <v>573.3609040373244</v>
      </c>
      <c r="AD10" t="n">
        <v>444591.0579208673</v>
      </c>
      <c r="AE10" t="n">
        <v>632621.2528951979</v>
      </c>
      <c r="AF10" t="n">
        <v>8.138307366246888e-06</v>
      </c>
      <c r="AG10" t="n">
        <v>2.227083333333333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1.89</v>
      </c>
      <c r="E11" t="n">
        <v>52.91</v>
      </c>
      <c r="F11" t="n">
        <v>49.58</v>
      </c>
      <c r="G11" t="n">
        <v>78.29000000000001</v>
      </c>
      <c r="H11" t="n">
        <v>1.15</v>
      </c>
      <c r="I11" t="n">
        <v>38</v>
      </c>
      <c r="J11" t="n">
        <v>154.25</v>
      </c>
      <c r="K11" t="n">
        <v>47.83</v>
      </c>
      <c r="L11" t="n">
        <v>10</v>
      </c>
      <c r="M11" t="n">
        <v>36</v>
      </c>
      <c r="N11" t="n">
        <v>26.43</v>
      </c>
      <c r="O11" t="n">
        <v>19258.55</v>
      </c>
      <c r="P11" t="n">
        <v>506.21</v>
      </c>
      <c r="Q11" t="n">
        <v>1206.83</v>
      </c>
      <c r="R11" t="n">
        <v>144.51</v>
      </c>
      <c r="S11" t="n">
        <v>79.25</v>
      </c>
      <c r="T11" t="n">
        <v>30070.34</v>
      </c>
      <c r="U11" t="n">
        <v>0.55</v>
      </c>
      <c r="V11" t="n">
        <v>0.9</v>
      </c>
      <c r="W11" t="n">
        <v>0.2</v>
      </c>
      <c r="X11" t="n">
        <v>1.75</v>
      </c>
      <c r="Y11" t="n">
        <v>0.5</v>
      </c>
      <c r="Z11" t="n">
        <v>10</v>
      </c>
      <c r="AA11" t="n">
        <v>433.6600510475963</v>
      </c>
      <c r="AB11" t="n">
        <v>617.0672125240003</v>
      </c>
      <c r="AC11" t="n">
        <v>559.2638774074898</v>
      </c>
      <c r="AD11" t="n">
        <v>433660.0510475963</v>
      </c>
      <c r="AE11" t="n">
        <v>617067.2125240003</v>
      </c>
      <c r="AF11" t="n">
        <v>8.220951855802575e-06</v>
      </c>
      <c r="AG11" t="n">
        <v>2.204583333333333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1.9022</v>
      </c>
      <c r="E12" t="n">
        <v>52.57</v>
      </c>
      <c r="F12" t="n">
        <v>49.36</v>
      </c>
      <c r="G12" t="n">
        <v>87.11</v>
      </c>
      <c r="H12" t="n">
        <v>1.25</v>
      </c>
      <c r="I12" t="n">
        <v>34</v>
      </c>
      <c r="J12" t="n">
        <v>155.66</v>
      </c>
      <c r="K12" t="n">
        <v>47.83</v>
      </c>
      <c r="L12" t="n">
        <v>11</v>
      </c>
      <c r="M12" t="n">
        <v>32</v>
      </c>
      <c r="N12" t="n">
        <v>26.83</v>
      </c>
      <c r="O12" t="n">
        <v>19431.82</v>
      </c>
      <c r="P12" t="n">
        <v>497.85</v>
      </c>
      <c r="Q12" t="n">
        <v>1206.81</v>
      </c>
      <c r="R12" t="n">
        <v>136.9</v>
      </c>
      <c r="S12" t="n">
        <v>79.25</v>
      </c>
      <c r="T12" t="n">
        <v>26286.26</v>
      </c>
      <c r="U12" t="n">
        <v>0.58</v>
      </c>
      <c r="V12" t="n">
        <v>0.9</v>
      </c>
      <c r="W12" t="n">
        <v>0.19</v>
      </c>
      <c r="X12" t="n">
        <v>1.53</v>
      </c>
      <c r="Y12" t="n">
        <v>0.5</v>
      </c>
      <c r="Z12" t="n">
        <v>10</v>
      </c>
      <c r="AA12" t="n">
        <v>425.9898092795658</v>
      </c>
      <c r="AB12" t="n">
        <v>606.1530075015409</v>
      </c>
      <c r="AC12" t="n">
        <v>549.3720528285853</v>
      </c>
      <c r="AD12" t="n">
        <v>425989.8092795658</v>
      </c>
      <c r="AE12" t="n">
        <v>606153.0075015408</v>
      </c>
      <c r="AF12" t="n">
        <v>8.274018317517278e-06</v>
      </c>
      <c r="AG12" t="n">
        <v>2.190416666666667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1.9106</v>
      </c>
      <c r="E13" t="n">
        <v>52.34</v>
      </c>
      <c r="F13" t="n">
        <v>49.21</v>
      </c>
      <c r="G13" t="n">
        <v>95.25</v>
      </c>
      <c r="H13" t="n">
        <v>1.35</v>
      </c>
      <c r="I13" t="n">
        <v>31</v>
      </c>
      <c r="J13" t="n">
        <v>157.07</v>
      </c>
      <c r="K13" t="n">
        <v>47.83</v>
      </c>
      <c r="L13" t="n">
        <v>12</v>
      </c>
      <c r="M13" t="n">
        <v>29</v>
      </c>
      <c r="N13" t="n">
        <v>27.24</v>
      </c>
      <c r="O13" t="n">
        <v>19605.66</v>
      </c>
      <c r="P13" t="n">
        <v>488.58</v>
      </c>
      <c r="Q13" t="n">
        <v>1206.81</v>
      </c>
      <c r="R13" t="n">
        <v>131.96</v>
      </c>
      <c r="S13" t="n">
        <v>79.25</v>
      </c>
      <c r="T13" t="n">
        <v>23829.3</v>
      </c>
      <c r="U13" t="n">
        <v>0.6</v>
      </c>
      <c r="V13" t="n">
        <v>0.9</v>
      </c>
      <c r="W13" t="n">
        <v>0.19</v>
      </c>
      <c r="X13" t="n">
        <v>1.38</v>
      </c>
      <c r="Y13" t="n">
        <v>0.5</v>
      </c>
      <c r="Z13" t="n">
        <v>10</v>
      </c>
      <c r="AA13" t="n">
        <v>419.0022239877991</v>
      </c>
      <c r="AB13" t="n">
        <v>596.210173782253</v>
      </c>
      <c r="AC13" t="n">
        <v>540.3606070323939</v>
      </c>
      <c r="AD13" t="n">
        <v>419002.2239877991</v>
      </c>
      <c r="AE13" t="n">
        <v>596210.1737822531</v>
      </c>
      <c r="AF13" t="n">
        <v>8.310555881320846e-06</v>
      </c>
      <c r="AG13" t="n">
        <v>2.180833333333334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1.919</v>
      </c>
      <c r="E14" t="n">
        <v>52.11</v>
      </c>
      <c r="F14" t="n">
        <v>49.07</v>
      </c>
      <c r="G14" t="n">
        <v>105.16</v>
      </c>
      <c r="H14" t="n">
        <v>1.45</v>
      </c>
      <c r="I14" t="n">
        <v>28</v>
      </c>
      <c r="J14" t="n">
        <v>158.48</v>
      </c>
      <c r="K14" t="n">
        <v>47.83</v>
      </c>
      <c r="L14" t="n">
        <v>13</v>
      </c>
      <c r="M14" t="n">
        <v>26</v>
      </c>
      <c r="N14" t="n">
        <v>27.65</v>
      </c>
      <c r="O14" t="n">
        <v>19780.06</v>
      </c>
      <c r="P14" t="n">
        <v>479.92</v>
      </c>
      <c r="Q14" t="n">
        <v>1206.84</v>
      </c>
      <c r="R14" t="n">
        <v>127.23</v>
      </c>
      <c r="S14" t="n">
        <v>79.25</v>
      </c>
      <c r="T14" t="n">
        <v>21478.32</v>
      </c>
      <c r="U14" t="n">
        <v>0.62</v>
      </c>
      <c r="V14" t="n">
        <v>0.91</v>
      </c>
      <c r="W14" t="n">
        <v>0.18</v>
      </c>
      <c r="X14" t="n">
        <v>1.24</v>
      </c>
      <c r="Y14" t="n">
        <v>0.5</v>
      </c>
      <c r="Z14" t="n">
        <v>10</v>
      </c>
      <c r="AA14" t="n">
        <v>412.410925465679</v>
      </c>
      <c r="AB14" t="n">
        <v>586.8312277711256</v>
      </c>
      <c r="AC14" t="n">
        <v>531.8602271617414</v>
      </c>
      <c r="AD14" t="n">
        <v>412410.925465679</v>
      </c>
      <c r="AE14" t="n">
        <v>586831.2277711255</v>
      </c>
      <c r="AF14" t="n">
        <v>8.347093445124414e-06</v>
      </c>
      <c r="AG14" t="n">
        <v>2.17125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1.9249</v>
      </c>
      <c r="E15" t="n">
        <v>51.95</v>
      </c>
      <c r="F15" t="n">
        <v>48.97</v>
      </c>
      <c r="G15" t="n">
        <v>113.01</v>
      </c>
      <c r="H15" t="n">
        <v>1.55</v>
      </c>
      <c r="I15" t="n">
        <v>26</v>
      </c>
      <c r="J15" t="n">
        <v>159.9</v>
      </c>
      <c r="K15" t="n">
        <v>47.83</v>
      </c>
      <c r="L15" t="n">
        <v>14</v>
      </c>
      <c r="M15" t="n">
        <v>24</v>
      </c>
      <c r="N15" t="n">
        <v>28.07</v>
      </c>
      <c r="O15" t="n">
        <v>19955.16</v>
      </c>
      <c r="P15" t="n">
        <v>471.26</v>
      </c>
      <c r="Q15" t="n">
        <v>1206.83</v>
      </c>
      <c r="R15" t="n">
        <v>123.64</v>
      </c>
      <c r="S15" t="n">
        <v>79.25</v>
      </c>
      <c r="T15" t="n">
        <v>19694.67</v>
      </c>
      <c r="U15" t="n">
        <v>0.64</v>
      </c>
      <c r="V15" t="n">
        <v>0.91</v>
      </c>
      <c r="W15" t="n">
        <v>0.18</v>
      </c>
      <c r="X15" t="n">
        <v>1.14</v>
      </c>
      <c r="Y15" t="n">
        <v>0.5</v>
      </c>
      <c r="Z15" t="n">
        <v>10</v>
      </c>
      <c r="AA15" t="n">
        <v>406.5232982597019</v>
      </c>
      <c r="AB15" t="n">
        <v>578.4535556761372</v>
      </c>
      <c r="AC15" t="n">
        <v>524.2673275806287</v>
      </c>
      <c r="AD15" t="n">
        <v>406523.2982597019</v>
      </c>
      <c r="AE15" t="n">
        <v>578453.5556761372</v>
      </c>
      <c r="AF15" t="n">
        <v>8.372756733986443e-06</v>
      </c>
      <c r="AG15" t="n">
        <v>2.164583333333333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1.932</v>
      </c>
      <c r="E16" t="n">
        <v>51.76</v>
      </c>
      <c r="F16" t="n">
        <v>48.84</v>
      </c>
      <c r="G16" t="n">
        <v>122.09</v>
      </c>
      <c r="H16" t="n">
        <v>1.65</v>
      </c>
      <c r="I16" t="n">
        <v>24</v>
      </c>
      <c r="J16" t="n">
        <v>161.32</v>
      </c>
      <c r="K16" t="n">
        <v>47.83</v>
      </c>
      <c r="L16" t="n">
        <v>15</v>
      </c>
      <c r="M16" t="n">
        <v>22</v>
      </c>
      <c r="N16" t="n">
        <v>28.5</v>
      </c>
      <c r="O16" t="n">
        <v>20130.71</v>
      </c>
      <c r="P16" t="n">
        <v>463.49</v>
      </c>
      <c r="Q16" t="n">
        <v>1206.81</v>
      </c>
      <c r="R16" t="n">
        <v>118.94</v>
      </c>
      <c r="S16" t="n">
        <v>79.25</v>
      </c>
      <c r="T16" t="n">
        <v>17355.35</v>
      </c>
      <c r="U16" t="n">
        <v>0.67</v>
      </c>
      <c r="V16" t="n">
        <v>0.91</v>
      </c>
      <c r="W16" t="n">
        <v>0.18</v>
      </c>
      <c r="X16" t="n">
        <v>1.01</v>
      </c>
      <c r="Y16" t="n">
        <v>0.5</v>
      </c>
      <c r="Z16" t="n">
        <v>10</v>
      </c>
      <c r="AA16" t="n">
        <v>400.7769302824242</v>
      </c>
      <c r="AB16" t="n">
        <v>570.276885352666</v>
      </c>
      <c r="AC16" t="n">
        <v>516.8566010721134</v>
      </c>
      <c r="AD16" t="n">
        <v>400776.9302824243</v>
      </c>
      <c r="AE16" t="n">
        <v>570276.885352666</v>
      </c>
      <c r="AF16" t="n">
        <v>8.403639674820409e-06</v>
      </c>
      <c r="AG16" t="n">
        <v>2.156666666666667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1.934</v>
      </c>
      <c r="E17" t="n">
        <v>51.71</v>
      </c>
      <c r="F17" t="n">
        <v>48.84</v>
      </c>
      <c r="G17" t="n">
        <v>133.21</v>
      </c>
      <c r="H17" t="n">
        <v>1.74</v>
      </c>
      <c r="I17" t="n">
        <v>22</v>
      </c>
      <c r="J17" t="n">
        <v>162.75</v>
      </c>
      <c r="K17" t="n">
        <v>47.83</v>
      </c>
      <c r="L17" t="n">
        <v>16</v>
      </c>
      <c r="M17" t="n">
        <v>20</v>
      </c>
      <c r="N17" t="n">
        <v>28.92</v>
      </c>
      <c r="O17" t="n">
        <v>20306.85</v>
      </c>
      <c r="P17" t="n">
        <v>455.62</v>
      </c>
      <c r="Q17" t="n">
        <v>1206.81</v>
      </c>
      <c r="R17" t="n">
        <v>119.65</v>
      </c>
      <c r="S17" t="n">
        <v>79.25</v>
      </c>
      <c r="T17" t="n">
        <v>17721.55</v>
      </c>
      <c r="U17" t="n">
        <v>0.66</v>
      </c>
      <c r="V17" t="n">
        <v>0.91</v>
      </c>
      <c r="W17" t="n">
        <v>0.17</v>
      </c>
      <c r="X17" t="n">
        <v>1.01</v>
      </c>
      <c r="Y17" t="n">
        <v>0.5</v>
      </c>
      <c r="Z17" t="n">
        <v>10</v>
      </c>
      <c r="AA17" t="n">
        <v>396.4525652211726</v>
      </c>
      <c r="AB17" t="n">
        <v>564.1236233958946</v>
      </c>
      <c r="AC17" t="n">
        <v>511.2797415812778</v>
      </c>
      <c r="AD17" t="n">
        <v>396452.5652211726</v>
      </c>
      <c r="AE17" t="n">
        <v>564123.6233958945</v>
      </c>
      <c r="AF17" t="n">
        <v>8.41233909477364e-06</v>
      </c>
      <c r="AG17" t="n">
        <v>2.154583333333334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1.9411</v>
      </c>
      <c r="E18" t="n">
        <v>51.52</v>
      </c>
      <c r="F18" t="n">
        <v>48.71</v>
      </c>
      <c r="G18" t="n">
        <v>146.14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16</v>
      </c>
      <c r="N18" t="n">
        <v>29.36</v>
      </c>
      <c r="O18" t="n">
        <v>20483.57</v>
      </c>
      <c r="P18" t="n">
        <v>447.93</v>
      </c>
      <c r="Q18" t="n">
        <v>1206.81</v>
      </c>
      <c r="R18" t="n">
        <v>114.86</v>
      </c>
      <c r="S18" t="n">
        <v>79.25</v>
      </c>
      <c r="T18" t="n">
        <v>15335.68</v>
      </c>
      <c r="U18" t="n">
        <v>0.6899999999999999</v>
      </c>
      <c r="V18" t="n">
        <v>0.91</v>
      </c>
      <c r="W18" t="n">
        <v>0.17</v>
      </c>
      <c r="X18" t="n">
        <v>0.88</v>
      </c>
      <c r="Y18" t="n">
        <v>0.5</v>
      </c>
      <c r="Z18" t="n">
        <v>10</v>
      </c>
      <c r="AA18" t="n">
        <v>390.8088642724478</v>
      </c>
      <c r="AB18" t="n">
        <v>556.0930409054491</v>
      </c>
      <c r="AC18" t="n">
        <v>504.0014182312542</v>
      </c>
      <c r="AD18" t="n">
        <v>390808.8642724478</v>
      </c>
      <c r="AE18" t="n">
        <v>556093.0409054491</v>
      </c>
      <c r="AF18" t="n">
        <v>8.443222035607608e-06</v>
      </c>
      <c r="AG18" t="n">
        <v>2.146666666666667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1.9449</v>
      </c>
      <c r="E19" t="n">
        <v>51.42</v>
      </c>
      <c r="F19" t="n">
        <v>48.64</v>
      </c>
      <c r="G19" t="n">
        <v>153.59</v>
      </c>
      <c r="H19" t="n">
        <v>1.93</v>
      </c>
      <c r="I19" t="n">
        <v>19</v>
      </c>
      <c r="J19" t="n">
        <v>165.62</v>
      </c>
      <c r="K19" t="n">
        <v>47.83</v>
      </c>
      <c r="L19" t="n">
        <v>18</v>
      </c>
      <c r="M19" t="n">
        <v>8</v>
      </c>
      <c r="N19" t="n">
        <v>29.8</v>
      </c>
      <c r="O19" t="n">
        <v>20660.89</v>
      </c>
      <c r="P19" t="n">
        <v>442.46</v>
      </c>
      <c r="Q19" t="n">
        <v>1206.82</v>
      </c>
      <c r="R19" t="n">
        <v>111.92</v>
      </c>
      <c r="S19" t="n">
        <v>79.25</v>
      </c>
      <c r="T19" t="n">
        <v>13869.06</v>
      </c>
      <c r="U19" t="n">
        <v>0.71</v>
      </c>
      <c r="V19" t="n">
        <v>0.91</v>
      </c>
      <c r="W19" t="n">
        <v>0.18</v>
      </c>
      <c r="X19" t="n">
        <v>0.8100000000000001</v>
      </c>
      <c r="Y19" t="n">
        <v>0.5</v>
      </c>
      <c r="Z19" t="n">
        <v>10</v>
      </c>
      <c r="AA19" t="n">
        <v>387.134879320428</v>
      </c>
      <c r="AB19" t="n">
        <v>550.8652232918103</v>
      </c>
      <c r="AC19" t="n">
        <v>499.2633127386227</v>
      </c>
      <c r="AD19" t="n">
        <v>387134.879320428</v>
      </c>
      <c r="AE19" t="n">
        <v>550865.2232918103</v>
      </c>
      <c r="AF19" t="n">
        <v>8.459750933518745e-06</v>
      </c>
      <c r="AG19" t="n">
        <v>2.1425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1.9424</v>
      </c>
      <c r="E20" t="n">
        <v>51.48</v>
      </c>
      <c r="F20" t="n">
        <v>48.71</v>
      </c>
      <c r="G20" t="n">
        <v>153.81</v>
      </c>
      <c r="H20" t="n">
        <v>2.02</v>
      </c>
      <c r="I20" t="n">
        <v>19</v>
      </c>
      <c r="J20" t="n">
        <v>167.07</v>
      </c>
      <c r="K20" t="n">
        <v>47.83</v>
      </c>
      <c r="L20" t="n">
        <v>19</v>
      </c>
      <c r="M20" t="n">
        <v>1</v>
      </c>
      <c r="N20" t="n">
        <v>30.24</v>
      </c>
      <c r="O20" t="n">
        <v>20838.81</v>
      </c>
      <c r="P20" t="n">
        <v>444.54</v>
      </c>
      <c r="Q20" t="n">
        <v>1206.82</v>
      </c>
      <c r="R20" t="n">
        <v>114</v>
      </c>
      <c r="S20" t="n">
        <v>79.25</v>
      </c>
      <c r="T20" t="n">
        <v>14911.42</v>
      </c>
      <c r="U20" t="n">
        <v>0.7</v>
      </c>
      <c r="V20" t="n">
        <v>0.91</v>
      </c>
      <c r="W20" t="n">
        <v>0.19</v>
      </c>
      <c r="X20" t="n">
        <v>0.88</v>
      </c>
      <c r="Y20" t="n">
        <v>0.5</v>
      </c>
      <c r="Z20" t="n">
        <v>10</v>
      </c>
      <c r="AA20" t="n">
        <v>388.8678026617602</v>
      </c>
      <c r="AB20" t="n">
        <v>553.3310491689474</v>
      </c>
      <c r="AC20" t="n">
        <v>501.4981541190594</v>
      </c>
      <c r="AD20" t="n">
        <v>388867.8026617602</v>
      </c>
      <c r="AE20" t="n">
        <v>553331.0491689474</v>
      </c>
      <c r="AF20" t="n">
        <v>8.448876658577206e-06</v>
      </c>
      <c r="AG20" t="n">
        <v>2.145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1.943</v>
      </c>
      <c r="E21" t="n">
        <v>51.47</v>
      </c>
      <c r="F21" t="n">
        <v>48.69</v>
      </c>
      <c r="G21" t="n">
        <v>153.75</v>
      </c>
      <c r="H21" t="n">
        <v>2.1</v>
      </c>
      <c r="I21" t="n">
        <v>19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447.2</v>
      </c>
      <c r="Q21" t="n">
        <v>1206.82</v>
      </c>
      <c r="R21" t="n">
        <v>113.38</v>
      </c>
      <c r="S21" t="n">
        <v>79.25</v>
      </c>
      <c r="T21" t="n">
        <v>14598.89</v>
      </c>
      <c r="U21" t="n">
        <v>0.7</v>
      </c>
      <c r="V21" t="n">
        <v>0.91</v>
      </c>
      <c r="W21" t="n">
        <v>0.19</v>
      </c>
      <c r="X21" t="n">
        <v>0.86</v>
      </c>
      <c r="Y21" t="n">
        <v>0.5</v>
      </c>
      <c r="Z21" t="n">
        <v>10</v>
      </c>
      <c r="AA21" t="n">
        <v>390.0072397873747</v>
      </c>
      <c r="AB21" t="n">
        <v>554.9523866411234</v>
      </c>
      <c r="AC21" t="n">
        <v>502.9676139491588</v>
      </c>
      <c r="AD21" t="n">
        <v>390007.2397873747</v>
      </c>
      <c r="AE21" t="n">
        <v>554952.3866411234</v>
      </c>
      <c r="AF21" t="n">
        <v>8.451486484563177e-06</v>
      </c>
      <c r="AG21" t="n">
        <v>2.144583333333333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0.7784</v>
      </c>
      <c r="E2" t="n">
        <v>128.47</v>
      </c>
      <c r="F2" t="n">
        <v>93.84</v>
      </c>
      <c r="G2" t="n">
        <v>6.21</v>
      </c>
      <c r="H2" t="n">
        <v>0.1</v>
      </c>
      <c r="I2" t="n">
        <v>906</v>
      </c>
      <c r="J2" t="n">
        <v>176.73</v>
      </c>
      <c r="K2" t="n">
        <v>52.44</v>
      </c>
      <c r="L2" t="n">
        <v>1</v>
      </c>
      <c r="M2" t="n">
        <v>904</v>
      </c>
      <c r="N2" t="n">
        <v>33.29</v>
      </c>
      <c r="O2" t="n">
        <v>22031.19</v>
      </c>
      <c r="P2" t="n">
        <v>1227.93</v>
      </c>
      <c r="Q2" t="n">
        <v>1207.18</v>
      </c>
      <c r="R2" t="n">
        <v>1651.6</v>
      </c>
      <c r="S2" t="n">
        <v>79.25</v>
      </c>
      <c r="T2" t="n">
        <v>779274.79</v>
      </c>
      <c r="U2" t="n">
        <v>0.05</v>
      </c>
      <c r="V2" t="n">
        <v>0.47</v>
      </c>
      <c r="W2" t="n">
        <v>1.6</v>
      </c>
      <c r="X2" t="n">
        <v>45.99</v>
      </c>
      <c r="Y2" t="n">
        <v>0.5</v>
      </c>
      <c r="Z2" t="n">
        <v>10</v>
      </c>
      <c r="AA2" t="n">
        <v>2349.003646754904</v>
      </c>
      <c r="AB2" t="n">
        <v>3342.464054529913</v>
      </c>
      <c r="AC2" t="n">
        <v>3029.361095989934</v>
      </c>
      <c r="AD2" t="n">
        <v>2349003.646754904</v>
      </c>
      <c r="AE2" t="n">
        <v>3342464.054529914</v>
      </c>
      <c r="AF2" t="n">
        <v>3.059410412601266e-06</v>
      </c>
      <c r="AG2" t="n">
        <v>5.352916666666666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1.3454</v>
      </c>
      <c r="E3" t="n">
        <v>74.33</v>
      </c>
      <c r="F3" t="n">
        <v>61.56</v>
      </c>
      <c r="G3" t="n">
        <v>12.69</v>
      </c>
      <c r="H3" t="n">
        <v>0.2</v>
      </c>
      <c r="I3" t="n">
        <v>291</v>
      </c>
      <c r="J3" t="n">
        <v>178.21</v>
      </c>
      <c r="K3" t="n">
        <v>52.44</v>
      </c>
      <c r="L3" t="n">
        <v>2</v>
      </c>
      <c r="M3" t="n">
        <v>289</v>
      </c>
      <c r="N3" t="n">
        <v>33.77</v>
      </c>
      <c r="O3" t="n">
        <v>22213.89</v>
      </c>
      <c r="P3" t="n">
        <v>798.84</v>
      </c>
      <c r="Q3" t="n">
        <v>1206.91</v>
      </c>
      <c r="R3" t="n">
        <v>550.85</v>
      </c>
      <c r="S3" t="n">
        <v>79.25</v>
      </c>
      <c r="T3" t="n">
        <v>231972.7</v>
      </c>
      <c r="U3" t="n">
        <v>0.14</v>
      </c>
      <c r="V3" t="n">
        <v>0.72</v>
      </c>
      <c r="W3" t="n">
        <v>0.6</v>
      </c>
      <c r="X3" t="n">
        <v>13.73</v>
      </c>
      <c r="Y3" t="n">
        <v>0.5</v>
      </c>
      <c r="Z3" t="n">
        <v>10</v>
      </c>
      <c r="AA3" t="n">
        <v>898.4938205602747</v>
      </c>
      <c r="AB3" t="n">
        <v>1278.492395100706</v>
      </c>
      <c r="AC3" t="n">
        <v>1158.730523365874</v>
      </c>
      <c r="AD3" t="n">
        <v>898493.8205602746</v>
      </c>
      <c r="AE3" t="n">
        <v>1278492.395100706</v>
      </c>
      <c r="AF3" t="n">
        <v>5.287937781492476e-06</v>
      </c>
      <c r="AG3" t="n">
        <v>3.097083333333333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1.5476</v>
      </c>
      <c r="E4" t="n">
        <v>64.62</v>
      </c>
      <c r="F4" t="n">
        <v>55.98</v>
      </c>
      <c r="G4" t="n">
        <v>19.19</v>
      </c>
      <c r="H4" t="n">
        <v>0.3</v>
      </c>
      <c r="I4" t="n">
        <v>175</v>
      </c>
      <c r="J4" t="n">
        <v>179.7</v>
      </c>
      <c r="K4" t="n">
        <v>52.44</v>
      </c>
      <c r="L4" t="n">
        <v>3</v>
      </c>
      <c r="M4" t="n">
        <v>173</v>
      </c>
      <c r="N4" t="n">
        <v>34.26</v>
      </c>
      <c r="O4" t="n">
        <v>22397.24</v>
      </c>
      <c r="P4" t="n">
        <v>721.5599999999999</v>
      </c>
      <c r="Q4" t="n">
        <v>1206.88</v>
      </c>
      <c r="R4" t="n">
        <v>361.2</v>
      </c>
      <c r="S4" t="n">
        <v>79.25</v>
      </c>
      <c r="T4" t="n">
        <v>137728.84</v>
      </c>
      <c r="U4" t="n">
        <v>0.22</v>
      </c>
      <c r="V4" t="n">
        <v>0.79</v>
      </c>
      <c r="W4" t="n">
        <v>0.41</v>
      </c>
      <c r="X4" t="n">
        <v>8.140000000000001</v>
      </c>
      <c r="Y4" t="n">
        <v>0.5</v>
      </c>
      <c r="Z4" t="n">
        <v>10</v>
      </c>
      <c r="AA4" t="n">
        <v>710.0058583855382</v>
      </c>
      <c r="AB4" t="n">
        <v>1010.287516342429</v>
      </c>
      <c r="AC4" t="n">
        <v>915.6495471130746</v>
      </c>
      <c r="AD4" t="n">
        <v>710005.8583855382</v>
      </c>
      <c r="AE4" t="n">
        <v>1010287.516342429</v>
      </c>
      <c r="AF4" t="n">
        <v>6.082661298229343e-06</v>
      </c>
      <c r="AG4" t="n">
        <v>2.6925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1.6542</v>
      </c>
      <c r="E5" t="n">
        <v>60.45</v>
      </c>
      <c r="F5" t="n">
        <v>53.59</v>
      </c>
      <c r="G5" t="n">
        <v>25.72</v>
      </c>
      <c r="H5" t="n">
        <v>0.39</v>
      </c>
      <c r="I5" t="n">
        <v>125</v>
      </c>
      <c r="J5" t="n">
        <v>181.19</v>
      </c>
      <c r="K5" t="n">
        <v>52.44</v>
      </c>
      <c r="L5" t="n">
        <v>4</v>
      </c>
      <c r="M5" t="n">
        <v>123</v>
      </c>
      <c r="N5" t="n">
        <v>34.75</v>
      </c>
      <c r="O5" t="n">
        <v>22581.25</v>
      </c>
      <c r="P5" t="n">
        <v>686.08</v>
      </c>
      <c r="Q5" t="n">
        <v>1206.82</v>
      </c>
      <c r="R5" t="n">
        <v>280.67</v>
      </c>
      <c r="S5" t="n">
        <v>79.25</v>
      </c>
      <c r="T5" t="n">
        <v>97715.92</v>
      </c>
      <c r="U5" t="n">
        <v>0.28</v>
      </c>
      <c r="V5" t="n">
        <v>0.83</v>
      </c>
      <c r="W5" t="n">
        <v>0.32</v>
      </c>
      <c r="X5" t="n">
        <v>5.76</v>
      </c>
      <c r="Y5" t="n">
        <v>0.5</v>
      </c>
      <c r="Z5" t="n">
        <v>10</v>
      </c>
      <c r="AA5" t="n">
        <v>634.4351245708142</v>
      </c>
      <c r="AB5" t="n">
        <v>902.7557712559048</v>
      </c>
      <c r="AC5" t="n">
        <v>818.1907622661464</v>
      </c>
      <c r="AD5" t="n">
        <v>634435.1245708142</v>
      </c>
      <c r="AE5" t="n">
        <v>902755.7712559048</v>
      </c>
      <c r="AF5" t="n">
        <v>6.501640165114356e-06</v>
      </c>
      <c r="AG5" t="n">
        <v>2.51875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1.7204</v>
      </c>
      <c r="E6" t="n">
        <v>58.13</v>
      </c>
      <c r="F6" t="n">
        <v>52.26</v>
      </c>
      <c r="G6" t="n">
        <v>32.32</v>
      </c>
      <c r="H6" t="n">
        <v>0.49</v>
      </c>
      <c r="I6" t="n">
        <v>97</v>
      </c>
      <c r="J6" t="n">
        <v>182.69</v>
      </c>
      <c r="K6" t="n">
        <v>52.44</v>
      </c>
      <c r="L6" t="n">
        <v>5</v>
      </c>
      <c r="M6" t="n">
        <v>95</v>
      </c>
      <c r="N6" t="n">
        <v>35.25</v>
      </c>
      <c r="O6" t="n">
        <v>22766.06</v>
      </c>
      <c r="P6" t="n">
        <v>664.45</v>
      </c>
      <c r="Q6" t="n">
        <v>1206.86</v>
      </c>
      <c r="R6" t="n">
        <v>235.23</v>
      </c>
      <c r="S6" t="n">
        <v>79.25</v>
      </c>
      <c r="T6" t="n">
        <v>75136.97</v>
      </c>
      <c r="U6" t="n">
        <v>0.34</v>
      </c>
      <c r="V6" t="n">
        <v>0.85</v>
      </c>
      <c r="W6" t="n">
        <v>0.29</v>
      </c>
      <c r="X6" t="n">
        <v>4.43</v>
      </c>
      <c r="Y6" t="n">
        <v>0.5</v>
      </c>
      <c r="Z6" t="n">
        <v>10</v>
      </c>
      <c r="AA6" t="n">
        <v>592.9126821102633</v>
      </c>
      <c r="AB6" t="n">
        <v>843.6723076893797</v>
      </c>
      <c r="AC6" t="n">
        <v>764.6419004011406</v>
      </c>
      <c r="AD6" t="n">
        <v>592912.6821102633</v>
      </c>
      <c r="AE6" t="n">
        <v>843672.3076893798</v>
      </c>
      <c r="AF6" t="n">
        <v>6.761831543986663e-06</v>
      </c>
      <c r="AG6" t="n">
        <v>2.422083333333334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1.7651</v>
      </c>
      <c r="E7" t="n">
        <v>56.65</v>
      </c>
      <c r="F7" t="n">
        <v>51.42</v>
      </c>
      <c r="G7" t="n">
        <v>39.06</v>
      </c>
      <c r="H7" t="n">
        <v>0.58</v>
      </c>
      <c r="I7" t="n">
        <v>79</v>
      </c>
      <c r="J7" t="n">
        <v>184.19</v>
      </c>
      <c r="K7" t="n">
        <v>52.44</v>
      </c>
      <c r="L7" t="n">
        <v>6</v>
      </c>
      <c r="M7" t="n">
        <v>77</v>
      </c>
      <c r="N7" t="n">
        <v>35.75</v>
      </c>
      <c r="O7" t="n">
        <v>22951.43</v>
      </c>
      <c r="P7" t="n">
        <v>649.72</v>
      </c>
      <c r="Q7" t="n">
        <v>1206.82</v>
      </c>
      <c r="R7" t="n">
        <v>206.66</v>
      </c>
      <c r="S7" t="n">
        <v>79.25</v>
      </c>
      <c r="T7" t="n">
        <v>60937.52</v>
      </c>
      <c r="U7" t="n">
        <v>0.38</v>
      </c>
      <c r="V7" t="n">
        <v>0.87</v>
      </c>
      <c r="W7" t="n">
        <v>0.27</v>
      </c>
      <c r="X7" t="n">
        <v>3.59</v>
      </c>
      <c r="Y7" t="n">
        <v>0.5</v>
      </c>
      <c r="Z7" t="n">
        <v>10</v>
      </c>
      <c r="AA7" t="n">
        <v>566.8466295926243</v>
      </c>
      <c r="AB7" t="n">
        <v>806.5821806884876</v>
      </c>
      <c r="AC7" t="n">
        <v>731.0261648393616</v>
      </c>
      <c r="AD7" t="n">
        <v>566846.6295926243</v>
      </c>
      <c r="AE7" t="n">
        <v>806582.1806884876</v>
      </c>
      <c r="AF7" t="n">
        <v>6.93751968047597e-06</v>
      </c>
      <c r="AG7" t="n">
        <v>2.360416666666667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1.7971</v>
      </c>
      <c r="E8" t="n">
        <v>55.64</v>
      </c>
      <c r="F8" t="n">
        <v>50.84</v>
      </c>
      <c r="G8" t="n">
        <v>45.53</v>
      </c>
      <c r="H8" t="n">
        <v>0.67</v>
      </c>
      <c r="I8" t="n">
        <v>67</v>
      </c>
      <c r="J8" t="n">
        <v>185.7</v>
      </c>
      <c r="K8" t="n">
        <v>52.44</v>
      </c>
      <c r="L8" t="n">
        <v>7</v>
      </c>
      <c r="M8" t="n">
        <v>65</v>
      </c>
      <c r="N8" t="n">
        <v>36.26</v>
      </c>
      <c r="O8" t="n">
        <v>23137.49</v>
      </c>
      <c r="P8" t="n">
        <v>637.92</v>
      </c>
      <c r="Q8" t="n">
        <v>1206.82</v>
      </c>
      <c r="R8" t="n">
        <v>186.89</v>
      </c>
      <c r="S8" t="n">
        <v>79.25</v>
      </c>
      <c r="T8" t="n">
        <v>51114.66</v>
      </c>
      <c r="U8" t="n">
        <v>0.42</v>
      </c>
      <c r="V8" t="n">
        <v>0.88</v>
      </c>
      <c r="W8" t="n">
        <v>0.25</v>
      </c>
      <c r="X8" t="n">
        <v>3.01</v>
      </c>
      <c r="Y8" t="n">
        <v>0.5</v>
      </c>
      <c r="Z8" t="n">
        <v>10</v>
      </c>
      <c r="AA8" t="n">
        <v>548.3894643608585</v>
      </c>
      <c r="AB8" t="n">
        <v>780.3189556735232</v>
      </c>
      <c r="AC8" t="n">
        <v>707.2231288702129</v>
      </c>
      <c r="AD8" t="n">
        <v>548389.4643608584</v>
      </c>
      <c r="AE8" t="n">
        <v>780318.9556735232</v>
      </c>
      <c r="AF8" t="n">
        <v>7.063291948208808e-06</v>
      </c>
      <c r="AG8" t="n">
        <v>2.318333333333333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1.8215</v>
      </c>
      <c r="E9" t="n">
        <v>54.9</v>
      </c>
      <c r="F9" t="n">
        <v>50.42</v>
      </c>
      <c r="G9" t="n">
        <v>52.15</v>
      </c>
      <c r="H9" t="n">
        <v>0.76</v>
      </c>
      <c r="I9" t="n">
        <v>58</v>
      </c>
      <c r="J9" t="n">
        <v>187.22</v>
      </c>
      <c r="K9" t="n">
        <v>52.44</v>
      </c>
      <c r="L9" t="n">
        <v>8</v>
      </c>
      <c r="M9" t="n">
        <v>56</v>
      </c>
      <c r="N9" t="n">
        <v>36.78</v>
      </c>
      <c r="O9" t="n">
        <v>23324.24</v>
      </c>
      <c r="P9" t="n">
        <v>628.4</v>
      </c>
      <c r="Q9" t="n">
        <v>1206.83</v>
      </c>
      <c r="R9" t="n">
        <v>172.51</v>
      </c>
      <c r="S9" t="n">
        <v>79.25</v>
      </c>
      <c r="T9" t="n">
        <v>43968.13</v>
      </c>
      <c r="U9" t="n">
        <v>0.46</v>
      </c>
      <c r="V9" t="n">
        <v>0.88</v>
      </c>
      <c r="W9" t="n">
        <v>0.23</v>
      </c>
      <c r="X9" t="n">
        <v>2.59</v>
      </c>
      <c r="Y9" t="n">
        <v>0.5</v>
      </c>
      <c r="Z9" t="n">
        <v>10</v>
      </c>
      <c r="AA9" t="n">
        <v>534.5570518992816</v>
      </c>
      <c r="AB9" t="n">
        <v>760.6364228242774</v>
      </c>
      <c r="AC9" t="n">
        <v>689.3843433780424</v>
      </c>
      <c r="AD9" t="n">
        <v>534557.0518992817</v>
      </c>
      <c r="AE9" t="n">
        <v>760636.4228242773</v>
      </c>
      <c r="AF9" t="n">
        <v>7.159193302355096e-06</v>
      </c>
      <c r="AG9" t="n">
        <v>2.2875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1.8411</v>
      </c>
      <c r="E10" t="n">
        <v>54.32</v>
      </c>
      <c r="F10" t="n">
        <v>50.08</v>
      </c>
      <c r="G10" t="n">
        <v>58.92</v>
      </c>
      <c r="H10" t="n">
        <v>0.85</v>
      </c>
      <c r="I10" t="n">
        <v>51</v>
      </c>
      <c r="J10" t="n">
        <v>188.74</v>
      </c>
      <c r="K10" t="n">
        <v>52.44</v>
      </c>
      <c r="L10" t="n">
        <v>9</v>
      </c>
      <c r="M10" t="n">
        <v>49</v>
      </c>
      <c r="N10" t="n">
        <v>37.3</v>
      </c>
      <c r="O10" t="n">
        <v>23511.69</v>
      </c>
      <c r="P10" t="n">
        <v>619.22</v>
      </c>
      <c r="Q10" t="n">
        <v>1206.81</v>
      </c>
      <c r="R10" t="n">
        <v>161.14</v>
      </c>
      <c r="S10" t="n">
        <v>79.25</v>
      </c>
      <c r="T10" t="n">
        <v>38319.54</v>
      </c>
      <c r="U10" t="n">
        <v>0.49</v>
      </c>
      <c r="V10" t="n">
        <v>0.89</v>
      </c>
      <c r="W10" t="n">
        <v>0.22</v>
      </c>
      <c r="X10" t="n">
        <v>2.25</v>
      </c>
      <c r="Y10" t="n">
        <v>0.5</v>
      </c>
      <c r="Z10" t="n">
        <v>10</v>
      </c>
      <c r="AA10" t="n">
        <v>522.9016883724602</v>
      </c>
      <c r="AB10" t="n">
        <v>744.0516747824005</v>
      </c>
      <c r="AC10" t="n">
        <v>674.3531598902897</v>
      </c>
      <c r="AD10" t="n">
        <v>522901.6883724602</v>
      </c>
      <c r="AE10" t="n">
        <v>744051.6747824005</v>
      </c>
      <c r="AF10" t="n">
        <v>7.236228816341459e-06</v>
      </c>
      <c r="AG10" t="n">
        <v>2.263333333333333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1.8653</v>
      </c>
      <c r="E11" t="n">
        <v>53.61</v>
      </c>
      <c r="F11" t="n">
        <v>49.59</v>
      </c>
      <c r="G11" t="n">
        <v>66.12</v>
      </c>
      <c r="H11" t="n">
        <v>0.93</v>
      </c>
      <c r="I11" t="n">
        <v>45</v>
      </c>
      <c r="J11" t="n">
        <v>190.26</v>
      </c>
      <c r="K11" t="n">
        <v>52.44</v>
      </c>
      <c r="L11" t="n">
        <v>10</v>
      </c>
      <c r="M11" t="n">
        <v>43</v>
      </c>
      <c r="N11" t="n">
        <v>37.82</v>
      </c>
      <c r="O11" t="n">
        <v>23699.85</v>
      </c>
      <c r="P11" t="n">
        <v>608.74</v>
      </c>
      <c r="Q11" t="n">
        <v>1206.82</v>
      </c>
      <c r="R11" t="n">
        <v>143.66</v>
      </c>
      <c r="S11" t="n">
        <v>79.25</v>
      </c>
      <c r="T11" t="n">
        <v>29607.92</v>
      </c>
      <c r="U11" t="n">
        <v>0.55</v>
      </c>
      <c r="V11" t="n">
        <v>0.9</v>
      </c>
      <c r="W11" t="n">
        <v>0.22</v>
      </c>
      <c r="X11" t="n">
        <v>1.76</v>
      </c>
      <c r="Y11" t="n">
        <v>0.5</v>
      </c>
      <c r="Z11" t="n">
        <v>10</v>
      </c>
      <c r="AA11" t="n">
        <v>509.0426464625656</v>
      </c>
      <c r="AB11" t="n">
        <v>724.3312501342563</v>
      </c>
      <c r="AC11" t="n">
        <v>656.4800320867085</v>
      </c>
      <c r="AD11" t="n">
        <v>509042.6464625656</v>
      </c>
      <c r="AE11" t="n">
        <v>724331.2501342563</v>
      </c>
      <c r="AF11" t="n">
        <v>7.331344093814417e-06</v>
      </c>
      <c r="AG11" t="n">
        <v>2.23375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1.8645</v>
      </c>
      <c r="E12" t="n">
        <v>53.63</v>
      </c>
      <c r="F12" t="n">
        <v>49.76</v>
      </c>
      <c r="G12" t="n">
        <v>72.81</v>
      </c>
      <c r="H12" t="n">
        <v>1.02</v>
      </c>
      <c r="I12" t="n">
        <v>41</v>
      </c>
      <c r="J12" t="n">
        <v>191.79</v>
      </c>
      <c r="K12" t="n">
        <v>52.44</v>
      </c>
      <c r="L12" t="n">
        <v>11</v>
      </c>
      <c r="M12" t="n">
        <v>39</v>
      </c>
      <c r="N12" t="n">
        <v>38.35</v>
      </c>
      <c r="O12" t="n">
        <v>23888.73</v>
      </c>
      <c r="P12" t="n">
        <v>606.97</v>
      </c>
      <c r="Q12" t="n">
        <v>1206.81</v>
      </c>
      <c r="R12" t="n">
        <v>150.56</v>
      </c>
      <c r="S12" t="n">
        <v>79.25</v>
      </c>
      <c r="T12" t="n">
        <v>33080.77</v>
      </c>
      <c r="U12" t="n">
        <v>0.53</v>
      </c>
      <c r="V12" t="n">
        <v>0.89</v>
      </c>
      <c r="W12" t="n">
        <v>0.2</v>
      </c>
      <c r="X12" t="n">
        <v>1.93</v>
      </c>
      <c r="Y12" t="n">
        <v>0.5</v>
      </c>
      <c r="Z12" t="n">
        <v>10</v>
      </c>
      <c r="AA12" t="n">
        <v>508.9328624745992</v>
      </c>
      <c r="AB12" t="n">
        <v>724.1750353773963</v>
      </c>
      <c r="AC12" t="n">
        <v>656.338450636817</v>
      </c>
      <c r="AD12" t="n">
        <v>508932.8624745992</v>
      </c>
      <c r="AE12" t="n">
        <v>724175.0353773963</v>
      </c>
      <c r="AF12" t="n">
        <v>7.328199787121097e-06</v>
      </c>
      <c r="AG12" t="n">
        <v>2.234583333333334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1.8784</v>
      </c>
      <c r="E13" t="n">
        <v>53.24</v>
      </c>
      <c r="F13" t="n">
        <v>49.5</v>
      </c>
      <c r="G13" t="n">
        <v>80.27</v>
      </c>
      <c r="H13" t="n">
        <v>1.1</v>
      </c>
      <c r="I13" t="n">
        <v>37</v>
      </c>
      <c r="J13" t="n">
        <v>193.33</v>
      </c>
      <c r="K13" t="n">
        <v>52.44</v>
      </c>
      <c r="L13" t="n">
        <v>12</v>
      </c>
      <c r="M13" t="n">
        <v>35</v>
      </c>
      <c r="N13" t="n">
        <v>38.89</v>
      </c>
      <c r="O13" t="n">
        <v>24078.33</v>
      </c>
      <c r="P13" t="n">
        <v>600.49</v>
      </c>
      <c r="Q13" t="n">
        <v>1206.87</v>
      </c>
      <c r="R13" t="n">
        <v>141.62</v>
      </c>
      <c r="S13" t="n">
        <v>79.25</v>
      </c>
      <c r="T13" t="n">
        <v>28632.4</v>
      </c>
      <c r="U13" t="n">
        <v>0.5600000000000001</v>
      </c>
      <c r="V13" t="n">
        <v>0.9</v>
      </c>
      <c r="W13" t="n">
        <v>0.2</v>
      </c>
      <c r="X13" t="n">
        <v>1.67</v>
      </c>
      <c r="Y13" t="n">
        <v>0.5</v>
      </c>
      <c r="Z13" t="n">
        <v>10</v>
      </c>
      <c r="AA13" t="n">
        <v>500.9732739387354</v>
      </c>
      <c r="AB13" t="n">
        <v>712.8491106149012</v>
      </c>
      <c r="AC13" t="n">
        <v>646.0734738736077</v>
      </c>
      <c r="AD13" t="n">
        <v>500973.2739387354</v>
      </c>
      <c r="AE13" t="n">
        <v>712849.1106149012</v>
      </c>
      <c r="AF13" t="n">
        <v>7.382832115917548e-06</v>
      </c>
      <c r="AG13" t="n">
        <v>2.218333333333333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1.8876</v>
      </c>
      <c r="E14" t="n">
        <v>52.98</v>
      </c>
      <c r="F14" t="n">
        <v>49.35</v>
      </c>
      <c r="G14" t="n">
        <v>87.09</v>
      </c>
      <c r="H14" t="n">
        <v>1.18</v>
      </c>
      <c r="I14" t="n">
        <v>34</v>
      </c>
      <c r="J14" t="n">
        <v>194.88</v>
      </c>
      <c r="K14" t="n">
        <v>52.44</v>
      </c>
      <c r="L14" t="n">
        <v>13</v>
      </c>
      <c r="M14" t="n">
        <v>32</v>
      </c>
      <c r="N14" t="n">
        <v>39.43</v>
      </c>
      <c r="O14" t="n">
        <v>24268.67</v>
      </c>
      <c r="P14" t="n">
        <v>593.52</v>
      </c>
      <c r="Q14" t="n">
        <v>1206.81</v>
      </c>
      <c r="R14" t="n">
        <v>136.5</v>
      </c>
      <c r="S14" t="n">
        <v>79.25</v>
      </c>
      <c r="T14" t="n">
        <v>26084.37</v>
      </c>
      <c r="U14" t="n">
        <v>0.58</v>
      </c>
      <c r="V14" t="n">
        <v>0.9</v>
      </c>
      <c r="W14" t="n">
        <v>0.19</v>
      </c>
      <c r="X14" t="n">
        <v>1.52</v>
      </c>
      <c r="Y14" t="n">
        <v>0.5</v>
      </c>
      <c r="Z14" t="n">
        <v>10</v>
      </c>
      <c r="AA14" t="n">
        <v>494.4768772244653</v>
      </c>
      <c r="AB14" t="n">
        <v>703.6052030835477</v>
      </c>
      <c r="AC14" t="n">
        <v>637.6954828485558</v>
      </c>
      <c r="AD14" t="n">
        <v>494476.8772244653</v>
      </c>
      <c r="AE14" t="n">
        <v>703605.2030835478</v>
      </c>
      <c r="AF14" t="n">
        <v>7.418991642890738e-06</v>
      </c>
      <c r="AG14" t="n">
        <v>2.2075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1.8965</v>
      </c>
      <c r="E15" t="n">
        <v>52.73</v>
      </c>
      <c r="F15" t="n">
        <v>49.2</v>
      </c>
      <c r="G15" t="n">
        <v>95.23999999999999</v>
      </c>
      <c r="H15" t="n">
        <v>1.27</v>
      </c>
      <c r="I15" t="n">
        <v>31</v>
      </c>
      <c r="J15" t="n">
        <v>196.42</v>
      </c>
      <c r="K15" t="n">
        <v>52.44</v>
      </c>
      <c r="L15" t="n">
        <v>14</v>
      </c>
      <c r="M15" t="n">
        <v>29</v>
      </c>
      <c r="N15" t="n">
        <v>39.98</v>
      </c>
      <c r="O15" t="n">
        <v>24459.75</v>
      </c>
      <c r="P15" t="n">
        <v>586.48</v>
      </c>
      <c r="Q15" t="n">
        <v>1206.81</v>
      </c>
      <c r="R15" t="n">
        <v>131.52</v>
      </c>
      <c r="S15" t="n">
        <v>79.25</v>
      </c>
      <c r="T15" t="n">
        <v>23611.77</v>
      </c>
      <c r="U15" t="n">
        <v>0.6</v>
      </c>
      <c r="V15" t="n">
        <v>0.9</v>
      </c>
      <c r="W15" t="n">
        <v>0.19</v>
      </c>
      <c r="X15" t="n">
        <v>1.37</v>
      </c>
      <c r="Y15" t="n">
        <v>0.5</v>
      </c>
      <c r="Z15" t="n">
        <v>10</v>
      </c>
      <c r="AA15" t="n">
        <v>488.0846034333654</v>
      </c>
      <c r="AB15" t="n">
        <v>694.5094550190514</v>
      </c>
      <c r="AC15" t="n">
        <v>629.4517725569921</v>
      </c>
      <c r="AD15" t="n">
        <v>488084.6034333654</v>
      </c>
      <c r="AE15" t="n">
        <v>694509.4550190514</v>
      </c>
      <c r="AF15" t="n">
        <v>7.453972054853934e-06</v>
      </c>
      <c r="AG15" t="n">
        <v>2.197083333333333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1.9016</v>
      </c>
      <c r="E16" t="n">
        <v>52.59</v>
      </c>
      <c r="F16" t="n">
        <v>49.13</v>
      </c>
      <c r="G16" t="n">
        <v>101.66</v>
      </c>
      <c r="H16" t="n">
        <v>1.35</v>
      </c>
      <c r="I16" t="n">
        <v>29</v>
      </c>
      <c r="J16" t="n">
        <v>197.98</v>
      </c>
      <c r="K16" t="n">
        <v>52.44</v>
      </c>
      <c r="L16" t="n">
        <v>15</v>
      </c>
      <c r="M16" t="n">
        <v>27</v>
      </c>
      <c r="N16" t="n">
        <v>40.54</v>
      </c>
      <c r="O16" t="n">
        <v>24651.58</v>
      </c>
      <c r="P16" t="n">
        <v>581.13</v>
      </c>
      <c r="Q16" t="n">
        <v>1206.81</v>
      </c>
      <c r="R16" t="n">
        <v>129.29</v>
      </c>
      <c r="S16" t="n">
        <v>79.25</v>
      </c>
      <c r="T16" t="n">
        <v>22505.52</v>
      </c>
      <c r="U16" t="n">
        <v>0.61</v>
      </c>
      <c r="V16" t="n">
        <v>0.91</v>
      </c>
      <c r="W16" t="n">
        <v>0.18</v>
      </c>
      <c r="X16" t="n">
        <v>1.3</v>
      </c>
      <c r="Y16" t="n">
        <v>0.5</v>
      </c>
      <c r="Z16" t="n">
        <v>10</v>
      </c>
      <c r="AA16" t="n">
        <v>483.8381096096093</v>
      </c>
      <c r="AB16" t="n">
        <v>688.4669982594394</v>
      </c>
      <c r="AC16" t="n">
        <v>623.9753386647673</v>
      </c>
      <c r="AD16" t="n">
        <v>483838.1096096093</v>
      </c>
      <c r="AE16" t="n">
        <v>688466.9982594394</v>
      </c>
      <c r="AF16" t="n">
        <v>7.474017010023855e-06</v>
      </c>
      <c r="AG16" t="n">
        <v>2.19125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1.9089</v>
      </c>
      <c r="E17" t="n">
        <v>52.39</v>
      </c>
      <c r="F17" t="n">
        <v>49.01</v>
      </c>
      <c r="G17" t="n">
        <v>108.9</v>
      </c>
      <c r="H17" t="n">
        <v>1.42</v>
      </c>
      <c r="I17" t="n">
        <v>27</v>
      </c>
      <c r="J17" t="n">
        <v>199.54</v>
      </c>
      <c r="K17" t="n">
        <v>52.44</v>
      </c>
      <c r="L17" t="n">
        <v>16</v>
      </c>
      <c r="M17" t="n">
        <v>25</v>
      </c>
      <c r="N17" t="n">
        <v>41.1</v>
      </c>
      <c r="O17" t="n">
        <v>24844.17</v>
      </c>
      <c r="P17" t="n">
        <v>576.24</v>
      </c>
      <c r="Q17" t="n">
        <v>1206.82</v>
      </c>
      <c r="R17" t="n">
        <v>124.75</v>
      </c>
      <c r="S17" t="n">
        <v>79.25</v>
      </c>
      <c r="T17" t="n">
        <v>20242.63</v>
      </c>
      <c r="U17" t="n">
        <v>0.64</v>
      </c>
      <c r="V17" t="n">
        <v>0.91</v>
      </c>
      <c r="W17" t="n">
        <v>0.18</v>
      </c>
      <c r="X17" t="n">
        <v>1.18</v>
      </c>
      <c r="Y17" t="n">
        <v>0.5</v>
      </c>
      <c r="Z17" t="n">
        <v>10</v>
      </c>
      <c r="AA17" t="n">
        <v>479.1264161403296</v>
      </c>
      <c r="AB17" t="n">
        <v>681.7625957018753</v>
      </c>
      <c r="AC17" t="n">
        <v>617.8989662794862</v>
      </c>
      <c r="AD17" t="n">
        <v>479126.4161403296</v>
      </c>
      <c r="AE17" t="n">
        <v>681762.5957018753</v>
      </c>
      <c r="AF17" t="n">
        <v>7.502708808600408e-06</v>
      </c>
      <c r="AG17" t="n">
        <v>2.182916666666667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1.9152</v>
      </c>
      <c r="E18" t="n">
        <v>52.21</v>
      </c>
      <c r="F18" t="n">
        <v>48.9</v>
      </c>
      <c r="G18" t="n">
        <v>117.37</v>
      </c>
      <c r="H18" t="n">
        <v>1.5</v>
      </c>
      <c r="I18" t="n">
        <v>25</v>
      </c>
      <c r="J18" t="n">
        <v>201.11</v>
      </c>
      <c r="K18" t="n">
        <v>52.44</v>
      </c>
      <c r="L18" t="n">
        <v>17</v>
      </c>
      <c r="M18" t="n">
        <v>23</v>
      </c>
      <c r="N18" t="n">
        <v>41.67</v>
      </c>
      <c r="O18" t="n">
        <v>25037.53</v>
      </c>
      <c r="P18" t="n">
        <v>569.7</v>
      </c>
      <c r="Q18" t="n">
        <v>1206.81</v>
      </c>
      <c r="R18" t="n">
        <v>121.41</v>
      </c>
      <c r="S18" t="n">
        <v>79.25</v>
      </c>
      <c r="T18" t="n">
        <v>18584.28</v>
      </c>
      <c r="U18" t="n">
        <v>0.65</v>
      </c>
      <c r="V18" t="n">
        <v>0.91</v>
      </c>
      <c r="W18" t="n">
        <v>0.18</v>
      </c>
      <c r="X18" t="n">
        <v>1.07</v>
      </c>
      <c r="Y18" t="n">
        <v>0.5</v>
      </c>
      <c r="Z18" t="n">
        <v>10</v>
      </c>
      <c r="AA18" t="n">
        <v>473.8990044670752</v>
      </c>
      <c r="AB18" t="n">
        <v>674.3243630536545</v>
      </c>
      <c r="AC18" t="n">
        <v>611.1575048187699</v>
      </c>
      <c r="AD18" t="n">
        <v>473899.0044670752</v>
      </c>
      <c r="AE18" t="n">
        <v>674324.3630536544</v>
      </c>
      <c r="AF18" t="n">
        <v>7.52747022381031e-06</v>
      </c>
      <c r="AG18" t="n">
        <v>2.175416666666667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1.9175</v>
      </c>
      <c r="E19" t="n">
        <v>52.15</v>
      </c>
      <c r="F19" t="n">
        <v>48.88</v>
      </c>
      <c r="G19" t="n">
        <v>122.2</v>
      </c>
      <c r="H19" t="n">
        <v>1.58</v>
      </c>
      <c r="I19" t="n">
        <v>24</v>
      </c>
      <c r="J19" t="n">
        <v>202.68</v>
      </c>
      <c r="K19" t="n">
        <v>52.44</v>
      </c>
      <c r="L19" t="n">
        <v>18</v>
      </c>
      <c r="M19" t="n">
        <v>22</v>
      </c>
      <c r="N19" t="n">
        <v>42.24</v>
      </c>
      <c r="O19" t="n">
        <v>25231.66</v>
      </c>
      <c r="P19" t="n">
        <v>564.95</v>
      </c>
      <c r="Q19" t="n">
        <v>1206.81</v>
      </c>
      <c r="R19" t="n">
        <v>120.43</v>
      </c>
      <c r="S19" t="n">
        <v>79.25</v>
      </c>
      <c r="T19" t="n">
        <v>18101.57</v>
      </c>
      <c r="U19" t="n">
        <v>0.66</v>
      </c>
      <c r="V19" t="n">
        <v>0.91</v>
      </c>
      <c r="W19" t="n">
        <v>0.18</v>
      </c>
      <c r="X19" t="n">
        <v>1.05</v>
      </c>
      <c r="Y19" t="n">
        <v>0.5</v>
      </c>
      <c r="Z19" t="n">
        <v>10</v>
      </c>
      <c r="AA19" t="n">
        <v>470.8843886308064</v>
      </c>
      <c r="AB19" t="n">
        <v>670.0347804960174</v>
      </c>
      <c r="AC19" t="n">
        <v>607.2697458762225</v>
      </c>
      <c r="AD19" t="n">
        <v>470884.3886308064</v>
      </c>
      <c r="AE19" t="n">
        <v>670034.7804960174</v>
      </c>
      <c r="AF19" t="n">
        <v>7.536510105553608e-06</v>
      </c>
      <c r="AG19" t="n">
        <v>2.172916666666667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1.9299</v>
      </c>
      <c r="E20" t="n">
        <v>51.82</v>
      </c>
      <c r="F20" t="n">
        <v>48.61</v>
      </c>
      <c r="G20" t="n">
        <v>132.58</v>
      </c>
      <c r="H20" t="n">
        <v>1.65</v>
      </c>
      <c r="I20" t="n">
        <v>22</v>
      </c>
      <c r="J20" t="n">
        <v>204.26</v>
      </c>
      <c r="K20" t="n">
        <v>52.44</v>
      </c>
      <c r="L20" t="n">
        <v>19</v>
      </c>
      <c r="M20" t="n">
        <v>20</v>
      </c>
      <c r="N20" t="n">
        <v>42.82</v>
      </c>
      <c r="O20" t="n">
        <v>25426.72</v>
      </c>
      <c r="P20" t="n">
        <v>556.3200000000001</v>
      </c>
      <c r="Q20" t="n">
        <v>1206.81</v>
      </c>
      <c r="R20" t="n">
        <v>111.62</v>
      </c>
      <c r="S20" t="n">
        <v>79.25</v>
      </c>
      <c r="T20" t="n">
        <v>13702.92</v>
      </c>
      <c r="U20" t="n">
        <v>0.71</v>
      </c>
      <c r="V20" t="n">
        <v>0.92</v>
      </c>
      <c r="W20" t="n">
        <v>0.16</v>
      </c>
      <c r="X20" t="n">
        <v>0.78</v>
      </c>
      <c r="Y20" t="n">
        <v>0.5</v>
      </c>
      <c r="Z20" t="n">
        <v>10</v>
      </c>
      <c r="AA20" t="n">
        <v>462.6707946402089</v>
      </c>
      <c r="AB20" t="n">
        <v>658.3474241524028</v>
      </c>
      <c r="AC20" t="n">
        <v>596.6771943798692</v>
      </c>
      <c r="AD20" t="n">
        <v>462670.7946402089</v>
      </c>
      <c r="AE20" t="n">
        <v>658347.4241524028</v>
      </c>
      <c r="AF20" t="n">
        <v>7.585246859300082e-06</v>
      </c>
      <c r="AG20" t="n">
        <v>2.159166666666667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1.9257</v>
      </c>
      <c r="E21" t="n">
        <v>51.93</v>
      </c>
      <c r="F21" t="n">
        <v>48.76</v>
      </c>
      <c r="G21" t="n">
        <v>139.32</v>
      </c>
      <c r="H21" t="n">
        <v>1.73</v>
      </c>
      <c r="I21" t="n">
        <v>21</v>
      </c>
      <c r="J21" t="n">
        <v>205.85</v>
      </c>
      <c r="K21" t="n">
        <v>52.44</v>
      </c>
      <c r="L21" t="n">
        <v>20</v>
      </c>
      <c r="M21" t="n">
        <v>19</v>
      </c>
      <c r="N21" t="n">
        <v>43.41</v>
      </c>
      <c r="O21" t="n">
        <v>25622.45</v>
      </c>
      <c r="P21" t="n">
        <v>553.01</v>
      </c>
      <c r="Q21" t="n">
        <v>1206.81</v>
      </c>
      <c r="R21" t="n">
        <v>116.73</v>
      </c>
      <c r="S21" t="n">
        <v>79.25</v>
      </c>
      <c r="T21" t="n">
        <v>16266.23</v>
      </c>
      <c r="U21" t="n">
        <v>0.68</v>
      </c>
      <c r="V21" t="n">
        <v>0.91</v>
      </c>
      <c r="W21" t="n">
        <v>0.17</v>
      </c>
      <c r="X21" t="n">
        <v>0.93</v>
      </c>
      <c r="Y21" t="n">
        <v>0.5</v>
      </c>
      <c r="Z21" t="n">
        <v>10</v>
      </c>
      <c r="AA21" t="n">
        <v>462.5235873740589</v>
      </c>
      <c r="AB21" t="n">
        <v>658.1379587493365</v>
      </c>
      <c r="AC21" t="n">
        <v>596.487350500428</v>
      </c>
      <c r="AD21" t="n">
        <v>462523.5873740589</v>
      </c>
      <c r="AE21" t="n">
        <v>658137.9587493364</v>
      </c>
      <c r="AF21" t="n">
        <v>7.568739249160147e-06</v>
      </c>
      <c r="AG21" t="n">
        <v>2.16375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1.9285</v>
      </c>
      <c r="E22" t="n">
        <v>51.85</v>
      </c>
      <c r="F22" t="n">
        <v>48.72</v>
      </c>
      <c r="G22" t="n">
        <v>146.17</v>
      </c>
      <c r="H22" t="n">
        <v>1.8</v>
      </c>
      <c r="I22" t="n">
        <v>20</v>
      </c>
      <c r="J22" t="n">
        <v>207.45</v>
      </c>
      <c r="K22" t="n">
        <v>52.44</v>
      </c>
      <c r="L22" t="n">
        <v>21</v>
      </c>
      <c r="M22" t="n">
        <v>18</v>
      </c>
      <c r="N22" t="n">
        <v>44</v>
      </c>
      <c r="O22" t="n">
        <v>25818.99</v>
      </c>
      <c r="P22" t="n">
        <v>550.4400000000001</v>
      </c>
      <c r="Q22" t="n">
        <v>1206.87</v>
      </c>
      <c r="R22" t="n">
        <v>115.44</v>
      </c>
      <c r="S22" t="n">
        <v>79.25</v>
      </c>
      <c r="T22" t="n">
        <v>15626.78</v>
      </c>
      <c r="U22" t="n">
        <v>0.6899999999999999</v>
      </c>
      <c r="V22" t="n">
        <v>0.91</v>
      </c>
      <c r="W22" t="n">
        <v>0.17</v>
      </c>
      <c r="X22" t="n">
        <v>0.89</v>
      </c>
      <c r="Y22" t="n">
        <v>0.5</v>
      </c>
      <c r="Z22" t="n">
        <v>10</v>
      </c>
      <c r="AA22" t="n">
        <v>460.4374261322034</v>
      </c>
      <c r="AB22" t="n">
        <v>655.1695006234886</v>
      </c>
      <c r="AC22" t="n">
        <v>593.7969605920215</v>
      </c>
      <c r="AD22" t="n">
        <v>460437.4261322034</v>
      </c>
      <c r="AE22" t="n">
        <v>655169.5006234886</v>
      </c>
      <c r="AF22" t="n">
        <v>7.579744322586771e-06</v>
      </c>
      <c r="AG22" t="n">
        <v>2.160416666666667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1.9319</v>
      </c>
      <c r="E23" t="n">
        <v>51.76</v>
      </c>
      <c r="F23" t="n">
        <v>48.67</v>
      </c>
      <c r="G23" t="n">
        <v>153.68</v>
      </c>
      <c r="H23" t="n">
        <v>1.87</v>
      </c>
      <c r="I23" t="n">
        <v>19</v>
      </c>
      <c r="J23" t="n">
        <v>209.05</v>
      </c>
      <c r="K23" t="n">
        <v>52.44</v>
      </c>
      <c r="L23" t="n">
        <v>22</v>
      </c>
      <c r="M23" t="n">
        <v>17</v>
      </c>
      <c r="N23" t="n">
        <v>44.6</v>
      </c>
      <c r="O23" t="n">
        <v>26016.35</v>
      </c>
      <c r="P23" t="n">
        <v>544.62</v>
      </c>
      <c r="Q23" t="n">
        <v>1206.81</v>
      </c>
      <c r="R23" t="n">
        <v>113.44</v>
      </c>
      <c r="S23" t="n">
        <v>79.25</v>
      </c>
      <c r="T23" t="n">
        <v>14630.16</v>
      </c>
      <c r="U23" t="n">
        <v>0.7</v>
      </c>
      <c r="V23" t="n">
        <v>0.91</v>
      </c>
      <c r="W23" t="n">
        <v>0.17</v>
      </c>
      <c r="X23" t="n">
        <v>0.84</v>
      </c>
      <c r="Y23" t="n">
        <v>0.5</v>
      </c>
      <c r="Z23" t="n">
        <v>10</v>
      </c>
      <c r="AA23" t="n">
        <v>456.5669510880765</v>
      </c>
      <c r="AB23" t="n">
        <v>649.6620916729656</v>
      </c>
      <c r="AC23" t="n">
        <v>588.8054542834317</v>
      </c>
      <c r="AD23" t="n">
        <v>456566.9510880765</v>
      </c>
      <c r="AE23" t="n">
        <v>649662.0916729657</v>
      </c>
      <c r="AF23" t="n">
        <v>7.593107626033385e-06</v>
      </c>
      <c r="AG23" t="n">
        <v>2.156666666666667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1.9354</v>
      </c>
      <c r="E24" t="n">
        <v>51.67</v>
      </c>
      <c r="F24" t="n">
        <v>48.61</v>
      </c>
      <c r="G24" t="n">
        <v>162.03</v>
      </c>
      <c r="H24" t="n">
        <v>1.94</v>
      </c>
      <c r="I24" t="n">
        <v>18</v>
      </c>
      <c r="J24" t="n">
        <v>210.65</v>
      </c>
      <c r="K24" t="n">
        <v>52.44</v>
      </c>
      <c r="L24" t="n">
        <v>23</v>
      </c>
      <c r="M24" t="n">
        <v>16</v>
      </c>
      <c r="N24" t="n">
        <v>45.21</v>
      </c>
      <c r="O24" t="n">
        <v>26214.54</v>
      </c>
      <c r="P24" t="n">
        <v>537.04</v>
      </c>
      <c r="Q24" t="n">
        <v>1206.81</v>
      </c>
      <c r="R24" t="n">
        <v>111.4</v>
      </c>
      <c r="S24" t="n">
        <v>79.25</v>
      </c>
      <c r="T24" t="n">
        <v>13615.72</v>
      </c>
      <c r="U24" t="n">
        <v>0.71</v>
      </c>
      <c r="V24" t="n">
        <v>0.92</v>
      </c>
      <c r="W24" t="n">
        <v>0.17</v>
      </c>
      <c r="X24" t="n">
        <v>0.78</v>
      </c>
      <c r="Y24" t="n">
        <v>0.5</v>
      </c>
      <c r="Z24" t="n">
        <v>10</v>
      </c>
      <c r="AA24" t="n">
        <v>451.7800811229134</v>
      </c>
      <c r="AB24" t="n">
        <v>642.8507183426731</v>
      </c>
      <c r="AC24" t="n">
        <v>582.6321315369722</v>
      </c>
      <c r="AD24" t="n">
        <v>451780.0811229134</v>
      </c>
      <c r="AE24" t="n">
        <v>642850.718342673</v>
      </c>
      <c r="AF24" t="n">
        <v>7.606863967816664e-06</v>
      </c>
      <c r="AG24" t="n">
        <v>2.152916666666667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1.9393</v>
      </c>
      <c r="E25" t="n">
        <v>51.57</v>
      </c>
      <c r="F25" t="n">
        <v>48.54</v>
      </c>
      <c r="G25" t="n">
        <v>171.32</v>
      </c>
      <c r="H25" t="n">
        <v>2.01</v>
      </c>
      <c r="I25" t="n">
        <v>17</v>
      </c>
      <c r="J25" t="n">
        <v>212.27</v>
      </c>
      <c r="K25" t="n">
        <v>52.44</v>
      </c>
      <c r="L25" t="n">
        <v>24</v>
      </c>
      <c r="M25" t="n">
        <v>15</v>
      </c>
      <c r="N25" t="n">
        <v>45.82</v>
      </c>
      <c r="O25" t="n">
        <v>26413.56</v>
      </c>
      <c r="P25" t="n">
        <v>530.38</v>
      </c>
      <c r="Q25" t="n">
        <v>1206.82</v>
      </c>
      <c r="R25" t="n">
        <v>109.1</v>
      </c>
      <c r="S25" t="n">
        <v>79.25</v>
      </c>
      <c r="T25" t="n">
        <v>12471.48</v>
      </c>
      <c r="U25" t="n">
        <v>0.73</v>
      </c>
      <c r="V25" t="n">
        <v>0.92</v>
      </c>
      <c r="W25" t="n">
        <v>0.16</v>
      </c>
      <c r="X25" t="n">
        <v>0.71</v>
      </c>
      <c r="Y25" t="n">
        <v>0.5</v>
      </c>
      <c r="Z25" t="n">
        <v>10</v>
      </c>
      <c r="AA25" t="n">
        <v>447.3417391186164</v>
      </c>
      <c r="AB25" t="n">
        <v>636.5352753538884</v>
      </c>
      <c r="AC25" t="n">
        <v>576.9082832078262</v>
      </c>
      <c r="AD25" t="n">
        <v>447341.7391186164</v>
      </c>
      <c r="AE25" t="n">
        <v>636535.2753538884</v>
      </c>
      <c r="AF25" t="n">
        <v>7.622192462946604e-06</v>
      </c>
      <c r="AG25" t="n">
        <v>2.14875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1.938</v>
      </c>
      <c r="E26" t="n">
        <v>51.6</v>
      </c>
      <c r="F26" t="n">
        <v>48.57</v>
      </c>
      <c r="G26" t="n">
        <v>171.44</v>
      </c>
      <c r="H26" t="n">
        <v>2.08</v>
      </c>
      <c r="I26" t="n">
        <v>17</v>
      </c>
      <c r="J26" t="n">
        <v>213.89</v>
      </c>
      <c r="K26" t="n">
        <v>52.44</v>
      </c>
      <c r="L26" t="n">
        <v>25</v>
      </c>
      <c r="M26" t="n">
        <v>13</v>
      </c>
      <c r="N26" t="n">
        <v>46.44</v>
      </c>
      <c r="O26" t="n">
        <v>26613.43</v>
      </c>
      <c r="P26" t="n">
        <v>525.34</v>
      </c>
      <c r="Q26" t="n">
        <v>1206.81</v>
      </c>
      <c r="R26" t="n">
        <v>110.14</v>
      </c>
      <c r="S26" t="n">
        <v>79.25</v>
      </c>
      <c r="T26" t="n">
        <v>12987.93</v>
      </c>
      <c r="U26" t="n">
        <v>0.72</v>
      </c>
      <c r="V26" t="n">
        <v>0.92</v>
      </c>
      <c r="W26" t="n">
        <v>0.17</v>
      </c>
      <c r="X26" t="n">
        <v>0.74</v>
      </c>
      <c r="Y26" t="n">
        <v>0.5</v>
      </c>
      <c r="Z26" t="n">
        <v>10</v>
      </c>
      <c r="AA26" t="n">
        <v>445.2377257620051</v>
      </c>
      <c r="AB26" t="n">
        <v>633.5414149465463</v>
      </c>
      <c r="AC26" t="n">
        <v>574.1948705586947</v>
      </c>
      <c r="AD26" t="n">
        <v>445237.7257620051</v>
      </c>
      <c r="AE26" t="n">
        <v>633541.4149465463</v>
      </c>
      <c r="AF26" t="n">
        <v>7.617082964569957e-06</v>
      </c>
      <c r="AG26" t="n">
        <v>2.15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1.9452</v>
      </c>
      <c r="E27" t="n">
        <v>51.41</v>
      </c>
      <c r="F27" t="n">
        <v>48.42</v>
      </c>
      <c r="G27" t="n">
        <v>181.57</v>
      </c>
      <c r="H27" t="n">
        <v>2.14</v>
      </c>
      <c r="I27" t="n">
        <v>16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518.66</v>
      </c>
      <c r="Q27" t="n">
        <v>1206.82</v>
      </c>
      <c r="R27" t="n">
        <v>104.49</v>
      </c>
      <c r="S27" t="n">
        <v>79.25</v>
      </c>
      <c r="T27" t="n">
        <v>10172.38</v>
      </c>
      <c r="U27" t="n">
        <v>0.76</v>
      </c>
      <c r="V27" t="n">
        <v>0.92</v>
      </c>
      <c r="W27" t="n">
        <v>0.17</v>
      </c>
      <c r="X27" t="n">
        <v>0.59</v>
      </c>
      <c r="Y27" t="n">
        <v>0.5</v>
      </c>
      <c r="Z27" t="n">
        <v>10</v>
      </c>
      <c r="AA27" t="n">
        <v>439.7975076611388</v>
      </c>
      <c r="AB27" t="n">
        <v>625.8003739838966</v>
      </c>
      <c r="AC27" t="n">
        <v>567.1789661384397</v>
      </c>
      <c r="AD27" t="n">
        <v>439797.5076611388</v>
      </c>
      <c r="AE27" t="n">
        <v>625800.3739838967</v>
      </c>
      <c r="AF27" t="n">
        <v>7.645381724809846e-06</v>
      </c>
      <c r="AG27" t="n">
        <v>2.142083333333333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1.9428</v>
      </c>
      <c r="E28" t="n">
        <v>51.47</v>
      </c>
      <c r="F28" t="n">
        <v>48.52</v>
      </c>
      <c r="G28" t="n">
        <v>194.07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9</v>
      </c>
      <c r="N28" t="n">
        <v>47.71</v>
      </c>
      <c r="O28" t="n">
        <v>27015.77</v>
      </c>
      <c r="P28" t="n">
        <v>517.17</v>
      </c>
      <c r="Q28" t="n">
        <v>1206.81</v>
      </c>
      <c r="R28" t="n">
        <v>108.45</v>
      </c>
      <c r="S28" t="n">
        <v>79.25</v>
      </c>
      <c r="T28" t="n">
        <v>12156.39</v>
      </c>
      <c r="U28" t="n">
        <v>0.73</v>
      </c>
      <c r="V28" t="n">
        <v>0.92</v>
      </c>
      <c r="W28" t="n">
        <v>0.16</v>
      </c>
      <c r="X28" t="n">
        <v>0.6899999999999999</v>
      </c>
      <c r="Y28" t="n">
        <v>0.5</v>
      </c>
      <c r="Z28" t="n">
        <v>10</v>
      </c>
      <c r="AA28" t="n">
        <v>439.9311041673633</v>
      </c>
      <c r="AB28" t="n">
        <v>625.9904722498075</v>
      </c>
      <c r="AC28" t="n">
        <v>567.3512570836137</v>
      </c>
      <c r="AD28" t="n">
        <v>439931.1041673633</v>
      </c>
      <c r="AE28" t="n">
        <v>625990.4722498074</v>
      </c>
      <c r="AF28" t="n">
        <v>7.635948804729883e-06</v>
      </c>
      <c r="AG28" t="n">
        <v>2.144583333333333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1.9436</v>
      </c>
      <c r="E29" t="n">
        <v>51.45</v>
      </c>
      <c r="F29" t="n">
        <v>48.5</v>
      </c>
      <c r="G29" t="n">
        <v>193.99</v>
      </c>
      <c r="H29" t="n">
        <v>2.27</v>
      </c>
      <c r="I29" t="n">
        <v>15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520.15</v>
      </c>
      <c r="Q29" t="n">
        <v>1206.81</v>
      </c>
      <c r="R29" t="n">
        <v>107.1</v>
      </c>
      <c r="S29" t="n">
        <v>79.25</v>
      </c>
      <c r="T29" t="n">
        <v>11478.45</v>
      </c>
      <c r="U29" t="n">
        <v>0.74</v>
      </c>
      <c r="V29" t="n">
        <v>0.92</v>
      </c>
      <c r="W29" t="n">
        <v>0.18</v>
      </c>
      <c r="X29" t="n">
        <v>0.67</v>
      </c>
      <c r="Y29" t="n">
        <v>0.5</v>
      </c>
      <c r="Z29" t="n">
        <v>10</v>
      </c>
      <c r="AA29" t="n">
        <v>441.1592880093907</v>
      </c>
      <c r="AB29" t="n">
        <v>627.738089947209</v>
      </c>
      <c r="AC29" t="n">
        <v>568.9351679280693</v>
      </c>
      <c r="AD29" t="n">
        <v>441159.2880093907</v>
      </c>
      <c r="AE29" t="n">
        <v>627738.089947209</v>
      </c>
      <c r="AF29" t="n">
        <v>7.639093111423203e-06</v>
      </c>
      <c r="AG29" t="n">
        <v>2.14375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1.9451</v>
      </c>
      <c r="E30" t="n">
        <v>51.41</v>
      </c>
      <c r="F30" t="n">
        <v>48.46</v>
      </c>
      <c r="G30" t="n">
        <v>193.83</v>
      </c>
      <c r="H30" t="n">
        <v>2.34</v>
      </c>
      <c r="I30" t="n">
        <v>15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523.17</v>
      </c>
      <c r="Q30" t="n">
        <v>1206.81</v>
      </c>
      <c r="R30" t="n">
        <v>105.65</v>
      </c>
      <c r="S30" t="n">
        <v>79.25</v>
      </c>
      <c r="T30" t="n">
        <v>10755.4</v>
      </c>
      <c r="U30" t="n">
        <v>0.75</v>
      </c>
      <c r="V30" t="n">
        <v>0.92</v>
      </c>
      <c r="W30" t="n">
        <v>0.18</v>
      </c>
      <c r="X30" t="n">
        <v>0.63</v>
      </c>
      <c r="Y30" t="n">
        <v>0.5</v>
      </c>
      <c r="Z30" t="n">
        <v>10</v>
      </c>
      <c r="AA30" t="n">
        <v>442.1807910405636</v>
      </c>
      <c r="AB30" t="n">
        <v>629.191615644372</v>
      </c>
      <c r="AC30" t="n">
        <v>570.2525356326047</v>
      </c>
      <c r="AD30" t="n">
        <v>442180.7910405636</v>
      </c>
      <c r="AE30" t="n">
        <v>629191.615644372</v>
      </c>
      <c r="AF30" t="n">
        <v>7.644988686473181e-06</v>
      </c>
      <c r="AG30" t="n">
        <v>2.142083333333333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1.7663</v>
      </c>
      <c r="E2" t="n">
        <v>56.61</v>
      </c>
      <c r="F2" t="n">
        <v>53.58</v>
      </c>
      <c r="G2" t="n">
        <v>25.72</v>
      </c>
      <c r="H2" t="n">
        <v>0.64</v>
      </c>
      <c r="I2" t="n">
        <v>125</v>
      </c>
      <c r="J2" t="n">
        <v>26.11</v>
      </c>
      <c r="K2" t="n">
        <v>12.1</v>
      </c>
      <c r="L2" t="n">
        <v>1</v>
      </c>
      <c r="M2" t="n">
        <v>27</v>
      </c>
      <c r="N2" t="n">
        <v>3.01</v>
      </c>
      <c r="O2" t="n">
        <v>3454.41</v>
      </c>
      <c r="P2" t="n">
        <v>154.47</v>
      </c>
      <c r="Q2" t="n">
        <v>1206.83</v>
      </c>
      <c r="R2" t="n">
        <v>274.84</v>
      </c>
      <c r="S2" t="n">
        <v>79.25</v>
      </c>
      <c r="T2" t="n">
        <v>94800.64999999999</v>
      </c>
      <c r="U2" t="n">
        <v>0.29</v>
      </c>
      <c r="V2" t="n">
        <v>0.83</v>
      </c>
      <c r="W2" t="n">
        <v>0.47</v>
      </c>
      <c r="X2" t="n">
        <v>5.75</v>
      </c>
      <c r="Y2" t="n">
        <v>0.5</v>
      </c>
      <c r="Z2" t="n">
        <v>10</v>
      </c>
      <c r="AA2" t="n">
        <v>188.1581291815642</v>
      </c>
      <c r="AB2" t="n">
        <v>267.7355500173963</v>
      </c>
      <c r="AC2" t="n">
        <v>242.6556115501446</v>
      </c>
      <c r="AD2" t="n">
        <v>188158.1291815642</v>
      </c>
      <c r="AE2" t="n">
        <v>267735.5500173963</v>
      </c>
      <c r="AF2" t="n">
        <v>1.684264460355835e-05</v>
      </c>
      <c r="AG2" t="n">
        <v>2.35875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1.7714</v>
      </c>
      <c r="E3" t="n">
        <v>56.45</v>
      </c>
      <c r="F3" t="n">
        <v>53.45</v>
      </c>
      <c r="G3" t="n">
        <v>26.29</v>
      </c>
      <c r="H3" t="n">
        <v>1.23</v>
      </c>
      <c r="I3" t="n">
        <v>122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158.54</v>
      </c>
      <c r="Q3" t="n">
        <v>1206.96</v>
      </c>
      <c r="R3" t="n">
        <v>269.92</v>
      </c>
      <c r="S3" t="n">
        <v>79.25</v>
      </c>
      <c r="T3" t="n">
        <v>92354.95</v>
      </c>
      <c r="U3" t="n">
        <v>0.29</v>
      </c>
      <c r="V3" t="n">
        <v>0.83</v>
      </c>
      <c r="W3" t="n">
        <v>0.48</v>
      </c>
      <c r="X3" t="n">
        <v>5.62</v>
      </c>
      <c r="Y3" t="n">
        <v>0.5</v>
      </c>
      <c r="Z3" t="n">
        <v>10</v>
      </c>
      <c r="AA3" t="n">
        <v>189.636699074814</v>
      </c>
      <c r="AB3" t="n">
        <v>269.839449143787</v>
      </c>
      <c r="AC3" t="n">
        <v>244.5624294124756</v>
      </c>
      <c r="AD3" t="n">
        <v>189636.699074814</v>
      </c>
      <c r="AE3" t="n">
        <v>269839.449143787</v>
      </c>
      <c r="AF3" t="n">
        <v>1.68912759161769e-05</v>
      </c>
      <c r="AG3" t="n">
        <v>2.352083333333333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1.2383</v>
      </c>
      <c r="E2" t="n">
        <v>80.76000000000001</v>
      </c>
      <c r="F2" t="n">
        <v>69.52</v>
      </c>
      <c r="G2" t="n">
        <v>9.27</v>
      </c>
      <c r="H2" t="n">
        <v>0.18</v>
      </c>
      <c r="I2" t="n">
        <v>450</v>
      </c>
      <c r="J2" t="n">
        <v>98.70999999999999</v>
      </c>
      <c r="K2" t="n">
        <v>39.72</v>
      </c>
      <c r="L2" t="n">
        <v>1</v>
      </c>
      <c r="M2" t="n">
        <v>448</v>
      </c>
      <c r="N2" t="n">
        <v>12.99</v>
      </c>
      <c r="O2" t="n">
        <v>12407.75</v>
      </c>
      <c r="P2" t="n">
        <v>615.51</v>
      </c>
      <c r="Q2" t="n">
        <v>1206.92</v>
      </c>
      <c r="R2" t="n">
        <v>821.41</v>
      </c>
      <c r="S2" t="n">
        <v>79.25</v>
      </c>
      <c r="T2" t="n">
        <v>366458.51</v>
      </c>
      <c r="U2" t="n">
        <v>0.1</v>
      </c>
      <c r="V2" t="n">
        <v>0.64</v>
      </c>
      <c r="W2" t="n">
        <v>0.86</v>
      </c>
      <c r="X2" t="n">
        <v>21.68</v>
      </c>
      <c r="Y2" t="n">
        <v>0.5</v>
      </c>
      <c r="Z2" t="n">
        <v>10</v>
      </c>
      <c r="AA2" t="n">
        <v>785.8624902128423</v>
      </c>
      <c r="AB2" t="n">
        <v>1118.226073837111</v>
      </c>
      <c r="AC2" t="n">
        <v>1013.477036503279</v>
      </c>
      <c r="AD2" t="n">
        <v>785862.4902128424</v>
      </c>
      <c r="AE2" t="n">
        <v>1118226.073837111</v>
      </c>
      <c r="AF2" t="n">
        <v>6.437046650809887e-06</v>
      </c>
      <c r="AG2" t="n">
        <v>3.365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1.624</v>
      </c>
      <c r="E3" t="n">
        <v>61.58</v>
      </c>
      <c r="F3" t="n">
        <v>55.97</v>
      </c>
      <c r="G3" t="n">
        <v>19.08</v>
      </c>
      <c r="H3" t="n">
        <v>0.35</v>
      </c>
      <c r="I3" t="n">
        <v>176</v>
      </c>
      <c r="J3" t="n">
        <v>99.95</v>
      </c>
      <c r="K3" t="n">
        <v>39.72</v>
      </c>
      <c r="L3" t="n">
        <v>2</v>
      </c>
      <c r="M3" t="n">
        <v>174</v>
      </c>
      <c r="N3" t="n">
        <v>13.24</v>
      </c>
      <c r="O3" t="n">
        <v>12561.45</v>
      </c>
      <c r="P3" t="n">
        <v>485.24</v>
      </c>
      <c r="Q3" t="n">
        <v>1206.88</v>
      </c>
      <c r="R3" t="n">
        <v>361.05</v>
      </c>
      <c r="S3" t="n">
        <v>79.25</v>
      </c>
      <c r="T3" t="n">
        <v>137650.53</v>
      </c>
      <c r="U3" t="n">
        <v>0.22</v>
      </c>
      <c r="V3" t="n">
        <v>0.79</v>
      </c>
      <c r="W3" t="n">
        <v>0.42</v>
      </c>
      <c r="X3" t="n">
        <v>8.140000000000001</v>
      </c>
      <c r="Y3" t="n">
        <v>0.5</v>
      </c>
      <c r="Z3" t="n">
        <v>10</v>
      </c>
      <c r="AA3" t="n">
        <v>481.8043055958025</v>
      </c>
      <c r="AB3" t="n">
        <v>685.5730407215279</v>
      </c>
      <c r="AC3" t="n">
        <v>621.3524705543639</v>
      </c>
      <c r="AD3" t="n">
        <v>481804.3055958025</v>
      </c>
      <c r="AE3" t="n">
        <v>685573.040721528</v>
      </c>
      <c r="AF3" t="n">
        <v>8.44202839450477e-06</v>
      </c>
      <c r="AG3" t="n">
        <v>2.565833333333333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1.7523</v>
      </c>
      <c r="E4" t="n">
        <v>57.07</v>
      </c>
      <c r="F4" t="n">
        <v>52.84</v>
      </c>
      <c r="G4" t="n">
        <v>29.09</v>
      </c>
      <c r="H4" t="n">
        <v>0.52</v>
      </c>
      <c r="I4" t="n">
        <v>109</v>
      </c>
      <c r="J4" t="n">
        <v>101.2</v>
      </c>
      <c r="K4" t="n">
        <v>39.72</v>
      </c>
      <c r="L4" t="n">
        <v>3</v>
      </c>
      <c r="M4" t="n">
        <v>107</v>
      </c>
      <c r="N4" t="n">
        <v>13.49</v>
      </c>
      <c r="O4" t="n">
        <v>12715.54</v>
      </c>
      <c r="P4" t="n">
        <v>447.95</v>
      </c>
      <c r="Q4" t="n">
        <v>1206.83</v>
      </c>
      <c r="R4" t="n">
        <v>254.7</v>
      </c>
      <c r="S4" t="n">
        <v>79.25</v>
      </c>
      <c r="T4" t="n">
        <v>84808.03999999999</v>
      </c>
      <c r="U4" t="n">
        <v>0.31</v>
      </c>
      <c r="V4" t="n">
        <v>0.84</v>
      </c>
      <c r="W4" t="n">
        <v>0.31</v>
      </c>
      <c r="X4" t="n">
        <v>5.01</v>
      </c>
      <c r="Y4" t="n">
        <v>0.5</v>
      </c>
      <c r="Z4" t="n">
        <v>10</v>
      </c>
      <c r="AA4" t="n">
        <v>417.3829809144834</v>
      </c>
      <c r="AB4" t="n">
        <v>593.9061067896029</v>
      </c>
      <c r="AC4" t="n">
        <v>538.2723718872379</v>
      </c>
      <c r="AD4" t="n">
        <v>417382.9809144834</v>
      </c>
      <c r="AE4" t="n">
        <v>593906.1067896029</v>
      </c>
      <c r="AF4" t="n">
        <v>9.108969430844033e-06</v>
      </c>
      <c r="AG4" t="n">
        <v>2.377916666666667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1.8194</v>
      </c>
      <c r="E5" t="n">
        <v>54.96</v>
      </c>
      <c r="F5" t="n">
        <v>51.37</v>
      </c>
      <c r="G5" t="n">
        <v>39.52</v>
      </c>
      <c r="H5" t="n">
        <v>0.6899999999999999</v>
      </c>
      <c r="I5" t="n">
        <v>78</v>
      </c>
      <c r="J5" t="n">
        <v>102.45</v>
      </c>
      <c r="K5" t="n">
        <v>39.72</v>
      </c>
      <c r="L5" t="n">
        <v>4</v>
      </c>
      <c r="M5" t="n">
        <v>76</v>
      </c>
      <c r="N5" t="n">
        <v>13.74</v>
      </c>
      <c r="O5" t="n">
        <v>12870.03</v>
      </c>
      <c r="P5" t="n">
        <v>425.75</v>
      </c>
      <c r="Q5" t="n">
        <v>1206.83</v>
      </c>
      <c r="R5" t="n">
        <v>204.94</v>
      </c>
      <c r="S5" t="n">
        <v>79.25</v>
      </c>
      <c r="T5" t="n">
        <v>60082.52</v>
      </c>
      <c r="U5" t="n">
        <v>0.39</v>
      </c>
      <c r="V5" t="n">
        <v>0.87</v>
      </c>
      <c r="W5" t="n">
        <v>0.26</v>
      </c>
      <c r="X5" t="n">
        <v>3.54</v>
      </c>
      <c r="Y5" t="n">
        <v>0.5</v>
      </c>
      <c r="Z5" t="n">
        <v>10</v>
      </c>
      <c r="AA5" t="n">
        <v>386.3806183847974</v>
      </c>
      <c r="AB5" t="n">
        <v>549.7919639681976</v>
      </c>
      <c r="AC5" t="n">
        <v>498.2905902237895</v>
      </c>
      <c r="AD5" t="n">
        <v>386380.6183847974</v>
      </c>
      <c r="AE5" t="n">
        <v>549791.9639681976</v>
      </c>
      <c r="AF5" t="n">
        <v>9.457774914385455e-06</v>
      </c>
      <c r="AG5" t="n">
        <v>2.29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1.8609</v>
      </c>
      <c r="E6" t="n">
        <v>53.74</v>
      </c>
      <c r="F6" t="n">
        <v>50.52</v>
      </c>
      <c r="G6" t="n">
        <v>50.52</v>
      </c>
      <c r="H6" t="n">
        <v>0.85</v>
      </c>
      <c r="I6" t="n">
        <v>60</v>
      </c>
      <c r="J6" t="n">
        <v>103.71</v>
      </c>
      <c r="K6" t="n">
        <v>39.72</v>
      </c>
      <c r="L6" t="n">
        <v>5</v>
      </c>
      <c r="M6" t="n">
        <v>58</v>
      </c>
      <c r="N6" t="n">
        <v>14</v>
      </c>
      <c r="O6" t="n">
        <v>13024.91</v>
      </c>
      <c r="P6" t="n">
        <v>408.24</v>
      </c>
      <c r="Q6" t="n">
        <v>1206.81</v>
      </c>
      <c r="R6" t="n">
        <v>175.97</v>
      </c>
      <c r="S6" t="n">
        <v>79.25</v>
      </c>
      <c r="T6" t="n">
        <v>45688.85</v>
      </c>
      <c r="U6" t="n">
        <v>0.45</v>
      </c>
      <c r="V6" t="n">
        <v>0.88</v>
      </c>
      <c r="W6" t="n">
        <v>0.23</v>
      </c>
      <c r="X6" t="n">
        <v>2.69</v>
      </c>
      <c r="Y6" t="n">
        <v>0.5</v>
      </c>
      <c r="Z6" t="n">
        <v>10</v>
      </c>
      <c r="AA6" t="n">
        <v>366.5304332309098</v>
      </c>
      <c r="AB6" t="n">
        <v>521.5465713123493</v>
      </c>
      <c r="AC6" t="n">
        <v>472.6910647669214</v>
      </c>
      <c r="AD6" t="n">
        <v>366530.4332309098</v>
      </c>
      <c r="AE6" t="n">
        <v>521546.5713123493</v>
      </c>
      <c r="AF6" t="n">
        <v>9.673504088259807e-06</v>
      </c>
      <c r="AG6" t="n">
        <v>2.239166666666667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1.8907</v>
      </c>
      <c r="E7" t="n">
        <v>52.89</v>
      </c>
      <c r="F7" t="n">
        <v>49.92</v>
      </c>
      <c r="G7" t="n">
        <v>62.39</v>
      </c>
      <c r="H7" t="n">
        <v>1.01</v>
      </c>
      <c r="I7" t="n">
        <v>48</v>
      </c>
      <c r="J7" t="n">
        <v>104.97</v>
      </c>
      <c r="K7" t="n">
        <v>39.72</v>
      </c>
      <c r="L7" t="n">
        <v>6</v>
      </c>
      <c r="M7" t="n">
        <v>46</v>
      </c>
      <c r="N7" t="n">
        <v>14.25</v>
      </c>
      <c r="O7" t="n">
        <v>13180.19</v>
      </c>
      <c r="P7" t="n">
        <v>393.37</v>
      </c>
      <c r="Q7" t="n">
        <v>1206.82</v>
      </c>
      <c r="R7" t="n">
        <v>155.58</v>
      </c>
      <c r="S7" t="n">
        <v>79.25</v>
      </c>
      <c r="T7" t="n">
        <v>35554.26</v>
      </c>
      <c r="U7" t="n">
        <v>0.51</v>
      </c>
      <c r="V7" t="n">
        <v>0.89</v>
      </c>
      <c r="W7" t="n">
        <v>0.21</v>
      </c>
      <c r="X7" t="n">
        <v>2.09</v>
      </c>
      <c r="Y7" t="n">
        <v>0.5</v>
      </c>
      <c r="Z7" t="n">
        <v>10</v>
      </c>
      <c r="AA7" t="n">
        <v>351.6698917021113</v>
      </c>
      <c r="AB7" t="n">
        <v>500.4010843909214</v>
      </c>
      <c r="AC7" t="n">
        <v>453.5263663915604</v>
      </c>
      <c r="AD7" t="n">
        <v>351669.8917021113</v>
      </c>
      <c r="AE7" t="n">
        <v>500401.0843909213</v>
      </c>
      <c r="AF7" t="n">
        <v>9.828413229981632e-06</v>
      </c>
      <c r="AG7" t="n">
        <v>2.20375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1.9053</v>
      </c>
      <c r="E8" t="n">
        <v>52.49</v>
      </c>
      <c r="F8" t="n">
        <v>49.68</v>
      </c>
      <c r="G8" t="n">
        <v>74.51000000000001</v>
      </c>
      <c r="H8" t="n">
        <v>1.16</v>
      </c>
      <c r="I8" t="n">
        <v>40</v>
      </c>
      <c r="J8" t="n">
        <v>106.23</v>
      </c>
      <c r="K8" t="n">
        <v>39.72</v>
      </c>
      <c r="L8" t="n">
        <v>7</v>
      </c>
      <c r="M8" t="n">
        <v>38</v>
      </c>
      <c r="N8" t="n">
        <v>14.52</v>
      </c>
      <c r="O8" t="n">
        <v>13335.87</v>
      </c>
      <c r="P8" t="n">
        <v>378.77</v>
      </c>
      <c r="Q8" t="n">
        <v>1206.83</v>
      </c>
      <c r="R8" t="n">
        <v>147.71</v>
      </c>
      <c r="S8" t="n">
        <v>79.25</v>
      </c>
      <c r="T8" t="n">
        <v>31659.4</v>
      </c>
      <c r="U8" t="n">
        <v>0.54</v>
      </c>
      <c r="V8" t="n">
        <v>0.9</v>
      </c>
      <c r="W8" t="n">
        <v>0.2</v>
      </c>
      <c r="X8" t="n">
        <v>1.84</v>
      </c>
      <c r="Y8" t="n">
        <v>0.5</v>
      </c>
      <c r="Z8" t="n">
        <v>10</v>
      </c>
      <c r="AA8" t="n">
        <v>341.0077604754963</v>
      </c>
      <c r="AB8" t="n">
        <v>485.2296348195836</v>
      </c>
      <c r="AC8" t="n">
        <v>439.7760916387455</v>
      </c>
      <c r="AD8" t="n">
        <v>341007.7604754963</v>
      </c>
      <c r="AE8" t="n">
        <v>485229.6348195836</v>
      </c>
      <c r="AF8" t="n">
        <v>9.904308312838632e-06</v>
      </c>
      <c r="AG8" t="n">
        <v>2.187083333333333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1.9217</v>
      </c>
      <c r="E9" t="n">
        <v>52.04</v>
      </c>
      <c r="F9" t="n">
        <v>49.35</v>
      </c>
      <c r="G9" t="n">
        <v>87.09</v>
      </c>
      <c r="H9" t="n">
        <v>1.31</v>
      </c>
      <c r="I9" t="n">
        <v>34</v>
      </c>
      <c r="J9" t="n">
        <v>107.5</v>
      </c>
      <c r="K9" t="n">
        <v>39.72</v>
      </c>
      <c r="L9" t="n">
        <v>8</v>
      </c>
      <c r="M9" t="n">
        <v>32</v>
      </c>
      <c r="N9" t="n">
        <v>14.78</v>
      </c>
      <c r="O9" t="n">
        <v>13491.96</v>
      </c>
      <c r="P9" t="n">
        <v>365.23</v>
      </c>
      <c r="Q9" t="n">
        <v>1206.82</v>
      </c>
      <c r="R9" t="n">
        <v>136.61</v>
      </c>
      <c r="S9" t="n">
        <v>79.25</v>
      </c>
      <c r="T9" t="n">
        <v>26141.47</v>
      </c>
      <c r="U9" t="n">
        <v>0.58</v>
      </c>
      <c r="V9" t="n">
        <v>0.9</v>
      </c>
      <c r="W9" t="n">
        <v>0.19</v>
      </c>
      <c r="X9" t="n">
        <v>1.52</v>
      </c>
      <c r="Y9" t="n">
        <v>0.5</v>
      </c>
      <c r="Z9" t="n">
        <v>10</v>
      </c>
      <c r="AA9" t="n">
        <v>330.4992533980931</v>
      </c>
      <c r="AB9" t="n">
        <v>470.2767814166073</v>
      </c>
      <c r="AC9" t="n">
        <v>426.2239362126799</v>
      </c>
      <c r="AD9" t="n">
        <v>330499.253398093</v>
      </c>
      <c r="AE9" t="n">
        <v>470276.7814166073</v>
      </c>
      <c r="AF9" t="n">
        <v>9.989560323719098e-06</v>
      </c>
      <c r="AG9" t="n">
        <v>2.168333333333333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1.9314</v>
      </c>
      <c r="E10" t="n">
        <v>51.78</v>
      </c>
      <c r="F10" t="n">
        <v>49.17</v>
      </c>
      <c r="G10" t="n">
        <v>98.34</v>
      </c>
      <c r="H10" t="n">
        <v>1.46</v>
      </c>
      <c r="I10" t="n">
        <v>30</v>
      </c>
      <c r="J10" t="n">
        <v>108.77</v>
      </c>
      <c r="K10" t="n">
        <v>39.72</v>
      </c>
      <c r="L10" t="n">
        <v>9</v>
      </c>
      <c r="M10" t="n">
        <v>20</v>
      </c>
      <c r="N10" t="n">
        <v>15.05</v>
      </c>
      <c r="O10" t="n">
        <v>13648.58</v>
      </c>
      <c r="P10" t="n">
        <v>352.33</v>
      </c>
      <c r="Q10" t="n">
        <v>1206.81</v>
      </c>
      <c r="R10" t="n">
        <v>130.12</v>
      </c>
      <c r="S10" t="n">
        <v>79.25</v>
      </c>
      <c r="T10" t="n">
        <v>22913.81</v>
      </c>
      <c r="U10" t="n">
        <v>0.61</v>
      </c>
      <c r="V10" t="n">
        <v>0.9</v>
      </c>
      <c r="W10" t="n">
        <v>0.2</v>
      </c>
      <c r="X10" t="n">
        <v>1.34</v>
      </c>
      <c r="Y10" t="n">
        <v>0.5</v>
      </c>
      <c r="Z10" t="n">
        <v>10</v>
      </c>
      <c r="AA10" t="n">
        <v>321.971768603254</v>
      </c>
      <c r="AB10" t="n">
        <v>458.1427809259451</v>
      </c>
      <c r="AC10" t="n">
        <v>415.226579644155</v>
      </c>
      <c r="AD10" t="n">
        <v>321971.7686032539</v>
      </c>
      <c r="AE10" t="n">
        <v>458142.7809259451</v>
      </c>
      <c r="AF10" t="n">
        <v>1.003998376917889e-05</v>
      </c>
      <c r="AG10" t="n">
        <v>2.1575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1.9332</v>
      </c>
      <c r="E11" t="n">
        <v>51.73</v>
      </c>
      <c r="F11" t="n">
        <v>49.14</v>
      </c>
      <c r="G11" t="n">
        <v>101.68</v>
      </c>
      <c r="H11" t="n">
        <v>1.6</v>
      </c>
      <c r="I11" t="n">
        <v>29</v>
      </c>
      <c r="J11" t="n">
        <v>110.04</v>
      </c>
      <c r="K11" t="n">
        <v>39.72</v>
      </c>
      <c r="L11" t="n">
        <v>10</v>
      </c>
      <c r="M11" t="n">
        <v>2</v>
      </c>
      <c r="N11" t="n">
        <v>15.32</v>
      </c>
      <c r="O11" t="n">
        <v>13805.5</v>
      </c>
      <c r="P11" t="n">
        <v>351.73</v>
      </c>
      <c r="Q11" t="n">
        <v>1206.84</v>
      </c>
      <c r="R11" t="n">
        <v>128.27</v>
      </c>
      <c r="S11" t="n">
        <v>79.25</v>
      </c>
      <c r="T11" t="n">
        <v>21997.48</v>
      </c>
      <c r="U11" t="n">
        <v>0.62</v>
      </c>
      <c r="V11" t="n">
        <v>0.91</v>
      </c>
      <c r="W11" t="n">
        <v>0.22</v>
      </c>
      <c r="X11" t="n">
        <v>1.31</v>
      </c>
      <c r="Y11" t="n">
        <v>0.5</v>
      </c>
      <c r="Z11" t="n">
        <v>10</v>
      </c>
      <c r="AA11" t="n">
        <v>321.2987388417892</v>
      </c>
      <c r="AB11" t="n">
        <v>457.1851077488807</v>
      </c>
      <c r="AC11" t="n">
        <v>414.3586158252648</v>
      </c>
      <c r="AD11" t="n">
        <v>321298.7388417892</v>
      </c>
      <c r="AE11" t="n">
        <v>457185.1077488807</v>
      </c>
      <c r="AF11" t="n">
        <v>1.004934069720235e-05</v>
      </c>
      <c r="AG11" t="n">
        <v>2.155416666666667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1.9363</v>
      </c>
      <c r="E12" t="n">
        <v>51.64</v>
      </c>
      <c r="F12" t="n">
        <v>49.08</v>
      </c>
      <c r="G12" t="n">
        <v>105.17</v>
      </c>
      <c r="H12" t="n">
        <v>1.74</v>
      </c>
      <c r="I12" t="n">
        <v>28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354.64</v>
      </c>
      <c r="Q12" t="n">
        <v>1206.82</v>
      </c>
      <c r="R12" t="n">
        <v>126.14</v>
      </c>
      <c r="S12" t="n">
        <v>79.25</v>
      </c>
      <c r="T12" t="n">
        <v>20937.49</v>
      </c>
      <c r="U12" t="n">
        <v>0.63</v>
      </c>
      <c r="V12" t="n">
        <v>0.91</v>
      </c>
      <c r="W12" t="n">
        <v>0.22</v>
      </c>
      <c r="X12" t="n">
        <v>1.25</v>
      </c>
      <c r="Y12" t="n">
        <v>0.5</v>
      </c>
      <c r="Z12" t="n">
        <v>10</v>
      </c>
      <c r="AA12" t="n">
        <v>322.0782423473437</v>
      </c>
      <c r="AB12" t="n">
        <v>458.2942854427063</v>
      </c>
      <c r="AC12" t="n">
        <v>415.3638920823608</v>
      </c>
      <c r="AD12" t="n">
        <v>322078.2423473438</v>
      </c>
      <c r="AE12" t="n">
        <v>458294.2854427063</v>
      </c>
      <c r="AF12" t="n">
        <v>1.00654554065761e-05</v>
      </c>
      <c r="AG12" t="n">
        <v>2.151666666666667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1.0735</v>
      </c>
      <c r="E2" t="n">
        <v>93.16</v>
      </c>
      <c r="F2" t="n">
        <v>76.2</v>
      </c>
      <c r="G2" t="n">
        <v>7.88</v>
      </c>
      <c r="H2" t="n">
        <v>0.14</v>
      </c>
      <c r="I2" t="n">
        <v>580</v>
      </c>
      <c r="J2" t="n">
        <v>124.63</v>
      </c>
      <c r="K2" t="n">
        <v>45</v>
      </c>
      <c r="L2" t="n">
        <v>1</v>
      </c>
      <c r="M2" t="n">
        <v>578</v>
      </c>
      <c r="N2" t="n">
        <v>18.64</v>
      </c>
      <c r="O2" t="n">
        <v>15605.44</v>
      </c>
      <c r="P2" t="n">
        <v>791.62</v>
      </c>
      <c r="Q2" t="n">
        <v>1206.93</v>
      </c>
      <c r="R2" t="n">
        <v>1049.51</v>
      </c>
      <c r="S2" t="n">
        <v>79.25</v>
      </c>
      <c r="T2" t="n">
        <v>479859.11</v>
      </c>
      <c r="U2" t="n">
        <v>0.08</v>
      </c>
      <c r="V2" t="n">
        <v>0.58</v>
      </c>
      <c r="W2" t="n">
        <v>1.07</v>
      </c>
      <c r="X2" t="n">
        <v>28.37</v>
      </c>
      <c r="Y2" t="n">
        <v>0.5</v>
      </c>
      <c r="Z2" t="n">
        <v>10</v>
      </c>
      <c r="AA2" t="n">
        <v>1137.330606541605</v>
      </c>
      <c r="AB2" t="n">
        <v>1618.340046314398</v>
      </c>
      <c r="AC2" t="n">
        <v>1466.743185986747</v>
      </c>
      <c r="AD2" t="n">
        <v>1137330.606541605</v>
      </c>
      <c r="AE2" t="n">
        <v>1618340.046314398</v>
      </c>
      <c r="AF2" t="n">
        <v>4.968971923197353e-06</v>
      </c>
      <c r="AG2" t="n">
        <v>3.881666666666666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1.5271</v>
      </c>
      <c r="E3" t="n">
        <v>65.48</v>
      </c>
      <c r="F3" t="n">
        <v>57.86</v>
      </c>
      <c r="G3" t="n">
        <v>16.15</v>
      </c>
      <c r="H3" t="n">
        <v>0.28</v>
      </c>
      <c r="I3" t="n">
        <v>215</v>
      </c>
      <c r="J3" t="n">
        <v>125.95</v>
      </c>
      <c r="K3" t="n">
        <v>45</v>
      </c>
      <c r="L3" t="n">
        <v>2</v>
      </c>
      <c r="M3" t="n">
        <v>213</v>
      </c>
      <c r="N3" t="n">
        <v>18.95</v>
      </c>
      <c r="O3" t="n">
        <v>15767.7</v>
      </c>
      <c r="P3" t="n">
        <v>592.39</v>
      </c>
      <c r="Q3" t="n">
        <v>1206.88</v>
      </c>
      <c r="R3" t="n">
        <v>425.02</v>
      </c>
      <c r="S3" t="n">
        <v>79.25</v>
      </c>
      <c r="T3" t="n">
        <v>169439.66</v>
      </c>
      <c r="U3" t="n">
        <v>0.19</v>
      </c>
      <c r="V3" t="n">
        <v>0.77</v>
      </c>
      <c r="W3" t="n">
        <v>0.48</v>
      </c>
      <c r="X3" t="n">
        <v>10.02</v>
      </c>
      <c r="Y3" t="n">
        <v>0.5</v>
      </c>
      <c r="Z3" t="n">
        <v>10</v>
      </c>
      <c r="AA3" t="n">
        <v>608.7734502848672</v>
      </c>
      <c r="AB3" t="n">
        <v>866.2410455345009</v>
      </c>
      <c r="AC3" t="n">
        <v>785.0965276755753</v>
      </c>
      <c r="AD3" t="n">
        <v>608773.4502848672</v>
      </c>
      <c r="AE3" t="n">
        <v>866241.045534501</v>
      </c>
      <c r="AF3" t="n">
        <v>7.06857664081479e-06</v>
      </c>
      <c r="AG3" t="n">
        <v>2.728333333333333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1.6845</v>
      </c>
      <c r="E4" t="n">
        <v>59.37</v>
      </c>
      <c r="F4" t="n">
        <v>53.86</v>
      </c>
      <c r="G4" t="n">
        <v>24.48</v>
      </c>
      <c r="H4" t="n">
        <v>0.42</v>
      </c>
      <c r="I4" t="n">
        <v>132</v>
      </c>
      <c r="J4" t="n">
        <v>127.27</v>
      </c>
      <c r="K4" t="n">
        <v>45</v>
      </c>
      <c r="L4" t="n">
        <v>3</v>
      </c>
      <c r="M4" t="n">
        <v>130</v>
      </c>
      <c r="N4" t="n">
        <v>19.27</v>
      </c>
      <c r="O4" t="n">
        <v>15930.42</v>
      </c>
      <c r="P4" t="n">
        <v>543.8200000000001</v>
      </c>
      <c r="Q4" t="n">
        <v>1206.86</v>
      </c>
      <c r="R4" t="n">
        <v>289.54</v>
      </c>
      <c r="S4" t="n">
        <v>79.25</v>
      </c>
      <c r="T4" t="n">
        <v>102112.97</v>
      </c>
      <c r="U4" t="n">
        <v>0.27</v>
      </c>
      <c r="V4" t="n">
        <v>0.83</v>
      </c>
      <c r="W4" t="n">
        <v>0.34</v>
      </c>
      <c r="X4" t="n">
        <v>6.03</v>
      </c>
      <c r="Y4" t="n">
        <v>0.5</v>
      </c>
      <c r="Z4" t="n">
        <v>10</v>
      </c>
      <c r="AA4" t="n">
        <v>511.2362047763535</v>
      </c>
      <c r="AB4" t="n">
        <v>727.4525266062958</v>
      </c>
      <c r="AC4" t="n">
        <v>659.308925190708</v>
      </c>
      <c r="AD4" t="n">
        <v>511236.2047763536</v>
      </c>
      <c r="AE4" t="n">
        <v>727452.5266062958</v>
      </c>
      <c r="AF4" t="n">
        <v>7.797143180834598e-06</v>
      </c>
      <c r="AG4" t="n">
        <v>2.47375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1.7627</v>
      </c>
      <c r="E5" t="n">
        <v>56.73</v>
      </c>
      <c r="F5" t="n">
        <v>52.17</v>
      </c>
      <c r="G5" t="n">
        <v>32.95</v>
      </c>
      <c r="H5" t="n">
        <v>0.55</v>
      </c>
      <c r="I5" t="n">
        <v>95</v>
      </c>
      <c r="J5" t="n">
        <v>128.59</v>
      </c>
      <c r="K5" t="n">
        <v>45</v>
      </c>
      <c r="L5" t="n">
        <v>4</v>
      </c>
      <c r="M5" t="n">
        <v>93</v>
      </c>
      <c r="N5" t="n">
        <v>19.59</v>
      </c>
      <c r="O5" t="n">
        <v>16093.6</v>
      </c>
      <c r="P5" t="n">
        <v>519.37</v>
      </c>
      <c r="Q5" t="n">
        <v>1206.84</v>
      </c>
      <c r="R5" t="n">
        <v>232.11</v>
      </c>
      <c r="S5" t="n">
        <v>79.25</v>
      </c>
      <c r="T5" t="n">
        <v>73586.03999999999</v>
      </c>
      <c r="U5" t="n">
        <v>0.34</v>
      </c>
      <c r="V5" t="n">
        <v>0.85</v>
      </c>
      <c r="W5" t="n">
        <v>0.29</v>
      </c>
      <c r="X5" t="n">
        <v>4.34</v>
      </c>
      <c r="Y5" t="n">
        <v>0.5</v>
      </c>
      <c r="Z5" t="n">
        <v>10</v>
      </c>
      <c r="AA5" t="n">
        <v>470.0455318990796</v>
      </c>
      <c r="AB5" t="n">
        <v>668.8411474096787</v>
      </c>
      <c r="AC5" t="n">
        <v>606.1879255258314</v>
      </c>
      <c r="AD5" t="n">
        <v>470045.5318990796</v>
      </c>
      <c r="AE5" t="n">
        <v>668841.1474096787</v>
      </c>
      <c r="AF5" t="n">
        <v>8.159112071746598e-06</v>
      </c>
      <c r="AG5" t="n">
        <v>2.36375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1.8141</v>
      </c>
      <c r="E6" t="n">
        <v>55.12</v>
      </c>
      <c r="F6" t="n">
        <v>51.13</v>
      </c>
      <c r="G6" t="n">
        <v>42.02</v>
      </c>
      <c r="H6" t="n">
        <v>0.68</v>
      </c>
      <c r="I6" t="n">
        <v>73</v>
      </c>
      <c r="J6" t="n">
        <v>129.92</v>
      </c>
      <c r="K6" t="n">
        <v>45</v>
      </c>
      <c r="L6" t="n">
        <v>5</v>
      </c>
      <c r="M6" t="n">
        <v>71</v>
      </c>
      <c r="N6" t="n">
        <v>19.92</v>
      </c>
      <c r="O6" t="n">
        <v>16257.24</v>
      </c>
      <c r="P6" t="n">
        <v>501.54</v>
      </c>
      <c r="Q6" t="n">
        <v>1206.83</v>
      </c>
      <c r="R6" t="n">
        <v>196.62</v>
      </c>
      <c r="S6" t="n">
        <v>79.25</v>
      </c>
      <c r="T6" t="n">
        <v>55948.62</v>
      </c>
      <c r="U6" t="n">
        <v>0.4</v>
      </c>
      <c r="V6" t="n">
        <v>0.87</v>
      </c>
      <c r="W6" t="n">
        <v>0.26</v>
      </c>
      <c r="X6" t="n">
        <v>3.3</v>
      </c>
      <c r="Y6" t="n">
        <v>0.5</v>
      </c>
      <c r="Z6" t="n">
        <v>10</v>
      </c>
      <c r="AA6" t="n">
        <v>444.1867972313577</v>
      </c>
      <c r="AB6" t="n">
        <v>632.0460188698223</v>
      </c>
      <c r="AC6" t="n">
        <v>572.8395546528182</v>
      </c>
      <c r="AD6" t="n">
        <v>444186.7972313577</v>
      </c>
      <c r="AE6" t="n">
        <v>632046.0188698223</v>
      </c>
      <c r="AF6" t="n">
        <v>8.39703024301101e-06</v>
      </c>
      <c r="AG6" t="n">
        <v>2.296666666666666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1.8455</v>
      </c>
      <c r="E7" t="n">
        <v>54.19</v>
      </c>
      <c r="F7" t="n">
        <v>50.52</v>
      </c>
      <c r="G7" t="n">
        <v>50.52</v>
      </c>
      <c r="H7" t="n">
        <v>0.8100000000000001</v>
      </c>
      <c r="I7" t="n">
        <v>60</v>
      </c>
      <c r="J7" t="n">
        <v>131.25</v>
      </c>
      <c r="K7" t="n">
        <v>45</v>
      </c>
      <c r="L7" t="n">
        <v>6</v>
      </c>
      <c r="M7" t="n">
        <v>58</v>
      </c>
      <c r="N7" t="n">
        <v>20.25</v>
      </c>
      <c r="O7" t="n">
        <v>16421.36</v>
      </c>
      <c r="P7" t="n">
        <v>488.32</v>
      </c>
      <c r="Q7" t="n">
        <v>1206.81</v>
      </c>
      <c r="R7" t="n">
        <v>176.11</v>
      </c>
      <c r="S7" t="n">
        <v>79.25</v>
      </c>
      <c r="T7" t="n">
        <v>45759.12</v>
      </c>
      <c r="U7" t="n">
        <v>0.45</v>
      </c>
      <c r="V7" t="n">
        <v>0.88</v>
      </c>
      <c r="W7" t="n">
        <v>0.23</v>
      </c>
      <c r="X7" t="n">
        <v>2.69</v>
      </c>
      <c r="Y7" t="n">
        <v>0.5</v>
      </c>
      <c r="Z7" t="n">
        <v>10</v>
      </c>
      <c r="AA7" t="n">
        <v>427.9646020534418</v>
      </c>
      <c r="AB7" t="n">
        <v>608.9629962688816</v>
      </c>
      <c r="AC7" t="n">
        <v>551.9188178836695</v>
      </c>
      <c r="AD7" t="n">
        <v>427964.6020534418</v>
      </c>
      <c r="AE7" t="n">
        <v>608962.9962688816</v>
      </c>
      <c r="AF7" t="n">
        <v>8.542373250359306e-06</v>
      </c>
      <c r="AG7" t="n">
        <v>2.257916666666667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1.8711</v>
      </c>
      <c r="E8" t="n">
        <v>53.45</v>
      </c>
      <c r="F8" t="n">
        <v>50.04</v>
      </c>
      <c r="G8" t="n">
        <v>60.04</v>
      </c>
      <c r="H8" t="n">
        <v>0.93</v>
      </c>
      <c r="I8" t="n">
        <v>50</v>
      </c>
      <c r="J8" t="n">
        <v>132.58</v>
      </c>
      <c r="K8" t="n">
        <v>45</v>
      </c>
      <c r="L8" t="n">
        <v>7</v>
      </c>
      <c r="M8" t="n">
        <v>48</v>
      </c>
      <c r="N8" t="n">
        <v>20.59</v>
      </c>
      <c r="O8" t="n">
        <v>16585.95</v>
      </c>
      <c r="P8" t="n">
        <v>475.75</v>
      </c>
      <c r="Q8" t="n">
        <v>1206.81</v>
      </c>
      <c r="R8" t="n">
        <v>159.54</v>
      </c>
      <c r="S8" t="n">
        <v>79.25</v>
      </c>
      <c r="T8" t="n">
        <v>37522.72</v>
      </c>
      <c r="U8" t="n">
        <v>0.5</v>
      </c>
      <c r="V8" t="n">
        <v>0.89</v>
      </c>
      <c r="W8" t="n">
        <v>0.22</v>
      </c>
      <c r="X8" t="n">
        <v>2.21</v>
      </c>
      <c r="Y8" t="n">
        <v>0.5</v>
      </c>
      <c r="Z8" t="n">
        <v>10</v>
      </c>
      <c r="AA8" t="n">
        <v>414.269432798763</v>
      </c>
      <c r="AB8" t="n">
        <v>589.4757506795906</v>
      </c>
      <c r="AC8" t="n">
        <v>534.257026255363</v>
      </c>
      <c r="AD8" t="n">
        <v>414269.432798763</v>
      </c>
      <c r="AE8" t="n">
        <v>589475.7506795906</v>
      </c>
      <c r="AF8" t="n">
        <v>8.66086946017193e-06</v>
      </c>
      <c r="AG8" t="n">
        <v>2.227083333333333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1.8845</v>
      </c>
      <c r="E9" t="n">
        <v>53.06</v>
      </c>
      <c r="F9" t="n">
        <v>49.83</v>
      </c>
      <c r="G9" t="n">
        <v>69.53</v>
      </c>
      <c r="H9" t="n">
        <v>1.06</v>
      </c>
      <c r="I9" t="n">
        <v>43</v>
      </c>
      <c r="J9" t="n">
        <v>133.92</v>
      </c>
      <c r="K9" t="n">
        <v>45</v>
      </c>
      <c r="L9" t="n">
        <v>8</v>
      </c>
      <c r="M9" t="n">
        <v>41</v>
      </c>
      <c r="N9" t="n">
        <v>20.93</v>
      </c>
      <c r="O9" t="n">
        <v>16751.02</v>
      </c>
      <c r="P9" t="n">
        <v>467.12</v>
      </c>
      <c r="Q9" t="n">
        <v>1206.81</v>
      </c>
      <c r="R9" t="n">
        <v>154.05</v>
      </c>
      <c r="S9" t="n">
        <v>79.25</v>
      </c>
      <c r="T9" t="n">
        <v>34816.82</v>
      </c>
      <c r="U9" t="n">
        <v>0.51</v>
      </c>
      <c r="V9" t="n">
        <v>0.89</v>
      </c>
      <c r="W9" t="n">
        <v>0.18</v>
      </c>
      <c r="X9" t="n">
        <v>2</v>
      </c>
      <c r="Y9" t="n">
        <v>0.5</v>
      </c>
      <c r="Z9" t="n">
        <v>10</v>
      </c>
      <c r="AA9" t="n">
        <v>406.3181392509627</v>
      </c>
      <c r="AB9" t="n">
        <v>578.1616290913823</v>
      </c>
      <c r="AC9" t="n">
        <v>524.0027470124269</v>
      </c>
      <c r="AD9" t="n">
        <v>406318.1392509627</v>
      </c>
      <c r="AE9" t="n">
        <v>578161.6290913824</v>
      </c>
      <c r="AF9" t="n">
        <v>8.722894819995726e-06</v>
      </c>
      <c r="AG9" t="n">
        <v>2.210833333333333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1.8981</v>
      </c>
      <c r="E10" t="n">
        <v>52.68</v>
      </c>
      <c r="F10" t="n">
        <v>49.58</v>
      </c>
      <c r="G10" t="n">
        <v>78.28</v>
      </c>
      <c r="H10" t="n">
        <v>1.18</v>
      </c>
      <c r="I10" t="n">
        <v>38</v>
      </c>
      <c r="J10" t="n">
        <v>135.27</v>
      </c>
      <c r="K10" t="n">
        <v>45</v>
      </c>
      <c r="L10" t="n">
        <v>9</v>
      </c>
      <c r="M10" t="n">
        <v>36</v>
      </c>
      <c r="N10" t="n">
        <v>21.27</v>
      </c>
      <c r="O10" t="n">
        <v>16916.71</v>
      </c>
      <c r="P10" t="n">
        <v>456.09</v>
      </c>
      <c r="Q10" t="n">
        <v>1206.81</v>
      </c>
      <c r="R10" t="n">
        <v>144.54</v>
      </c>
      <c r="S10" t="n">
        <v>79.25</v>
      </c>
      <c r="T10" t="n">
        <v>30087.48</v>
      </c>
      <c r="U10" t="n">
        <v>0.55</v>
      </c>
      <c r="V10" t="n">
        <v>0.9</v>
      </c>
      <c r="W10" t="n">
        <v>0.19</v>
      </c>
      <c r="X10" t="n">
        <v>1.75</v>
      </c>
      <c r="Y10" t="n">
        <v>0.5</v>
      </c>
      <c r="Z10" t="n">
        <v>10</v>
      </c>
      <c r="AA10" t="n">
        <v>397.110496866045</v>
      </c>
      <c r="AB10" t="n">
        <v>565.0598130337272</v>
      </c>
      <c r="AC10" t="n">
        <v>512.1282343162934</v>
      </c>
      <c r="AD10" t="n">
        <v>397110.496866045</v>
      </c>
      <c r="AE10" t="n">
        <v>565059.8130337272</v>
      </c>
      <c r="AF10" t="n">
        <v>8.785845931458682e-06</v>
      </c>
      <c r="AG10" t="n">
        <v>2.195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1.9136</v>
      </c>
      <c r="E11" t="n">
        <v>52.26</v>
      </c>
      <c r="F11" t="n">
        <v>49.28</v>
      </c>
      <c r="G11" t="n">
        <v>89.59999999999999</v>
      </c>
      <c r="H11" t="n">
        <v>1.29</v>
      </c>
      <c r="I11" t="n">
        <v>33</v>
      </c>
      <c r="J11" t="n">
        <v>136.61</v>
      </c>
      <c r="K11" t="n">
        <v>45</v>
      </c>
      <c r="L11" t="n">
        <v>10</v>
      </c>
      <c r="M11" t="n">
        <v>31</v>
      </c>
      <c r="N11" t="n">
        <v>21.61</v>
      </c>
      <c r="O11" t="n">
        <v>17082.76</v>
      </c>
      <c r="P11" t="n">
        <v>444.6</v>
      </c>
      <c r="Q11" t="n">
        <v>1206.81</v>
      </c>
      <c r="R11" t="n">
        <v>134.15</v>
      </c>
      <c r="S11" t="n">
        <v>79.25</v>
      </c>
      <c r="T11" t="n">
        <v>24914.72</v>
      </c>
      <c r="U11" t="n">
        <v>0.59</v>
      </c>
      <c r="V11" t="n">
        <v>0.9</v>
      </c>
      <c r="W11" t="n">
        <v>0.19</v>
      </c>
      <c r="X11" t="n">
        <v>1.45</v>
      </c>
      <c r="Y11" t="n">
        <v>0.5</v>
      </c>
      <c r="Z11" t="n">
        <v>10</v>
      </c>
      <c r="AA11" t="n">
        <v>387.2789206772242</v>
      </c>
      <c r="AB11" t="n">
        <v>551.0701838324729</v>
      </c>
      <c r="AC11" t="n">
        <v>499.449073745463</v>
      </c>
      <c r="AD11" t="n">
        <v>387278.9206772242</v>
      </c>
      <c r="AE11" t="n">
        <v>551070.1838324729</v>
      </c>
      <c r="AF11" t="n">
        <v>8.85759168349367e-06</v>
      </c>
      <c r="AG11" t="n">
        <v>2.1775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1.9195</v>
      </c>
      <c r="E12" t="n">
        <v>52.1</v>
      </c>
      <c r="F12" t="n">
        <v>49.2</v>
      </c>
      <c r="G12" t="n">
        <v>98.40000000000001</v>
      </c>
      <c r="H12" t="n">
        <v>1.41</v>
      </c>
      <c r="I12" t="n">
        <v>30</v>
      </c>
      <c r="J12" t="n">
        <v>137.96</v>
      </c>
      <c r="K12" t="n">
        <v>45</v>
      </c>
      <c r="L12" t="n">
        <v>11</v>
      </c>
      <c r="M12" t="n">
        <v>28</v>
      </c>
      <c r="N12" t="n">
        <v>21.96</v>
      </c>
      <c r="O12" t="n">
        <v>17249.3</v>
      </c>
      <c r="P12" t="n">
        <v>435.69</v>
      </c>
      <c r="Q12" t="n">
        <v>1206.82</v>
      </c>
      <c r="R12" t="n">
        <v>131.41</v>
      </c>
      <c r="S12" t="n">
        <v>79.25</v>
      </c>
      <c r="T12" t="n">
        <v>23562.33</v>
      </c>
      <c r="U12" t="n">
        <v>0.6</v>
      </c>
      <c r="V12" t="n">
        <v>0.9</v>
      </c>
      <c r="W12" t="n">
        <v>0.19</v>
      </c>
      <c r="X12" t="n">
        <v>1.37</v>
      </c>
      <c r="Y12" t="n">
        <v>0.5</v>
      </c>
      <c r="Z12" t="n">
        <v>10</v>
      </c>
      <c r="AA12" t="n">
        <v>381.4022935274042</v>
      </c>
      <c r="AB12" t="n">
        <v>542.7081640300443</v>
      </c>
      <c r="AC12" t="n">
        <v>491.8703602394643</v>
      </c>
      <c r="AD12" t="n">
        <v>381402.2935274042</v>
      </c>
      <c r="AE12" t="n">
        <v>542708.1640300442</v>
      </c>
      <c r="AF12" t="n">
        <v>8.884901356848924e-06</v>
      </c>
      <c r="AG12" t="n">
        <v>2.170833333333333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1.9289</v>
      </c>
      <c r="E13" t="n">
        <v>51.84</v>
      </c>
      <c r="F13" t="n">
        <v>49.02</v>
      </c>
      <c r="G13" t="n">
        <v>108.94</v>
      </c>
      <c r="H13" t="n">
        <v>1.52</v>
      </c>
      <c r="I13" t="n">
        <v>27</v>
      </c>
      <c r="J13" t="n">
        <v>139.32</v>
      </c>
      <c r="K13" t="n">
        <v>45</v>
      </c>
      <c r="L13" t="n">
        <v>12</v>
      </c>
      <c r="M13" t="n">
        <v>25</v>
      </c>
      <c r="N13" t="n">
        <v>22.32</v>
      </c>
      <c r="O13" t="n">
        <v>17416.34</v>
      </c>
      <c r="P13" t="n">
        <v>422.9</v>
      </c>
      <c r="Q13" t="n">
        <v>1206.81</v>
      </c>
      <c r="R13" t="n">
        <v>125.42</v>
      </c>
      <c r="S13" t="n">
        <v>79.25</v>
      </c>
      <c r="T13" t="n">
        <v>20579.29</v>
      </c>
      <c r="U13" t="n">
        <v>0.63</v>
      </c>
      <c r="V13" t="n">
        <v>0.91</v>
      </c>
      <c r="W13" t="n">
        <v>0.18</v>
      </c>
      <c r="X13" t="n">
        <v>1.19</v>
      </c>
      <c r="Y13" t="n">
        <v>0.5</v>
      </c>
      <c r="Z13" t="n">
        <v>10</v>
      </c>
      <c r="AA13" t="n">
        <v>372.6627572159258</v>
      </c>
      <c r="AB13" t="n">
        <v>530.2724294092309</v>
      </c>
      <c r="AC13" t="n">
        <v>480.5995342722263</v>
      </c>
      <c r="AD13" t="n">
        <v>372662.7572159257</v>
      </c>
      <c r="AE13" t="n">
        <v>530272.4294092308</v>
      </c>
      <c r="AF13" t="n">
        <v>8.928411683889496e-06</v>
      </c>
      <c r="AG13" t="n">
        <v>2.16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1.9376</v>
      </c>
      <c r="E14" t="n">
        <v>51.61</v>
      </c>
      <c r="F14" t="n">
        <v>48.87</v>
      </c>
      <c r="G14" t="n">
        <v>122.16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20</v>
      </c>
      <c r="N14" t="n">
        <v>22.68</v>
      </c>
      <c r="O14" t="n">
        <v>17583.88</v>
      </c>
      <c r="P14" t="n">
        <v>413.51</v>
      </c>
      <c r="Q14" t="n">
        <v>1206.81</v>
      </c>
      <c r="R14" t="n">
        <v>119.92</v>
      </c>
      <c r="S14" t="n">
        <v>79.25</v>
      </c>
      <c r="T14" t="n">
        <v>17847.21</v>
      </c>
      <c r="U14" t="n">
        <v>0.66</v>
      </c>
      <c r="V14" t="n">
        <v>0.91</v>
      </c>
      <c r="W14" t="n">
        <v>0.18</v>
      </c>
      <c r="X14" t="n">
        <v>1.04</v>
      </c>
      <c r="Y14" t="n">
        <v>0.5</v>
      </c>
      <c r="Z14" t="n">
        <v>10</v>
      </c>
      <c r="AA14" t="n">
        <v>365.9145253602248</v>
      </c>
      <c r="AB14" t="n">
        <v>520.6701784972465</v>
      </c>
      <c r="AC14" t="n">
        <v>471.8967674295184</v>
      </c>
      <c r="AD14" t="n">
        <v>365914.5253602248</v>
      </c>
      <c r="AE14" t="n">
        <v>520670.1784972465</v>
      </c>
      <c r="AF14" t="n">
        <v>8.968681880193005e-06</v>
      </c>
      <c r="AG14" t="n">
        <v>2.150416666666667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1.9512</v>
      </c>
      <c r="E15" t="n">
        <v>51.25</v>
      </c>
      <c r="F15" t="n">
        <v>48.56</v>
      </c>
      <c r="G15" t="n">
        <v>132.42</v>
      </c>
      <c r="H15" t="n">
        <v>1.74</v>
      </c>
      <c r="I15" t="n">
        <v>22</v>
      </c>
      <c r="J15" t="n">
        <v>142.04</v>
      </c>
      <c r="K15" t="n">
        <v>45</v>
      </c>
      <c r="L15" t="n">
        <v>14</v>
      </c>
      <c r="M15" t="n">
        <v>11</v>
      </c>
      <c r="N15" t="n">
        <v>23.04</v>
      </c>
      <c r="O15" t="n">
        <v>17751.93</v>
      </c>
      <c r="P15" t="n">
        <v>403.57</v>
      </c>
      <c r="Q15" t="n">
        <v>1206.83</v>
      </c>
      <c r="R15" t="n">
        <v>109.03</v>
      </c>
      <c r="S15" t="n">
        <v>79.25</v>
      </c>
      <c r="T15" t="n">
        <v>12409</v>
      </c>
      <c r="U15" t="n">
        <v>0.73</v>
      </c>
      <c r="V15" t="n">
        <v>0.92</v>
      </c>
      <c r="W15" t="n">
        <v>0.17</v>
      </c>
      <c r="X15" t="n">
        <v>0.73</v>
      </c>
      <c r="Y15" t="n">
        <v>0.5</v>
      </c>
      <c r="Z15" t="n">
        <v>10</v>
      </c>
      <c r="AA15" t="n">
        <v>357.6080815369503</v>
      </c>
      <c r="AB15" t="n">
        <v>508.8507034876553</v>
      </c>
      <c r="AC15" t="n">
        <v>461.1844733898674</v>
      </c>
      <c r="AD15" t="n">
        <v>357608.0815369503</v>
      </c>
      <c r="AE15" t="n">
        <v>508850.7034876553</v>
      </c>
      <c r="AF15" t="n">
        <v>9.031632991655962e-06</v>
      </c>
      <c r="AG15" t="n">
        <v>2.135416666666667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1.9431</v>
      </c>
      <c r="E16" t="n">
        <v>51.46</v>
      </c>
      <c r="F16" t="n">
        <v>48.77</v>
      </c>
      <c r="G16" t="n">
        <v>133.01</v>
      </c>
      <c r="H16" t="n">
        <v>1.85</v>
      </c>
      <c r="I16" t="n">
        <v>22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405.34</v>
      </c>
      <c r="Q16" t="n">
        <v>1206.84</v>
      </c>
      <c r="R16" t="n">
        <v>115.92</v>
      </c>
      <c r="S16" t="n">
        <v>79.25</v>
      </c>
      <c r="T16" t="n">
        <v>15855.31</v>
      </c>
      <c r="U16" t="n">
        <v>0.68</v>
      </c>
      <c r="V16" t="n">
        <v>0.91</v>
      </c>
      <c r="W16" t="n">
        <v>0.2</v>
      </c>
      <c r="X16" t="n">
        <v>0.9399999999999999</v>
      </c>
      <c r="Y16" t="n">
        <v>0.5</v>
      </c>
      <c r="Z16" t="n">
        <v>10</v>
      </c>
      <c r="AA16" t="n">
        <v>360.5572514050712</v>
      </c>
      <c r="AB16" t="n">
        <v>513.047161117047</v>
      </c>
      <c r="AC16" t="n">
        <v>464.9878308160224</v>
      </c>
      <c r="AD16" t="n">
        <v>360557.2514050712</v>
      </c>
      <c r="AE16" t="n">
        <v>513047.1611170471</v>
      </c>
      <c r="AF16" t="n">
        <v>8.994140050269937e-06</v>
      </c>
      <c r="AG16" t="n">
        <v>2.144166666666667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1.9431</v>
      </c>
      <c r="E17" t="n">
        <v>51.46</v>
      </c>
      <c r="F17" t="n">
        <v>48.77</v>
      </c>
      <c r="G17" t="n">
        <v>133.01</v>
      </c>
      <c r="H17" t="n">
        <v>1.96</v>
      </c>
      <c r="I17" t="n">
        <v>22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408.99</v>
      </c>
      <c r="Q17" t="n">
        <v>1206.82</v>
      </c>
      <c r="R17" t="n">
        <v>115.89</v>
      </c>
      <c r="S17" t="n">
        <v>79.25</v>
      </c>
      <c r="T17" t="n">
        <v>15842.39</v>
      </c>
      <c r="U17" t="n">
        <v>0.68</v>
      </c>
      <c r="V17" t="n">
        <v>0.91</v>
      </c>
      <c r="W17" t="n">
        <v>0.2</v>
      </c>
      <c r="X17" t="n">
        <v>0.9399999999999999</v>
      </c>
      <c r="Y17" t="n">
        <v>0.5</v>
      </c>
      <c r="Z17" t="n">
        <v>10</v>
      </c>
      <c r="AA17" t="n">
        <v>362.3635290912611</v>
      </c>
      <c r="AB17" t="n">
        <v>515.6173649764271</v>
      </c>
      <c r="AC17" t="n">
        <v>467.3172726449684</v>
      </c>
      <c r="AD17" t="n">
        <v>362363.529091261</v>
      </c>
      <c r="AE17" t="n">
        <v>515617.3649764271</v>
      </c>
      <c r="AF17" t="n">
        <v>8.994140050269937e-06</v>
      </c>
      <c r="AG17" t="n">
        <v>2.144166666666667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2024-09-25T21:28:40Z</dcterms:created>
  <dcterms:modified xmlns:dcterms="http://purl.org/dc/terms/" xmlns:xsi="http://www.w3.org/2001/XMLSchema-instance" xsi:type="dcterms:W3CDTF">2024-09-25T21:28:40Z</dcterms:modified>
</cp:coreProperties>
</file>