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xVal>
          <yVal>
            <numRef>
              <f>gráficos!$B$7:$B$447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  <c r="AA2" t="n">
        <v>7178.40235515808</v>
      </c>
      <c r="AB2" t="n">
        <v>10214.3527423707</v>
      </c>
      <c r="AC2" t="n">
        <v>9257.530466638576</v>
      </c>
      <c r="AD2" t="n">
        <v>7178402.35515808</v>
      </c>
      <c r="AE2" t="n">
        <v>10214352.7423707</v>
      </c>
      <c r="AF2" t="n">
        <v>1.688300143821767e-06</v>
      </c>
      <c r="AG2" t="n">
        <v>9.297499999999999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  <c r="AA3" t="n">
        <v>2392.320052584093</v>
      </c>
      <c r="AB3" t="n">
        <v>3404.100199563366</v>
      </c>
      <c r="AC3" t="n">
        <v>3085.223518689164</v>
      </c>
      <c r="AD3" t="n">
        <v>2392320.052584093</v>
      </c>
      <c r="AE3" t="n">
        <v>3404100.199563366</v>
      </c>
      <c r="AF3" t="n">
        <v>3.159253303487987e-06</v>
      </c>
      <c r="AG3" t="n">
        <v>4.967916666666667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  <c r="AA4" t="n">
        <v>1843.455540827226</v>
      </c>
      <c r="AB4" t="n">
        <v>2623.105285447826</v>
      </c>
      <c r="AC4" t="n">
        <v>2377.387751306361</v>
      </c>
      <c r="AD4" t="n">
        <v>1843455.540827226</v>
      </c>
      <c r="AE4" t="n">
        <v>2623105.285447826</v>
      </c>
      <c r="AF4" t="n">
        <v>3.69828889157566e-06</v>
      </c>
      <c r="AG4" t="n">
        <v>4.244166666666667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  <c r="AA5" t="n">
        <v>1634.026512744797</v>
      </c>
      <c r="AB5" t="n">
        <v>2325.102768803076</v>
      </c>
      <c r="AC5" t="n">
        <v>2107.300409841245</v>
      </c>
      <c r="AD5" t="n">
        <v>1634026.512744797</v>
      </c>
      <c r="AE5" t="n">
        <v>2325102.768803076</v>
      </c>
      <c r="AF5" t="n">
        <v>3.981555671618937e-06</v>
      </c>
      <c r="AG5" t="n">
        <v>3.942083333333333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  <c r="AA6" t="n">
        <v>1523.561727555897</v>
      </c>
      <c r="AB6" t="n">
        <v>2167.919286225116</v>
      </c>
      <c r="AC6" t="n">
        <v>1964.840978928725</v>
      </c>
      <c r="AD6" t="n">
        <v>1523561.727555897</v>
      </c>
      <c r="AE6" t="n">
        <v>2167919.286225116</v>
      </c>
      <c r="AF6" t="n">
        <v>4.156713986406336e-06</v>
      </c>
      <c r="AG6" t="n">
        <v>3.775833333333333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  <c r="AA7" t="n">
        <v>1453.667580556436</v>
      </c>
      <c r="AB7" t="n">
        <v>2068.464917863249</v>
      </c>
      <c r="AC7" t="n">
        <v>1874.702928249205</v>
      </c>
      <c r="AD7" t="n">
        <v>1453667.580556436</v>
      </c>
      <c r="AE7" t="n">
        <v>2068464.91786325</v>
      </c>
      <c r="AF7" t="n">
        <v>4.27800641083976e-06</v>
      </c>
      <c r="AG7" t="n">
        <v>3.66875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  <c r="AA8" t="n">
        <v>1407.261206661632</v>
      </c>
      <c r="AB8" t="n">
        <v>2002.431969443292</v>
      </c>
      <c r="AC8" t="n">
        <v>1814.855569613942</v>
      </c>
      <c r="AD8" t="n">
        <v>1407261.206661632</v>
      </c>
      <c r="AE8" t="n">
        <v>2002431.969443292</v>
      </c>
      <c r="AF8" t="n">
        <v>4.362383749576055e-06</v>
      </c>
      <c r="AG8" t="n">
        <v>3.597916666666666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  <c r="AA9" t="n">
        <v>1370.32829288807</v>
      </c>
      <c r="AB9" t="n">
        <v>1949.879076693329</v>
      </c>
      <c r="AC9" t="n">
        <v>1767.225531958725</v>
      </c>
      <c r="AD9" t="n">
        <v>1370328.29288807</v>
      </c>
      <c r="AE9" t="n">
        <v>1949879.076693329</v>
      </c>
      <c r="AF9" t="n">
        <v>4.433200444586876e-06</v>
      </c>
      <c r="AG9" t="n">
        <v>3.540416666666667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  <c r="AA10" t="n">
        <v>1346.214107756778</v>
      </c>
      <c r="AB10" t="n">
        <v>1915.566317274258</v>
      </c>
      <c r="AC10" t="n">
        <v>1736.126996033014</v>
      </c>
      <c r="AD10" t="n">
        <v>1346214.107756778</v>
      </c>
      <c r="AE10" t="n">
        <v>1915566.317274258</v>
      </c>
      <c r="AF10" t="n">
        <v>4.481416066721901e-06</v>
      </c>
      <c r="AG10" t="n">
        <v>3.5025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  <c r="AA11" t="n">
        <v>1325.059938181658</v>
      </c>
      <c r="AB11" t="n">
        <v>1885.465448122374</v>
      </c>
      <c r="AC11" t="n">
        <v>1708.845804529811</v>
      </c>
      <c r="AD11" t="n">
        <v>1325059.938181659</v>
      </c>
      <c r="AE11" t="n">
        <v>1885465.448122374</v>
      </c>
      <c r="AF11" t="n">
        <v>4.52134462880247e-06</v>
      </c>
      <c r="AG11" t="n">
        <v>3.47125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  <c r="AA12" t="n">
        <v>1305.040636858911</v>
      </c>
      <c r="AB12" t="n">
        <v>1856.979415263068</v>
      </c>
      <c r="AC12" t="n">
        <v>1683.028180670515</v>
      </c>
      <c r="AD12" t="n">
        <v>1305040.636858911</v>
      </c>
      <c r="AE12" t="n">
        <v>1856979.415263068</v>
      </c>
      <c r="AF12" t="n">
        <v>4.561273190883038e-06</v>
      </c>
      <c r="AG12" t="n">
        <v>3.440833333333333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  <c r="AA13" t="n">
        <v>1290.641242154683</v>
      </c>
      <c r="AB13" t="n">
        <v>1836.490107265459</v>
      </c>
      <c r="AC13" t="n">
        <v>1664.458194121941</v>
      </c>
      <c r="AD13" t="n">
        <v>1290641.242154683</v>
      </c>
      <c r="AE13" t="n">
        <v>1836490.107265459</v>
      </c>
      <c r="AF13" t="n">
        <v>4.589147847429849e-06</v>
      </c>
      <c r="AG13" t="n">
        <v>3.42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  <c r="AA14" t="n">
        <v>1278.793024735901</v>
      </c>
      <c r="AB14" t="n">
        <v>1819.630941939238</v>
      </c>
      <c r="AC14" t="n">
        <v>1649.178299195054</v>
      </c>
      <c r="AD14" t="n">
        <v>1278793.024735901</v>
      </c>
      <c r="AE14" t="n">
        <v>1819630.941939238</v>
      </c>
      <c r="AF14" t="n">
        <v>4.612878973949433e-06</v>
      </c>
      <c r="AG14" t="n">
        <v>3.4025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  <c r="AA15" t="n">
        <v>1268.970096997828</v>
      </c>
      <c r="AB15" t="n">
        <v>1805.653618864364</v>
      </c>
      <c r="AC15" t="n">
        <v>1636.510291982913</v>
      </c>
      <c r="AD15" t="n">
        <v>1268970.096997828</v>
      </c>
      <c r="AE15" t="n">
        <v>1805653.618864364</v>
      </c>
      <c r="AF15" t="n">
        <v>4.632843254989717e-06</v>
      </c>
      <c r="AG15" t="n">
        <v>3.387916666666667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  <c r="AA16" t="n">
        <v>1260.440484380595</v>
      </c>
      <c r="AB16" t="n">
        <v>1793.516590634734</v>
      </c>
      <c r="AC16" t="n">
        <v>1625.510191296731</v>
      </c>
      <c r="AD16" t="n">
        <v>1260440.484380595</v>
      </c>
      <c r="AE16" t="n">
        <v>1793516.590634734</v>
      </c>
      <c r="AF16" t="n">
        <v>4.649794059646562e-06</v>
      </c>
      <c r="AG16" t="n">
        <v>3.375416666666667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  <c r="AA17" t="n">
        <v>1250.191593727999</v>
      </c>
      <c r="AB17" t="n">
        <v>1778.933152821671</v>
      </c>
      <c r="AC17" t="n">
        <v>1612.292846716223</v>
      </c>
      <c r="AD17" t="n">
        <v>1250191.593727999</v>
      </c>
      <c r="AE17" t="n">
        <v>1778933.152821671</v>
      </c>
      <c r="AF17" t="n">
        <v>4.666744864303407e-06</v>
      </c>
      <c r="AG17" t="n">
        <v>3.363333333333333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  <c r="AA18" t="n">
        <v>1244.02302389437</v>
      </c>
      <c r="AB18" t="n">
        <v>1770.155719476582</v>
      </c>
      <c r="AC18" t="n">
        <v>1604.337633237646</v>
      </c>
      <c r="AD18" t="n">
        <v>1244023.02389437</v>
      </c>
      <c r="AE18" t="n">
        <v>1770155.719476582</v>
      </c>
      <c r="AF18" t="n">
        <v>4.680682192576813e-06</v>
      </c>
      <c r="AG18" t="n">
        <v>3.353333333333333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  <c r="AA19" t="n">
        <v>1236.069615652234</v>
      </c>
      <c r="AB19" t="n">
        <v>1758.838588829694</v>
      </c>
      <c r="AC19" t="n">
        <v>1594.080626807478</v>
      </c>
      <c r="AD19" t="n">
        <v>1236069.615652235</v>
      </c>
      <c r="AE19" t="n">
        <v>1758838.588829694</v>
      </c>
      <c r="AF19" t="n">
        <v>4.694619520850219e-06</v>
      </c>
      <c r="AG19" t="n">
        <v>3.343333333333333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  <c r="AA20" t="n">
        <v>1231.094922454071</v>
      </c>
      <c r="AB20" t="n">
        <v>1751.759956482679</v>
      </c>
      <c r="AC20" t="n">
        <v>1587.665080343844</v>
      </c>
      <c r="AD20" t="n">
        <v>1231094.922454071</v>
      </c>
      <c r="AE20" t="n">
        <v>1751759.956482679</v>
      </c>
      <c r="AF20" t="n">
        <v>4.705166688192256e-06</v>
      </c>
      <c r="AG20" t="n">
        <v>3.335833333333333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  <c r="AA21" t="n">
        <v>1225.828447843389</v>
      </c>
      <c r="AB21" t="n">
        <v>1744.26614007051</v>
      </c>
      <c r="AC21" t="n">
        <v>1580.873241888992</v>
      </c>
      <c r="AD21" t="n">
        <v>1225828.447843389</v>
      </c>
      <c r="AE21" t="n">
        <v>1744266.14007051</v>
      </c>
      <c r="AF21" t="n">
        <v>4.714583801890503e-06</v>
      </c>
      <c r="AG21" t="n">
        <v>3.329166666666667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  <c r="AA22" t="n">
        <v>1218.530641206674</v>
      </c>
      <c r="AB22" t="n">
        <v>1733.881883582093</v>
      </c>
      <c r="AC22" t="n">
        <v>1571.461723289665</v>
      </c>
      <c r="AD22" t="n">
        <v>1218530.641206674</v>
      </c>
      <c r="AE22" t="n">
        <v>1733881.883582093</v>
      </c>
      <c r="AF22" t="n">
        <v>4.725884338328399e-06</v>
      </c>
      <c r="AG22" t="n">
        <v>3.320833333333333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  <c r="AA23" t="n">
        <v>1212.927560566521</v>
      </c>
      <c r="AB23" t="n">
        <v>1725.909100883258</v>
      </c>
      <c r="AC23" t="n">
        <v>1564.235785376616</v>
      </c>
      <c r="AD23" t="n">
        <v>1212927.560566521</v>
      </c>
      <c r="AE23" t="n">
        <v>1725909.100883258</v>
      </c>
      <c r="AF23" t="n">
        <v>4.735678136574578e-06</v>
      </c>
      <c r="AG23" t="n">
        <v>3.314166666666667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  <c r="AA24" t="n">
        <v>1211.112442504221</v>
      </c>
      <c r="AB24" t="n">
        <v>1723.326317801442</v>
      </c>
      <c r="AC24" t="n">
        <v>1561.894942675008</v>
      </c>
      <c r="AD24" t="n">
        <v>1211112.442504221</v>
      </c>
      <c r="AE24" t="n">
        <v>1723326.317801442</v>
      </c>
      <c r="AF24" t="n">
        <v>4.739821666601805e-06</v>
      </c>
      <c r="AG24" t="n">
        <v>3.31125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  <c r="AA25" t="n">
        <v>1204.344535766654</v>
      </c>
      <c r="AB25" t="n">
        <v>1713.696070940829</v>
      </c>
      <c r="AC25" t="n">
        <v>1553.166802384379</v>
      </c>
      <c r="AD25" t="n">
        <v>1204344.535766653</v>
      </c>
      <c r="AE25" t="n">
        <v>1713696.070940829</v>
      </c>
      <c r="AF25" t="n">
        <v>4.750368833943843e-06</v>
      </c>
      <c r="AG25" t="n">
        <v>3.304166666666667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  <c r="AA26" t="n">
        <v>1201.687927783027</v>
      </c>
      <c r="AB26" t="n">
        <v>1709.915907932347</v>
      </c>
      <c r="AC26" t="n">
        <v>1549.740743474673</v>
      </c>
      <c r="AD26" t="n">
        <v>1201687.927783027</v>
      </c>
      <c r="AE26" t="n">
        <v>1709915.907932347</v>
      </c>
      <c r="AF26" t="n">
        <v>4.756019102162791e-06</v>
      </c>
      <c r="AG26" t="n">
        <v>3.3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  <c r="AA27" t="n">
        <v>1198.111635401965</v>
      </c>
      <c r="AB27" t="n">
        <v>1704.827099854633</v>
      </c>
      <c r="AC27" t="n">
        <v>1545.128625897913</v>
      </c>
      <c r="AD27" t="n">
        <v>1198111.635401965</v>
      </c>
      <c r="AE27" t="n">
        <v>1704827.099854633</v>
      </c>
      <c r="AF27" t="n">
        <v>4.76091600128588e-06</v>
      </c>
      <c r="AG27" t="n">
        <v>3.296666666666667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  <c r="AA28" t="n">
        <v>1193.95567449786</v>
      </c>
      <c r="AB28" t="n">
        <v>1698.913464959603</v>
      </c>
      <c r="AC28" t="n">
        <v>1539.76894657313</v>
      </c>
      <c r="AD28" t="n">
        <v>1193955.67449786</v>
      </c>
      <c r="AE28" t="n">
        <v>1698913.464959603</v>
      </c>
      <c r="AF28" t="n">
        <v>4.766942954052758e-06</v>
      </c>
      <c r="AG28" t="n">
        <v>3.2925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  <c r="AA29" t="n">
        <v>1192.370429608738</v>
      </c>
      <c r="AB29" t="n">
        <v>1696.65777494957</v>
      </c>
      <c r="AC29" t="n">
        <v>1537.724556730927</v>
      </c>
      <c r="AD29" t="n">
        <v>1192370.429608738</v>
      </c>
      <c r="AE29" t="n">
        <v>1696657.774949569</v>
      </c>
      <c r="AF29" t="n">
        <v>4.770709799532057e-06</v>
      </c>
      <c r="AG29" t="n">
        <v>3.29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  <c r="AA30" t="n">
        <v>1188.764901239907</v>
      </c>
      <c r="AB30" t="n">
        <v>1691.527366153884</v>
      </c>
      <c r="AC30" t="n">
        <v>1533.074735354057</v>
      </c>
      <c r="AD30" t="n">
        <v>1188764.901239907</v>
      </c>
      <c r="AE30" t="n">
        <v>1691527.366153884</v>
      </c>
      <c r="AF30" t="n">
        <v>4.775983383203075e-06</v>
      </c>
      <c r="AG30" t="n">
        <v>3.28625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  <c r="AA31" t="n">
        <v>1183.963115603825</v>
      </c>
      <c r="AB31" t="n">
        <v>1684.694768891495</v>
      </c>
      <c r="AC31" t="n">
        <v>1526.882176812344</v>
      </c>
      <c r="AD31" t="n">
        <v>1183963.115603825</v>
      </c>
      <c r="AE31" t="n">
        <v>1684694.768891495</v>
      </c>
      <c r="AF31" t="n">
        <v>4.781633651422024e-06</v>
      </c>
      <c r="AG31" t="n">
        <v>3.2825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  <c r="AA32" t="n">
        <v>1181.977456911376</v>
      </c>
      <c r="AB32" t="n">
        <v>1681.869318699774</v>
      </c>
      <c r="AC32" t="n">
        <v>1524.321398670884</v>
      </c>
      <c r="AD32" t="n">
        <v>1181977.456911376</v>
      </c>
      <c r="AE32" t="n">
        <v>1681869.318699774</v>
      </c>
      <c r="AF32" t="n">
        <v>4.785400496901323e-06</v>
      </c>
      <c r="AG32" t="n">
        <v>3.279583333333333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  <c r="AA33" t="n">
        <v>1180.373489132297</v>
      </c>
      <c r="AB33" t="n">
        <v>1679.586987357461</v>
      </c>
      <c r="AC33" t="n">
        <v>1522.252863104378</v>
      </c>
      <c r="AD33" t="n">
        <v>1180373.489132297</v>
      </c>
      <c r="AE33" t="n">
        <v>1679586.987357461</v>
      </c>
      <c r="AF33" t="n">
        <v>4.785777181449252e-06</v>
      </c>
      <c r="AG33" t="n">
        <v>3.279583333333333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  <c r="AA34" t="n">
        <v>1176.036246586861</v>
      </c>
      <c r="AB34" t="n">
        <v>1673.415401662426</v>
      </c>
      <c r="AC34" t="n">
        <v>1516.659396338514</v>
      </c>
      <c r="AD34" t="n">
        <v>1176036.246586861</v>
      </c>
      <c r="AE34" t="n">
        <v>1673415.401662426</v>
      </c>
      <c r="AF34" t="n">
        <v>4.791050765120271e-06</v>
      </c>
      <c r="AG34" t="n">
        <v>3.275833333333333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  <c r="AA35" t="n">
        <v>1175.398037240552</v>
      </c>
      <c r="AB35" t="n">
        <v>1672.507275443784</v>
      </c>
      <c r="AC35" t="n">
        <v>1515.836338201726</v>
      </c>
      <c r="AD35" t="n">
        <v>1175398.037240552</v>
      </c>
      <c r="AE35" t="n">
        <v>1672507.275443784</v>
      </c>
      <c r="AF35" t="n">
        <v>4.79632434879129e-06</v>
      </c>
      <c r="AG35" t="n">
        <v>3.2725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  <c r="AA36" t="n">
        <v>1168.330468972719</v>
      </c>
      <c r="AB36" t="n">
        <v>1662.450631674499</v>
      </c>
      <c r="AC36" t="n">
        <v>1506.721743431555</v>
      </c>
      <c r="AD36" t="n">
        <v>1168330.468972719</v>
      </c>
      <c r="AE36" t="n">
        <v>1662450.631674499</v>
      </c>
      <c r="AF36" t="n">
        <v>4.800844563366447e-06</v>
      </c>
      <c r="AG36" t="n">
        <v>3.269166666666667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  <c r="AA37" t="n">
        <v>1170.169093146758</v>
      </c>
      <c r="AB37" t="n">
        <v>1665.066862270822</v>
      </c>
      <c r="AC37" t="n">
        <v>1509.092900475383</v>
      </c>
      <c r="AD37" t="n">
        <v>1170169.093146758</v>
      </c>
      <c r="AE37" t="n">
        <v>1665066.862270822</v>
      </c>
      <c r="AF37" t="n">
        <v>4.802351301558167e-06</v>
      </c>
      <c r="AG37" t="n">
        <v>3.268333333333333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  <c r="AA38" t="n">
        <v>1164.320526297247</v>
      </c>
      <c r="AB38" t="n">
        <v>1656.744770267257</v>
      </c>
      <c r="AC38" t="n">
        <v>1501.550374559904</v>
      </c>
      <c r="AD38" t="n">
        <v>1164320.526297247</v>
      </c>
      <c r="AE38" t="n">
        <v>1656744.770267257</v>
      </c>
      <c r="AF38" t="n">
        <v>4.808378254325046e-06</v>
      </c>
      <c r="AG38" t="n">
        <v>3.264166666666667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  <c r="AA39" t="n">
        <v>1166.196919920367</v>
      </c>
      <c r="AB39" t="n">
        <v>1659.414744086195</v>
      </c>
      <c r="AC39" t="n">
        <v>1503.970240467943</v>
      </c>
      <c r="AD39" t="n">
        <v>1166196.919920367</v>
      </c>
      <c r="AE39" t="n">
        <v>1659414.744086195</v>
      </c>
      <c r="AF39" t="n">
        <v>4.807624885229186e-06</v>
      </c>
      <c r="AG39" t="n">
        <v>3.264583333333333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  <c r="AA40" t="n">
        <v>1160.920301319395</v>
      </c>
      <c r="AB40" t="n">
        <v>1651.90649350192</v>
      </c>
      <c r="AC40" t="n">
        <v>1497.165319951858</v>
      </c>
      <c r="AD40" t="n">
        <v>1160920.301319395</v>
      </c>
      <c r="AE40" t="n">
        <v>1651906.49350192</v>
      </c>
      <c r="AF40" t="n">
        <v>4.812898468900205e-06</v>
      </c>
      <c r="AG40" t="n">
        <v>3.26125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  <c r="AA41" t="n">
        <v>1161.068493053574</v>
      </c>
      <c r="AB41" t="n">
        <v>1652.117359732526</v>
      </c>
      <c r="AC41" t="n">
        <v>1497.356433437309</v>
      </c>
      <c r="AD41" t="n">
        <v>1161068.493053574</v>
      </c>
      <c r="AE41" t="n">
        <v>1652117.359732526</v>
      </c>
      <c r="AF41" t="n">
        <v>4.812521784352275e-06</v>
      </c>
      <c r="AG41" t="n">
        <v>3.26125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0.5679</v>
      </c>
      <c r="E2" t="n">
        <v>176.09</v>
      </c>
      <c r="F2" t="n">
        <v>134.61</v>
      </c>
      <c r="G2" t="n">
        <v>6.65</v>
      </c>
      <c r="H2" t="n">
        <v>0.11</v>
      </c>
      <c r="I2" t="n">
        <v>1215</v>
      </c>
      <c r="J2" t="n">
        <v>159.12</v>
      </c>
      <c r="K2" t="n">
        <v>50.28</v>
      </c>
      <c r="L2" t="n">
        <v>1</v>
      </c>
      <c r="M2" t="n">
        <v>1213</v>
      </c>
      <c r="N2" t="n">
        <v>27.84</v>
      </c>
      <c r="O2" t="n">
        <v>19859.16</v>
      </c>
      <c r="P2" t="n">
        <v>1653.19</v>
      </c>
      <c r="Q2" t="n">
        <v>1220.99</v>
      </c>
      <c r="R2" t="n">
        <v>2194.55</v>
      </c>
      <c r="S2" t="n">
        <v>112.51</v>
      </c>
      <c r="T2" t="n">
        <v>1020569.78</v>
      </c>
      <c r="U2" t="n">
        <v>0.05</v>
      </c>
      <c r="V2" t="n">
        <v>0.43</v>
      </c>
      <c r="W2" t="n">
        <v>9.289999999999999</v>
      </c>
      <c r="X2" t="n">
        <v>60.39</v>
      </c>
      <c r="Y2" t="n">
        <v>0.5</v>
      </c>
      <c r="Z2" t="n">
        <v>10</v>
      </c>
      <c r="AA2" t="n">
        <v>4330.037447915563</v>
      </c>
      <c r="AB2" t="n">
        <v>6161.333356983468</v>
      </c>
      <c r="AC2" t="n">
        <v>5584.174808334707</v>
      </c>
      <c r="AD2" t="n">
        <v>4330037.447915563</v>
      </c>
      <c r="AE2" t="n">
        <v>6161333.356983468</v>
      </c>
      <c r="AF2" t="n">
        <v>2.340669375934387e-06</v>
      </c>
      <c r="AG2" t="n">
        <v>7.337083333333333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0.9137999999999999</v>
      </c>
      <c r="E3" t="n">
        <v>109.43</v>
      </c>
      <c r="F3" t="n">
        <v>93.70999999999999</v>
      </c>
      <c r="G3" t="n">
        <v>13.52</v>
      </c>
      <c r="H3" t="n">
        <v>0.22</v>
      </c>
      <c r="I3" t="n">
        <v>416</v>
      </c>
      <c r="J3" t="n">
        <v>160.54</v>
      </c>
      <c r="K3" t="n">
        <v>50.28</v>
      </c>
      <c r="L3" t="n">
        <v>2</v>
      </c>
      <c r="M3" t="n">
        <v>414</v>
      </c>
      <c r="N3" t="n">
        <v>28.26</v>
      </c>
      <c r="O3" t="n">
        <v>20034.4</v>
      </c>
      <c r="P3" t="n">
        <v>1145.64</v>
      </c>
      <c r="Q3" t="n">
        <v>1220.71</v>
      </c>
      <c r="R3" t="n">
        <v>802.77</v>
      </c>
      <c r="S3" t="n">
        <v>112.51</v>
      </c>
      <c r="T3" t="n">
        <v>328672.82</v>
      </c>
      <c r="U3" t="n">
        <v>0.14</v>
      </c>
      <c r="V3" t="n">
        <v>0.61</v>
      </c>
      <c r="W3" t="n">
        <v>7.94</v>
      </c>
      <c r="X3" t="n">
        <v>19.5</v>
      </c>
      <c r="Y3" t="n">
        <v>0.5</v>
      </c>
      <c r="Z3" t="n">
        <v>10</v>
      </c>
      <c r="AA3" t="n">
        <v>1882.757083630023</v>
      </c>
      <c r="AB3" t="n">
        <v>2679.028567766861</v>
      </c>
      <c r="AC3" t="n">
        <v>2428.072459669268</v>
      </c>
      <c r="AD3" t="n">
        <v>1882757.083630023</v>
      </c>
      <c r="AE3" t="n">
        <v>2679028.567766861</v>
      </c>
      <c r="AF3" t="n">
        <v>3.766338573215078e-06</v>
      </c>
      <c r="AG3" t="n">
        <v>4.559583333333333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1.0389</v>
      </c>
      <c r="E4" t="n">
        <v>96.26000000000001</v>
      </c>
      <c r="F4" t="n">
        <v>85.81</v>
      </c>
      <c r="G4" t="n">
        <v>20.43</v>
      </c>
      <c r="H4" t="n">
        <v>0.33</v>
      </c>
      <c r="I4" t="n">
        <v>252</v>
      </c>
      <c r="J4" t="n">
        <v>161.97</v>
      </c>
      <c r="K4" t="n">
        <v>50.28</v>
      </c>
      <c r="L4" t="n">
        <v>3</v>
      </c>
      <c r="M4" t="n">
        <v>250</v>
      </c>
      <c r="N4" t="n">
        <v>28.69</v>
      </c>
      <c r="O4" t="n">
        <v>20210.21</v>
      </c>
      <c r="P4" t="n">
        <v>1044.78</v>
      </c>
      <c r="Q4" t="n">
        <v>1220.62</v>
      </c>
      <c r="R4" t="n">
        <v>535.1799999999999</v>
      </c>
      <c r="S4" t="n">
        <v>112.51</v>
      </c>
      <c r="T4" t="n">
        <v>195700.99</v>
      </c>
      <c r="U4" t="n">
        <v>0.21</v>
      </c>
      <c r="V4" t="n">
        <v>0.67</v>
      </c>
      <c r="W4" t="n">
        <v>7.67</v>
      </c>
      <c r="X4" t="n">
        <v>11.61</v>
      </c>
      <c r="Y4" t="n">
        <v>0.5</v>
      </c>
      <c r="Z4" t="n">
        <v>10</v>
      </c>
      <c r="AA4" t="n">
        <v>1516.180866819035</v>
      </c>
      <c r="AB4" t="n">
        <v>2157.416849696959</v>
      </c>
      <c r="AC4" t="n">
        <v>1955.322350721375</v>
      </c>
      <c r="AD4" t="n">
        <v>1516180.866819035</v>
      </c>
      <c r="AE4" t="n">
        <v>2157416.849696959</v>
      </c>
      <c r="AF4" t="n">
        <v>4.281953538753715e-06</v>
      </c>
      <c r="AG4" t="n">
        <v>4.010833333333333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1.1029</v>
      </c>
      <c r="E5" t="n">
        <v>90.67</v>
      </c>
      <c r="F5" t="n">
        <v>82.52</v>
      </c>
      <c r="G5" t="n">
        <v>27.35</v>
      </c>
      <c r="H5" t="n">
        <v>0.43</v>
      </c>
      <c r="I5" t="n">
        <v>181</v>
      </c>
      <c r="J5" t="n">
        <v>163.4</v>
      </c>
      <c r="K5" t="n">
        <v>50.28</v>
      </c>
      <c r="L5" t="n">
        <v>4</v>
      </c>
      <c r="M5" t="n">
        <v>179</v>
      </c>
      <c r="N5" t="n">
        <v>29.12</v>
      </c>
      <c r="O5" t="n">
        <v>20386.62</v>
      </c>
      <c r="P5" t="n">
        <v>1000.3</v>
      </c>
      <c r="Q5" t="n">
        <v>1220.62</v>
      </c>
      <c r="R5" t="n">
        <v>423.51</v>
      </c>
      <c r="S5" t="n">
        <v>112.51</v>
      </c>
      <c r="T5" t="n">
        <v>140221.39</v>
      </c>
      <c r="U5" t="n">
        <v>0.27</v>
      </c>
      <c r="V5" t="n">
        <v>0.7</v>
      </c>
      <c r="W5" t="n">
        <v>7.55</v>
      </c>
      <c r="X5" t="n">
        <v>8.31</v>
      </c>
      <c r="Y5" t="n">
        <v>0.5</v>
      </c>
      <c r="Z5" t="n">
        <v>10</v>
      </c>
      <c r="AA5" t="n">
        <v>1371.11806081578</v>
      </c>
      <c r="AB5" t="n">
        <v>1951.002859925184</v>
      </c>
      <c r="AC5" t="n">
        <v>1768.244045590396</v>
      </c>
      <c r="AD5" t="n">
        <v>1371118.06081578</v>
      </c>
      <c r="AE5" t="n">
        <v>1951002.859925184</v>
      </c>
      <c r="AF5" t="n">
        <v>4.545737374041267e-06</v>
      </c>
      <c r="AG5" t="n">
        <v>3.777916666666667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1.1428</v>
      </c>
      <c r="E6" t="n">
        <v>87.51000000000001</v>
      </c>
      <c r="F6" t="n">
        <v>80.64</v>
      </c>
      <c r="G6" t="n">
        <v>34.31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973.75</v>
      </c>
      <c r="Q6" t="n">
        <v>1220.55</v>
      </c>
      <c r="R6" t="n">
        <v>359.79</v>
      </c>
      <c r="S6" t="n">
        <v>112.51</v>
      </c>
      <c r="T6" t="n">
        <v>108558.54</v>
      </c>
      <c r="U6" t="n">
        <v>0.31</v>
      </c>
      <c r="V6" t="n">
        <v>0.71</v>
      </c>
      <c r="W6" t="n">
        <v>7.49</v>
      </c>
      <c r="X6" t="n">
        <v>6.44</v>
      </c>
      <c r="Y6" t="n">
        <v>0.5</v>
      </c>
      <c r="Z6" t="n">
        <v>10</v>
      </c>
      <c r="AA6" t="n">
        <v>1290.881597806629</v>
      </c>
      <c r="AB6" t="n">
        <v>1836.832116154224</v>
      </c>
      <c r="AC6" t="n">
        <v>1664.768165569712</v>
      </c>
      <c r="AD6" t="n">
        <v>1290881.597806629</v>
      </c>
      <c r="AE6" t="n">
        <v>1836832.116154224</v>
      </c>
      <c r="AF6" t="n">
        <v>4.71019010885335e-06</v>
      </c>
      <c r="AG6" t="n">
        <v>3.64625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1.1692</v>
      </c>
      <c r="E7" t="n">
        <v>85.53</v>
      </c>
      <c r="F7" t="n">
        <v>79.47</v>
      </c>
      <c r="G7" t="n">
        <v>41.11</v>
      </c>
      <c r="H7" t="n">
        <v>0.64</v>
      </c>
      <c r="I7" t="n">
        <v>116</v>
      </c>
      <c r="J7" t="n">
        <v>166.27</v>
      </c>
      <c r="K7" t="n">
        <v>50.28</v>
      </c>
      <c r="L7" t="n">
        <v>6</v>
      </c>
      <c r="M7" t="n">
        <v>114</v>
      </c>
      <c r="N7" t="n">
        <v>29.99</v>
      </c>
      <c r="O7" t="n">
        <v>20741.2</v>
      </c>
      <c r="P7" t="n">
        <v>955.65</v>
      </c>
      <c r="Q7" t="n">
        <v>1220.55</v>
      </c>
      <c r="R7" t="n">
        <v>320.9</v>
      </c>
      <c r="S7" t="n">
        <v>112.51</v>
      </c>
      <c r="T7" t="n">
        <v>89242.34</v>
      </c>
      <c r="U7" t="n">
        <v>0.35</v>
      </c>
      <c r="V7" t="n">
        <v>0.72</v>
      </c>
      <c r="W7" t="n">
        <v>7.43</v>
      </c>
      <c r="X7" t="n">
        <v>5.27</v>
      </c>
      <c r="Y7" t="n">
        <v>0.5</v>
      </c>
      <c r="Z7" t="n">
        <v>10</v>
      </c>
      <c r="AA7" t="n">
        <v>1240.749364316455</v>
      </c>
      <c r="AB7" t="n">
        <v>1765.497536216174</v>
      </c>
      <c r="AC7" t="n">
        <v>1600.115802002709</v>
      </c>
      <c r="AD7" t="n">
        <v>1240749.364316455</v>
      </c>
      <c r="AE7" t="n">
        <v>1765497.536216174</v>
      </c>
      <c r="AF7" t="n">
        <v>4.819000940909466e-06</v>
      </c>
      <c r="AG7" t="n">
        <v>3.56375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1.189</v>
      </c>
      <c r="E8" t="n">
        <v>84.11</v>
      </c>
      <c r="F8" t="n">
        <v>78.63</v>
      </c>
      <c r="G8" t="n">
        <v>48.14</v>
      </c>
      <c r="H8" t="n">
        <v>0.74</v>
      </c>
      <c r="I8" t="n">
        <v>98</v>
      </c>
      <c r="J8" t="n">
        <v>167.72</v>
      </c>
      <c r="K8" t="n">
        <v>50.28</v>
      </c>
      <c r="L8" t="n">
        <v>7</v>
      </c>
      <c r="M8" t="n">
        <v>96</v>
      </c>
      <c r="N8" t="n">
        <v>30.44</v>
      </c>
      <c r="O8" t="n">
        <v>20919.39</v>
      </c>
      <c r="P8" t="n">
        <v>941.61</v>
      </c>
      <c r="Q8" t="n">
        <v>1220.58</v>
      </c>
      <c r="R8" t="n">
        <v>292.24</v>
      </c>
      <c r="S8" t="n">
        <v>112.51</v>
      </c>
      <c r="T8" t="n">
        <v>74999.57000000001</v>
      </c>
      <c r="U8" t="n">
        <v>0.38</v>
      </c>
      <c r="V8" t="n">
        <v>0.73</v>
      </c>
      <c r="W8" t="n">
        <v>7.4</v>
      </c>
      <c r="X8" t="n">
        <v>4.43</v>
      </c>
      <c r="Y8" t="n">
        <v>0.5</v>
      </c>
      <c r="Z8" t="n">
        <v>10</v>
      </c>
      <c r="AA8" t="n">
        <v>1204.431643496592</v>
      </c>
      <c r="AB8" t="n">
        <v>1713.820019005615</v>
      </c>
      <c r="AC8" t="n">
        <v>1553.279139701777</v>
      </c>
      <c r="AD8" t="n">
        <v>1204431.643496592</v>
      </c>
      <c r="AE8" t="n">
        <v>1713820.019005615</v>
      </c>
      <c r="AF8" t="n">
        <v>4.900609064951553e-06</v>
      </c>
      <c r="AG8" t="n">
        <v>3.504583333333333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1.2036</v>
      </c>
      <c r="E9" t="n">
        <v>83.08</v>
      </c>
      <c r="F9" t="n">
        <v>78.02</v>
      </c>
      <c r="G9" t="n">
        <v>55.07</v>
      </c>
      <c r="H9" t="n">
        <v>0.84</v>
      </c>
      <c r="I9" t="n">
        <v>85</v>
      </c>
      <c r="J9" t="n">
        <v>169.17</v>
      </c>
      <c r="K9" t="n">
        <v>50.28</v>
      </c>
      <c r="L9" t="n">
        <v>8</v>
      </c>
      <c r="M9" t="n">
        <v>83</v>
      </c>
      <c r="N9" t="n">
        <v>30.89</v>
      </c>
      <c r="O9" t="n">
        <v>21098.19</v>
      </c>
      <c r="P9" t="n">
        <v>929.6900000000001</v>
      </c>
      <c r="Q9" t="n">
        <v>1220.56</v>
      </c>
      <c r="R9" t="n">
        <v>271.71</v>
      </c>
      <c r="S9" t="n">
        <v>112.51</v>
      </c>
      <c r="T9" t="n">
        <v>64801.63</v>
      </c>
      <c r="U9" t="n">
        <v>0.41</v>
      </c>
      <c r="V9" t="n">
        <v>0.74</v>
      </c>
      <c r="W9" t="n">
        <v>7.38</v>
      </c>
      <c r="X9" t="n">
        <v>3.82</v>
      </c>
      <c r="Y9" t="n">
        <v>0.5</v>
      </c>
      <c r="Z9" t="n">
        <v>10</v>
      </c>
      <c r="AA9" t="n">
        <v>1177.095570136148</v>
      </c>
      <c r="AB9" t="n">
        <v>1674.922743249784</v>
      </c>
      <c r="AC9" t="n">
        <v>1518.025538767757</v>
      </c>
      <c r="AD9" t="n">
        <v>1177095.570136148</v>
      </c>
      <c r="AE9" t="n">
        <v>1674922.743249784</v>
      </c>
      <c r="AF9" t="n">
        <v>4.960784752376525e-06</v>
      </c>
      <c r="AG9" t="n">
        <v>3.461666666666666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1.2147</v>
      </c>
      <c r="E10" t="n">
        <v>82.33</v>
      </c>
      <c r="F10" t="n">
        <v>77.59</v>
      </c>
      <c r="G10" t="n">
        <v>62.07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921.77</v>
      </c>
      <c r="Q10" t="n">
        <v>1220.54</v>
      </c>
      <c r="R10" t="n">
        <v>257.05</v>
      </c>
      <c r="S10" t="n">
        <v>112.51</v>
      </c>
      <c r="T10" t="n">
        <v>57520.24</v>
      </c>
      <c r="U10" t="n">
        <v>0.44</v>
      </c>
      <c r="V10" t="n">
        <v>0.74</v>
      </c>
      <c r="W10" t="n">
        <v>7.36</v>
      </c>
      <c r="X10" t="n">
        <v>3.38</v>
      </c>
      <c r="Y10" t="n">
        <v>0.5</v>
      </c>
      <c r="Z10" t="n">
        <v>10</v>
      </c>
      <c r="AA10" t="n">
        <v>1157.917668579761</v>
      </c>
      <c r="AB10" t="n">
        <v>1647.633962033079</v>
      </c>
      <c r="AC10" t="n">
        <v>1493.293014849412</v>
      </c>
      <c r="AD10" t="n">
        <v>1157917.668579761</v>
      </c>
      <c r="AE10" t="n">
        <v>1647633.962033079</v>
      </c>
      <c r="AF10" t="n">
        <v>5.006534761309209e-06</v>
      </c>
      <c r="AG10" t="n">
        <v>3.430416666666666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1.2237</v>
      </c>
      <c r="E11" t="n">
        <v>81.72</v>
      </c>
      <c r="F11" t="n">
        <v>77.23999999999999</v>
      </c>
      <c r="G11" t="n">
        <v>69.17</v>
      </c>
      <c r="H11" t="n">
        <v>1.03</v>
      </c>
      <c r="I11" t="n">
        <v>67</v>
      </c>
      <c r="J11" t="n">
        <v>172.08</v>
      </c>
      <c r="K11" t="n">
        <v>50.28</v>
      </c>
      <c r="L11" t="n">
        <v>10</v>
      </c>
      <c r="M11" t="n">
        <v>65</v>
      </c>
      <c r="N11" t="n">
        <v>31.8</v>
      </c>
      <c r="O11" t="n">
        <v>21457.64</v>
      </c>
      <c r="P11" t="n">
        <v>913.55</v>
      </c>
      <c r="Q11" t="n">
        <v>1220.59</v>
      </c>
      <c r="R11" t="n">
        <v>244.64</v>
      </c>
      <c r="S11" t="n">
        <v>112.51</v>
      </c>
      <c r="T11" t="n">
        <v>51355.03</v>
      </c>
      <c r="U11" t="n">
        <v>0.46</v>
      </c>
      <c r="V11" t="n">
        <v>0.74</v>
      </c>
      <c r="W11" t="n">
        <v>7.37</v>
      </c>
      <c r="X11" t="n">
        <v>3.04</v>
      </c>
      <c r="Y11" t="n">
        <v>0.5</v>
      </c>
      <c r="Z11" t="n">
        <v>10</v>
      </c>
      <c r="AA11" t="n">
        <v>1141.198496164799</v>
      </c>
      <c r="AB11" t="n">
        <v>1623.84377639599</v>
      </c>
      <c r="AC11" t="n">
        <v>1471.731358041853</v>
      </c>
      <c r="AD11" t="n">
        <v>1141198.496164799</v>
      </c>
      <c r="AE11" t="n">
        <v>1623843.77639599</v>
      </c>
      <c r="AF11" t="n">
        <v>5.043629363146522e-06</v>
      </c>
      <c r="AG11" t="n">
        <v>3.405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1.2323</v>
      </c>
      <c r="E12" t="n">
        <v>81.15000000000001</v>
      </c>
      <c r="F12" t="n">
        <v>76.89</v>
      </c>
      <c r="G12" t="n">
        <v>76.89</v>
      </c>
      <c r="H12" t="n">
        <v>1.12</v>
      </c>
      <c r="I12" t="n">
        <v>60</v>
      </c>
      <c r="J12" t="n">
        <v>173.55</v>
      </c>
      <c r="K12" t="n">
        <v>50.28</v>
      </c>
      <c r="L12" t="n">
        <v>11</v>
      </c>
      <c r="M12" t="n">
        <v>58</v>
      </c>
      <c r="N12" t="n">
        <v>32.27</v>
      </c>
      <c r="O12" t="n">
        <v>21638.31</v>
      </c>
      <c r="P12" t="n">
        <v>904.85</v>
      </c>
      <c r="Q12" t="n">
        <v>1220.54</v>
      </c>
      <c r="R12" t="n">
        <v>233.26</v>
      </c>
      <c r="S12" t="n">
        <v>112.51</v>
      </c>
      <c r="T12" t="n">
        <v>45702.04</v>
      </c>
      <c r="U12" t="n">
        <v>0.48</v>
      </c>
      <c r="V12" t="n">
        <v>0.75</v>
      </c>
      <c r="W12" t="n">
        <v>7.35</v>
      </c>
      <c r="X12" t="n">
        <v>2.69</v>
      </c>
      <c r="Y12" t="n">
        <v>0.5</v>
      </c>
      <c r="Z12" t="n">
        <v>10</v>
      </c>
      <c r="AA12" t="n">
        <v>1124.71542368638</v>
      </c>
      <c r="AB12" t="n">
        <v>1600.38954406926</v>
      </c>
      <c r="AC12" t="n">
        <v>1450.474184355688</v>
      </c>
      <c r="AD12" t="n">
        <v>1124715.42368638</v>
      </c>
      <c r="AE12" t="n">
        <v>1600389.54406926</v>
      </c>
      <c r="AF12" t="n">
        <v>5.079075316013287e-06</v>
      </c>
      <c r="AG12" t="n">
        <v>3.38125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1.2383</v>
      </c>
      <c r="E13" t="n">
        <v>80.76000000000001</v>
      </c>
      <c r="F13" t="n">
        <v>76.66</v>
      </c>
      <c r="G13" t="n">
        <v>83.63</v>
      </c>
      <c r="H13" t="n">
        <v>1.22</v>
      </c>
      <c r="I13" t="n">
        <v>55</v>
      </c>
      <c r="J13" t="n">
        <v>175.02</v>
      </c>
      <c r="K13" t="n">
        <v>50.28</v>
      </c>
      <c r="L13" t="n">
        <v>12</v>
      </c>
      <c r="M13" t="n">
        <v>53</v>
      </c>
      <c r="N13" t="n">
        <v>32.74</v>
      </c>
      <c r="O13" t="n">
        <v>21819.6</v>
      </c>
      <c r="P13" t="n">
        <v>898.02</v>
      </c>
      <c r="Q13" t="n">
        <v>1220.55</v>
      </c>
      <c r="R13" t="n">
        <v>225.39</v>
      </c>
      <c r="S13" t="n">
        <v>112.51</v>
      </c>
      <c r="T13" t="n">
        <v>41789.34</v>
      </c>
      <c r="U13" t="n">
        <v>0.5</v>
      </c>
      <c r="V13" t="n">
        <v>0.75</v>
      </c>
      <c r="W13" t="n">
        <v>7.34</v>
      </c>
      <c r="X13" t="n">
        <v>2.46</v>
      </c>
      <c r="Y13" t="n">
        <v>0.5</v>
      </c>
      <c r="Z13" t="n">
        <v>10</v>
      </c>
      <c r="AA13" t="n">
        <v>1112.832381516132</v>
      </c>
      <c r="AB13" t="n">
        <v>1583.480825614357</v>
      </c>
      <c r="AC13" t="n">
        <v>1435.149378154434</v>
      </c>
      <c r="AD13" t="n">
        <v>1112832.381516132</v>
      </c>
      <c r="AE13" t="n">
        <v>1583480.825614357</v>
      </c>
      <c r="AF13" t="n">
        <v>5.103805050571494e-06</v>
      </c>
      <c r="AG13" t="n">
        <v>3.365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1.2429</v>
      </c>
      <c r="E14" t="n">
        <v>80.45999999999999</v>
      </c>
      <c r="F14" t="n">
        <v>76.48999999999999</v>
      </c>
      <c r="G14" t="n">
        <v>89.98999999999999</v>
      </c>
      <c r="H14" t="n">
        <v>1.31</v>
      </c>
      <c r="I14" t="n">
        <v>51</v>
      </c>
      <c r="J14" t="n">
        <v>176.49</v>
      </c>
      <c r="K14" t="n">
        <v>50.28</v>
      </c>
      <c r="L14" t="n">
        <v>13</v>
      </c>
      <c r="M14" t="n">
        <v>49</v>
      </c>
      <c r="N14" t="n">
        <v>33.21</v>
      </c>
      <c r="O14" t="n">
        <v>22001.54</v>
      </c>
      <c r="P14" t="n">
        <v>893.37</v>
      </c>
      <c r="Q14" t="n">
        <v>1220.58</v>
      </c>
      <c r="R14" t="n">
        <v>219.86</v>
      </c>
      <c r="S14" t="n">
        <v>112.51</v>
      </c>
      <c r="T14" t="n">
        <v>39045.77</v>
      </c>
      <c r="U14" t="n">
        <v>0.51</v>
      </c>
      <c r="V14" t="n">
        <v>0.75</v>
      </c>
      <c r="W14" t="n">
        <v>7.33</v>
      </c>
      <c r="X14" t="n">
        <v>2.29</v>
      </c>
      <c r="Y14" t="n">
        <v>0.5</v>
      </c>
      <c r="Z14" t="n">
        <v>10</v>
      </c>
      <c r="AA14" t="n">
        <v>1104.283137283129</v>
      </c>
      <c r="AB14" t="n">
        <v>1571.315863000662</v>
      </c>
      <c r="AC14" t="n">
        <v>1424.123959817876</v>
      </c>
      <c r="AD14" t="n">
        <v>1104283.137283129</v>
      </c>
      <c r="AE14" t="n">
        <v>1571315.863000662</v>
      </c>
      <c r="AF14" t="n">
        <v>5.122764513732787e-06</v>
      </c>
      <c r="AG14" t="n">
        <v>3.3525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1.248</v>
      </c>
      <c r="E15" t="n">
        <v>80.13</v>
      </c>
      <c r="F15" t="n">
        <v>76.29000000000001</v>
      </c>
      <c r="G15" t="n">
        <v>97.39</v>
      </c>
      <c r="H15" t="n">
        <v>1.4</v>
      </c>
      <c r="I15" t="n">
        <v>47</v>
      </c>
      <c r="J15" t="n">
        <v>177.97</v>
      </c>
      <c r="K15" t="n">
        <v>50.28</v>
      </c>
      <c r="L15" t="n">
        <v>14</v>
      </c>
      <c r="M15" t="n">
        <v>45</v>
      </c>
      <c r="N15" t="n">
        <v>33.69</v>
      </c>
      <c r="O15" t="n">
        <v>22184.13</v>
      </c>
      <c r="P15" t="n">
        <v>888.22</v>
      </c>
      <c r="Q15" t="n">
        <v>1220.55</v>
      </c>
      <c r="R15" t="n">
        <v>212.98</v>
      </c>
      <c r="S15" t="n">
        <v>112.51</v>
      </c>
      <c r="T15" t="n">
        <v>35627.64</v>
      </c>
      <c r="U15" t="n">
        <v>0.53</v>
      </c>
      <c r="V15" t="n">
        <v>0.75</v>
      </c>
      <c r="W15" t="n">
        <v>7.32</v>
      </c>
      <c r="X15" t="n">
        <v>2.09</v>
      </c>
      <c r="Y15" t="n">
        <v>0.5</v>
      </c>
      <c r="Z15" t="n">
        <v>10</v>
      </c>
      <c r="AA15" t="n">
        <v>1094.825858411182</v>
      </c>
      <c r="AB15" t="n">
        <v>1557.858832090209</v>
      </c>
      <c r="AC15" t="n">
        <v>1411.92750676929</v>
      </c>
      <c r="AD15" t="n">
        <v>1094825.858411182</v>
      </c>
      <c r="AE15" t="n">
        <v>1557858.832090209</v>
      </c>
      <c r="AF15" t="n">
        <v>5.143784788107264e-06</v>
      </c>
      <c r="AG15" t="n">
        <v>3.33875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1.2527</v>
      </c>
      <c r="E16" t="n">
        <v>79.83</v>
      </c>
      <c r="F16" t="n">
        <v>76.12</v>
      </c>
      <c r="G16" t="n">
        <v>106.21</v>
      </c>
      <c r="H16" t="n">
        <v>1.48</v>
      </c>
      <c r="I16" t="n">
        <v>43</v>
      </c>
      <c r="J16" t="n">
        <v>179.46</v>
      </c>
      <c r="K16" t="n">
        <v>50.28</v>
      </c>
      <c r="L16" t="n">
        <v>15</v>
      </c>
      <c r="M16" t="n">
        <v>41</v>
      </c>
      <c r="N16" t="n">
        <v>34.18</v>
      </c>
      <c r="O16" t="n">
        <v>22367.38</v>
      </c>
      <c r="P16" t="n">
        <v>880.02</v>
      </c>
      <c r="Q16" t="n">
        <v>1220.54</v>
      </c>
      <c r="R16" t="n">
        <v>207.11</v>
      </c>
      <c r="S16" t="n">
        <v>112.51</v>
      </c>
      <c r="T16" t="n">
        <v>32711</v>
      </c>
      <c r="U16" t="n">
        <v>0.54</v>
      </c>
      <c r="V16" t="n">
        <v>0.75</v>
      </c>
      <c r="W16" t="n">
        <v>7.32</v>
      </c>
      <c r="X16" t="n">
        <v>1.92</v>
      </c>
      <c r="Y16" t="n">
        <v>0.5</v>
      </c>
      <c r="Z16" t="n">
        <v>10</v>
      </c>
      <c r="AA16" t="n">
        <v>1083.598079090179</v>
      </c>
      <c r="AB16" t="n">
        <v>1541.882505767985</v>
      </c>
      <c r="AC16" t="n">
        <v>1397.447751526509</v>
      </c>
      <c r="AD16" t="n">
        <v>1083598.079090179</v>
      </c>
      <c r="AE16" t="n">
        <v>1541882.505767985</v>
      </c>
      <c r="AF16" t="n">
        <v>5.163156413511193e-06</v>
      </c>
      <c r="AG16" t="n">
        <v>3.32625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1.255</v>
      </c>
      <c r="E17" t="n">
        <v>79.68000000000001</v>
      </c>
      <c r="F17" t="n">
        <v>76.03</v>
      </c>
      <c r="G17" t="n">
        <v>111.27</v>
      </c>
      <c r="H17" t="n">
        <v>1.57</v>
      </c>
      <c r="I17" t="n">
        <v>41</v>
      </c>
      <c r="J17" t="n">
        <v>180.95</v>
      </c>
      <c r="K17" t="n">
        <v>50.28</v>
      </c>
      <c r="L17" t="n">
        <v>16</v>
      </c>
      <c r="M17" t="n">
        <v>39</v>
      </c>
      <c r="N17" t="n">
        <v>34.67</v>
      </c>
      <c r="O17" t="n">
        <v>22551.28</v>
      </c>
      <c r="P17" t="n">
        <v>875.25</v>
      </c>
      <c r="Q17" t="n">
        <v>1220.56</v>
      </c>
      <c r="R17" t="n">
        <v>204.02</v>
      </c>
      <c r="S17" t="n">
        <v>112.51</v>
      </c>
      <c r="T17" t="n">
        <v>31174.33</v>
      </c>
      <c r="U17" t="n">
        <v>0.55</v>
      </c>
      <c r="V17" t="n">
        <v>0.75</v>
      </c>
      <c r="W17" t="n">
        <v>7.33</v>
      </c>
      <c r="X17" t="n">
        <v>1.83</v>
      </c>
      <c r="Y17" t="n">
        <v>0.5</v>
      </c>
      <c r="Z17" t="n">
        <v>10</v>
      </c>
      <c r="AA17" t="n">
        <v>1077.519118233776</v>
      </c>
      <c r="AB17" t="n">
        <v>1533.23257958354</v>
      </c>
      <c r="AC17" t="n">
        <v>1389.608101065399</v>
      </c>
      <c r="AD17" t="n">
        <v>1077519.118233775</v>
      </c>
      <c r="AE17" t="n">
        <v>1533232.57958354</v>
      </c>
      <c r="AF17" t="n">
        <v>5.17263614509184e-06</v>
      </c>
      <c r="AG17" t="n">
        <v>3.32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1.2587</v>
      </c>
      <c r="E18" t="n">
        <v>79.45</v>
      </c>
      <c r="F18" t="n">
        <v>75.90000000000001</v>
      </c>
      <c r="G18" t="n">
        <v>119.84</v>
      </c>
      <c r="H18" t="n">
        <v>1.65</v>
      </c>
      <c r="I18" t="n">
        <v>38</v>
      </c>
      <c r="J18" t="n">
        <v>182.45</v>
      </c>
      <c r="K18" t="n">
        <v>50.28</v>
      </c>
      <c r="L18" t="n">
        <v>17</v>
      </c>
      <c r="M18" t="n">
        <v>36</v>
      </c>
      <c r="N18" t="n">
        <v>35.17</v>
      </c>
      <c r="O18" t="n">
        <v>22735.98</v>
      </c>
      <c r="P18" t="n">
        <v>872.41</v>
      </c>
      <c r="Q18" t="n">
        <v>1220.56</v>
      </c>
      <c r="R18" t="n">
        <v>199.49</v>
      </c>
      <c r="S18" t="n">
        <v>112.51</v>
      </c>
      <c r="T18" t="n">
        <v>28926.71</v>
      </c>
      <c r="U18" t="n">
        <v>0.5600000000000001</v>
      </c>
      <c r="V18" t="n">
        <v>0.76</v>
      </c>
      <c r="W18" t="n">
        <v>7.32</v>
      </c>
      <c r="X18" t="n">
        <v>1.7</v>
      </c>
      <c r="Y18" t="n">
        <v>0.5</v>
      </c>
      <c r="Z18" t="n">
        <v>10</v>
      </c>
      <c r="AA18" t="n">
        <v>1071.55538691431</v>
      </c>
      <c r="AB18" t="n">
        <v>1524.746616782366</v>
      </c>
      <c r="AC18" t="n">
        <v>1381.917054833486</v>
      </c>
      <c r="AD18" t="n">
        <v>1071555.386914311</v>
      </c>
      <c r="AE18" t="n">
        <v>1524746.616782366</v>
      </c>
      <c r="AF18" t="n">
        <v>5.187886148069402e-06</v>
      </c>
      <c r="AG18" t="n">
        <v>3.310416666666667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1.2614</v>
      </c>
      <c r="E19" t="n">
        <v>79.28</v>
      </c>
      <c r="F19" t="n">
        <v>75.79000000000001</v>
      </c>
      <c r="G19" t="n">
        <v>126.32</v>
      </c>
      <c r="H19" t="n">
        <v>1.74</v>
      </c>
      <c r="I19" t="n">
        <v>36</v>
      </c>
      <c r="J19" t="n">
        <v>183.95</v>
      </c>
      <c r="K19" t="n">
        <v>50.28</v>
      </c>
      <c r="L19" t="n">
        <v>18</v>
      </c>
      <c r="M19" t="n">
        <v>34</v>
      </c>
      <c r="N19" t="n">
        <v>35.67</v>
      </c>
      <c r="O19" t="n">
        <v>22921.24</v>
      </c>
      <c r="P19" t="n">
        <v>866.5</v>
      </c>
      <c r="Q19" t="n">
        <v>1220.55</v>
      </c>
      <c r="R19" t="n">
        <v>196.32</v>
      </c>
      <c r="S19" t="n">
        <v>112.51</v>
      </c>
      <c r="T19" t="n">
        <v>27349.83</v>
      </c>
      <c r="U19" t="n">
        <v>0.57</v>
      </c>
      <c r="V19" t="n">
        <v>0.76</v>
      </c>
      <c r="W19" t="n">
        <v>7.3</v>
      </c>
      <c r="X19" t="n">
        <v>1.59</v>
      </c>
      <c r="Y19" t="n">
        <v>0.5</v>
      </c>
      <c r="Z19" t="n">
        <v>10</v>
      </c>
      <c r="AA19" t="n">
        <v>1064.225246721285</v>
      </c>
      <c r="AB19" t="n">
        <v>1514.31635195766</v>
      </c>
      <c r="AC19" t="n">
        <v>1372.463837696262</v>
      </c>
      <c r="AD19" t="n">
        <v>1064225.246721285</v>
      </c>
      <c r="AE19" t="n">
        <v>1514316.35195766</v>
      </c>
      <c r="AF19" t="n">
        <v>5.199014528620596e-06</v>
      </c>
      <c r="AG19" t="n">
        <v>3.303333333333333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1.2637</v>
      </c>
      <c r="E20" t="n">
        <v>79.13</v>
      </c>
      <c r="F20" t="n">
        <v>75.70999999999999</v>
      </c>
      <c r="G20" t="n">
        <v>133.61</v>
      </c>
      <c r="H20" t="n">
        <v>1.82</v>
      </c>
      <c r="I20" t="n">
        <v>34</v>
      </c>
      <c r="J20" t="n">
        <v>185.46</v>
      </c>
      <c r="K20" t="n">
        <v>50.28</v>
      </c>
      <c r="L20" t="n">
        <v>19</v>
      </c>
      <c r="M20" t="n">
        <v>32</v>
      </c>
      <c r="N20" t="n">
        <v>36.18</v>
      </c>
      <c r="O20" t="n">
        <v>23107.19</v>
      </c>
      <c r="P20" t="n">
        <v>861.02</v>
      </c>
      <c r="Q20" t="n">
        <v>1220.54</v>
      </c>
      <c r="R20" t="n">
        <v>193.52</v>
      </c>
      <c r="S20" t="n">
        <v>112.51</v>
      </c>
      <c r="T20" t="n">
        <v>25961.24</v>
      </c>
      <c r="U20" t="n">
        <v>0.58</v>
      </c>
      <c r="V20" t="n">
        <v>0.76</v>
      </c>
      <c r="W20" t="n">
        <v>7.3</v>
      </c>
      <c r="X20" t="n">
        <v>1.51</v>
      </c>
      <c r="Y20" t="n">
        <v>0.5</v>
      </c>
      <c r="Z20" t="n">
        <v>10</v>
      </c>
      <c r="AA20" t="n">
        <v>1057.730829653028</v>
      </c>
      <c r="AB20" t="n">
        <v>1505.075261320886</v>
      </c>
      <c r="AC20" t="n">
        <v>1364.08839969518</v>
      </c>
      <c r="AD20" t="n">
        <v>1057730.829653028</v>
      </c>
      <c r="AE20" t="n">
        <v>1505075.261320886</v>
      </c>
      <c r="AF20" t="n">
        <v>5.208494260201242e-06</v>
      </c>
      <c r="AG20" t="n">
        <v>3.297083333333333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1.2668</v>
      </c>
      <c r="E21" t="n">
        <v>78.94</v>
      </c>
      <c r="F21" t="n">
        <v>75.58</v>
      </c>
      <c r="G21" t="n">
        <v>141.72</v>
      </c>
      <c r="H21" t="n">
        <v>1.9</v>
      </c>
      <c r="I21" t="n">
        <v>32</v>
      </c>
      <c r="J21" t="n">
        <v>186.97</v>
      </c>
      <c r="K21" t="n">
        <v>50.28</v>
      </c>
      <c r="L21" t="n">
        <v>20</v>
      </c>
      <c r="M21" t="n">
        <v>30</v>
      </c>
      <c r="N21" t="n">
        <v>36.69</v>
      </c>
      <c r="O21" t="n">
        <v>23293.82</v>
      </c>
      <c r="P21" t="n">
        <v>857.49</v>
      </c>
      <c r="Q21" t="n">
        <v>1220.55</v>
      </c>
      <c r="R21" t="n">
        <v>189.25</v>
      </c>
      <c r="S21" t="n">
        <v>112.51</v>
      </c>
      <c r="T21" t="n">
        <v>23837.53</v>
      </c>
      <c r="U21" t="n">
        <v>0.59</v>
      </c>
      <c r="V21" t="n">
        <v>0.76</v>
      </c>
      <c r="W21" t="n">
        <v>7.29</v>
      </c>
      <c r="X21" t="n">
        <v>1.38</v>
      </c>
      <c r="Y21" t="n">
        <v>0.5</v>
      </c>
      <c r="Z21" t="n">
        <v>10</v>
      </c>
      <c r="AA21" t="n">
        <v>1051.839190204756</v>
      </c>
      <c r="AB21" t="n">
        <v>1496.691880092294</v>
      </c>
      <c r="AC21" t="n">
        <v>1356.490325779522</v>
      </c>
      <c r="AD21" t="n">
        <v>1051839.190204756</v>
      </c>
      <c r="AE21" t="n">
        <v>1496691.880092294</v>
      </c>
      <c r="AF21" t="n">
        <v>5.221271289722982e-06</v>
      </c>
      <c r="AG21" t="n">
        <v>3.289166666666667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1.2687</v>
      </c>
      <c r="E22" t="n">
        <v>78.81999999999999</v>
      </c>
      <c r="F22" t="n">
        <v>75.53</v>
      </c>
      <c r="G22" t="n">
        <v>151.06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849.64</v>
      </c>
      <c r="Q22" t="n">
        <v>1220.54</v>
      </c>
      <c r="R22" t="n">
        <v>187.44</v>
      </c>
      <c r="S22" t="n">
        <v>112.51</v>
      </c>
      <c r="T22" t="n">
        <v>22941.84</v>
      </c>
      <c r="U22" t="n">
        <v>0.6</v>
      </c>
      <c r="V22" t="n">
        <v>0.76</v>
      </c>
      <c r="W22" t="n">
        <v>7.29</v>
      </c>
      <c r="X22" t="n">
        <v>1.33</v>
      </c>
      <c r="Y22" t="n">
        <v>0.5</v>
      </c>
      <c r="Z22" t="n">
        <v>10</v>
      </c>
      <c r="AA22" t="n">
        <v>1044.074316825542</v>
      </c>
      <c r="AB22" t="n">
        <v>1485.64302106057</v>
      </c>
      <c r="AC22" t="n">
        <v>1346.476460810527</v>
      </c>
      <c r="AD22" t="n">
        <v>1044074.316825542</v>
      </c>
      <c r="AE22" t="n">
        <v>1485643.02106057</v>
      </c>
      <c r="AF22" t="n">
        <v>5.229102372333081e-06</v>
      </c>
      <c r="AG22" t="n">
        <v>3.284166666666666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1.2704</v>
      </c>
      <c r="E23" t="n">
        <v>78.72</v>
      </c>
      <c r="F23" t="n">
        <v>75.45999999999999</v>
      </c>
      <c r="G23" t="n">
        <v>156.12</v>
      </c>
      <c r="H23" t="n">
        <v>2.05</v>
      </c>
      <c r="I23" t="n">
        <v>29</v>
      </c>
      <c r="J23" t="n">
        <v>190.01</v>
      </c>
      <c r="K23" t="n">
        <v>50.28</v>
      </c>
      <c r="L23" t="n">
        <v>22</v>
      </c>
      <c r="M23" t="n">
        <v>27</v>
      </c>
      <c r="N23" t="n">
        <v>37.74</v>
      </c>
      <c r="O23" t="n">
        <v>23669.2</v>
      </c>
      <c r="P23" t="n">
        <v>847.1799999999999</v>
      </c>
      <c r="Q23" t="n">
        <v>1220.55</v>
      </c>
      <c r="R23" t="n">
        <v>185.15</v>
      </c>
      <c r="S23" t="n">
        <v>112.51</v>
      </c>
      <c r="T23" t="n">
        <v>21801.45</v>
      </c>
      <c r="U23" t="n">
        <v>0.61</v>
      </c>
      <c r="V23" t="n">
        <v>0.76</v>
      </c>
      <c r="W23" t="n">
        <v>7.29</v>
      </c>
      <c r="X23" t="n">
        <v>1.26</v>
      </c>
      <c r="Y23" t="n">
        <v>0.5</v>
      </c>
      <c r="Z23" t="n">
        <v>10</v>
      </c>
      <c r="AA23" t="n">
        <v>1040.481774268391</v>
      </c>
      <c r="AB23" t="n">
        <v>1480.53109014542</v>
      </c>
      <c r="AC23" t="n">
        <v>1341.84338641179</v>
      </c>
      <c r="AD23" t="n">
        <v>1040481.774268391</v>
      </c>
      <c r="AE23" t="n">
        <v>1480531.090145421</v>
      </c>
      <c r="AF23" t="n">
        <v>5.236109130457907e-06</v>
      </c>
      <c r="AG23" t="n">
        <v>3.28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1.2714</v>
      </c>
      <c r="E24" t="n">
        <v>78.65000000000001</v>
      </c>
      <c r="F24" t="n">
        <v>75.42</v>
      </c>
      <c r="G24" t="n">
        <v>161.62</v>
      </c>
      <c r="H24" t="n">
        <v>2.13</v>
      </c>
      <c r="I24" t="n">
        <v>28</v>
      </c>
      <c r="J24" t="n">
        <v>191.55</v>
      </c>
      <c r="K24" t="n">
        <v>50.28</v>
      </c>
      <c r="L24" t="n">
        <v>23</v>
      </c>
      <c r="M24" t="n">
        <v>26</v>
      </c>
      <c r="N24" t="n">
        <v>38.27</v>
      </c>
      <c r="O24" t="n">
        <v>23857.96</v>
      </c>
      <c r="P24" t="n">
        <v>839.5599999999999</v>
      </c>
      <c r="Q24" t="n">
        <v>1220.56</v>
      </c>
      <c r="R24" t="n">
        <v>183.75</v>
      </c>
      <c r="S24" t="n">
        <v>112.51</v>
      </c>
      <c r="T24" t="n">
        <v>21106.01</v>
      </c>
      <c r="U24" t="n">
        <v>0.61</v>
      </c>
      <c r="V24" t="n">
        <v>0.76</v>
      </c>
      <c r="W24" t="n">
        <v>7.29</v>
      </c>
      <c r="X24" t="n">
        <v>1.23</v>
      </c>
      <c r="Y24" t="n">
        <v>0.5</v>
      </c>
      <c r="Z24" t="n">
        <v>10</v>
      </c>
      <c r="AA24" t="n">
        <v>1033.705218834858</v>
      </c>
      <c r="AB24" t="n">
        <v>1470.888536809497</v>
      </c>
      <c r="AC24" t="n">
        <v>1333.10409244623</v>
      </c>
      <c r="AD24" t="n">
        <v>1033705.218834859</v>
      </c>
      <c r="AE24" t="n">
        <v>1470888.536809497</v>
      </c>
      <c r="AF24" t="n">
        <v>5.240230752884275e-06</v>
      </c>
      <c r="AG24" t="n">
        <v>3.277083333333334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1.2739</v>
      </c>
      <c r="E25" t="n">
        <v>78.5</v>
      </c>
      <c r="F25" t="n">
        <v>75.34</v>
      </c>
      <c r="G25" t="n">
        <v>173.85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837.04</v>
      </c>
      <c r="Q25" t="n">
        <v>1220.54</v>
      </c>
      <c r="R25" t="n">
        <v>180.58</v>
      </c>
      <c r="S25" t="n">
        <v>112.51</v>
      </c>
      <c r="T25" t="n">
        <v>19529.52</v>
      </c>
      <c r="U25" t="n">
        <v>0.62</v>
      </c>
      <c r="V25" t="n">
        <v>0.76</v>
      </c>
      <c r="W25" t="n">
        <v>7.29</v>
      </c>
      <c r="X25" t="n">
        <v>1.14</v>
      </c>
      <c r="Y25" t="n">
        <v>0.5</v>
      </c>
      <c r="Z25" t="n">
        <v>10</v>
      </c>
      <c r="AA25" t="n">
        <v>1029.394406315153</v>
      </c>
      <c r="AB25" t="n">
        <v>1464.754559149293</v>
      </c>
      <c r="AC25" t="n">
        <v>1327.544710809108</v>
      </c>
      <c r="AD25" t="n">
        <v>1029394.406315153</v>
      </c>
      <c r="AE25" t="n">
        <v>1464754.559149293</v>
      </c>
      <c r="AF25" t="n">
        <v>5.250534808950196e-06</v>
      </c>
      <c r="AG25" t="n">
        <v>3.270833333333333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1.2755</v>
      </c>
      <c r="E26" t="n">
        <v>78.40000000000001</v>
      </c>
      <c r="F26" t="n">
        <v>75.27</v>
      </c>
      <c r="G26" t="n">
        <v>180.66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831.45</v>
      </c>
      <c r="Q26" t="n">
        <v>1220.55</v>
      </c>
      <c r="R26" t="n">
        <v>178.77</v>
      </c>
      <c r="S26" t="n">
        <v>112.51</v>
      </c>
      <c r="T26" t="n">
        <v>18631.91</v>
      </c>
      <c r="U26" t="n">
        <v>0.63</v>
      </c>
      <c r="V26" t="n">
        <v>0.76</v>
      </c>
      <c r="W26" t="n">
        <v>7.28</v>
      </c>
      <c r="X26" t="n">
        <v>1.07</v>
      </c>
      <c r="Y26" t="n">
        <v>0.5</v>
      </c>
      <c r="Z26" t="n">
        <v>10</v>
      </c>
      <c r="AA26" t="n">
        <v>1023.55376048565</v>
      </c>
      <c r="AB26" t="n">
        <v>1456.443738190235</v>
      </c>
      <c r="AC26" t="n">
        <v>1320.012400131006</v>
      </c>
      <c r="AD26" t="n">
        <v>1023553.76048565</v>
      </c>
      <c r="AE26" t="n">
        <v>1456443.738190235</v>
      </c>
      <c r="AF26" t="n">
        <v>5.257129404832385e-06</v>
      </c>
      <c r="AG26" t="n">
        <v>3.266666666666667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1.2762</v>
      </c>
      <c r="E27" t="n">
        <v>78.36</v>
      </c>
      <c r="F27" t="n">
        <v>75.26000000000001</v>
      </c>
      <c r="G27" t="n">
        <v>188.15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829.53</v>
      </c>
      <c r="Q27" t="n">
        <v>1220.55</v>
      </c>
      <c r="R27" t="n">
        <v>178.11</v>
      </c>
      <c r="S27" t="n">
        <v>112.51</v>
      </c>
      <c r="T27" t="n">
        <v>18303.19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1021.499817231081</v>
      </c>
      <c r="AB27" t="n">
        <v>1453.521123954228</v>
      </c>
      <c r="AC27" t="n">
        <v>1317.363559718453</v>
      </c>
      <c r="AD27" t="n">
        <v>1021499.817231081</v>
      </c>
      <c r="AE27" t="n">
        <v>1453521.123954228</v>
      </c>
      <c r="AF27" t="n">
        <v>5.260014540530842e-06</v>
      </c>
      <c r="AG27" t="n">
        <v>3.265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1.2778</v>
      </c>
      <c r="E28" t="n">
        <v>78.26000000000001</v>
      </c>
      <c r="F28" t="n">
        <v>75.19</v>
      </c>
      <c r="G28" t="n">
        <v>196.16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825.45</v>
      </c>
      <c r="Q28" t="n">
        <v>1220.55</v>
      </c>
      <c r="R28" t="n">
        <v>175.88</v>
      </c>
      <c r="S28" t="n">
        <v>112.51</v>
      </c>
      <c r="T28" t="n">
        <v>17196.65</v>
      </c>
      <c r="U28" t="n">
        <v>0.64</v>
      </c>
      <c r="V28" t="n">
        <v>0.76</v>
      </c>
      <c r="W28" t="n">
        <v>7.29</v>
      </c>
      <c r="X28" t="n">
        <v>0.99</v>
      </c>
      <c r="Y28" t="n">
        <v>0.5</v>
      </c>
      <c r="Z28" t="n">
        <v>10</v>
      </c>
      <c r="AA28" t="n">
        <v>1016.815740799015</v>
      </c>
      <c r="AB28" t="n">
        <v>1446.856018463871</v>
      </c>
      <c r="AC28" t="n">
        <v>1311.322803275376</v>
      </c>
      <c r="AD28" t="n">
        <v>1016815.740799015</v>
      </c>
      <c r="AE28" t="n">
        <v>1446856.018463871</v>
      </c>
      <c r="AF28" t="n">
        <v>5.266609136413031e-06</v>
      </c>
      <c r="AG28" t="n">
        <v>3.260833333333334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1.2788</v>
      </c>
      <c r="E29" t="n">
        <v>78.2</v>
      </c>
      <c r="F29" t="n">
        <v>75.17</v>
      </c>
      <c r="G29" t="n">
        <v>205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820.34</v>
      </c>
      <c r="Q29" t="n">
        <v>1220.54</v>
      </c>
      <c r="R29" t="n">
        <v>175</v>
      </c>
      <c r="S29" t="n">
        <v>112.51</v>
      </c>
      <c r="T29" t="n">
        <v>16759.31</v>
      </c>
      <c r="U29" t="n">
        <v>0.64</v>
      </c>
      <c r="V29" t="n">
        <v>0.76</v>
      </c>
      <c r="W29" t="n">
        <v>7.29</v>
      </c>
      <c r="X29" t="n">
        <v>0.97</v>
      </c>
      <c r="Y29" t="n">
        <v>0.5</v>
      </c>
      <c r="Z29" t="n">
        <v>10</v>
      </c>
      <c r="AA29" t="n">
        <v>1012.084108128118</v>
      </c>
      <c r="AB29" t="n">
        <v>1440.123243849596</v>
      </c>
      <c r="AC29" t="n">
        <v>1305.220716565748</v>
      </c>
      <c r="AD29" t="n">
        <v>1012084.108128118</v>
      </c>
      <c r="AE29" t="n">
        <v>1440123.243849596</v>
      </c>
      <c r="AF29" t="n">
        <v>5.270730758839398e-06</v>
      </c>
      <c r="AG29" t="n">
        <v>3.258333333333333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1.2787</v>
      </c>
      <c r="E30" t="n">
        <v>78.2</v>
      </c>
      <c r="F30" t="n">
        <v>75.17</v>
      </c>
      <c r="G30" t="n">
        <v>205.01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812.09</v>
      </c>
      <c r="Q30" t="n">
        <v>1220.54</v>
      </c>
      <c r="R30" t="n">
        <v>175.13</v>
      </c>
      <c r="S30" t="n">
        <v>112.51</v>
      </c>
      <c r="T30" t="n">
        <v>16825.77</v>
      </c>
      <c r="U30" t="n">
        <v>0.64</v>
      </c>
      <c r="V30" t="n">
        <v>0.76</v>
      </c>
      <c r="W30" t="n">
        <v>7.29</v>
      </c>
      <c r="X30" t="n">
        <v>0.97</v>
      </c>
      <c r="Y30" t="n">
        <v>0.5</v>
      </c>
      <c r="Z30" t="n">
        <v>10</v>
      </c>
      <c r="AA30" t="n">
        <v>1005.956545683876</v>
      </c>
      <c r="AB30" t="n">
        <v>1431.404161084415</v>
      </c>
      <c r="AC30" t="n">
        <v>1297.318387717736</v>
      </c>
      <c r="AD30" t="n">
        <v>1005956.545683876</v>
      </c>
      <c r="AE30" t="n">
        <v>1431404.161084415</v>
      </c>
      <c r="AF30" t="n">
        <v>5.270318596596761e-06</v>
      </c>
      <c r="AG30" t="n">
        <v>3.258333333333333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1.2799</v>
      </c>
      <c r="E31" t="n">
        <v>78.13</v>
      </c>
      <c r="F31" t="n">
        <v>75.13</v>
      </c>
      <c r="G31" t="n">
        <v>214.66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814.65</v>
      </c>
      <c r="Q31" t="n">
        <v>1220.56</v>
      </c>
      <c r="R31" t="n">
        <v>173.8</v>
      </c>
      <c r="S31" t="n">
        <v>112.51</v>
      </c>
      <c r="T31" t="n">
        <v>16166.41</v>
      </c>
      <c r="U31" t="n">
        <v>0.65</v>
      </c>
      <c r="V31" t="n">
        <v>0.76</v>
      </c>
      <c r="W31" t="n">
        <v>7.28</v>
      </c>
      <c r="X31" t="n">
        <v>0.93</v>
      </c>
      <c r="Y31" t="n">
        <v>0.5</v>
      </c>
      <c r="Z31" t="n">
        <v>10</v>
      </c>
      <c r="AA31" t="n">
        <v>1006.748008014902</v>
      </c>
      <c r="AB31" t="n">
        <v>1432.53035533091</v>
      </c>
      <c r="AC31" t="n">
        <v>1298.339086513954</v>
      </c>
      <c r="AD31" t="n">
        <v>1006748.008014902</v>
      </c>
      <c r="AE31" t="n">
        <v>1432530.35533091</v>
      </c>
      <c r="AF31" t="n">
        <v>5.275264543508404e-06</v>
      </c>
      <c r="AG31" t="n">
        <v>3.255416666666667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1.2814</v>
      </c>
      <c r="E32" t="n">
        <v>78.04000000000001</v>
      </c>
      <c r="F32" t="n">
        <v>75.06999999999999</v>
      </c>
      <c r="G32" t="n">
        <v>225.22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809.3</v>
      </c>
      <c r="Q32" t="n">
        <v>1220.54</v>
      </c>
      <c r="R32" t="n">
        <v>171.92</v>
      </c>
      <c r="S32" t="n">
        <v>112.51</v>
      </c>
      <c r="T32" t="n">
        <v>15228.3</v>
      </c>
      <c r="U32" t="n">
        <v>0.65</v>
      </c>
      <c r="V32" t="n">
        <v>0.76</v>
      </c>
      <c r="W32" t="n">
        <v>7.28</v>
      </c>
      <c r="X32" t="n">
        <v>0.87</v>
      </c>
      <c r="Y32" t="n">
        <v>0.5</v>
      </c>
      <c r="Z32" t="n">
        <v>10</v>
      </c>
      <c r="AA32" t="n">
        <v>1001.270190228958</v>
      </c>
      <c r="AB32" t="n">
        <v>1424.735812707668</v>
      </c>
      <c r="AC32" t="n">
        <v>1291.274692163359</v>
      </c>
      <c r="AD32" t="n">
        <v>1001270.190228958</v>
      </c>
      <c r="AE32" t="n">
        <v>1424735.812707668</v>
      </c>
      <c r="AF32" t="n">
        <v>5.281446977147956e-06</v>
      </c>
      <c r="AG32" t="n">
        <v>3.251666666666667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1.2827</v>
      </c>
      <c r="E33" t="n">
        <v>77.95999999999999</v>
      </c>
      <c r="F33" t="n">
        <v>75.03</v>
      </c>
      <c r="G33" t="n">
        <v>236.92</v>
      </c>
      <c r="H33" t="n">
        <v>2.76</v>
      </c>
      <c r="I33" t="n">
        <v>19</v>
      </c>
      <c r="J33" t="n">
        <v>205.59</v>
      </c>
      <c r="K33" t="n">
        <v>50.28</v>
      </c>
      <c r="L33" t="n">
        <v>32</v>
      </c>
      <c r="M33" t="n">
        <v>16</v>
      </c>
      <c r="N33" t="n">
        <v>43.31</v>
      </c>
      <c r="O33" t="n">
        <v>25590.57</v>
      </c>
      <c r="P33" t="n">
        <v>800.71</v>
      </c>
      <c r="Q33" t="n">
        <v>1220.54</v>
      </c>
      <c r="R33" t="n">
        <v>170.23</v>
      </c>
      <c r="S33" t="n">
        <v>112.51</v>
      </c>
      <c r="T33" t="n">
        <v>14391.83</v>
      </c>
      <c r="U33" t="n">
        <v>0.66</v>
      </c>
      <c r="V33" t="n">
        <v>0.76</v>
      </c>
      <c r="W33" t="n">
        <v>7.28</v>
      </c>
      <c r="X33" t="n">
        <v>0.83</v>
      </c>
      <c r="Y33" t="n">
        <v>0.5</v>
      </c>
      <c r="Z33" t="n">
        <v>10</v>
      </c>
      <c r="AA33" t="n">
        <v>993.6259536237839</v>
      </c>
      <c r="AB33" t="n">
        <v>1413.858611170576</v>
      </c>
      <c r="AC33" t="n">
        <v>1281.416404794479</v>
      </c>
      <c r="AD33" t="n">
        <v>993625.9536237839</v>
      </c>
      <c r="AE33" t="n">
        <v>1413858.611170576</v>
      </c>
      <c r="AF33" t="n">
        <v>5.286805086302233e-06</v>
      </c>
      <c r="AG33" t="n">
        <v>3.248333333333333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1.2828</v>
      </c>
      <c r="E34" t="n">
        <v>77.95999999999999</v>
      </c>
      <c r="F34" t="n">
        <v>75.02</v>
      </c>
      <c r="G34" t="n">
        <v>236.9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16</v>
      </c>
      <c r="N34" t="n">
        <v>43.91</v>
      </c>
      <c r="O34" t="n">
        <v>25786.97</v>
      </c>
      <c r="P34" t="n">
        <v>796.35</v>
      </c>
      <c r="Q34" t="n">
        <v>1220.56</v>
      </c>
      <c r="R34" t="n">
        <v>170.04</v>
      </c>
      <c r="S34" t="n">
        <v>112.51</v>
      </c>
      <c r="T34" t="n">
        <v>14296.73</v>
      </c>
      <c r="U34" t="n">
        <v>0.66</v>
      </c>
      <c r="V34" t="n">
        <v>0.76</v>
      </c>
      <c r="W34" t="n">
        <v>7.28</v>
      </c>
      <c r="X34" t="n">
        <v>0.82</v>
      </c>
      <c r="Y34" t="n">
        <v>0.5</v>
      </c>
      <c r="Z34" t="n">
        <v>10</v>
      </c>
      <c r="AA34" t="n">
        <v>990.235120636882</v>
      </c>
      <c r="AB34" t="n">
        <v>1409.03369853611</v>
      </c>
      <c r="AC34" t="n">
        <v>1277.043462441788</v>
      </c>
      <c r="AD34" t="n">
        <v>990235.120636882</v>
      </c>
      <c r="AE34" t="n">
        <v>1409033.69853611</v>
      </c>
      <c r="AF34" t="n">
        <v>5.28721724854487e-06</v>
      </c>
      <c r="AG34" t="n">
        <v>3.248333333333333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1.2841</v>
      </c>
      <c r="E35" t="n">
        <v>77.88</v>
      </c>
      <c r="F35" t="n">
        <v>74.97</v>
      </c>
      <c r="G35" t="n">
        <v>249.9</v>
      </c>
      <c r="H35" t="n">
        <v>2.89</v>
      </c>
      <c r="I35" t="n">
        <v>18</v>
      </c>
      <c r="J35" t="n">
        <v>208.78</v>
      </c>
      <c r="K35" t="n">
        <v>50.28</v>
      </c>
      <c r="L35" t="n">
        <v>34</v>
      </c>
      <c r="M35" t="n">
        <v>13</v>
      </c>
      <c r="N35" t="n">
        <v>44.5</v>
      </c>
      <c r="O35" t="n">
        <v>25984.2</v>
      </c>
      <c r="P35" t="n">
        <v>794.47</v>
      </c>
      <c r="Q35" t="n">
        <v>1220.54</v>
      </c>
      <c r="R35" t="n">
        <v>168.21</v>
      </c>
      <c r="S35" t="n">
        <v>112.51</v>
      </c>
      <c r="T35" t="n">
        <v>13383.93</v>
      </c>
      <c r="U35" t="n">
        <v>0.67</v>
      </c>
      <c r="V35" t="n">
        <v>0.77</v>
      </c>
      <c r="W35" t="n">
        <v>7.28</v>
      </c>
      <c r="X35" t="n">
        <v>0.77</v>
      </c>
      <c r="Y35" t="n">
        <v>0.5</v>
      </c>
      <c r="Z35" t="n">
        <v>10</v>
      </c>
      <c r="AA35" t="n">
        <v>987.5872480738726</v>
      </c>
      <c r="AB35" t="n">
        <v>1405.265965405912</v>
      </c>
      <c r="AC35" t="n">
        <v>1273.6286690503</v>
      </c>
      <c r="AD35" t="n">
        <v>987587.2480738726</v>
      </c>
      <c r="AE35" t="n">
        <v>1405265.965405912</v>
      </c>
      <c r="AF35" t="n">
        <v>5.292575357699149e-06</v>
      </c>
      <c r="AG35" t="n">
        <v>3.245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1.284</v>
      </c>
      <c r="E36" t="n">
        <v>77.88</v>
      </c>
      <c r="F36" t="n">
        <v>74.98</v>
      </c>
      <c r="G36" t="n">
        <v>249.93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12</v>
      </c>
      <c r="N36" t="n">
        <v>45.11</v>
      </c>
      <c r="O36" t="n">
        <v>26182.25</v>
      </c>
      <c r="P36" t="n">
        <v>796.5700000000001</v>
      </c>
      <c r="Q36" t="n">
        <v>1220.54</v>
      </c>
      <c r="R36" t="n">
        <v>168.65</v>
      </c>
      <c r="S36" t="n">
        <v>112.51</v>
      </c>
      <c r="T36" t="n">
        <v>13604.13</v>
      </c>
      <c r="U36" t="n">
        <v>0.67</v>
      </c>
      <c r="V36" t="n">
        <v>0.77</v>
      </c>
      <c r="W36" t="n">
        <v>7.28</v>
      </c>
      <c r="X36" t="n">
        <v>0.78</v>
      </c>
      <c r="Y36" t="n">
        <v>0.5</v>
      </c>
      <c r="Z36" t="n">
        <v>10</v>
      </c>
      <c r="AA36" t="n">
        <v>989.2819383627956</v>
      </c>
      <c r="AB36" t="n">
        <v>1407.677388386081</v>
      </c>
      <c r="AC36" t="n">
        <v>1275.814203686701</v>
      </c>
      <c r="AD36" t="n">
        <v>989281.9383627956</v>
      </c>
      <c r="AE36" t="n">
        <v>1407677.388386081</v>
      </c>
      <c r="AF36" t="n">
        <v>5.292163195456512e-06</v>
      </c>
      <c r="AG36" t="n">
        <v>3.245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1.2858</v>
      </c>
      <c r="E37" t="n">
        <v>77.77</v>
      </c>
      <c r="F37" t="n">
        <v>74.90000000000001</v>
      </c>
      <c r="G37" t="n">
        <v>264.36</v>
      </c>
      <c r="H37" t="n">
        <v>3.02</v>
      </c>
      <c r="I37" t="n">
        <v>17</v>
      </c>
      <c r="J37" t="n">
        <v>212</v>
      </c>
      <c r="K37" t="n">
        <v>50.28</v>
      </c>
      <c r="L37" t="n">
        <v>36</v>
      </c>
      <c r="M37" t="n">
        <v>9</v>
      </c>
      <c r="N37" t="n">
        <v>45.72</v>
      </c>
      <c r="O37" t="n">
        <v>26381.14</v>
      </c>
      <c r="P37" t="n">
        <v>789.13</v>
      </c>
      <c r="Q37" t="n">
        <v>1220.54</v>
      </c>
      <c r="R37" t="n">
        <v>165.99</v>
      </c>
      <c r="S37" t="n">
        <v>112.51</v>
      </c>
      <c r="T37" t="n">
        <v>12280.44</v>
      </c>
      <c r="U37" t="n">
        <v>0.68</v>
      </c>
      <c r="V37" t="n">
        <v>0.77</v>
      </c>
      <c r="W37" t="n">
        <v>7.28</v>
      </c>
      <c r="X37" t="n">
        <v>0.7</v>
      </c>
      <c r="Y37" t="n">
        <v>0.5</v>
      </c>
      <c r="Z37" t="n">
        <v>10</v>
      </c>
      <c r="AA37" t="n">
        <v>981.953384012951</v>
      </c>
      <c r="AB37" t="n">
        <v>1397.249380102712</v>
      </c>
      <c r="AC37" t="n">
        <v>1266.363031710899</v>
      </c>
      <c r="AD37" t="n">
        <v>981953.384012951</v>
      </c>
      <c r="AE37" t="n">
        <v>1397249.380102712</v>
      </c>
      <c r="AF37" t="n">
        <v>5.299582115823975e-06</v>
      </c>
      <c r="AG37" t="n">
        <v>3.240416666666667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1.2854</v>
      </c>
      <c r="E38" t="n">
        <v>77.8</v>
      </c>
      <c r="F38" t="n">
        <v>74.93000000000001</v>
      </c>
      <c r="G38" t="n">
        <v>264.44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792.38</v>
      </c>
      <c r="Q38" t="n">
        <v>1220.56</v>
      </c>
      <c r="R38" t="n">
        <v>166.61</v>
      </c>
      <c r="S38" t="n">
        <v>112.51</v>
      </c>
      <c r="T38" t="n">
        <v>12588.08</v>
      </c>
      <c r="U38" t="n">
        <v>0.68</v>
      </c>
      <c r="V38" t="n">
        <v>0.77</v>
      </c>
      <c r="W38" t="n">
        <v>7.28</v>
      </c>
      <c r="X38" t="n">
        <v>0.73</v>
      </c>
      <c r="Y38" t="n">
        <v>0.5</v>
      </c>
      <c r="Z38" t="n">
        <v>10</v>
      </c>
      <c r="AA38" t="n">
        <v>984.8352931694066</v>
      </c>
      <c r="AB38" t="n">
        <v>1401.35013055373</v>
      </c>
      <c r="AC38" t="n">
        <v>1270.079647260988</v>
      </c>
      <c r="AD38" t="n">
        <v>984835.2931694066</v>
      </c>
      <c r="AE38" t="n">
        <v>1401350.13055373</v>
      </c>
      <c r="AF38" t="n">
        <v>5.297933466853428e-06</v>
      </c>
      <c r="AG38" t="n">
        <v>3.241666666666667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1.2853</v>
      </c>
      <c r="E39" t="n">
        <v>77.8</v>
      </c>
      <c r="F39" t="n">
        <v>74.93000000000001</v>
      </c>
      <c r="G39" t="n">
        <v>264.46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5</v>
      </c>
      <c r="N39" t="n">
        <v>46.97</v>
      </c>
      <c r="O39" t="n">
        <v>26781.46</v>
      </c>
      <c r="P39" t="n">
        <v>795.12</v>
      </c>
      <c r="Q39" t="n">
        <v>1220.54</v>
      </c>
      <c r="R39" t="n">
        <v>166.68</v>
      </c>
      <c r="S39" t="n">
        <v>112.51</v>
      </c>
      <c r="T39" t="n">
        <v>12625.8</v>
      </c>
      <c r="U39" t="n">
        <v>0.67</v>
      </c>
      <c r="V39" t="n">
        <v>0.77</v>
      </c>
      <c r="W39" t="n">
        <v>7.29</v>
      </c>
      <c r="X39" t="n">
        <v>0.73</v>
      </c>
      <c r="Y39" t="n">
        <v>0.5</v>
      </c>
      <c r="Z39" t="n">
        <v>10</v>
      </c>
      <c r="AA39" t="n">
        <v>986.9591363785115</v>
      </c>
      <c r="AB39" t="n">
        <v>1404.372207421809</v>
      </c>
      <c r="AC39" t="n">
        <v>1272.818633213833</v>
      </c>
      <c r="AD39" t="n">
        <v>986959.1363785116</v>
      </c>
      <c r="AE39" t="n">
        <v>1404372.207421809</v>
      </c>
      <c r="AF39" t="n">
        <v>5.297521304610791e-06</v>
      </c>
      <c r="AG39" t="n">
        <v>3.241666666666667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1.2851</v>
      </c>
      <c r="E40" t="n">
        <v>77.81</v>
      </c>
      <c r="F40" t="n">
        <v>74.94</v>
      </c>
      <c r="G40" t="n">
        <v>264.5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796.04</v>
      </c>
      <c r="Q40" t="n">
        <v>1220.54</v>
      </c>
      <c r="R40" t="n">
        <v>166.75</v>
      </c>
      <c r="S40" t="n">
        <v>112.51</v>
      </c>
      <c r="T40" t="n">
        <v>12659.69</v>
      </c>
      <c r="U40" t="n">
        <v>0.67</v>
      </c>
      <c r="V40" t="n">
        <v>0.77</v>
      </c>
      <c r="W40" t="n">
        <v>7.29</v>
      </c>
      <c r="X40" t="n">
        <v>0.74</v>
      </c>
      <c r="Y40" t="n">
        <v>0.5</v>
      </c>
      <c r="Z40" t="n">
        <v>10</v>
      </c>
      <c r="AA40" t="n">
        <v>987.8477117813321</v>
      </c>
      <c r="AB40" t="n">
        <v>1405.636586618397</v>
      </c>
      <c r="AC40" t="n">
        <v>1273.964572582585</v>
      </c>
      <c r="AD40" t="n">
        <v>987847.7117813322</v>
      </c>
      <c r="AE40" t="n">
        <v>1405636.586618397</v>
      </c>
      <c r="AF40" t="n">
        <v>5.296696980125517e-06</v>
      </c>
      <c r="AG40" t="n">
        <v>3.242083333333333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1.2852</v>
      </c>
      <c r="E41" t="n">
        <v>77.81</v>
      </c>
      <c r="F41" t="n">
        <v>74.93000000000001</v>
      </c>
      <c r="G41" t="n">
        <v>264.47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800.87</v>
      </c>
      <c r="Q41" t="n">
        <v>1220.54</v>
      </c>
      <c r="R41" t="n">
        <v>166.53</v>
      </c>
      <c r="S41" t="n">
        <v>112.51</v>
      </c>
      <c r="T41" t="n">
        <v>12551.95</v>
      </c>
      <c r="U41" t="n">
        <v>0.68</v>
      </c>
      <c r="V41" t="n">
        <v>0.77</v>
      </c>
      <c r="W41" t="n">
        <v>7.29</v>
      </c>
      <c r="X41" t="n">
        <v>0.74</v>
      </c>
      <c r="Y41" t="n">
        <v>0.5</v>
      </c>
      <c r="Z41" t="n">
        <v>10</v>
      </c>
      <c r="AA41" t="n">
        <v>991.3395879805449</v>
      </c>
      <c r="AB41" t="n">
        <v>1410.605276511604</v>
      </c>
      <c r="AC41" t="n">
        <v>1278.467823960897</v>
      </c>
      <c r="AD41" t="n">
        <v>991339.5879805449</v>
      </c>
      <c r="AE41" t="n">
        <v>1410605.276511604</v>
      </c>
      <c r="AF41" t="n">
        <v>5.297109142368154e-06</v>
      </c>
      <c r="AG41" t="n">
        <v>3.242083333333333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0.8827</v>
      </c>
      <c r="E2" t="n">
        <v>113.29</v>
      </c>
      <c r="F2" t="n">
        <v>101.49</v>
      </c>
      <c r="G2" t="n">
        <v>10.59</v>
      </c>
      <c r="H2" t="n">
        <v>0.22</v>
      </c>
      <c r="I2" t="n">
        <v>575</v>
      </c>
      <c r="J2" t="n">
        <v>80.84</v>
      </c>
      <c r="K2" t="n">
        <v>35.1</v>
      </c>
      <c r="L2" t="n">
        <v>1</v>
      </c>
      <c r="M2" t="n">
        <v>573</v>
      </c>
      <c r="N2" t="n">
        <v>9.74</v>
      </c>
      <c r="O2" t="n">
        <v>10204.21</v>
      </c>
      <c r="P2" t="n">
        <v>789.89</v>
      </c>
      <c r="Q2" t="n">
        <v>1220.67</v>
      </c>
      <c r="R2" t="n">
        <v>1067.28</v>
      </c>
      <c r="S2" t="n">
        <v>112.51</v>
      </c>
      <c r="T2" t="n">
        <v>460133.55</v>
      </c>
      <c r="U2" t="n">
        <v>0.11</v>
      </c>
      <c r="V2" t="n">
        <v>0.57</v>
      </c>
      <c r="W2" t="n">
        <v>8.19</v>
      </c>
      <c r="X2" t="n">
        <v>27.28</v>
      </c>
      <c r="Y2" t="n">
        <v>0.5</v>
      </c>
      <c r="Z2" t="n">
        <v>10</v>
      </c>
      <c r="AA2" t="n">
        <v>1413.846202385802</v>
      </c>
      <c r="AB2" t="n">
        <v>2011.801947024076</v>
      </c>
      <c r="AC2" t="n">
        <v>1823.347821165624</v>
      </c>
      <c r="AD2" t="n">
        <v>1413846.202385802</v>
      </c>
      <c r="AE2" t="n">
        <v>2011801.947024076</v>
      </c>
      <c r="AF2" t="n">
        <v>5.078077185186866e-06</v>
      </c>
      <c r="AG2" t="n">
        <v>4.720416666666667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1.0985</v>
      </c>
      <c r="E3" t="n">
        <v>91.03</v>
      </c>
      <c r="F3" t="n">
        <v>85.06999999999999</v>
      </c>
      <c r="G3" t="n">
        <v>21.63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651.09</v>
      </c>
      <c r="Q3" t="n">
        <v>1220.6</v>
      </c>
      <c r="R3" t="n">
        <v>510.1</v>
      </c>
      <c r="S3" t="n">
        <v>112.51</v>
      </c>
      <c r="T3" t="n">
        <v>183242.42</v>
      </c>
      <c r="U3" t="n">
        <v>0.22</v>
      </c>
      <c r="V3" t="n">
        <v>0.67</v>
      </c>
      <c r="W3" t="n">
        <v>7.64</v>
      </c>
      <c r="X3" t="n">
        <v>10.87</v>
      </c>
      <c r="Y3" t="n">
        <v>0.5</v>
      </c>
      <c r="Z3" t="n">
        <v>10</v>
      </c>
      <c r="AA3" t="n">
        <v>949.0810947746666</v>
      </c>
      <c r="AB3" t="n">
        <v>1350.474465418835</v>
      </c>
      <c r="AC3" t="n">
        <v>1223.969724109118</v>
      </c>
      <c r="AD3" t="n">
        <v>949081.0947746666</v>
      </c>
      <c r="AE3" t="n">
        <v>1350474.465418835</v>
      </c>
      <c r="AF3" t="n">
        <v>6.319551136204568e-06</v>
      </c>
      <c r="AG3" t="n">
        <v>3.792916666666667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1.1717</v>
      </c>
      <c r="E4" t="n">
        <v>85.34999999999999</v>
      </c>
      <c r="F4" t="n">
        <v>80.93000000000001</v>
      </c>
      <c r="G4" t="n">
        <v>33.03</v>
      </c>
      <c r="H4" t="n">
        <v>0.63</v>
      </c>
      <c r="I4" t="n">
        <v>147</v>
      </c>
      <c r="J4" t="n">
        <v>83.25</v>
      </c>
      <c r="K4" t="n">
        <v>35.1</v>
      </c>
      <c r="L4" t="n">
        <v>3</v>
      </c>
      <c r="M4" t="n">
        <v>145</v>
      </c>
      <c r="N4" t="n">
        <v>10.15</v>
      </c>
      <c r="O4" t="n">
        <v>10501.19</v>
      </c>
      <c r="P4" t="n">
        <v>608.78</v>
      </c>
      <c r="Q4" t="n">
        <v>1220.67</v>
      </c>
      <c r="R4" t="n">
        <v>370.22</v>
      </c>
      <c r="S4" t="n">
        <v>112.51</v>
      </c>
      <c r="T4" t="n">
        <v>113744.38</v>
      </c>
      <c r="U4" t="n">
        <v>0.3</v>
      </c>
      <c r="V4" t="n">
        <v>0.71</v>
      </c>
      <c r="W4" t="n">
        <v>7.48</v>
      </c>
      <c r="X4" t="n">
        <v>6.72</v>
      </c>
      <c r="Y4" t="n">
        <v>0.5</v>
      </c>
      <c r="Z4" t="n">
        <v>10</v>
      </c>
      <c r="AA4" t="n">
        <v>839.6551797736566</v>
      </c>
      <c r="AB4" t="n">
        <v>1194.769220758956</v>
      </c>
      <c r="AC4" t="n">
        <v>1082.850058222218</v>
      </c>
      <c r="AD4" t="n">
        <v>839655.1797736567</v>
      </c>
      <c r="AE4" t="n">
        <v>1194769.220758956</v>
      </c>
      <c r="AF4" t="n">
        <v>6.740662782240229e-06</v>
      </c>
      <c r="AG4" t="n">
        <v>3.55625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78.97</v>
      </c>
      <c r="G5" t="n">
        <v>44.7</v>
      </c>
      <c r="H5" t="n">
        <v>0.83</v>
      </c>
      <c r="I5" t="n">
        <v>106</v>
      </c>
      <c r="J5" t="n">
        <v>84.45999999999999</v>
      </c>
      <c r="K5" t="n">
        <v>35.1</v>
      </c>
      <c r="L5" t="n">
        <v>4</v>
      </c>
      <c r="M5" t="n">
        <v>104</v>
      </c>
      <c r="N5" t="n">
        <v>10.36</v>
      </c>
      <c r="O5" t="n">
        <v>10650.22</v>
      </c>
      <c r="P5" t="n">
        <v>582.9</v>
      </c>
      <c r="Q5" t="n">
        <v>1220.6</v>
      </c>
      <c r="R5" t="n">
        <v>303.64</v>
      </c>
      <c r="S5" t="n">
        <v>112.51</v>
      </c>
      <c r="T5" t="n">
        <v>80662.37</v>
      </c>
      <c r="U5" t="n">
        <v>0.37</v>
      </c>
      <c r="V5" t="n">
        <v>0.73</v>
      </c>
      <c r="W5" t="n">
        <v>7.42</v>
      </c>
      <c r="X5" t="n">
        <v>4.77</v>
      </c>
      <c r="Y5" t="n">
        <v>0.5</v>
      </c>
      <c r="Z5" t="n">
        <v>10</v>
      </c>
      <c r="AA5" t="n">
        <v>785.7891063642531</v>
      </c>
      <c r="AB5" t="n">
        <v>1118.12165387317</v>
      </c>
      <c r="AC5" t="n">
        <v>1013.382398005677</v>
      </c>
      <c r="AD5" t="n">
        <v>785789.1063642531</v>
      </c>
      <c r="AE5" t="n">
        <v>1118121.65387317</v>
      </c>
      <c r="AF5" t="n">
        <v>6.956971496597346e-06</v>
      </c>
      <c r="AG5" t="n">
        <v>3.445416666666667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1.231</v>
      </c>
      <c r="E6" t="n">
        <v>81.23999999999999</v>
      </c>
      <c r="F6" t="n">
        <v>77.93000000000001</v>
      </c>
      <c r="G6" t="n">
        <v>57.02</v>
      </c>
      <c r="H6" t="n">
        <v>1.02</v>
      </c>
      <c r="I6" t="n">
        <v>82</v>
      </c>
      <c r="J6" t="n">
        <v>85.67</v>
      </c>
      <c r="K6" t="n">
        <v>35.1</v>
      </c>
      <c r="L6" t="n">
        <v>5</v>
      </c>
      <c r="M6" t="n">
        <v>80</v>
      </c>
      <c r="N6" t="n">
        <v>10.57</v>
      </c>
      <c r="O6" t="n">
        <v>10799.59</v>
      </c>
      <c r="P6" t="n">
        <v>563.75</v>
      </c>
      <c r="Q6" t="n">
        <v>1220.54</v>
      </c>
      <c r="R6" t="n">
        <v>268.43</v>
      </c>
      <c r="S6" t="n">
        <v>112.51</v>
      </c>
      <c r="T6" t="n">
        <v>63173.01</v>
      </c>
      <c r="U6" t="n">
        <v>0.42</v>
      </c>
      <c r="V6" t="n">
        <v>0.74</v>
      </c>
      <c r="W6" t="n">
        <v>7.39</v>
      </c>
      <c r="X6" t="n">
        <v>3.73</v>
      </c>
      <c r="Y6" t="n">
        <v>0.5</v>
      </c>
      <c r="Z6" t="n">
        <v>10</v>
      </c>
      <c r="AA6" t="n">
        <v>753.2990215163029</v>
      </c>
      <c r="AB6" t="n">
        <v>1071.890588679668</v>
      </c>
      <c r="AC6" t="n">
        <v>971.4819951775407</v>
      </c>
      <c r="AD6" t="n">
        <v>753299.0215163029</v>
      </c>
      <c r="AE6" t="n">
        <v>1071890.588679668</v>
      </c>
      <c r="AF6" t="n">
        <v>7.081809238659831e-06</v>
      </c>
      <c r="AG6" t="n">
        <v>3.385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1.2458</v>
      </c>
      <c r="E7" t="n">
        <v>80.27</v>
      </c>
      <c r="F7" t="n">
        <v>77.22</v>
      </c>
      <c r="G7" t="n">
        <v>69.15000000000001</v>
      </c>
      <c r="H7" t="n">
        <v>1.21</v>
      </c>
      <c r="I7" t="n">
        <v>67</v>
      </c>
      <c r="J7" t="n">
        <v>86.88</v>
      </c>
      <c r="K7" t="n">
        <v>35.1</v>
      </c>
      <c r="L7" t="n">
        <v>6</v>
      </c>
      <c r="M7" t="n">
        <v>65</v>
      </c>
      <c r="N7" t="n">
        <v>10.78</v>
      </c>
      <c r="O7" t="n">
        <v>10949.33</v>
      </c>
      <c r="P7" t="n">
        <v>547.54</v>
      </c>
      <c r="Q7" t="n">
        <v>1220.55</v>
      </c>
      <c r="R7" t="n">
        <v>244.7</v>
      </c>
      <c r="S7" t="n">
        <v>112.51</v>
      </c>
      <c r="T7" t="n">
        <v>51387.44</v>
      </c>
      <c r="U7" t="n">
        <v>0.46</v>
      </c>
      <c r="V7" t="n">
        <v>0.74</v>
      </c>
      <c r="W7" t="n">
        <v>7.36</v>
      </c>
      <c r="X7" t="n">
        <v>3.02</v>
      </c>
      <c r="Y7" t="n">
        <v>0.5</v>
      </c>
      <c r="Z7" t="n">
        <v>10</v>
      </c>
      <c r="AA7" t="n">
        <v>729.3518877243534</v>
      </c>
      <c r="AB7" t="n">
        <v>1037.815531359435</v>
      </c>
      <c r="AC7" t="n">
        <v>940.598894774518</v>
      </c>
      <c r="AD7" t="n">
        <v>729351.8877243535</v>
      </c>
      <c r="AE7" t="n">
        <v>1037815.531359435</v>
      </c>
      <c r="AF7" t="n">
        <v>7.166952030481248e-06</v>
      </c>
      <c r="AG7" t="n">
        <v>3.344583333333333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1.2567</v>
      </c>
      <c r="E8" t="n">
        <v>79.58</v>
      </c>
      <c r="F8" t="n">
        <v>76.72</v>
      </c>
      <c r="G8" t="n">
        <v>82.2</v>
      </c>
      <c r="H8" t="n">
        <v>1.39</v>
      </c>
      <c r="I8" t="n">
        <v>56</v>
      </c>
      <c r="J8" t="n">
        <v>88.09999999999999</v>
      </c>
      <c r="K8" t="n">
        <v>35.1</v>
      </c>
      <c r="L8" t="n">
        <v>7</v>
      </c>
      <c r="M8" t="n">
        <v>54</v>
      </c>
      <c r="N8" t="n">
        <v>11</v>
      </c>
      <c r="O8" t="n">
        <v>11099.43</v>
      </c>
      <c r="P8" t="n">
        <v>530.88</v>
      </c>
      <c r="Q8" t="n">
        <v>1220.54</v>
      </c>
      <c r="R8" t="n">
        <v>227.43</v>
      </c>
      <c r="S8" t="n">
        <v>112.51</v>
      </c>
      <c r="T8" t="n">
        <v>42804.51</v>
      </c>
      <c r="U8" t="n">
        <v>0.49</v>
      </c>
      <c r="V8" t="n">
        <v>0.75</v>
      </c>
      <c r="W8" t="n">
        <v>7.34</v>
      </c>
      <c r="X8" t="n">
        <v>2.52</v>
      </c>
      <c r="Y8" t="n">
        <v>0.5</v>
      </c>
      <c r="Z8" t="n">
        <v>10</v>
      </c>
      <c r="AA8" t="n">
        <v>708.547133542221</v>
      </c>
      <c r="AB8" t="n">
        <v>1008.211855301641</v>
      </c>
      <c r="AC8" t="n">
        <v>913.7683221536312</v>
      </c>
      <c r="AD8" t="n">
        <v>708547.133542221</v>
      </c>
      <c r="AE8" t="n">
        <v>1008211.855301641</v>
      </c>
      <c r="AF8" t="n">
        <v>7.229658546079454e-06</v>
      </c>
      <c r="AG8" t="n">
        <v>3.315833333333333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1.2648</v>
      </c>
      <c r="E9" t="n">
        <v>79.06</v>
      </c>
      <c r="F9" t="n">
        <v>76.34</v>
      </c>
      <c r="G9" t="n">
        <v>95.43000000000001</v>
      </c>
      <c r="H9" t="n">
        <v>1.57</v>
      </c>
      <c r="I9" t="n">
        <v>48</v>
      </c>
      <c r="J9" t="n">
        <v>89.31999999999999</v>
      </c>
      <c r="K9" t="n">
        <v>35.1</v>
      </c>
      <c r="L9" t="n">
        <v>8</v>
      </c>
      <c r="M9" t="n">
        <v>46</v>
      </c>
      <c r="N9" t="n">
        <v>11.22</v>
      </c>
      <c r="O9" t="n">
        <v>11249.89</v>
      </c>
      <c r="P9" t="n">
        <v>514.75</v>
      </c>
      <c r="Q9" t="n">
        <v>1220.57</v>
      </c>
      <c r="R9" t="n">
        <v>214.97</v>
      </c>
      <c r="S9" t="n">
        <v>112.51</v>
      </c>
      <c r="T9" t="n">
        <v>36616.24</v>
      </c>
      <c r="U9" t="n">
        <v>0.52</v>
      </c>
      <c r="V9" t="n">
        <v>0.75</v>
      </c>
      <c r="W9" t="n">
        <v>7.32</v>
      </c>
      <c r="X9" t="n">
        <v>2.14</v>
      </c>
      <c r="Y9" t="n">
        <v>0.5</v>
      </c>
      <c r="Z9" t="n">
        <v>10</v>
      </c>
      <c r="AA9" t="n">
        <v>690.4328613725925</v>
      </c>
      <c r="AB9" t="n">
        <v>982.4365425708164</v>
      </c>
      <c r="AC9" t="n">
        <v>890.4074936301616</v>
      </c>
      <c r="AD9" t="n">
        <v>690432.8613725925</v>
      </c>
      <c r="AE9" t="n">
        <v>982436.5425708165</v>
      </c>
      <c r="AF9" t="n">
        <v>7.276256965927662e-06</v>
      </c>
      <c r="AG9" t="n">
        <v>3.294166666666667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1.2706</v>
      </c>
      <c r="E10" t="n">
        <v>78.7</v>
      </c>
      <c r="F10" t="n">
        <v>76.09</v>
      </c>
      <c r="G10" t="n">
        <v>108.7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37</v>
      </c>
      <c r="N10" t="n">
        <v>11.44</v>
      </c>
      <c r="O10" t="n">
        <v>11400.71</v>
      </c>
      <c r="P10" t="n">
        <v>502.08</v>
      </c>
      <c r="Q10" t="n">
        <v>1220.54</v>
      </c>
      <c r="R10" t="n">
        <v>206.37</v>
      </c>
      <c r="S10" t="n">
        <v>112.51</v>
      </c>
      <c r="T10" t="n">
        <v>32347.3</v>
      </c>
      <c r="U10" t="n">
        <v>0.55</v>
      </c>
      <c r="V10" t="n">
        <v>0.75</v>
      </c>
      <c r="W10" t="n">
        <v>7.31</v>
      </c>
      <c r="X10" t="n">
        <v>1.89</v>
      </c>
      <c r="Y10" t="n">
        <v>0.5</v>
      </c>
      <c r="Z10" t="n">
        <v>10</v>
      </c>
      <c r="AA10" t="n">
        <v>676.8361384403461</v>
      </c>
      <c r="AB10" t="n">
        <v>963.0893790518414</v>
      </c>
      <c r="AC10" t="n">
        <v>872.8726619832194</v>
      </c>
      <c r="AD10" t="n">
        <v>676836.1384403461</v>
      </c>
      <c r="AE10" t="n">
        <v>963089.3790518414</v>
      </c>
      <c r="AF10" t="n">
        <v>7.309623735695515e-06</v>
      </c>
      <c r="AG10" t="n">
        <v>3.279166666666667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1.2746</v>
      </c>
      <c r="E11" t="n">
        <v>78.45999999999999</v>
      </c>
      <c r="F11" t="n">
        <v>75.91</v>
      </c>
      <c r="G11" t="n">
        <v>119.86</v>
      </c>
      <c r="H11" t="n">
        <v>1.91</v>
      </c>
      <c r="I11" t="n">
        <v>38</v>
      </c>
      <c r="J11" t="n">
        <v>91.77</v>
      </c>
      <c r="K11" t="n">
        <v>35.1</v>
      </c>
      <c r="L11" t="n">
        <v>10</v>
      </c>
      <c r="M11" t="n">
        <v>20</v>
      </c>
      <c r="N11" t="n">
        <v>11.67</v>
      </c>
      <c r="O11" t="n">
        <v>11551.91</v>
      </c>
      <c r="P11" t="n">
        <v>491.75</v>
      </c>
      <c r="Q11" t="n">
        <v>1220.55</v>
      </c>
      <c r="R11" t="n">
        <v>199.58</v>
      </c>
      <c r="S11" t="n">
        <v>112.51</v>
      </c>
      <c r="T11" t="n">
        <v>28971.34</v>
      </c>
      <c r="U11" t="n">
        <v>0.5600000000000001</v>
      </c>
      <c r="V11" t="n">
        <v>0.76</v>
      </c>
      <c r="W11" t="n">
        <v>7.33</v>
      </c>
      <c r="X11" t="n">
        <v>1.71</v>
      </c>
      <c r="Y11" t="n">
        <v>0.5</v>
      </c>
      <c r="Z11" t="n">
        <v>10</v>
      </c>
      <c r="AA11" t="n">
        <v>666.3065193918655</v>
      </c>
      <c r="AB11" t="n">
        <v>948.1064848251503</v>
      </c>
      <c r="AC11" t="n">
        <v>859.2932797863763</v>
      </c>
      <c r="AD11" t="n">
        <v>666306.5193918656</v>
      </c>
      <c r="AE11" t="n">
        <v>948106.4848251503</v>
      </c>
      <c r="AF11" t="n">
        <v>7.332635301052655e-06</v>
      </c>
      <c r="AG11" t="n">
        <v>3.269166666666667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1.2761</v>
      </c>
      <c r="E12" t="n">
        <v>78.36</v>
      </c>
      <c r="F12" t="n">
        <v>75.84999999999999</v>
      </c>
      <c r="G12" t="n">
        <v>126.42</v>
      </c>
      <c r="H12" t="n">
        <v>2.08</v>
      </c>
      <c r="I12" t="n">
        <v>36</v>
      </c>
      <c r="J12" t="n">
        <v>93</v>
      </c>
      <c r="K12" t="n">
        <v>35.1</v>
      </c>
      <c r="L12" t="n">
        <v>11</v>
      </c>
      <c r="M12" t="n">
        <v>3</v>
      </c>
      <c r="N12" t="n">
        <v>11.9</v>
      </c>
      <c r="O12" t="n">
        <v>11703.47</v>
      </c>
      <c r="P12" t="n">
        <v>491.78</v>
      </c>
      <c r="Q12" t="n">
        <v>1220.55</v>
      </c>
      <c r="R12" t="n">
        <v>196.81</v>
      </c>
      <c r="S12" t="n">
        <v>112.51</v>
      </c>
      <c r="T12" t="n">
        <v>27595.71</v>
      </c>
      <c r="U12" t="n">
        <v>0.57</v>
      </c>
      <c r="V12" t="n">
        <v>0.76</v>
      </c>
      <c r="W12" t="n">
        <v>7.35</v>
      </c>
      <c r="X12" t="n">
        <v>1.65</v>
      </c>
      <c r="Y12" t="n">
        <v>0.5</v>
      </c>
      <c r="Z12" t="n">
        <v>10</v>
      </c>
      <c r="AA12" t="n">
        <v>665.3381540772491</v>
      </c>
      <c r="AB12" t="n">
        <v>946.7285702952048</v>
      </c>
      <c r="AC12" t="n">
        <v>858.0444404263961</v>
      </c>
      <c r="AD12" t="n">
        <v>665338.1540772491</v>
      </c>
      <c r="AE12" t="n">
        <v>946728.5702952048</v>
      </c>
      <c r="AF12" t="n">
        <v>7.341264638061583e-06</v>
      </c>
      <c r="AG12" t="n">
        <v>3.265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1.2765</v>
      </c>
      <c r="E13" t="n">
        <v>78.34</v>
      </c>
      <c r="F13" t="n">
        <v>75.83</v>
      </c>
      <c r="G13" t="n">
        <v>126.38</v>
      </c>
      <c r="H13" t="n">
        <v>2.24</v>
      </c>
      <c r="I13" t="n">
        <v>36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497.94</v>
      </c>
      <c r="Q13" t="n">
        <v>1220.67</v>
      </c>
      <c r="R13" t="n">
        <v>195.8</v>
      </c>
      <c r="S13" t="n">
        <v>112.51</v>
      </c>
      <c r="T13" t="n">
        <v>27092.18</v>
      </c>
      <c r="U13" t="n">
        <v>0.57</v>
      </c>
      <c r="V13" t="n">
        <v>0.76</v>
      </c>
      <c r="W13" t="n">
        <v>7.35</v>
      </c>
      <c r="X13" t="n">
        <v>1.63</v>
      </c>
      <c r="Y13" t="n">
        <v>0.5</v>
      </c>
      <c r="Z13" t="n">
        <v>10</v>
      </c>
      <c r="AA13" t="n">
        <v>669.7035023910267</v>
      </c>
      <c r="AB13" t="n">
        <v>952.9401484868609</v>
      </c>
      <c r="AC13" t="n">
        <v>863.6741534200187</v>
      </c>
      <c r="AD13" t="n">
        <v>669703.5023910267</v>
      </c>
      <c r="AE13" t="n">
        <v>952940.1484868609</v>
      </c>
      <c r="AF13" t="n">
        <v>7.343565794597297e-06</v>
      </c>
      <c r="AG13" t="n">
        <v>3.264166666666667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0.7671</v>
      </c>
      <c r="E2" t="n">
        <v>130.36</v>
      </c>
      <c r="F2" t="n">
        <v>111.23</v>
      </c>
      <c r="G2" t="n">
        <v>8.68</v>
      </c>
      <c r="H2" t="n">
        <v>0.16</v>
      </c>
      <c r="I2" t="n">
        <v>769</v>
      </c>
      <c r="J2" t="n">
        <v>107.41</v>
      </c>
      <c r="K2" t="n">
        <v>41.65</v>
      </c>
      <c r="L2" t="n">
        <v>1</v>
      </c>
      <c r="M2" t="n">
        <v>767</v>
      </c>
      <c r="N2" t="n">
        <v>14.77</v>
      </c>
      <c r="O2" t="n">
        <v>13481.73</v>
      </c>
      <c r="P2" t="n">
        <v>1053.29</v>
      </c>
      <c r="Q2" t="n">
        <v>1220.77</v>
      </c>
      <c r="R2" t="n">
        <v>1398.74</v>
      </c>
      <c r="S2" t="n">
        <v>112.51</v>
      </c>
      <c r="T2" t="n">
        <v>624896.04</v>
      </c>
      <c r="U2" t="n">
        <v>0.08</v>
      </c>
      <c r="V2" t="n">
        <v>0.52</v>
      </c>
      <c r="W2" t="n">
        <v>8.52</v>
      </c>
      <c r="X2" t="n">
        <v>37.02</v>
      </c>
      <c r="Y2" t="n">
        <v>0.5</v>
      </c>
      <c r="Z2" t="n">
        <v>10</v>
      </c>
      <c r="AA2" t="n">
        <v>2112.070670051639</v>
      </c>
      <c r="AB2" t="n">
        <v>3005.325387649817</v>
      </c>
      <c r="AC2" t="n">
        <v>2723.803655509362</v>
      </c>
      <c r="AD2" t="n">
        <v>2112070.670051639</v>
      </c>
      <c r="AE2" t="n">
        <v>3005325.387649817</v>
      </c>
      <c r="AF2" t="n">
        <v>3.821691782173678e-06</v>
      </c>
      <c r="AG2" t="n">
        <v>5.431666666666668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1.0338</v>
      </c>
      <c r="E3" t="n">
        <v>96.73</v>
      </c>
      <c r="F3" t="n">
        <v>88.05</v>
      </c>
      <c r="G3" t="n">
        <v>17.67</v>
      </c>
      <c r="H3" t="n">
        <v>0.32</v>
      </c>
      <c r="I3" t="n">
        <v>299</v>
      </c>
      <c r="J3" t="n">
        <v>108.68</v>
      </c>
      <c r="K3" t="n">
        <v>41.65</v>
      </c>
      <c r="L3" t="n">
        <v>2</v>
      </c>
      <c r="M3" t="n">
        <v>297</v>
      </c>
      <c r="N3" t="n">
        <v>15.03</v>
      </c>
      <c r="O3" t="n">
        <v>13638.32</v>
      </c>
      <c r="P3" t="n">
        <v>825.88</v>
      </c>
      <c r="Q3" t="n">
        <v>1220.62</v>
      </c>
      <c r="R3" t="n">
        <v>611.37</v>
      </c>
      <c r="S3" t="n">
        <v>112.51</v>
      </c>
      <c r="T3" t="n">
        <v>233562.21</v>
      </c>
      <c r="U3" t="n">
        <v>0.18</v>
      </c>
      <c r="V3" t="n">
        <v>0.65</v>
      </c>
      <c r="W3" t="n">
        <v>7.74</v>
      </c>
      <c r="X3" t="n">
        <v>13.85</v>
      </c>
      <c r="Y3" t="n">
        <v>0.5</v>
      </c>
      <c r="Z3" t="n">
        <v>10</v>
      </c>
      <c r="AA3" t="n">
        <v>1242.216022648688</v>
      </c>
      <c r="AB3" t="n">
        <v>1767.584486043834</v>
      </c>
      <c r="AC3" t="n">
        <v>1602.00725827989</v>
      </c>
      <c r="AD3" t="n">
        <v>1242216.022648688</v>
      </c>
      <c r="AE3" t="n">
        <v>1767584.486043834</v>
      </c>
      <c r="AF3" t="n">
        <v>5.150391036906725e-06</v>
      </c>
      <c r="AG3" t="n">
        <v>4.030416666666667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1.1244</v>
      </c>
      <c r="E4" t="n">
        <v>88.93000000000001</v>
      </c>
      <c r="F4" t="n">
        <v>82.77</v>
      </c>
      <c r="G4" t="n">
        <v>26.7</v>
      </c>
      <c r="H4" t="n">
        <v>0.48</v>
      </c>
      <c r="I4" t="n">
        <v>186</v>
      </c>
      <c r="J4" t="n">
        <v>109.96</v>
      </c>
      <c r="K4" t="n">
        <v>41.65</v>
      </c>
      <c r="L4" t="n">
        <v>3</v>
      </c>
      <c r="M4" t="n">
        <v>184</v>
      </c>
      <c r="N4" t="n">
        <v>15.31</v>
      </c>
      <c r="O4" t="n">
        <v>13795.21</v>
      </c>
      <c r="P4" t="n">
        <v>768.45</v>
      </c>
      <c r="Q4" t="n">
        <v>1220.57</v>
      </c>
      <c r="R4" t="n">
        <v>432.51</v>
      </c>
      <c r="S4" t="n">
        <v>112.51</v>
      </c>
      <c r="T4" t="n">
        <v>144694.19</v>
      </c>
      <c r="U4" t="n">
        <v>0.26</v>
      </c>
      <c r="V4" t="n">
        <v>0.6899999999999999</v>
      </c>
      <c r="W4" t="n">
        <v>7.55</v>
      </c>
      <c r="X4" t="n">
        <v>8.56</v>
      </c>
      <c r="Y4" t="n">
        <v>0.5</v>
      </c>
      <c r="Z4" t="n">
        <v>10</v>
      </c>
      <c r="AA4" t="n">
        <v>1069.220145040951</v>
      </c>
      <c r="AB4" t="n">
        <v>1521.42373474635</v>
      </c>
      <c r="AC4" t="n">
        <v>1378.905441424262</v>
      </c>
      <c r="AD4" t="n">
        <v>1069220.145040951</v>
      </c>
      <c r="AE4" t="n">
        <v>1521423.73474635</v>
      </c>
      <c r="AF4" t="n">
        <v>5.601760187558446e-06</v>
      </c>
      <c r="AG4" t="n">
        <v>3.705416666666667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1.1717</v>
      </c>
      <c r="E5" t="n">
        <v>85.34999999999999</v>
      </c>
      <c r="F5" t="n">
        <v>80.34</v>
      </c>
      <c r="G5" t="n">
        <v>35.97</v>
      </c>
      <c r="H5" t="n">
        <v>0.63</v>
      </c>
      <c r="I5" t="n">
        <v>134</v>
      </c>
      <c r="J5" t="n">
        <v>111.23</v>
      </c>
      <c r="K5" t="n">
        <v>41.65</v>
      </c>
      <c r="L5" t="n">
        <v>4</v>
      </c>
      <c r="M5" t="n">
        <v>132</v>
      </c>
      <c r="N5" t="n">
        <v>15.58</v>
      </c>
      <c r="O5" t="n">
        <v>13952.52</v>
      </c>
      <c r="P5" t="n">
        <v>738.8</v>
      </c>
      <c r="Q5" t="n">
        <v>1220.62</v>
      </c>
      <c r="R5" t="n">
        <v>349.75</v>
      </c>
      <c r="S5" t="n">
        <v>112.51</v>
      </c>
      <c r="T5" t="n">
        <v>103573.32</v>
      </c>
      <c r="U5" t="n">
        <v>0.32</v>
      </c>
      <c r="V5" t="n">
        <v>0.71</v>
      </c>
      <c r="W5" t="n">
        <v>7.47</v>
      </c>
      <c r="X5" t="n">
        <v>6.13</v>
      </c>
      <c r="Y5" t="n">
        <v>0.5</v>
      </c>
      <c r="Z5" t="n">
        <v>10</v>
      </c>
      <c r="AA5" t="n">
        <v>991.2774507735626</v>
      </c>
      <c r="AB5" t="n">
        <v>1410.516859713668</v>
      </c>
      <c r="AC5" t="n">
        <v>1278.387689544032</v>
      </c>
      <c r="AD5" t="n">
        <v>991277.4507735625</v>
      </c>
      <c r="AE5" t="n">
        <v>1410516.859713668</v>
      </c>
      <c r="AF5" t="n">
        <v>5.83740876179494e-06</v>
      </c>
      <c r="AG5" t="n">
        <v>3.55625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1.2009</v>
      </c>
      <c r="E6" t="n">
        <v>83.27</v>
      </c>
      <c r="F6" t="n">
        <v>78.92</v>
      </c>
      <c r="G6" t="n">
        <v>45.53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102</v>
      </c>
      <c r="N6" t="n">
        <v>15.86</v>
      </c>
      <c r="O6" t="n">
        <v>14110.24</v>
      </c>
      <c r="P6" t="n">
        <v>717.89</v>
      </c>
      <c r="Q6" t="n">
        <v>1220.56</v>
      </c>
      <c r="R6" t="n">
        <v>302.04</v>
      </c>
      <c r="S6" t="n">
        <v>112.51</v>
      </c>
      <c r="T6" t="n">
        <v>79869.07000000001</v>
      </c>
      <c r="U6" t="n">
        <v>0.37</v>
      </c>
      <c r="V6" t="n">
        <v>0.73</v>
      </c>
      <c r="W6" t="n">
        <v>7.42</v>
      </c>
      <c r="X6" t="n">
        <v>4.72</v>
      </c>
      <c r="Y6" t="n">
        <v>0.5</v>
      </c>
      <c r="Z6" t="n">
        <v>10</v>
      </c>
      <c r="AA6" t="n">
        <v>944.3612497901852</v>
      </c>
      <c r="AB6" t="n">
        <v>1343.758463838601</v>
      </c>
      <c r="AC6" t="n">
        <v>1217.882839231419</v>
      </c>
      <c r="AD6" t="n">
        <v>944361.2497901851</v>
      </c>
      <c r="AE6" t="n">
        <v>1343758.463838601</v>
      </c>
      <c r="AF6" t="n">
        <v>5.982883145890197e-06</v>
      </c>
      <c r="AG6" t="n">
        <v>3.469583333333333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78.09999999999999</v>
      </c>
      <c r="G7" t="n">
        <v>54.49</v>
      </c>
      <c r="H7" t="n">
        <v>0.93</v>
      </c>
      <c r="I7" t="n">
        <v>86</v>
      </c>
      <c r="J7" t="n">
        <v>113.79</v>
      </c>
      <c r="K7" t="n">
        <v>41.65</v>
      </c>
      <c r="L7" t="n">
        <v>6</v>
      </c>
      <c r="M7" t="n">
        <v>84</v>
      </c>
      <c r="N7" t="n">
        <v>16.14</v>
      </c>
      <c r="O7" t="n">
        <v>14268.39</v>
      </c>
      <c r="P7" t="n">
        <v>703.74</v>
      </c>
      <c r="Q7" t="n">
        <v>1220.54</v>
      </c>
      <c r="R7" t="n">
        <v>274.72</v>
      </c>
      <c r="S7" t="n">
        <v>112.51</v>
      </c>
      <c r="T7" t="n">
        <v>66301.17</v>
      </c>
      <c r="U7" t="n">
        <v>0.41</v>
      </c>
      <c r="V7" t="n">
        <v>0.73</v>
      </c>
      <c r="W7" t="n">
        <v>7.38</v>
      </c>
      <c r="X7" t="n">
        <v>3.9</v>
      </c>
      <c r="Y7" t="n">
        <v>0.5</v>
      </c>
      <c r="Z7" t="n">
        <v>10</v>
      </c>
      <c r="AA7" t="n">
        <v>915.940242377314</v>
      </c>
      <c r="AB7" t="n">
        <v>1303.317404582569</v>
      </c>
      <c r="AC7" t="n">
        <v>1181.230067625749</v>
      </c>
      <c r="AD7" t="n">
        <v>915940.242377314</v>
      </c>
      <c r="AE7" t="n">
        <v>1303317.404582569</v>
      </c>
      <c r="AF7" t="n">
        <v>6.072060936140372e-06</v>
      </c>
      <c r="AG7" t="n">
        <v>3.41875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1.2332</v>
      </c>
      <c r="E8" t="n">
        <v>81.09</v>
      </c>
      <c r="F8" t="n">
        <v>77.45</v>
      </c>
      <c r="G8" t="n">
        <v>64.55</v>
      </c>
      <c r="H8" t="n">
        <v>1.07</v>
      </c>
      <c r="I8" t="n">
        <v>72</v>
      </c>
      <c r="J8" t="n">
        <v>115.08</v>
      </c>
      <c r="K8" t="n">
        <v>41.65</v>
      </c>
      <c r="L8" t="n">
        <v>7</v>
      </c>
      <c r="M8" t="n">
        <v>70</v>
      </c>
      <c r="N8" t="n">
        <v>16.43</v>
      </c>
      <c r="O8" t="n">
        <v>14426.96</v>
      </c>
      <c r="P8" t="n">
        <v>689.99</v>
      </c>
      <c r="Q8" t="n">
        <v>1220.54</v>
      </c>
      <c r="R8" t="n">
        <v>252.64</v>
      </c>
      <c r="S8" t="n">
        <v>112.51</v>
      </c>
      <c r="T8" t="n">
        <v>55330.96</v>
      </c>
      <c r="U8" t="n">
        <v>0.45</v>
      </c>
      <c r="V8" t="n">
        <v>0.74</v>
      </c>
      <c r="W8" t="n">
        <v>7.36</v>
      </c>
      <c r="X8" t="n">
        <v>3.25</v>
      </c>
      <c r="Y8" t="n">
        <v>0.5</v>
      </c>
      <c r="Z8" t="n">
        <v>10</v>
      </c>
      <c r="AA8" t="n">
        <v>891.8678196645903</v>
      </c>
      <c r="AB8" t="n">
        <v>1269.064070095888</v>
      </c>
      <c r="AC8" t="n">
        <v>1150.185390043876</v>
      </c>
      <c r="AD8" t="n">
        <v>891867.8196645903</v>
      </c>
      <c r="AE8" t="n">
        <v>1269064.070095888</v>
      </c>
      <c r="AF8" t="n">
        <v>6.143801728296937e-06</v>
      </c>
      <c r="AG8" t="n">
        <v>3.37875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1.244</v>
      </c>
      <c r="E9" t="n">
        <v>80.39</v>
      </c>
      <c r="F9" t="n">
        <v>76.97</v>
      </c>
      <c r="G9" t="n">
        <v>74.48999999999999</v>
      </c>
      <c r="H9" t="n">
        <v>1.21</v>
      </c>
      <c r="I9" t="n">
        <v>62</v>
      </c>
      <c r="J9" t="n">
        <v>116.37</v>
      </c>
      <c r="K9" t="n">
        <v>41.65</v>
      </c>
      <c r="L9" t="n">
        <v>8</v>
      </c>
      <c r="M9" t="n">
        <v>60</v>
      </c>
      <c r="N9" t="n">
        <v>16.72</v>
      </c>
      <c r="O9" t="n">
        <v>14585.96</v>
      </c>
      <c r="P9" t="n">
        <v>677.87</v>
      </c>
      <c r="Q9" t="n">
        <v>1220.55</v>
      </c>
      <c r="R9" t="n">
        <v>236.36</v>
      </c>
      <c r="S9" t="n">
        <v>112.51</v>
      </c>
      <c r="T9" t="n">
        <v>47238.67</v>
      </c>
      <c r="U9" t="n">
        <v>0.48</v>
      </c>
      <c r="V9" t="n">
        <v>0.75</v>
      </c>
      <c r="W9" t="n">
        <v>7.34</v>
      </c>
      <c r="X9" t="n">
        <v>2.77</v>
      </c>
      <c r="Y9" t="n">
        <v>0.5</v>
      </c>
      <c r="Z9" t="n">
        <v>10</v>
      </c>
      <c r="AA9" t="n">
        <v>872.8149038011794</v>
      </c>
      <c r="AB9" t="n">
        <v>1241.953134574178</v>
      </c>
      <c r="AC9" t="n">
        <v>1125.614052250713</v>
      </c>
      <c r="AD9" t="n">
        <v>872814.9038011794</v>
      </c>
      <c r="AE9" t="n">
        <v>1241953.134574178</v>
      </c>
      <c r="AF9" t="n">
        <v>6.19760732241436e-06</v>
      </c>
      <c r="AG9" t="n">
        <v>3.349583333333333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1.251</v>
      </c>
      <c r="E10" t="n">
        <v>79.94</v>
      </c>
      <c r="F10" t="n">
        <v>76.68000000000001</v>
      </c>
      <c r="G10" t="n">
        <v>83.65000000000001</v>
      </c>
      <c r="H10" t="n">
        <v>1.35</v>
      </c>
      <c r="I10" t="n">
        <v>55</v>
      </c>
      <c r="J10" t="n">
        <v>117.66</v>
      </c>
      <c r="K10" t="n">
        <v>41.65</v>
      </c>
      <c r="L10" t="n">
        <v>9</v>
      </c>
      <c r="M10" t="n">
        <v>53</v>
      </c>
      <c r="N10" t="n">
        <v>17.01</v>
      </c>
      <c r="O10" t="n">
        <v>14745.39</v>
      </c>
      <c r="P10" t="n">
        <v>667.35</v>
      </c>
      <c r="Q10" t="n">
        <v>1220.56</v>
      </c>
      <c r="R10" t="n">
        <v>226.47</v>
      </c>
      <c r="S10" t="n">
        <v>112.51</v>
      </c>
      <c r="T10" t="n">
        <v>42331.6</v>
      </c>
      <c r="U10" t="n">
        <v>0.5</v>
      </c>
      <c r="V10" t="n">
        <v>0.75</v>
      </c>
      <c r="W10" t="n">
        <v>7.33</v>
      </c>
      <c r="X10" t="n">
        <v>2.48</v>
      </c>
      <c r="Y10" t="n">
        <v>0.5</v>
      </c>
      <c r="Z10" t="n">
        <v>10</v>
      </c>
      <c r="AA10" t="n">
        <v>858.6779895405814</v>
      </c>
      <c r="AB10" t="n">
        <v>1221.837317460272</v>
      </c>
      <c r="AC10" t="n">
        <v>1107.382570091218</v>
      </c>
      <c r="AD10" t="n">
        <v>858677.9895405814</v>
      </c>
      <c r="AE10" t="n">
        <v>1221837.317460272</v>
      </c>
      <c r="AF10" t="n">
        <v>6.232481318601578e-06</v>
      </c>
      <c r="AG10" t="n">
        <v>3.330833333333333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1.2585</v>
      </c>
      <c r="E11" t="n">
        <v>79.45999999999999</v>
      </c>
      <c r="F11" t="n">
        <v>76.36</v>
      </c>
      <c r="G11" t="n">
        <v>95.45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46</v>
      </c>
      <c r="N11" t="n">
        <v>17.31</v>
      </c>
      <c r="O11" t="n">
        <v>14905.25</v>
      </c>
      <c r="P11" t="n">
        <v>655.86</v>
      </c>
      <c r="Q11" t="n">
        <v>1220.56</v>
      </c>
      <c r="R11" t="n">
        <v>215.48</v>
      </c>
      <c r="S11" t="n">
        <v>112.51</v>
      </c>
      <c r="T11" t="n">
        <v>36868.71</v>
      </c>
      <c r="U11" t="n">
        <v>0.52</v>
      </c>
      <c r="V11" t="n">
        <v>0.75</v>
      </c>
      <c r="W11" t="n">
        <v>7.32</v>
      </c>
      <c r="X11" t="n">
        <v>2.16</v>
      </c>
      <c r="Y11" t="n">
        <v>0.5</v>
      </c>
      <c r="Z11" t="n">
        <v>10</v>
      </c>
      <c r="AA11" t="n">
        <v>843.4999552412548</v>
      </c>
      <c r="AB11" t="n">
        <v>1200.240061051579</v>
      </c>
      <c r="AC11" t="n">
        <v>1087.808421416098</v>
      </c>
      <c r="AD11" t="n">
        <v>843499.9552412549</v>
      </c>
      <c r="AE11" t="n">
        <v>1200240.061051579</v>
      </c>
      <c r="AF11" t="n">
        <v>6.269846314516456e-06</v>
      </c>
      <c r="AG11" t="n">
        <v>3.310833333333333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1.264</v>
      </c>
      <c r="E12" t="n">
        <v>79.11</v>
      </c>
      <c r="F12" t="n">
        <v>76.12</v>
      </c>
      <c r="G12" t="n">
        <v>106.22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645.15</v>
      </c>
      <c r="Q12" t="n">
        <v>1220.54</v>
      </c>
      <c r="R12" t="n">
        <v>207.25</v>
      </c>
      <c r="S12" t="n">
        <v>112.51</v>
      </c>
      <c r="T12" t="n">
        <v>32782.67</v>
      </c>
      <c r="U12" t="n">
        <v>0.54</v>
      </c>
      <c r="V12" t="n">
        <v>0.75</v>
      </c>
      <c r="W12" t="n">
        <v>7.32</v>
      </c>
      <c r="X12" t="n">
        <v>1.92</v>
      </c>
      <c r="Y12" t="n">
        <v>0.5</v>
      </c>
      <c r="Z12" t="n">
        <v>10</v>
      </c>
      <c r="AA12" t="n">
        <v>830.7242470032498</v>
      </c>
      <c r="AB12" t="n">
        <v>1182.061142676682</v>
      </c>
      <c r="AC12" t="n">
        <v>1071.332400374838</v>
      </c>
      <c r="AD12" t="n">
        <v>830724.2470032498</v>
      </c>
      <c r="AE12" t="n">
        <v>1182061.142676682</v>
      </c>
      <c r="AF12" t="n">
        <v>6.2972473115207e-06</v>
      </c>
      <c r="AG12" t="n">
        <v>3.29625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1.2689</v>
      </c>
      <c r="E13" t="n">
        <v>78.81</v>
      </c>
      <c r="F13" t="n">
        <v>75.91</v>
      </c>
      <c r="G13" t="n">
        <v>116.78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634.38</v>
      </c>
      <c r="Q13" t="n">
        <v>1220.54</v>
      </c>
      <c r="R13" t="n">
        <v>200.16</v>
      </c>
      <c r="S13" t="n">
        <v>112.51</v>
      </c>
      <c r="T13" t="n">
        <v>29257.21</v>
      </c>
      <c r="U13" t="n">
        <v>0.5600000000000001</v>
      </c>
      <c r="V13" t="n">
        <v>0.76</v>
      </c>
      <c r="W13" t="n">
        <v>7.31</v>
      </c>
      <c r="X13" t="n">
        <v>1.71</v>
      </c>
      <c r="Y13" t="n">
        <v>0.5</v>
      </c>
      <c r="Z13" t="n">
        <v>10</v>
      </c>
      <c r="AA13" t="n">
        <v>818.5237575650375</v>
      </c>
      <c r="AB13" t="n">
        <v>1164.700719481412</v>
      </c>
      <c r="AC13" t="n">
        <v>1055.598202555598</v>
      </c>
      <c r="AD13" t="n">
        <v>818523.7575650375</v>
      </c>
      <c r="AE13" t="n">
        <v>1164700.719481412</v>
      </c>
      <c r="AF13" t="n">
        <v>6.321659108851753e-06</v>
      </c>
      <c r="AG13" t="n">
        <v>3.28375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1.2716</v>
      </c>
      <c r="E14" t="n">
        <v>78.64</v>
      </c>
      <c r="F14" t="n">
        <v>75.8</v>
      </c>
      <c r="G14" t="n">
        <v>126.34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626.86</v>
      </c>
      <c r="Q14" t="n">
        <v>1220.55</v>
      </c>
      <c r="R14" t="n">
        <v>196.51</v>
      </c>
      <c r="S14" t="n">
        <v>112.51</v>
      </c>
      <c r="T14" t="n">
        <v>27447.42</v>
      </c>
      <c r="U14" t="n">
        <v>0.57</v>
      </c>
      <c r="V14" t="n">
        <v>0.76</v>
      </c>
      <c r="W14" t="n">
        <v>7.31</v>
      </c>
      <c r="X14" t="n">
        <v>1.6</v>
      </c>
      <c r="Y14" t="n">
        <v>0.5</v>
      </c>
      <c r="Z14" t="n">
        <v>10</v>
      </c>
      <c r="AA14" t="n">
        <v>810.6627273493581</v>
      </c>
      <c r="AB14" t="n">
        <v>1153.515036154023</v>
      </c>
      <c r="AC14" t="n">
        <v>1045.460330210155</v>
      </c>
      <c r="AD14" t="n">
        <v>810662.727349358</v>
      </c>
      <c r="AE14" t="n">
        <v>1153515.036154023</v>
      </c>
      <c r="AF14" t="n">
        <v>6.33511050738111e-06</v>
      </c>
      <c r="AG14" t="n">
        <v>3.276666666666667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1.2753</v>
      </c>
      <c r="E15" t="n">
        <v>78.41</v>
      </c>
      <c r="F15" t="n">
        <v>75.64</v>
      </c>
      <c r="G15" t="n">
        <v>137.53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616.27</v>
      </c>
      <c r="Q15" t="n">
        <v>1220.54</v>
      </c>
      <c r="R15" t="n">
        <v>191.22</v>
      </c>
      <c r="S15" t="n">
        <v>112.51</v>
      </c>
      <c r="T15" t="n">
        <v>24814.79</v>
      </c>
      <c r="U15" t="n">
        <v>0.59</v>
      </c>
      <c r="V15" t="n">
        <v>0.76</v>
      </c>
      <c r="W15" t="n">
        <v>7.3</v>
      </c>
      <c r="X15" t="n">
        <v>1.44</v>
      </c>
      <c r="Y15" t="n">
        <v>0.5</v>
      </c>
      <c r="Z15" t="n">
        <v>10</v>
      </c>
      <c r="AA15" t="n">
        <v>799.6934022683827</v>
      </c>
      <c r="AB15" t="n">
        <v>1137.906471715962</v>
      </c>
      <c r="AC15" t="n">
        <v>1031.313887016898</v>
      </c>
      <c r="AD15" t="n">
        <v>799693.4022683827</v>
      </c>
      <c r="AE15" t="n">
        <v>1137906.471715962</v>
      </c>
      <c r="AF15" t="n">
        <v>6.353543905365782e-06</v>
      </c>
      <c r="AG15" t="n">
        <v>3.267083333333333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1.2784</v>
      </c>
      <c r="E16" t="n">
        <v>78.22</v>
      </c>
      <c r="F16" t="n">
        <v>75.52</v>
      </c>
      <c r="G16" t="n">
        <v>151.04</v>
      </c>
      <c r="H16" t="n">
        <v>2.11</v>
      </c>
      <c r="I16" t="n">
        <v>30</v>
      </c>
      <c r="J16" t="n">
        <v>125.49</v>
      </c>
      <c r="K16" t="n">
        <v>41.65</v>
      </c>
      <c r="L16" t="n">
        <v>15</v>
      </c>
      <c r="M16" t="n">
        <v>27</v>
      </c>
      <c r="N16" t="n">
        <v>18.84</v>
      </c>
      <c r="O16" t="n">
        <v>15711.24</v>
      </c>
      <c r="P16" t="n">
        <v>605.36</v>
      </c>
      <c r="Q16" t="n">
        <v>1220.54</v>
      </c>
      <c r="R16" t="n">
        <v>186.76</v>
      </c>
      <c r="S16" t="n">
        <v>112.51</v>
      </c>
      <c r="T16" t="n">
        <v>22599.88</v>
      </c>
      <c r="U16" t="n">
        <v>0.6</v>
      </c>
      <c r="V16" t="n">
        <v>0.76</v>
      </c>
      <c r="W16" t="n">
        <v>7.3</v>
      </c>
      <c r="X16" t="n">
        <v>1.32</v>
      </c>
      <c r="Y16" t="n">
        <v>0.5</v>
      </c>
      <c r="Z16" t="n">
        <v>10</v>
      </c>
      <c r="AA16" t="n">
        <v>789.0758498615912</v>
      </c>
      <c r="AB16" t="n">
        <v>1122.798454614407</v>
      </c>
      <c r="AC16" t="n">
        <v>1017.621102742083</v>
      </c>
      <c r="AD16" t="n">
        <v>789075.8498615912</v>
      </c>
      <c r="AE16" t="n">
        <v>1122798.454614407</v>
      </c>
      <c r="AF16" t="n">
        <v>6.368988103677265e-06</v>
      </c>
      <c r="AG16" t="n">
        <v>3.259166666666667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1.2807</v>
      </c>
      <c r="E17" t="n">
        <v>78.08</v>
      </c>
      <c r="F17" t="n">
        <v>75.43000000000001</v>
      </c>
      <c r="G17" t="n">
        <v>161.63</v>
      </c>
      <c r="H17" t="n">
        <v>2.23</v>
      </c>
      <c r="I17" t="n">
        <v>28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599.9400000000001</v>
      </c>
      <c r="Q17" t="n">
        <v>1220.54</v>
      </c>
      <c r="R17" t="n">
        <v>183.64</v>
      </c>
      <c r="S17" t="n">
        <v>112.51</v>
      </c>
      <c r="T17" t="n">
        <v>21052.24</v>
      </c>
      <c r="U17" t="n">
        <v>0.61</v>
      </c>
      <c r="V17" t="n">
        <v>0.76</v>
      </c>
      <c r="W17" t="n">
        <v>7.3</v>
      </c>
      <c r="X17" t="n">
        <v>1.23</v>
      </c>
      <c r="Y17" t="n">
        <v>0.5</v>
      </c>
      <c r="Z17" t="n">
        <v>10</v>
      </c>
      <c r="AA17" t="n">
        <v>783.2359413186076</v>
      </c>
      <c r="AB17" t="n">
        <v>1114.488682761294</v>
      </c>
      <c r="AC17" t="n">
        <v>1010.089742895667</v>
      </c>
      <c r="AD17" t="n">
        <v>783235.9413186077</v>
      </c>
      <c r="AE17" t="n">
        <v>1114488.682761294</v>
      </c>
      <c r="AF17" t="n">
        <v>6.380446702424494e-06</v>
      </c>
      <c r="AG17" t="n">
        <v>3.253333333333333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1.2816</v>
      </c>
      <c r="E18" t="n">
        <v>78.02</v>
      </c>
      <c r="F18" t="n">
        <v>75.39</v>
      </c>
      <c r="G18" t="n">
        <v>167.53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16</v>
      </c>
      <c r="N18" t="n">
        <v>19.48</v>
      </c>
      <c r="O18" t="n">
        <v>16036.82</v>
      </c>
      <c r="P18" t="n">
        <v>592.49</v>
      </c>
      <c r="Q18" t="n">
        <v>1220.54</v>
      </c>
      <c r="R18" t="n">
        <v>182.16</v>
      </c>
      <c r="S18" t="n">
        <v>112.51</v>
      </c>
      <c r="T18" t="n">
        <v>20317.33</v>
      </c>
      <c r="U18" t="n">
        <v>0.62</v>
      </c>
      <c r="V18" t="n">
        <v>0.76</v>
      </c>
      <c r="W18" t="n">
        <v>7.3</v>
      </c>
      <c r="X18" t="n">
        <v>1.19</v>
      </c>
      <c r="Y18" t="n">
        <v>0.5</v>
      </c>
      <c r="Z18" t="n">
        <v>10</v>
      </c>
      <c r="AA18" t="n">
        <v>776.9368827328962</v>
      </c>
      <c r="AB18" t="n">
        <v>1105.525573261994</v>
      </c>
      <c r="AC18" t="n">
        <v>1001.966246345427</v>
      </c>
      <c r="AD18" t="n">
        <v>776936.8827328961</v>
      </c>
      <c r="AE18" t="n">
        <v>1105525.573261994</v>
      </c>
      <c r="AF18" t="n">
        <v>6.38493050193428e-06</v>
      </c>
      <c r="AG18" t="n">
        <v>3.250833333333333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1.2824</v>
      </c>
      <c r="E19" t="n">
        <v>77.98</v>
      </c>
      <c r="F19" t="n">
        <v>75.36</v>
      </c>
      <c r="G19" t="n">
        <v>173.92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591.8099999999999</v>
      </c>
      <c r="Q19" t="n">
        <v>1220.54</v>
      </c>
      <c r="R19" t="n">
        <v>180.89</v>
      </c>
      <c r="S19" t="n">
        <v>112.51</v>
      </c>
      <c r="T19" t="n">
        <v>19686.77</v>
      </c>
      <c r="U19" t="n">
        <v>0.62</v>
      </c>
      <c r="V19" t="n">
        <v>0.76</v>
      </c>
      <c r="W19" t="n">
        <v>7.32</v>
      </c>
      <c r="X19" t="n">
        <v>1.17</v>
      </c>
      <c r="Y19" t="n">
        <v>0.5</v>
      </c>
      <c r="Z19" t="n">
        <v>10</v>
      </c>
      <c r="AA19" t="n">
        <v>775.8282457438802</v>
      </c>
      <c r="AB19" t="n">
        <v>1103.948062179613</v>
      </c>
      <c r="AC19" t="n">
        <v>1000.536507499027</v>
      </c>
      <c r="AD19" t="n">
        <v>775828.2457438802</v>
      </c>
      <c r="AE19" t="n">
        <v>1103948.062179613</v>
      </c>
      <c r="AF19" t="n">
        <v>6.388916101498533e-06</v>
      </c>
      <c r="AG19" t="n">
        <v>3.249166666666667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1.2824</v>
      </c>
      <c r="E20" t="n">
        <v>77.98</v>
      </c>
      <c r="F20" t="n">
        <v>75.36</v>
      </c>
      <c r="G20" t="n">
        <v>173.91</v>
      </c>
      <c r="H20" t="n">
        <v>2.57</v>
      </c>
      <c r="I20" t="n">
        <v>26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597</v>
      </c>
      <c r="Q20" t="n">
        <v>1220.54</v>
      </c>
      <c r="R20" t="n">
        <v>180.8</v>
      </c>
      <c r="S20" t="n">
        <v>112.51</v>
      </c>
      <c r="T20" t="n">
        <v>19640.1</v>
      </c>
      <c r="U20" t="n">
        <v>0.62</v>
      </c>
      <c r="V20" t="n">
        <v>0.76</v>
      </c>
      <c r="W20" t="n">
        <v>7.32</v>
      </c>
      <c r="X20" t="n">
        <v>1.16</v>
      </c>
      <c r="Y20" t="n">
        <v>0.5</v>
      </c>
      <c r="Z20" t="n">
        <v>10</v>
      </c>
      <c r="AA20" t="n">
        <v>779.7198677695479</v>
      </c>
      <c r="AB20" t="n">
        <v>1109.48556177123</v>
      </c>
      <c r="AC20" t="n">
        <v>1005.555285729168</v>
      </c>
      <c r="AD20" t="n">
        <v>779719.867769548</v>
      </c>
      <c r="AE20" t="n">
        <v>1109485.56177123</v>
      </c>
      <c r="AF20" t="n">
        <v>6.388916101498533e-06</v>
      </c>
      <c r="AG20" t="n">
        <v>3.249166666666667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1.2823</v>
      </c>
      <c r="E21" t="n">
        <v>77.98999999999999</v>
      </c>
      <c r="F21" t="n">
        <v>75.37</v>
      </c>
      <c r="G21" t="n">
        <v>173.94</v>
      </c>
      <c r="H21" t="n">
        <v>2.67</v>
      </c>
      <c r="I21" t="n">
        <v>26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602.78</v>
      </c>
      <c r="Q21" t="n">
        <v>1220.54</v>
      </c>
      <c r="R21" t="n">
        <v>180.87</v>
      </c>
      <c r="S21" t="n">
        <v>112.51</v>
      </c>
      <c r="T21" t="n">
        <v>19674.67</v>
      </c>
      <c r="U21" t="n">
        <v>0.62</v>
      </c>
      <c r="V21" t="n">
        <v>0.76</v>
      </c>
      <c r="W21" t="n">
        <v>7.33</v>
      </c>
      <c r="X21" t="n">
        <v>1.17</v>
      </c>
      <c r="Y21" t="n">
        <v>0.5</v>
      </c>
      <c r="Z21" t="n">
        <v>10</v>
      </c>
      <c r="AA21" t="n">
        <v>784.1560900159775</v>
      </c>
      <c r="AB21" t="n">
        <v>1115.797988496102</v>
      </c>
      <c r="AC21" t="n">
        <v>1011.276400340916</v>
      </c>
      <c r="AD21" t="n">
        <v>784156.0900159775</v>
      </c>
      <c r="AE21" t="n">
        <v>1115797.988496102</v>
      </c>
      <c r="AF21" t="n">
        <v>6.388417901553002e-06</v>
      </c>
      <c r="AG21" t="n">
        <v>3.249583333333333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0.9718</v>
      </c>
      <c r="E2" t="n">
        <v>102.9</v>
      </c>
      <c r="F2" t="n">
        <v>94.97</v>
      </c>
      <c r="G2" t="n">
        <v>12.89</v>
      </c>
      <c r="H2" t="n">
        <v>0.28</v>
      </c>
      <c r="I2" t="n">
        <v>442</v>
      </c>
      <c r="J2" t="n">
        <v>61.76</v>
      </c>
      <c r="K2" t="n">
        <v>28.92</v>
      </c>
      <c r="L2" t="n">
        <v>1</v>
      </c>
      <c r="M2" t="n">
        <v>440</v>
      </c>
      <c r="N2" t="n">
        <v>6.84</v>
      </c>
      <c r="O2" t="n">
        <v>7851.41</v>
      </c>
      <c r="P2" t="n">
        <v>608.48</v>
      </c>
      <c r="Q2" t="n">
        <v>1220.69</v>
      </c>
      <c r="R2" t="n">
        <v>845.42</v>
      </c>
      <c r="S2" t="n">
        <v>112.51</v>
      </c>
      <c r="T2" t="n">
        <v>349869.34</v>
      </c>
      <c r="U2" t="n">
        <v>0.13</v>
      </c>
      <c r="V2" t="n">
        <v>0.6</v>
      </c>
      <c r="W2" t="n">
        <v>7.98</v>
      </c>
      <c r="X2" t="n">
        <v>20.76</v>
      </c>
      <c r="Y2" t="n">
        <v>0.5</v>
      </c>
      <c r="Z2" t="n">
        <v>10</v>
      </c>
      <c r="AA2" t="n">
        <v>1020.29617017658</v>
      </c>
      <c r="AB2" t="n">
        <v>1451.808420349204</v>
      </c>
      <c r="AC2" t="n">
        <v>1315.811292413441</v>
      </c>
      <c r="AD2" t="n">
        <v>1020296.17017658</v>
      </c>
      <c r="AE2" t="n">
        <v>1451808.420349204</v>
      </c>
      <c r="AF2" t="n">
        <v>6.403338210070668e-06</v>
      </c>
      <c r="AG2" t="n">
        <v>4.287500000000001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1.1468</v>
      </c>
      <c r="E3" t="n">
        <v>87.2</v>
      </c>
      <c r="F3" t="n">
        <v>82.81</v>
      </c>
      <c r="G3" t="n">
        <v>26.57</v>
      </c>
      <c r="H3" t="n">
        <v>0.55</v>
      </c>
      <c r="I3" t="n">
        <v>187</v>
      </c>
      <c r="J3" t="n">
        <v>62.92</v>
      </c>
      <c r="K3" t="n">
        <v>28.92</v>
      </c>
      <c r="L3" t="n">
        <v>2</v>
      </c>
      <c r="M3" t="n">
        <v>185</v>
      </c>
      <c r="N3" t="n">
        <v>7</v>
      </c>
      <c r="O3" t="n">
        <v>7994.37</v>
      </c>
      <c r="P3" t="n">
        <v>515.65</v>
      </c>
      <c r="Q3" t="n">
        <v>1220.6</v>
      </c>
      <c r="R3" t="n">
        <v>433.52</v>
      </c>
      <c r="S3" t="n">
        <v>112.51</v>
      </c>
      <c r="T3" t="n">
        <v>145193.49</v>
      </c>
      <c r="U3" t="n">
        <v>0.26</v>
      </c>
      <c r="V3" t="n">
        <v>0.6899999999999999</v>
      </c>
      <c r="W3" t="n">
        <v>7.56</v>
      </c>
      <c r="X3" t="n">
        <v>8.6</v>
      </c>
      <c r="Y3" t="n">
        <v>0.5</v>
      </c>
      <c r="Z3" t="n">
        <v>10</v>
      </c>
      <c r="AA3" t="n">
        <v>746.2628899437647</v>
      </c>
      <c r="AB3" t="n">
        <v>1061.87867707764</v>
      </c>
      <c r="AC3" t="n">
        <v>962.4079423204665</v>
      </c>
      <c r="AD3" t="n">
        <v>746262.8899437647</v>
      </c>
      <c r="AE3" t="n">
        <v>1061878.67707764</v>
      </c>
      <c r="AF3" t="n">
        <v>7.556439863458574e-06</v>
      </c>
      <c r="AG3" t="n">
        <v>3.633333333333333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1.2069</v>
      </c>
      <c r="E4" t="n">
        <v>82.86</v>
      </c>
      <c r="F4" t="n">
        <v>79.45</v>
      </c>
      <c r="G4" t="n">
        <v>41.09</v>
      </c>
      <c r="H4" t="n">
        <v>0.8100000000000001</v>
      </c>
      <c r="I4" t="n">
        <v>116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479.36</v>
      </c>
      <c r="Q4" t="n">
        <v>1220.6</v>
      </c>
      <c r="R4" t="n">
        <v>320.03</v>
      </c>
      <c r="S4" t="n">
        <v>112.51</v>
      </c>
      <c r="T4" t="n">
        <v>88803.67</v>
      </c>
      <c r="U4" t="n">
        <v>0.35</v>
      </c>
      <c r="V4" t="n">
        <v>0.72</v>
      </c>
      <c r="W4" t="n">
        <v>7.44</v>
      </c>
      <c r="X4" t="n">
        <v>5.25</v>
      </c>
      <c r="Y4" t="n">
        <v>0.5</v>
      </c>
      <c r="Z4" t="n">
        <v>10</v>
      </c>
      <c r="AA4" t="n">
        <v>669.4856092012956</v>
      </c>
      <c r="AB4" t="n">
        <v>952.6301020740302</v>
      </c>
      <c r="AC4" t="n">
        <v>863.3931503858325</v>
      </c>
      <c r="AD4" t="n">
        <v>669485.6092012955</v>
      </c>
      <c r="AE4" t="n">
        <v>952630.1020740302</v>
      </c>
      <c r="AF4" t="n">
        <v>7.952447916993505e-06</v>
      </c>
      <c r="AG4" t="n">
        <v>3.4525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1.2361</v>
      </c>
      <c r="E5" t="n">
        <v>80.90000000000001</v>
      </c>
      <c r="F5" t="n">
        <v>77.95</v>
      </c>
      <c r="G5" t="n">
        <v>56.35</v>
      </c>
      <c r="H5" t="n">
        <v>1.07</v>
      </c>
      <c r="I5" t="n">
        <v>83</v>
      </c>
      <c r="J5" t="n">
        <v>65.25</v>
      </c>
      <c r="K5" t="n">
        <v>28.92</v>
      </c>
      <c r="L5" t="n">
        <v>4</v>
      </c>
      <c r="M5" t="n">
        <v>81</v>
      </c>
      <c r="N5" t="n">
        <v>7.33</v>
      </c>
      <c r="O5" t="n">
        <v>8281.25</v>
      </c>
      <c r="P5" t="n">
        <v>454.31</v>
      </c>
      <c r="Q5" t="n">
        <v>1220.55</v>
      </c>
      <c r="R5" t="n">
        <v>268.88</v>
      </c>
      <c r="S5" t="n">
        <v>112.51</v>
      </c>
      <c r="T5" t="n">
        <v>63393.89</v>
      </c>
      <c r="U5" t="n">
        <v>0.42</v>
      </c>
      <c r="V5" t="n">
        <v>0.74</v>
      </c>
      <c r="W5" t="n">
        <v>7.39</v>
      </c>
      <c r="X5" t="n">
        <v>3.75</v>
      </c>
      <c r="Y5" t="n">
        <v>0.5</v>
      </c>
      <c r="Z5" t="n">
        <v>10</v>
      </c>
      <c r="AA5" t="n">
        <v>629.5672366070216</v>
      </c>
      <c r="AB5" t="n">
        <v>895.8291151125935</v>
      </c>
      <c r="AC5" t="n">
        <v>811.9129557427196</v>
      </c>
      <c r="AD5" t="n">
        <v>629567.2366070217</v>
      </c>
      <c r="AE5" t="n">
        <v>895829.1151125935</v>
      </c>
      <c r="AF5" t="n">
        <v>8.144851164301659e-06</v>
      </c>
      <c r="AG5" t="n">
        <v>3.370833333333334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1.2535</v>
      </c>
      <c r="E6" t="n">
        <v>79.78</v>
      </c>
      <c r="F6" t="n">
        <v>77.09</v>
      </c>
      <c r="G6" t="n">
        <v>72.27</v>
      </c>
      <c r="H6" t="n">
        <v>1.31</v>
      </c>
      <c r="I6" t="n">
        <v>64</v>
      </c>
      <c r="J6" t="n">
        <v>66.42</v>
      </c>
      <c r="K6" t="n">
        <v>28.92</v>
      </c>
      <c r="L6" t="n">
        <v>5</v>
      </c>
      <c r="M6" t="n">
        <v>59</v>
      </c>
      <c r="N6" t="n">
        <v>7.49</v>
      </c>
      <c r="O6" t="n">
        <v>8425.16</v>
      </c>
      <c r="P6" t="n">
        <v>433.18</v>
      </c>
      <c r="Q6" t="n">
        <v>1220.54</v>
      </c>
      <c r="R6" t="n">
        <v>239.85</v>
      </c>
      <c r="S6" t="n">
        <v>112.51</v>
      </c>
      <c r="T6" t="n">
        <v>48975.91</v>
      </c>
      <c r="U6" t="n">
        <v>0.47</v>
      </c>
      <c r="V6" t="n">
        <v>0.74</v>
      </c>
      <c r="W6" t="n">
        <v>7.36</v>
      </c>
      <c r="X6" t="n">
        <v>2.89</v>
      </c>
      <c r="Y6" t="n">
        <v>0.5</v>
      </c>
      <c r="Z6" t="n">
        <v>10</v>
      </c>
      <c r="AA6" t="n">
        <v>602.0115658330519</v>
      </c>
      <c r="AB6" t="n">
        <v>856.6193679554558</v>
      </c>
      <c r="AC6" t="n">
        <v>776.3761539451191</v>
      </c>
      <c r="AD6" t="n">
        <v>602011.5658330519</v>
      </c>
      <c r="AE6" t="n">
        <v>856619.3679554558</v>
      </c>
      <c r="AF6" t="n">
        <v>8.259502414409943e-06</v>
      </c>
      <c r="AG6" t="n">
        <v>3.324166666666667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1.2642</v>
      </c>
      <c r="E7" t="n">
        <v>79.09999999999999</v>
      </c>
      <c r="F7" t="n">
        <v>76.56999999999999</v>
      </c>
      <c r="G7" t="n">
        <v>86.68000000000001</v>
      </c>
      <c r="H7" t="n">
        <v>1.55</v>
      </c>
      <c r="I7" t="n">
        <v>53</v>
      </c>
      <c r="J7" t="n">
        <v>67.59</v>
      </c>
      <c r="K7" t="n">
        <v>28.92</v>
      </c>
      <c r="L7" t="n">
        <v>6</v>
      </c>
      <c r="M7" t="n">
        <v>32</v>
      </c>
      <c r="N7" t="n">
        <v>7.66</v>
      </c>
      <c r="O7" t="n">
        <v>8569.4</v>
      </c>
      <c r="P7" t="n">
        <v>416.88</v>
      </c>
      <c r="Q7" t="n">
        <v>1220.55</v>
      </c>
      <c r="R7" t="n">
        <v>221.4</v>
      </c>
      <c r="S7" t="n">
        <v>112.51</v>
      </c>
      <c r="T7" t="n">
        <v>39803.77</v>
      </c>
      <c r="U7" t="n">
        <v>0.51</v>
      </c>
      <c r="V7" t="n">
        <v>0.75</v>
      </c>
      <c r="W7" t="n">
        <v>7.37</v>
      </c>
      <c r="X7" t="n">
        <v>2.37</v>
      </c>
      <c r="Y7" t="n">
        <v>0.5</v>
      </c>
      <c r="Z7" t="n">
        <v>10</v>
      </c>
      <c r="AA7" t="n">
        <v>582.9524622858329</v>
      </c>
      <c r="AB7" t="n">
        <v>829.4996278025832</v>
      </c>
      <c r="AC7" t="n">
        <v>751.796836288396</v>
      </c>
      <c r="AD7" t="n">
        <v>582952.4622858329</v>
      </c>
      <c r="AE7" t="n">
        <v>829499.6278025832</v>
      </c>
      <c r="AF7" t="n">
        <v>8.330006344074231e-06</v>
      </c>
      <c r="AG7" t="n">
        <v>3.295833333333333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1.2662</v>
      </c>
      <c r="E8" t="n">
        <v>78.98</v>
      </c>
      <c r="F8" t="n">
        <v>76.48999999999999</v>
      </c>
      <c r="G8" t="n">
        <v>91.79000000000001</v>
      </c>
      <c r="H8" t="n">
        <v>1.78</v>
      </c>
      <c r="I8" t="n">
        <v>50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417.12</v>
      </c>
      <c r="Q8" t="n">
        <v>1220.57</v>
      </c>
      <c r="R8" t="n">
        <v>217.55</v>
      </c>
      <c r="S8" t="n">
        <v>112.51</v>
      </c>
      <c r="T8" t="n">
        <v>37895.11</v>
      </c>
      <c r="U8" t="n">
        <v>0.52</v>
      </c>
      <c r="V8" t="n">
        <v>0.75</v>
      </c>
      <c r="W8" t="n">
        <v>7.39</v>
      </c>
      <c r="X8" t="n">
        <v>2.29</v>
      </c>
      <c r="Y8" t="n">
        <v>0.5</v>
      </c>
      <c r="Z8" t="n">
        <v>10</v>
      </c>
      <c r="AA8" t="n">
        <v>581.976217364037</v>
      </c>
      <c r="AB8" t="n">
        <v>828.1105011556203</v>
      </c>
      <c r="AC8" t="n">
        <v>750.5378350985377</v>
      </c>
      <c r="AD8" t="n">
        <v>581976.2173640369</v>
      </c>
      <c r="AE8" t="n">
        <v>828110.5011556203</v>
      </c>
      <c r="AF8" t="n">
        <v>8.343184648684378e-06</v>
      </c>
      <c r="AG8" t="n">
        <v>3.290833333333333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1.2661</v>
      </c>
      <c r="E9" t="n">
        <v>78.98</v>
      </c>
      <c r="F9" t="n">
        <v>76.48999999999999</v>
      </c>
      <c r="G9" t="n">
        <v>91.79000000000001</v>
      </c>
      <c r="H9" t="n">
        <v>2</v>
      </c>
      <c r="I9" t="n">
        <v>50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423.82</v>
      </c>
      <c r="Q9" t="n">
        <v>1220.61</v>
      </c>
      <c r="R9" t="n">
        <v>217.3</v>
      </c>
      <c r="S9" t="n">
        <v>112.51</v>
      </c>
      <c r="T9" t="n">
        <v>37772.78</v>
      </c>
      <c r="U9" t="n">
        <v>0.52</v>
      </c>
      <c r="V9" t="n">
        <v>0.75</v>
      </c>
      <c r="W9" t="n">
        <v>7.4</v>
      </c>
      <c r="X9" t="n">
        <v>2.29</v>
      </c>
      <c r="Y9" t="n">
        <v>0.5</v>
      </c>
      <c r="Z9" t="n">
        <v>10</v>
      </c>
      <c r="AA9" t="n">
        <v>587.1080909135962</v>
      </c>
      <c r="AB9" t="n">
        <v>835.4127898921627</v>
      </c>
      <c r="AC9" t="n">
        <v>757.1560870974445</v>
      </c>
      <c r="AD9" t="n">
        <v>587108.0909135962</v>
      </c>
      <c r="AE9" t="n">
        <v>835412.7898921627</v>
      </c>
      <c r="AF9" t="n">
        <v>8.342525733453871e-06</v>
      </c>
      <c r="AG9" t="n">
        <v>3.290833333333333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0.5373</v>
      </c>
      <c r="E2" t="n">
        <v>186.13</v>
      </c>
      <c r="F2" t="n">
        <v>139.53</v>
      </c>
      <c r="G2" t="n">
        <v>6.42</v>
      </c>
      <c r="H2" t="n">
        <v>0.11</v>
      </c>
      <c r="I2" t="n">
        <v>1305</v>
      </c>
      <c r="J2" t="n">
        <v>167.88</v>
      </c>
      <c r="K2" t="n">
        <v>51.39</v>
      </c>
      <c r="L2" t="n">
        <v>1</v>
      </c>
      <c r="M2" t="n">
        <v>1303</v>
      </c>
      <c r="N2" t="n">
        <v>30.49</v>
      </c>
      <c r="O2" t="n">
        <v>20939.59</v>
      </c>
      <c r="P2" t="n">
        <v>1774.1</v>
      </c>
      <c r="Q2" t="n">
        <v>1221.16</v>
      </c>
      <c r="R2" t="n">
        <v>2361.91</v>
      </c>
      <c r="S2" t="n">
        <v>112.51</v>
      </c>
      <c r="T2" t="n">
        <v>1103798.93</v>
      </c>
      <c r="U2" t="n">
        <v>0.05</v>
      </c>
      <c r="V2" t="n">
        <v>0.41</v>
      </c>
      <c r="W2" t="n">
        <v>9.460000000000001</v>
      </c>
      <c r="X2" t="n">
        <v>65.31</v>
      </c>
      <c r="Y2" t="n">
        <v>0.5</v>
      </c>
      <c r="Z2" t="n">
        <v>10</v>
      </c>
      <c r="AA2" t="n">
        <v>4888.85063809933</v>
      </c>
      <c r="AB2" t="n">
        <v>6956.484528403253</v>
      </c>
      <c r="AC2" t="n">
        <v>6304.840755621497</v>
      </c>
      <c r="AD2" t="n">
        <v>4888850.63809933</v>
      </c>
      <c r="AE2" t="n">
        <v>6956484.528403252</v>
      </c>
      <c r="AF2" t="n">
        <v>2.161049891132653e-06</v>
      </c>
      <c r="AG2" t="n">
        <v>7.755416666666666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0.8947000000000001</v>
      </c>
      <c r="E3" t="n">
        <v>111.77</v>
      </c>
      <c r="F3" t="n">
        <v>94.66</v>
      </c>
      <c r="G3" t="n">
        <v>13.06</v>
      </c>
      <c r="H3" t="n">
        <v>0.21</v>
      </c>
      <c r="I3" t="n">
        <v>435</v>
      </c>
      <c r="J3" t="n">
        <v>169.33</v>
      </c>
      <c r="K3" t="n">
        <v>51.39</v>
      </c>
      <c r="L3" t="n">
        <v>2</v>
      </c>
      <c r="M3" t="n">
        <v>433</v>
      </c>
      <c r="N3" t="n">
        <v>30.94</v>
      </c>
      <c r="O3" t="n">
        <v>21118.46</v>
      </c>
      <c r="P3" t="n">
        <v>1198.72</v>
      </c>
      <c r="Q3" t="n">
        <v>1220.62</v>
      </c>
      <c r="R3" t="n">
        <v>834.48</v>
      </c>
      <c r="S3" t="n">
        <v>112.51</v>
      </c>
      <c r="T3" t="n">
        <v>344432.85</v>
      </c>
      <c r="U3" t="n">
        <v>0.13</v>
      </c>
      <c r="V3" t="n">
        <v>0.61</v>
      </c>
      <c r="W3" t="n">
        <v>7.99</v>
      </c>
      <c r="X3" t="n">
        <v>20.45</v>
      </c>
      <c r="Y3" t="n">
        <v>0.5</v>
      </c>
      <c r="Z3" t="n">
        <v>10</v>
      </c>
      <c r="AA3" t="n">
        <v>2002.683150604624</v>
      </c>
      <c r="AB3" t="n">
        <v>2849.674777115029</v>
      </c>
      <c r="AC3" t="n">
        <v>2582.733505934491</v>
      </c>
      <c r="AD3" t="n">
        <v>2002683.150604624</v>
      </c>
      <c r="AE3" t="n">
        <v>2849674.777115029</v>
      </c>
      <c r="AF3" t="n">
        <v>3.598532174942089e-06</v>
      </c>
      <c r="AG3" t="n">
        <v>4.657083333333333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1.024</v>
      </c>
      <c r="E4" t="n">
        <v>97.66</v>
      </c>
      <c r="F4" t="n">
        <v>86.38</v>
      </c>
      <c r="G4" t="n">
        <v>19.71</v>
      </c>
      <c r="H4" t="n">
        <v>0.31</v>
      </c>
      <c r="I4" t="n">
        <v>263</v>
      </c>
      <c r="J4" t="n">
        <v>170.79</v>
      </c>
      <c r="K4" t="n">
        <v>51.39</v>
      </c>
      <c r="L4" t="n">
        <v>3</v>
      </c>
      <c r="M4" t="n">
        <v>261</v>
      </c>
      <c r="N4" t="n">
        <v>31.4</v>
      </c>
      <c r="O4" t="n">
        <v>21297.94</v>
      </c>
      <c r="P4" t="n">
        <v>1089.85</v>
      </c>
      <c r="Q4" t="n">
        <v>1220.6</v>
      </c>
      <c r="R4" t="n">
        <v>554.39</v>
      </c>
      <c r="S4" t="n">
        <v>112.51</v>
      </c>
      <c r="T4" t="n">
        <v>205252.25</v>
      </c>
      <c r="U4" t="n">
        <v>0.2</v>
      </c>
      <c r="V4" t="n">
        <v>0.66</v>
      </c>
      <c r="W4" t="n">
        <v>7.68</v>
      </c>
      <c r="X4" t="n">
        <v>12.17</v>
      </c>
      <c r="Y4" t="n">
        <v>0.5</v>
      </c>
      <c r="Z4" t="n">
        <v>10</v>
      </c>
      <c r="AA4" t="n">
        <v>1596.889819835986</v>
      </c>
      <c r="AB4" t="n">
        <v>2272.259912929567</v>
      </c>
      <c r="AC4" t="n">
        <v>2059.407571153193</v>
      </c>
      <c r="AD4" t="n">
        <v>1596889.819835986</v>
      </c>
      <c r="AE4" t="n">
        <v>2272259.912929567</v>
      </c>
      <c r="AF4" t="n">
        <v>4.118583823785289e-06</v>
      </c>
      <c r="AG4" t="n">
        <v>4.069166666666667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1.091</v>
      </c>
      <c r="E5" t="n">
        <v>91.66</v>
      </c>
      <c r="F5" t="n">
        <v>82.88</v>
      </c>
      <c r="G5" t="n">
        <v>26.31</v>
      </c>
      <c r="H5" t="n">
        <v>0.41</v>
      </c>
      <c r="I5" t="n">
        <v>189</v>
      </c>
      <c r="J5" t="n">
        <v>172.25</v>
      </c>
      <c r="K5" t="n">
        <v>51.39</v>
      </c>
      <c r="L5" t="n">
        <v>4</v>
      </c>
      <c r="M5" t="n">
        <v>187</v>
      </c>
      <c r="N5" t="n">
        <v>31.86</v>
      </c>
      <c r="O5" t="n">
        <v>21478.05</v>
      </c>
      <c r="P5" t="n">
        <v>1042.01</v>
      </c>
      <c r="Q5" t="n">
        <v>1220.59</v>
      </c>
      <c r="R5" t="n">
        <v>436.99</v>
      </c>
      <c r="S5" t="n">
        <v>112.51</v>
      </c>
      <c r="T5" t="n">
        <v>146921.71</v>
      </c>
      <c r="U5" t="n">
        <v>0.26</v>
      </c>
      <c r="V5" t="n">
        <v>0.6899999999999999</v>
      </c>
      <c r="W5" t="n">
        <v>7.54</v>
      </c>
      <c r="X5" t="n">
        <v>8.68</v>
      </c>
      <c r="Y5" t="n">
        <v>0.5</v>
      </c>
      <c r="Z5" t="n">
        <v>10</v>
      </c>
      <c r="AA5" t="n">
        <v>1436.496977075631</v>
      </c>
      <c r="AB5" t="n">
        <v>2044.03237813158</v>
      </c>
      <c r="AC5" t="n">
        <v>1852.559089412992</v>
      </c>
      <c r="AD5" t="n">
        <v>1436496.977075631</v>
      </c>
      <c r="AE5" t="n">
        <v>2044032.37813158</v>
      </c>
      <c r="AF5" t="n">
        <v>4.388061476318116e-06</v>
      </c>
      <c r="AG5" t="n">
        <v>3.819166666666666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1.1324</v>
      </c>
      <c r="E6" t="n">
        <v>88.31</v>
      </c>
      <c r="F6" t="n">
        <v>80.95</v>
      </c>
      <c r="G6" t="n">
        <v>33.04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145</v>
      </c>
      <c r="N6" t="n">
        <v>32.32</v>
      </c>
      <c r="O6" t="n">
        <v>21658.78</v>
      </c>
      <c r="P6" t="n">
        <v>1014.1</v>
      </c>
      <c r="Q6" t="n">
        <v>1220.64</v>
      </c>
      <c r="R6" t="n">
        <v>370.76</v>
      </c>
      <c r="S6" t="n">
        <v>112.51</v>
      </c>
      <c r="T6" t="n">
        <v>114014.17</v>
      </c>
      <c r="U6" t="n">
        <v>0.3</v>
      </c>
      <c r="V6" t="n">
        <v>0.71</v>
      </c>
      <c r="W6" t="n">
        <v>7.49</v>
      </c>
      <c r="X6" t="n">
        <v>6.75</v>
      </c>
      <c r="Y6" t="n">
        <v>0.5</v>
      </c>
      <c r="Z6" t="n">
        <v>10</v>
      </c>
      <c r="AA6" t="n">
        <v>1349.633115216052</v>
      </c>
      <c r="AB6" t="n">
        <v>1920.431320166262</v>
      </c>
      <c r="AC6" t="n">
        <v>1740.536273216696</v>
      </c>
      <c r="AD6" t="n">
        <v>1349633.115216052</v>
      </c>
      <c r="AE6" t="n">
        <v>1920431.320166262</v>
      </c>
      <c r="AF6" t="n">
        <v>4.554574533256311e-06</v>
      </c>
      <c r="AG6" t="n">
        <v>3.679583333333333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1.1613</v>
      </c>
      <c r="E7" t="n">
        <v>86.11</v>
      </c>
      <c r="F7" t="n">
        <v>79.67</v>
      </c>
      <c r="G7" t="n">
        <v>39.84</v>
      </c>
      <c r="H7" t="n">
        <v>0.61</v>
      </c>
      <c r="I7" t="n">
        <v>120</v>
      </c>
      <c r="J7" t="n">
        <v>175.18</v>
      </c>
      <c r="K7" t="n">
        <v>51.39</v>
      </c>
      <c r="L7" t="n">
        <v>6</v>
      </c>
      <c r="M7" t="n">
        <v>118</v>
      </c>
      <c r="N7" t="n">
        <v>32.79</v>
      </c>
      <c r="O7" t="n">
        <v>21840.16</v>
      </c>
      <c r="P7" t="n">
        <v>994.3</v>
      </c>
      <c r="Q7" t="n">
        <v>1220.58</v>
      </c>
      <c r="R7" t="n">
        <v>327.4</v>
      </c>
      <c r="S7" t="n">
        <v>112.51</v>
      </c>
      <c r="T7" t="n">
        <v>92472.58</v>
      </c>
      <c r="U7" t="n">
        <v>0.34</v>
      </c>
      <c r="V7" t="n">
        <v>0.72</v>
      </c>
      <c r="W7" t="n">
        <v>7.45</v>
      </c>
      <c r="X7" t="n">
        <v>5.47</v>
      </c>
      <c r="Y7" t="n">
        <v>0.5</v>
      </c>
      <c r="Z7" t="n">
        <v>10</v>
      </c>
      <c r="AA7" t="n">
        <v>1292.767412312616</v>
      </c>
      <c r="AB7" t="n">
        <v>1839.515495215164</v>
      </c>
      <c r="AC7" t="n">
        <v>1667.200180993181</v>
      </c>
      <c r="AD7" t="n">
        <v>1292767.412312616</v>
      </c>
      <c r="AE7" t="n">
        <v>1839515.495215164</v>
      </c>
      <c r="AF7" t="n">
        <v>4.670811908751814e-06</v>
      </c>
      <c r="AG7" t="n">
        <v>3.587916666666667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1.1812</v>
      </c>
      <c r="E8" t="n">
        <v>84.66</v>
      </c>
      <c r="F8" t="n">
        <v>78.83</v>
      </c>
      <c r="G8" t="n">
        <v>46.37</v>
      </c>
      <c r="H8" t="n">
        <v>0.7</v>
      </c>
      <c r="I8" t="n">
        <v>102</v>
      </c>
      <c r="J8" t="n">
        <v>176.66</v>
      </c>
      <c r="K8" t="n">
        <v>51.39</v>
      </c>
      <c r="L8" t="n">
        <v>7</v>
      </c>
      <c r="M8" t="n">
        <v>100</v>
      </c>
      <c r="N8" t="n">
        <v>33.27</v>
      </c>
      <c r="O8" t="n">
        <v>22022.17</v>
      </c>
      <c r="P8" t="n">
        <v>980.34</v>
      </c>
      <c r="Q8" t="n">
        <v>1220.54</v>
      </c>
      <c r="R8" t="n">
        <v>299.31</v>
      </c>
      <c r="S8" t="n">
        <v>112.51</v>
      </c>
      <c r="T8" t="n">
        <v>78517.62</v>
      </c>
      <c r="U8" t="n">
        <v>0.38</v>
      </c>
      <c r="V8" t="n">
        <v>0.73</v>
      </c>
      <c r="W8" t="n">
        <v>7.41</v>
      </c>
      <c r="X8" t="n">
        <v>4.63</v>
      </c>
      <c r="Y8" t="n">
        <v>0.5</v>
      </c>
      <c r="Z8" t="n">
        <v>10</v>
      </c>
      <c r="AA8" t="n">
        <v>1255.184230374312</v>
      </c>
      <c r="AB8" t="n">
        <v>1786.037317411064</v>
      </c>
      <c r="AC8" t="n">
        <v>1618.731533707472</v>
      </c>
      <c r="AD8" t="n">
        <v>1255184.230374312</v>
      </c>
      <c r="AE8" t="n">
        <v>1786037.317411064</v>
      </c>
      <c r="AF8" t="n">
        <v>4.750850793608578e-06</v>
      </c>
      <c r="AG8" t="n">
        <v>3.5275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1.1968</v>
      </c>
      <c r="E9" t="n">
        <v>83.56</v>
      </c>
      <c r="F9" t="n">
        <v>78.2</v>
      </c>
      <c r="G9" t="n">
        <v>53.32</v>
      </c>
      <c r="H9" t="n">
        <v>0.8</v>
      </c>
      <c r="I9" t="n">
        <v>88</v>
      </c>
      <c r="J9" t="n">
        <v>178.14</v>
      </c>
      <c r="K9" t="n">
        <v>51.39</v>
      </c>
      <c r="L9" t="n">
        <v>8</v>
      </c>
      <c r="M9" t="n">
        <v>86</v>
      </c>
      <c r="N9" t="n">
        <v>33.75</v>
      </c>
      <c r="O9" t="n">
        <v>22204.83</v>
      </c>
      <c r="P9" t="n">
        <v>969.27</v>
      </c>
      <c r="Q9" t="n">
        <v>1220.56</v>
      </c>
      <c r="R9" t="n">
        <v>278.29</v>
      </c>
      <c r="S9" t="n">
        <v>112.51</v>
      </c>
      <c r="T9" t="n">
        <v>68075.75999999999</v>
      </c>
      <c r="U9" t="n">
        <v>0.4</v>
      </c>
      <c r="V9" t="n">
        <v>0.73</v>
      </c>
      <c r="W9" t="n">
        <v>7.38</v>
      </c>
      <c r="X9" t="n">
        <v>4</v>
      </c>
      <c r="Y9" t="n">
        <v>0.5</v>
      </c>
      <c r="Z9" t="n">
        <v>10</v>
      </c>
      <c r="AA9" t="n">
        <v>1226.533176689901</v>
      </c>
      <c r="AB9" t="n">
        <v>1745.268918776669</v>
      </c>
      <c r="AC9" t="n">
        <v>1581.78208600841</v>
      </c>
      <c r="AD9" t="n">
        <v>1226533.176689901</v>
      </c>
      <c r="AE9" t="n">
        <v>1745268.918776669</v>
      </c>
      <c r="AF9" t="n">
        <v>4.813594844049058e-06</v>
      </c>
      <c r="AG9" t="n">
        <v>3.481666666666667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1.2083</v>
      </c>
      <c r="E10" t="n">
        <v>82.76000000000001</v>
      </c>
      <c r="F10" t="n">
        <v>77.75</v>
      </c>
      <c r="G10" t="n">
        <v>59.8</v>
      </c>
      <c r="H10" t="n">
        <v>0.89</v>
      </c>
      <c r="I10" t="n">
        <v>78</v>
      </c>
      <c r="J10" t="n">
        <v>179.63</v>
      </c>
      <c r="K10" t="n">
        <v>51.39</v>
      </c>
      <c r="L10" t="n">
        <v>9</v>
      </c>
      <c r="M10" t="n">
        <v>76</v>
      </c>
      <c r="N10" t="n">
        <v>34.24</v>
      </c>
      <c r="O10" t="n">
        <v>22388.15</v>
      </c>
      <c r="P10" t="n">
        <v>960.17</v>
      </c>
      <c r="Q10" t="n">
        <v>1220.54</v>
      </c>
      <c r="R10" t="n">
        <v>262.11</v>
      </c>
      <c r="S10" t="n">
        <v>112.51</v>
      </c>
      <c r="T10" t="n">
        <v>60033.78</v>
      </c>
      <c r="U10" t="n">
        <v>0.43</v>
      </c>
      <c r="V10" t="n">
        <v>0.74</v>
      </c>
      <c r="W10" t="n">
        <v>7.38</v>
      </c>
      <c r="X10" t="n">
        <v>3.55</v>
      </c>
      <c r="Y10" t="n">
        <v>0.5</v>
      </c>
      <c r="Z10" t="n">
        <v>10</v>
      </c>
      <c r="AA10" t="n">
        <v>1205.291041310643</v>
      </c>
      <c r="AB10" t="n">
        <v>1715.04288058183</v>
      </c>
      <c r="AC10" t="n">
        <v>1554.387450583908</v>
      </c>
      <c r="AD10" t="n">
        <v>1205291.041310643</v>
      </c>
      <c r="AE10" t="n">
        <v>1715042.88058183</v>
      </c>
      <c r="AF10" t="n">
        <v>4.859848470976333e-06</v>
      </c>
      <c r="AG10" t="n">
        <v>3.448333333333334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1.2177</v>
      </c>
      <c r="E11" t="n">
        <v>82.12</v>
      </c>
      <c r="F11" t="n">
        <v>77.37</v>
      </c>
      <c r="G11" t="n">
        <v>66.31999999999999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952.28</v>
      </c>
      <c r="Q11" t="n">
        <v>1220.57</v>
      </c>
      <c r="R11" t="n">
        <v>249.5</v>
      </c>
      <c r="S11" t="n">
        <v>112.51</v>
      </c>
      <c r="T11" t="n">
        <v>53770.22</v>
      </c>
      <c r="U11" t="n">
        <v>0.45</v>
      </c>
      <c r="V11" t="n">
        <v>0.74</v>
      </c>
      <c r="W11" t="n">
        <v>7.37</v>
      </c>
      <c r="X11" t="n">
        <v>3.17</v>
      </c>
      <c r="Y11" t="n">
        <v>0.5</v>
      </c>
      <c r="Z11" t="n">
        <v>10</v>
      </c>
      <c r="AA11" t="n">
        <v>1187.80747485564</v>
      </c>
      <c r="AB11" t="n">
        <v>1690.16501693885</v>
      </c>
      <c r="AC11" t="n">
        <v>1531.840003239111</v>
      </c>
      <c r="AD11" t="n">
        <v>1187807.47485564</v>
      </c>
      <c r="AE11" t="n">
        <v>1690165.01693885</v>
      </c>
      <c r="AF11" t="n">
        <v>4.897655783421237e-06</v>
      </c>
      <c r="AG11" t="n">
        <v>3.421666666666667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1.2261</v>
      </c>
      <c r="E12" t="n">
        <v>81.56</v>
      </c>
      <c r="F12" t="n">
        <v>77.05</v>
      </c>
      <c r="G12" t="n">
        <v>73.38</v>
      </c>
      <c r="H12" t="n">
        <v>1.07</v>
      </c>
      <c r="I12" t="n">
        <v>63</v>
      </c>
      <c r="J12" t="n">
        <v>182.62</v>
      </c>
      <c r="K12" t="n">
        <v>51.39</v>
      </c>
      <c r="L12" t="n">
        <v>11</v>
      </c>
      <c r="M12" t="n">
        <v>61</v>
      </c>
      <c r="N12" t="n">
        <v>35.22</v>
      </c>
      <c r="O12" t="n">
        <v>22756.91</v>
      </c>
      <c r="P12" t="n">
        <v>944.5700000000001</v>
      </c>
      <c r="Q12" t="n">
        <v>1220.54</v>
      </c>
      <c r="R12" t="n">
        <v>238.65</v>
      </c>
      <c r="S12" t="n">
        <v>112.51</v>
      </c>
      <c r="T12" t="n">
        <v>48381.78</v>
      </c>
      <c r="U12" t="n">
        <v>0.47</v>
      </c>
      <c r="V12" t="n">
        <v>0.74</v>
      </c>
      <c r="W12" t="n">
        <v>7.36</v>
      </c>
      <c r="X12" t="n">
        <v>2.85</v>
      </c>
      <c r="Y12" t="n">
        <v>0.5</v>
      </c>
      <c r="Z12" t="n">
        <v>10</v>
      </c>
      <c r="AA12" t="n">
        <v>1171.995456111235</v>
      </c>
      <c r="AB12" t="n">
        <v>1667.665646043561</v>
      </c>
      <c r="AC12" t="n">
        <v>1511.448245014498</v>
      </c>
      <c r="AD12" t="n">
        <v>1171995.456111235</v>
      </c>
      <c r="AE12" t="n">
        <v>1667665.646043561</v>
      </c>
      <c r="AF12" t="n">
        <v>4.931441041350726e-06</v>
      </c>
      <c r="AG12" t="n">
        <v>3.398333333333333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1.2337</v>
      </c>
      <c r="E13" t="n">
        <v>81.06</v>
      </c>
      <c r="F13" t="n">
        <v>76.76000000000001</v>
      </c>
      <c r="G13" t="n">
        <v>80.8</v>
      </c>
      <c r="H13" t="n">
        <v>1.16</v>
      </c>
      <c r="I13" t="n">
        <v>57</v>
      </c>
      <c r="J13" t="n">
        <v>184.12</v>
      </c>
      <c r="K13" t="n">
        <v>51.39</v>
      </c>
      <c r="L13" t="n">
        <v>12</v>
      </c>
      <c r="M13" t="n">
        <v>55</v>
      </c>
      <c r="N13" t="n">
        <v>35.73</v>
      </c>
      <c r="O13" t="n">
        <v>22942.24</v>
      </c>
      <c r="P13" t="n">
        <v>937.7</v>
      </c>
      <c r="Q13" t="n">
        <v>1220.55</v>
      </c>
      <c r="R13" t="n">
        <v>228.45</v>
      </c>
      <c r="S13" t="n">
        <v>112.51</v>
      </c>
      <c r="T13" t="n">
        <v>43308.85</v>
      </c>
      <c r="U13" t="n">
        <v>0.49</v>
      </c>
      <c r="V13" t="n">
        <v>0.75</v>
      </c>
      <c r="W13" t="n">
        <v>7.35</v>
      </c>
      <c r="X13" t="n">
        <v>2.56</v>
      </c>
      <c r="Y13" t="n">
        <v>0.5</v>
      </c>
      <c r="Z13" t="n">
        <v>10</v>
      </c>
      <c r="AA13" t="n">
        <v>1157.954892243822</v>
      </c>
      <c r="AB13" t="n">
        <v>1647.686928642677</v>
      </c>
      <c r="AC13" t="n">
        <v>1493.341019849282</v>
      </c>
      <c r="AD13" t="n">
        <v>1157954.892243822</v>
      </c>
      <c r="AE13" t="n">
        <v>1647686.928642677</v>
      </c>
      <c r="AF13" t="n">
        <v>4.962008655667883e-06</v>
      </c>
      <c r="AG13" t="n">
        <v>3.3775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1.238</v>
      </c>
      <c r="E14" t="n">
        <v>80.77</v>
      </c>
      <c r="F14" t="n">
        <v>76.59999999999999</v>
      </c>
      <c r="G14" t="n">
        <v>86.72</v>
      </c>
      <c r="H14" t="n">
        <v>1.24</v>
      </c>
      <c r="I14" t="n">
        <v>53</v>
      </c>
      <c r="J14" t="n">
        <v>185.63</v>
      </c>
      <c r="K14" t="n">
        <v>51.39</v>
      </c>
      <c r="L14" t="n">
        <v>13</v>
      </c>
      <c r="M14" t="n">
        <v>51</v>
      </c>
      <c r="N14" t="n">
        <v>36.24</v>
      </c>
      <c r="O14" t="n">
        <v>23128.27</v>
      </c>
      <c r="P14" t="n">
        <v>931.63</v>
      </c>
      <c r="Q14" t="n">
        <v>1220.54</v>
      </c>
      <c r="R14" t="n">
        <v>223.44</v>
      </c>
      <c r="S14" t="n">
        <v>112.51</v>
      </c>
      <c r="T14" t="n">
        <v>40823.43</v>
      </c>
      <c r="U14" t="n">
        <v>0.5</v>
      </c>
      <c r="V14" t="n">
        <v>0.75</v>
      </c>
      <c r="W14" t="n">
        <v>7.34</v>
      </c>
      <c r="X14" t="n">
        <v>2.4</v>
      </c>
      <c r="Y14" t="n">
        <v>0.5</v>
      </c>
      <c r="Z14" t="n">
        <v>10</v>
      </c>
      <c r="AA14" t="n">
        <v>1148.408212157735</v>
      </c>
      <c r="AB14" t="n">
        <v>1634.10268620358</v>
      </c>
      <c r="AC14" t="n">
        <v>1481.029271722111</v>
      </c>
      <c r="AD14" t="n">
        <v>1148408.212157735</v>
      </c>
      <c r="AE14" t="n">
        <v>1634102.68620358</v>
      </c>
      <c r="AF14" t="n">
        <v>4.979303490084168e-06</v>
      </c>
      <c r="AG14" t="n">
        <v>3.365416666666667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1.2436</v>
      </c>
      <c r="E15" t="n">
        <v>80.41</v>
      </c>
      <c r="F15" t="n">
        <v>76.38</v>
      </c>
      <c r="G15" t="n">
        <v>93.53</v>
      </c>
      <c r="H15" t="n">
        <v>1.33</v>
      </c>
      <c r="I15" t="n">
        <v>49</v>
      </c>
      <c r="J15" t="n">
        <v>187.14</v>
      </c>
      <c r="K15" t="n">
        <v>51.39</v>
      </c>
      <c r="L15" t="n">
        <v>14</v>
      </c>
      <c r="M15" t="n">
        <v>47</v>
      </c>
      <c r="N15" t="n">
        <v>36.75</v>
      </c>
      <c r="O15" t="n">
        <v>23314.98</v>
      </c>
      <c r="P15" t="n">
        <v>925.37</v>
      </c>
      <c r="Q15" t="n">
        <v>1220.56</v>
      </c>
      <c r="R15" t="n">
        <v>215.95</v>
      </c>
      <c r="S15" t="n">
        <v>112.51</v>
      </c>
      <c r="T15" t="n">
        <v>37102.66</v>
      </c>
      <c r="U15" t="n">
        <v>0.52</v>
      </c>
      <c r="V15" t="n">
        <v>0.75</v>
      </c>
      <c r="W15" t="n">
        <v>7.33</v>
      </c>
      <c r="X15" t="n">
        <v>2.18</v>
      </c>
      <c r="Y15" t="n">
        <v>0.5</v>
      </c>
      <c r="Z15" t="n">
        <v>10</v>
      </c>
      <c r="AA15" t="n">
        <v>1137.293751617379</v>
      </c>
      <c r="AB15" t="n">
        <v>1618.287604395191</v>
      </c>
      <c r="AC15" t="n">
        <v>1466.695656527266</v>
      </c>
      <c r="AD15" t="n">
        <v>1137293.751617379</v>
      </c>
      <c r="AE15" t="n">
        <v>1618287.604395191</v>
      </c>
      <c r="AF15" t="n">
        <v>5.001826995370495e-06</v>
      </c>
      <c r="AG15" t="n">
        <v>3.350416666666666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1.2484</v>
      </c>
      <c r="E16" t="n">
        <v>80.09999999999999</v>
      </c>
      <c r="F16" t="n">
        <v>76.2</v>
      </c>
      <c r="G16" t="n">
        <v>101.6</v>
      </c>
      <c r="H16" t="n">
        <v>1.41</v>
      </c>
      <c r="I16" t="n">
        <v>45</v>
      </c>
      <c r="J16" t="n">
        <v>188.66</v>
      </c>
      <c r="K16" t="n">
        <v>51.39</v>
      </c>
      <c r="L16" t="n">
        <v>15</v>
      </c>
      <c r="M16" t="n">
        <v>43</v>
      </c>
      <c r="N16" t="n">
        <v>37.27</v>
      </c>
      <c r="O16" t="n">
        <v>23502.4</v>
      </c>
      <c r="P16" t="n">
        <v>919.4400000000001</v>
      </c>
      <c r="Q16" t="n">
        <v>1220.55</v>
      </c>
      <c r="R16" t="n">
        <v>210</v>
      </c>
      <c r="S16" t="n">
        <v>112.51</v>
      </c>
      <c r="T16" t="n">
        <v>34145.81</v>
      </c>
      <c r="U16" t="n">
        <v>0.54</v>
      </c>
      <c r="V16" t="n">
        <v>0.75</v>
      </c>
      <c r="W16" t="n">
        <v>7.32</v>
      </c>
      <c r="X16" t="n">
        <v>2</v>
      </c>
      <c r="Y16" t="n">
        <v>0.5</v>
      </c>
      <c r="Z16" t="n">
        <v>10</v>
      </c>
      <c r="AA16" t="n">
        <v>1127.453269558549</v>
      </c>
      <c r="AB16" t="n">
        <v>1604.285302778365</v>
      </c>
      <c r="AC16" t="n">
        <v>1454.005010620441</v>
      </c>
      <c r="AD16" t="n">
        <v>1127453.269558548</v>
      </c>
      <c r="AE16" t="n">
        <v>1604285.302778365</v>
      </c>
      <c r="AF16" t="n">
        <v>5.021132857044487e-06</v>
      </c>
      <c r="AG16" t="n">
        <v>3.3375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1.252</v>
      </c>
      <c r="E17" t="n">
        <v>79.87</v>
      </c>
      <c r="F17" t="n">
        <v>76.06999999999999</v>
      </c>
      <c r="G17" t="n">
        <v>108.68</v>
      </c>
      <c r="H17" t="n">
        <v>1.49</v>
      </c>
      <c r="I17" t="n">
        <v>42</v>
      </c>
      <c r="J17" t="n">
        <v>190.19</v>
      </c>
      <c r="K17" t="n">
        <v>51.39</v>
      </c>
      <c r="L17" t="n">
        <v>16</v>
      </c>
      <c r="M17" t="n">
        <v>40</v>
      </c>
      <c r="N17" t="n">
        <v>37.79</v>
      </c>
      <c r="O17" t="n">
        <v>23690.52</v>
      </c>
      <c r="P17" t="n">
        <v>915.24</v>
      </c>
      <c r="Q17" t="n">
        <v>1220.56</v>
      </c>
      <c r="R17" t="n">
        <v>205.78</v>
      </c>
      <c r="S17" t="n">
        <v>112.51</v>
      </c>
      <c r="T17" t="n">
        <v>32047.95</v>
      </c>
      <c r="U17" t="n">
        <v>0.55</v>
      </c>
      <c r="V17" t="n">
        <v>0.75</v>
      </c>
      <c r="W17" t="n">
        <v>7.32</v>
      </c>
      <c r="X17" t="n">
        <v>1.88</v>
      </c>
      <c r="Y17" t="n">
        <v>0.5</v>
      </c>
      <c r="Z17" t="n">
        <v>10</v>
      </c>
      <c r="AA17" t="n">
        <v>1120.338017091078</v>
      </c>
      <c r="AB17" t="n">
        <v>1594.16080780609</v>
      </c>
      <c r="AC17" t="n">
        <v>1444.828920560777</v>
      </c>
      <c r="AD17" t="n">
        <v>1120338.017091078</v>
      </c>
      <c r="AE17" t="n">
        <v>1594160.80780609</v>
      </c>
      <c r="AF17" t="n">
        <v>5.035612253299983e-06</v>
      </c>
      <c r="AG17" t="n">
        <v>3.327916666666667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1.2549</v>
      </c>
      <c r="E18" t="n">
        <v>79.69</v>
      </c>
      <c r="F18" t="n">
        <v>75.95999999999999</v>
      </c>
      <c r="G18" t="n">
        <v>113.94</v>
      </c>
      <c r="H18" t="n">
        <v>1.57</v>
      </c>
      <c r="I18" t="n">
        <v>40</v>
      </c>
      <c r="J18" t="n">
        <v>191.72</v>
      </c>
      <c r="K18" t="n">
        <v>51.39</v>
      </c>
      <c r="L18" t="n">
        <v>17</v>
      </c>
      <c r="M18" t="n">
        <v>38</v>
      </c>
      <c r="N18" t="n">
        <v>38.33</v>
      </c>
      <c r="O18" t="n">
        <v>23879.37</v>
      </c>
      <c r="P18" t="n">
        <v>912.9</v>
      </c>
      <c r="Q18" t="n">
        <v>1220.55</v>
      </c>
      <c r="R18" t="n">
        <v>202.08</v>
      </c>
      <c r="S18" t="n">
        <v>112.51</v>
      </c>
      <c r="T18" t="n">
        <v>30208.45</v>
      </c>
      <c r="U18" t="n">
        <v>0.5600000000000001</v>
      </c>
      <c r="V18" t="n">
        <v>0.76</v>
      </c>
      <c r="W18" t="n">
        <v>7.31</v>
      </c>
      <c r="X18" t="n">
        <v>1.76</v>
      </c>
      <c r="Y18" t="n">
        <v>0.5</v>
      </c>
      <c r="Z18" t="n">
        <v>10</v>
      </c>
      <c r="AA18" t="n">
        <v>1115.410822992598</v>
      </c>
      <c r="AB18" t="n">
        <v>1587.149763278079</v>
      </c>
      <c r="AC18" t="n">
        <v>1438.474630674959</v>
      </c>
      <c r="AD18" t="n">
        <v>1115410.822992598</v>
      </c>
      <c r="AE18" t="n">
        <v>1587149.763278079</v>
      </c>
      <c r="AF18" t="n">
        <v>5.047276211394687e-06</v>
      </c>
      <c r="AG18" t="n">
        <v>3.320416666666667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1.2571</v>
      </c>
      <c r="E19" t="n">
        <v>79.55</v>
      </c>
      <c r="F19" t="n">
        <v>75.89</v>
      </c>
      <c r="G19" t="n">
        <v>119.82</v>
      </c>
      <c r="H19" t="n">
        <v>1.65</v>
      </c>
      <c r="I19" t="n">
        <v>38</v>
      </c>
      <c r="J19" t="n">
        <v>193.26</v>
      </c>
      <c r="K19" t="n">
        <v>51.39</v>
      </c>
      <c r="L19" t="n">
        <v>18</v>
      </c>
      <c r="M19" t="n">
        <v>36</v>
      </c>
      <c r="N19" t="n">
        <v>38.86</v>
      </c>
      <c r="O19" t="n">
        <v>24068.93</v>
      </c>
      <c r="P19" t="n">
        <v>907.4299999999999</v>
      </c>
      <c r="Q19" t="n">
        <v>1220.54</v>
      </c>
      <c r="R19" t="n">
        <v>199.58</v>
      </c>
      <c r="S19" t="n">
        <v>112.51</v>
      </c>
      <c r="T19" t="n">
        <v>28969.67</v>
      </c>
      <c r="U19" t="n">
        <v>0.5600000000000001</v>
      </c>
      <c r="V19" t="n">
        <v>0.76</v>
      </c>
      <c r="W19" t="n">
        <v>7.31</v>
      </c>
      <c r="X19" t="n">
        <v>1.69</v>
      </c>
      <c r="Y19" t="n">
        <v>0.5</v>
      </c>
      <c r="Z19" t="n">
        <v>10</v>
      </c>
      <c r="AA19" t="n">
        <v>1108.927428205647</v>
      </c>
      <c r="AB19" t="n">
        <v>1577.924356558661</v>
      </c>
      <c r="AC19" t="n">
        <v>1430.113407411357</v>
      </c>
      <c r="AD19" t="n">
        <v>1108927.428205647</v>
      </c>
      <c r="AE19" t="n">
        <v>1577924.356558661</v>
      </c>
      <c r="AF19" t="n">
        <v>5.056124731328601e-06</v>
      </c>
      <c r="AG19" t="n">
        <v>3.314583333333333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1.2589</v>
      </c>
      <c r="E20" t="n">
        <v>79.43000000000001</v>
      </c>
      <c r="F20" t="n">
        <v>75.84</v>
      </c>
      <c r="G20" t="n">
        <v>126.4</v>
      </c>
      <c r="H20" t="n">
        <v>1.73</v>
      </c>
      <c r="I20" t="n">
        <v>36</v>
      </c>
      <c r="J20" t="n">
        <v>194.8</v>
      </c>
      <c r="K20" t="n">
        <v>51.39</v>
      </c>
      <c r="L20" t="n">
        <v>19</v>
      </c>
      <c r="M20" t="n">
        <v>34</v>
      </c>
      <c r="N20" t="n">
        <v>39.41</v>
      </c>
      <c r="O20" t="n">
        <v>24259.23</v>
      </c>
      <c r="P20" t="n">
        <v>903.77</v>
      </c>
      <c r="Q20" t="n">
        <v>1220.54</v>
      </c>
      <c r="R20" t="n">
        <v>197.74</v>
      </c>
      <c r="S20" t="n">
        <v>112.51</v>
      </c>
      <c r="T20" t="n">
        <v>28058.13</v>
      </c>
      <c r="U20" t="n">
        <v>0.57</v>
      </c>
      <c r="V20" t="n">
        <v>0.76</v>
      </c>
      <c r="W20" t="n">
        <v>7.31</v>
      </c>
      <c r="X20" t="n">
        <v>1.64</v>
      </c>
      <c r="Y20" t="n">
        <v>0.5</v>
      </c>
      <c r="Z20" t="n">
        <v>10</v>
      </c>
      <c r="AA20" t="n">
        <v>1104.296418720229</v>
      </c>
      <c r="AB20" t="n">
        <v>1571.334761535008</v>
      </c>
      <c r="AC20" t="n">
        <v>1424.14108804537</v>
      </c>
      <c r="AD20" t="n">
        <v>1104296.418720229</v>
      </c>
      <c r="AE20" t="n">
        <v>1571334.761535008</v>
      </c>
      <c r="AF20" t="n">
        <v>5.063364429456348e-06</v>
      </c>
      <c r="AG20" t="n">
        <v>3.309583333333334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1.2619</v>
      </c>
      <c r="E21" t="n">
        <v>79.25</v>
      </c>
      <c r="F21" t="n">
        <v>75.72</v>
      </c>
      <c r="G21" t="n">
        <v>133.63</v>
      </c>
      <c r="H21" t="n">
        <v>1.81</v>
      </c>
      <c r="I21" t="n">
        <v>34</v>
      </c>
      <c r="J21" t="n">
        <v>196.35</v>
      </c>
      <c r="K21" t="n">
        <v>51.39</v>
      </c>
      <c r="L21" t="n">
        <v>20</v>
      </c>
      <c r="M21" t="n">
        <v>32</v>
      </c>
      <c r="N21" t="n">
        <v>39.96</v>
      </c>
      <c r="O21" t="n">
        <v>24450.27</v>
      </c>
      <c r="P21" t="n">
        <v>897.64</v>
      </c>
      <c r="Q21" t="n">
        <v>1220.55</v>
      </c>
      <c r="R21" t="n">
        <v>193.75</v>
      </c>
      <c r="S21" t="n">
        <v>112.51</v>
      </c>
      <c r="T21" t="n">
        <v>26076.65</v>
      </c>
      <c r="U21" t="n">
        <v>0.58</v>
      </c>
      <c r="V21" t="n">
        <v>0.76</v>
      </c>
      <c r="W21" t="n">
        <v>7.31</v>
      </c>
      <c r="X21" t="n">
        <v>1.52</v>
      </c>
      <c r="Y21" t="n">
        <v>0.5</v>
      </c>
      <c r="Z21" t="n">
        <v>10</v>
      </c>
      <c r="AA21" t="n">
        <v>1096.410012084207</v>
      </c>
      <c r="AB21" t="n">
        <v>1560.112969377841</v>
      </c>
      <c r="AC21" t="n">
        <v>1413.970489339265</v>
      </c>
      <c r="AD21" t="n">
        <v>1096410.012084207</v>
      </c>
      <c r="AE21" t="n">
        <v>1560112.969377841</v>
      </c>
      <c r="AF21" t="n">
        <v>5.075430593002595e-06</v>
      </c>
      <c r="AG21" t="n">
        <v>3.302083333333333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1.2644</v>
      </c>
      <c r="E22" t="n">
        <v>79.09</v>
      </c>
      <c r="F22" t="n">
        <v>75.63</v>
      </c>
      <c r="G22" t="n">
        <v>141.81</v>
      </c>
      <c r="H22" t="n">
        <v>1.88</v>
      </c>
      <c r="I22" t="n">
        <v>32</v>
      </c>
      <c r="J22" t="n">
        <v>197.9</v>
      </c>
      <c r="K22" t="n">
        <v>51.39</v>
      </c>
      <c r="L22" t="n">
        <v>21</v>
      </c>
      <c r="M22" t="n">
        <v>30</v>
      </c>
      <c r="N22" t="n">
        <v>40.51</v>
      </c>
      <c r="O22" t="n">
        <v>24642.07</v>
      </c>
      <c r="P22" t="n">
        <v>895.04</v>
      </c>
      <c r="Q22" t="n">
        <v>1220.54</v>
      </c>
      <c r="R22" t="n">
        <v>190.43</v>
      </c>
      <c r="S22" t="n">
        <v>112.51</v>
      </c>
      <c r="T22" t="n">
        <v>24427.25</v>
      </c>
      <c r="U22" t="n">
        <v>0.59</v>
      </c>
      <c r="V22" t="n">
        <v>0.76</v>
      </c>
      <c r="W22" t="n">
        <v>7.31</v>
      </c>
      <c r="X22" t="n">
        <v>1.43</v>
      </c>
      <c r="Y22" t="n">
        <v>0.5</v>
      </c>
      <c r="Z22" t="n">
        <v>10</v>
      </c>
      <c r="AA22" t="n">
        <v>1091.819423224318</v>
      </c>
      <c r="AB22" t="n">
        <v>1553.580890011127</v>
      </c>
      <c r="AC22" t="n">
        <v>1408.050297891694</v>
      </c>
      <c r="AD22" t="n">
        <v>1091819.423224318</v>
      </c>
      <c r="AE22" t="n">
        <v>1553580.890011127</v>
      </c>
      <c r="AF22" t="n">
        <v>5.085485729291133e-06</v>
      </c>
      <c r="AG22" t="n">
        <v>3.295416666666667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1.2673</v>
      </c>
      <c r="E23" t="n">
        <v>78.91</v>
      </c>
      <c r="F23" t="n">
        <v>75.52</v>
      </c>
      <c r="G23" t="n">
        <v>151.04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888.45</v>
      </c>
      <c r="Q23" t="n">
        <v>1220.54</v>
      </c>
      <c r="R23" t="n">
        <v>187.02</v>
      </c>
      <c r="S23" t="n">
        <v>112.51</v>
      </c>
      <c r="T23" t="n">
        <v>22731.38</v>
      </c>
      <c r="U23" t="n">
        <v>0.6</v>
      </c>
      <c r="V23" t="n">
        <v>0.76</v>
      </c>
      <c r="W23" t="n">
        <v>7.3</v>
      </c>
      <c r="X23" t="n">
        <v>1.32</v>
      </c>
      <c r="Y23" t="n">
        <v>0.5</v>
      </c>
      <c r="Z23" t="n">
        <v>10</v>
      </c>
      <c r="AA23" t="n">
        <v>1083.779452241074</v>
      </c>
      <c r="AB23" t="n">
        <v>1542.140586779549</v>
      </c>
      <c r="AC23" t="n">
        <v>1397.681656981674</v>
      </c>
      <c r="AD23" t="n">
        <v>1083779.452241074</v>
      </c>
      <c r="AE23" t="n">
        <v>1542140.586779549</v>
      </c>
      <c r="AF23" t="n">
        <v>5.097149687385838e-06</v>
      </c>
      <c r="AG23" t="n">
        <v>3.287916666666666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1.2687</v>
      </c>
      <c r="E24" t="n">
        <v>78.81999999999999</v>
      </c>
      <c r="F24" t="n">
        <v>75.45999999999999</v>
      </c>
      <c r="G24" t="n">
        <v>156.13</v>
      </c>
      <c r="H24" t="n">
        <v>2.03</v>
      </c>
      <c r="I24" t="n">
        <v>29</v>
      </c>
      <c r="J24" t="n">
        <v>201.03</v>
      </c>
      <c r="K24" t="n">
        <v>51.39</v>
      </c>
      <c r="L24" t="n">
        <v>23</v>
      </c>
      <c r="M24" t="n">
        <v>27</v>
      </c>
      <c r="N24" t="n">
        <v>41.64</v>
      </c>
      <c r="O24" t="n">
        <v>25027.94</v>
      </c>
      <c r="P24" t="n">
        <v>885.74</v>
      </c>
      <c r="Q24" t="n">
        <v>1220.54</v>
      </c>
      <c r="R24" t="n">
        <v>185.12</v>
      </c>
      <c r="S24" t="n">
        <v>112.51</v>
      </c>
      <c r="T24" t="n">
        <v>21784.35</v>
      </c>
      <c r="U24" t="n">
        <v>0.61</v>
      </c>
      <c r="V24" t="n">
        <v>0.76</v>
      </c>
      <c r="W24" t="n">
        <v>7.29</v>
      </c>
      <c r="X24" t="n">
        <v>1.27</v>
      </c>
      <c r="Y24" t="n">
        <v>0.5</v>
      </c>
      <c r="Z24" t="n">
        <v>10</v>
      </c>
      <c r="AA24" t="n">
        <v>1080.232906683587</v>
      </c>
      <c r="AB24" t="n">
        <v>1537.094106302591</v>
      </c>
      <c r="AC24" t="n">
        <v>1393.107901997577</v>
      </c>
      <c r="AD24" t="n">
        <v>1080232.906683587</v>
      </c>
      <c r="AE24" t="n">
        <v>1537094.106302591</v>
      </c>
      <c r="AF24" t="n">
        <v>5.102780563707419e-06</v>
      </c>
      <c r="AG24" t="n">
        <v>3.284166666666666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1.2698</v>
      </c>
      <c r="E25" t="n">
        <v>78.75</v>
      </c>
      <c r="F25" t="n">
        <v>75.43000000000001</v>
      </c>
      <c r="G25" t="n">
        <v>161.63</v>
      </c>
      <c r="H25" t="n">
        <v>2.1</v>
      </c>
      <c r="I25" t="n">
        <v>28</v>
      </c>
      <c r="J25" t="n">
        <v>202.61</v>
      </c>
      <c r="K25" t="n">
        <v>51.39</v>
      </c>
      <c r="L25" t="n">
        <v>24</v>
      </c>
      <c r="M25" t="n">
        <v>26</v>
      </c>
      <c r="N25" t="n">
        <v>42.21</v>
      </c>
      <c r="O25" t="n">
        <v>25222.04</v>
      </c>
      <c r="P25" t="n">
        <v>880.77</v>
      </c>
      <c r="Q25" t="n">
        <v>1220.54</v>
      </c>
      <c r="R25" t="n">
        <v>183.68</v>
      </c>
      <c r="S25" t="n">
        <v>112.51</v>
      </c>
      <c r="T25" t="n">
        <v>21068.78</v>
      </c>
      <c r="U25" t="n">
        <v>0.61</v>
      </c>
      <c r="V25" t="n">
        <v>0.76</v>
      </c>
      <c r="W25" t="n">
        <v>7.3</v>
      </c>
      <c r="X25" t="n">
        <v>1.23</v>
      </c>
      <c r="Y25" t="n">
        <v>0.5</v>
      </c>
      <c r="Z25" t="n">
        <v>10</v>
      </c>
      <c r="AA25" t="n">
        <v>1075.385745394613</v>
      </c>
      <c r="AB25" t="n">
        <v>1530.196942733993</v>
      </c>
      <c r="AC25" t="n">
        <v>1386.856825352767</v>
      </c>
      <c r="AD25" t="n">
        <v>1075385.745394613</v>
      </c>
      <c r="AE25" t="n">
        <v>1530196.942733993</v>
      </c>
      <c r="AF25" t="n">
        <v>5.107204823674376e-06</v>
      </c>
      <c r="AG25" t="n">
        <v>3.28125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1.2711</v>
      </c>
      <c r="E26" t="n">
        <v>78.67</v>
      </c>
      <c r="F26" t="n">
        <v>75.38</v>
      </c>
      <c r="G26" t="n">
        <v>167.52</v>
      </c>
      <c r="H26" t="n">
        <v>2.17</v>
      </c>
      <c r="I26" t="n">
        <v>27</v>
      </c>
      <c r="J26" t="n">
        <v>204.19</v>
      </c>
      <c r="K26" t="n">
        <v>51.39</v>
      </c>
      <c r="L26" t="n">
        <v>25</v>
      </c>
      <c r="M26" t="n">
        <v>25</v>
      </c>
      <c r="N26" t="n">
        <v>42.79</v>
      </c>
      <c r="O26" t="n">
        <v>25417.05</v>
      </c>
      <c r="P26" t="n">
        <v>877.29</v>
      </c>
      <c r="Q26" t="n">
        <v>1220.54</v>
      </c>
      <c r="R26" t="n">
        <v>182.66</v>
      </c>
      <c r="S26" t="n">
        <v>112.51</v>
      </c>
      <c r="T26" t="n">
        <v>20566.97</v>
      </c>
      <c r="U26" t="n">
        <v>0.62</v>
      </c>
      <c r="V26" t="n">
        <v>0.76</v>
      </c>
      <c r="W26" t="n">
        <v>7.28</v>
      </c>
      <c r="X26" t="n">
        <v>1.18</v>
      </c>
      <c r="Y26" t="n">
        <v>0.5</v>
      </c>
      <c r="Z26" t="n">
        <v>10</v>
      </c>
      <c r="AA26" t="n">
        <v>1071.408021027064</v>
      </c>
      <c r="AB26" t="n">
        <v>1524.536925672832</v>
      </c>
      <c r="AC26" t="n">
        <v>1381.727006390472</v>
      </c>
      <c r="AD26" t="n">
        <v>1071408.021027064</v>
      </c>
      <c r="AE26" t="n">
        <v>1524536.925672832</v>
      </c>
      <c r="AF26" t="n">
        <v>5.112433494544415e-06</v>
      </c>
      <c r="AG26" t="n">
        <v>3.277916666666667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1.2742</v>
      </c>
      <c r="E27" t="n">
        <v>78.48</v>
      </c>
      <c r="F27" t="n">
        <v>75.26000000000001</v>
      </c>
      <c r="G27" t="n">
        <v>180.63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871.22</v>
      </c>
      <c r="Q27" t="n">
        <v>1220.54</v>
      </c>
      <c r="R27" t="n">
        <v>178.3</v>
      </c>
      <c r="S27" t="n">
        <v>112.51</v>
      </c>
      <c r="T27" t="n">
        <v>18397.32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1063.633406481801</v>
      </c>
      <c r="AB27" t="n">
        <v>1513.474205659064</v>
      </c>
      <c r="AC27" t="n">
        <v>1371.700578857131</v>
      </c>
      <c r="AD27" t="n">
        <v>1063633.406481801</v>
      </c>
      <c r="AE27" t="n">
        <v>1513474.205659064</v>
      </c>
      <c r="AF27" t="n">
        <v>5.124901863542203e-06</v>
      </c>
      <c r="AG27" t="n">
        <v>3.27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1.2754</v>
      </c>
      <c r="E28" t="n">
        <v>78.41</v>
      </c>
      <c r="F28" t="n">
        <v>75.22</v>
      </c>
      <c r="G28" t="n">
        <v>188.06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867.22</v>
      </c>
      <c r="Q28" t="n">
        <v>1220.54</v>
      </c>
      <c r="R28" t="n">
        <v>176.99</v>
      </c>
      <c r="S28" t="n">
        <v>112.51</v>
      </c>
      <c r="T28" t="n">
        <v>17744.65</v>
      </c>
      <c r="U28" t="n">
        <v>0.64</v>
      </c>
      <c r="V28" t="n">
        <v>0.76</v>
      </c>
      <c r="W28" t="n">
        <v>7.28</v>
      </c>
      <c r="X28" t="n">
        <v>1.02</v>
      </c>
      <c r="Y28" t="n">
        <v>0.5</v>
      </c>
      <c r="Z28" t="n">
        <v>10</v>
      </c>
      <c r="AA28" t="n">
        <v>1059.422963345042</v>
      </c>
      <c r="AB28" t="n">
        <v>1507.483046446647</v>
      </c>
      <c r="AC28" t="n">
        <v>1366.270637250614</v>
      </c>
      <c r="AD28" t="n">
        <v>1059422.963345041</v>
      </c>
      <c r="AE28" t="n">
        <v>1507483.046446647</v>
      </c>
      <c r="AF28" t="n">
        <v>5.129728328960702e-06</v>
      </c>
      <c r="AG28" t="n">
        <v>3.267083333333333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1.2749</v>
      </c>
      <c r="E29" t="n">
        <v>78.44</v>
      </c>
      <c r="F29" t="n">
        <v>75.25</v>
      </c>
      <c r="G29" t="n">
        <v>188.14</v>
      </c>
      <c r="H29" t="n">
        <v>2.38</v>
      </c>
      <c r="I29" t="n">
        <v>24</v>
      </c>
      <c r="J29" t="n">
        <v>208.97</v>
      </c>
      <c r="K29" t="n">
        <v>51.39</v>
      </c>
      <c r="L29" t="n">
        <v>28</v>
      </c>
      <c r="M29" t="n">
        <v>22</v>
      </c>
      <c r="N29" t="n">
        <v>44.57</v>
      </c>
      <c r="O29" t="n">
        <v>26006.56</v>
      </c>
      <c r="P29" t="n">
        <v>866.61</v>
      </c>
      <c r="Q29" t="n">
        <v>1220.54</v>
      </c>
      <c r="R29" t="n">
        <v>178.06</v>
      </c>
      <c r="S29" t="n">
        <v>112.51</v>
      </c>
      <c r="T29" t="n">
        <v>18280.34</v>
      </c>
      <c r="U29" t="n">
        <v>0.63</v>
      </c>
      <c r="V29" t="n">
        <v>0.76</v>
      </c>
      <c r="W29" t="n">
        <v>7.29</v>
      </c>
      <c r="X29" t="n">
        <v>1.05</v>
      </c>
      <c r="Y29" t="n">
        <v>0.5</v>
      </c>
      <c r="Z29" t="n">
        <v>10</v>
      </c>
      <c r="AA29" t="n">
        <v>1059.525300187138</v>
      </c>
      <c r="AB29" t="n">
        <v>1507.628664447979</v>
      </c>
      <c r="AC29" t="n">
        <v>1366.402614588564</v>
      </c>
      <c r="AD29" t="n">
        <v>1059525.300187138</v>
      </c>
      <c r="AE29" t="n">
        <v>1507628.664447979</v>
      </c>
      <c r="AF29" t="n">
        <v>5.127717301702993e-06</v>
      </c>
      <c r="AG29" t="n">
        <v>3.268333333333333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1.276</v>
      </c>
      <c r="E30" t="n">
        <v>78.37</v>
      </c>
      <c r="F30" t="n">
        <v>75.22</v>
      </c>
      <c r="G30" t="n">
        <v>196.21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863.02</v>
      </c>
      <c r="Q30" t="n">
        <v>1220.54</v>
      </c>
      <c r="R30" t="n">
        <v>176.76</v>
      </c>
      <c r="S30" t="n">
        <v>112.51</v>
      </c>
      <c r="T30" t="n">
        <v>17636.07</v>
      </c>
      <c r="U30" t="n">
        <v>0.64</v>
      </c>
      <c r="V30" t="n">
        <v>0.76</v>
      </c>
      <c r="W30" t="n">
        <v>7.28</v>
      </c>
      <c r="X30" t="n">
        <v>1.02</v>
      </c>
      <c r="Y30" t="n">
        <v>0.5</v>
      </c>
      <c r="Z30" t="n">
        <v>10</v>
      </c>
      <c r="AA30" t="n">
        <v>1055.75921732674</v>
      </c>
      <c r="AB30" t="n">
        <v>1502.269798102814</v>
      </c>
      <c r="AC30" t="n">
        <v>1361.545736261735</v>
      </c>
      <c r="AD30" t="n">
        <v>1055759.21732674</v>
      </c>
      <c r="AE30" t="n">
        <v>1502269.798102814</v>
      </c>
      <c r="AF30" t="n">
        <v>5.13214156166995e-06</v>
      </c>
      <c r="AG30" t="n">
        <v>3.265416666666667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1.2775</v>
      </c>
      <c r="E31" t="n">
        <v>78.28</v>
      </c>
      <c r="F31" t="n">
        <v>75.16</v>
      </c>
      <c r="G31" t="n">
        <v>204.98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860.13</v>
      </c>
      <c r="Q31" t="n">
        <v>1220.54</v>
      </c>
      <c r="R31" t="n">
        <v>174.62</v>
      </c>
      <c r="S31" t="n">
        <v>112.51</v>
      </c>
      <c r="T31" t="n">
        <v>16571.28</v>
      </c>
      <c r="U31" t="n">
        <v>0.64</v>
      </c>
      <c r="V31" t="n">
        <v>0.76</v>
      </c>
      <c r="W31" t="n">
        <v>7.29</v>
      </c>
      <c r="X31" t="n">
        <v>0.96</v>
      </c>
      <c r="Y31" t="n">
        <v>0.5</v>
      </c>
      <c r="Z31" t="n">
        <v>10</v>
      </c>
      <c r="AA31" t="n">
        <v>1052.051892006317</v>
      </c>
      <c r="AB31" t="n">
        <v>1496.994539531343</v>
      </c>
      <c r="AC31" t="n">
        <v>1356.764633809476</v>
      </c>
      <c r="AD31" t="n">
        <v>1052051.892006317</v>
      </c>
      <c r="AE31" t="n">
        <v>1496994.539531343</v>
      </c>
      <c r="AF31" t="n">
        <v>5.138174643443074e-06</v>
      </c>
      <c r="AG31" t="n">
        <v>3.261666666666667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1.2786</v>
      </c>
      <c r="E32" t="n">
        <v>78.20999999999999</v>
      </c>
      <c r="F32" t="n">
        <v>75.13</v>
      </c>
      <c r="G32" t="n">
        <v>214.65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857</v>
      </c>
      <c r="Q32" t="n">
        <v>1220.54</v>
      </c>
      <c r="R32" t="n">
        <v>173.76</v>
      </c>
      <c r="S32" t="n">
        <v>112.51</v>
      </c>
      <c r="T32" t="n">
        <v>16147.44</v>
      </c>
      <c r="U32" t="n">
        <v>0.65</v>
      </c>
      <c r="V32" t="n">
        <v>0.76</v>
      </c>
      <c r="W32" t="n">
        <v>7.28</v>
      </c>
      <c r="X32" t="n">
        <v>0.93</v>
      </c>
      <c r="Y32" t="n">
        <v>0.5</v>
      </c>
      <c r="Z32" t="n">
        <v>10</v>
      </c>
      <c r="AA32" t="n">
        <v>1048.645726080165</v>
      </c>
      <c r="AB32" t="n">
        <v>1492.147809221811</v>
      </c>
      <c r="AC32" t="n">
        <v>1352.371917537014</v>
      </c>
      <c r="AD32" t="n">
        <v>1048645.726080165</v>
      </c>
      <c r="AE32" t="n">
        <v>1492147.809221811</v>
      </c>
      <c r="AF32" t="n">
        <v>5.14259890341003e-06</v>
      </c>
      <c r="AG32" t="n">
        <v>3.25875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1.2802</v>
      </c>
      <c r="E33" t="n">
        <v>78.11</v>
      </c>
      <c r="F33" t="n">
        <v>75.06</v>
      </c>
      <c r="G33" t="n">
        <v>225.19</v>
      </c>
      <c r="H33" t="n">
        <v>2.64</v>
      </c>
      <c r="I33" t="n">
        <v>20</v>
      </c>
      <c r="J33" t="n">
        <v>215.43</v>
      </c>
      <c r="K33" t="n">
        <v>51.39</v>
      </c>
      <c r="L33" t="n">
        <v>32</v>
      </c>
      <c r="M33" t="n">
        <v>18</v>
      </c>
      <c r="N33" t="n">
        <v>47.04</v>
      </c>
      <c r="O33" t="n">
        <v>26804.21</v>
      </c>
      <c r="P33" t="n">
        <v>849.8099999999999</v>
      </c>
      <c r="Q33" t="n">
        <v>1220.54</v>
      </c>
      <c r="R33" t="n">
        <v>171.49</v>
      </c>
      <c r="S33" t="n">
        <v>112.51</v>
      </c>
      <c r="T33" t="n">
        <v>15013.79</v>
      </c>
      <c r="U33" t="n">
        <v>0.66</v>
      </c>
      <c r="V33" t="n">
        <v>0.76</v>
      </c>
      <c r="W33" t="n">
        <v>7.28</v>
      </c>
      <c r="X33" t="n">
        <v>0.86</v>
      </c>
      <c r="Y33" t="n">
        <v>0.5</v>
      </c>
      <c r="Z33" t="n">
        <v>10</v>
      </c>
      <c r="AA33" t="n">
        <v>1041.592057823221</v>
      </c>
      <c r="AB33" t="n">
        <v>1482.110944173098</v>
      </c>
      <c r="AC33" t="n">
        <v>1343.275248729741</v>
      </c>
      <c r="AD33" t="n">
        <v>1041592.057823221</v>
      </c>
      <c r="AE33" t="n">
        <v>1482110.944173098</v>
      </c>
      <c r="AF33" t="n">
        <v>5.149034190634695e-06</v>
      </c>
      <c r="AG33" t="n">
        <v>3.254583333333333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1.2804</v>
      </c>
      <c r="E34" t="n">
        <v>78.09999999999999</v>
      </c>
      <c r="F34" t="n">
        <v>75.05</v>
      </c>
      <c r="G34" t="n">
        <v>225.15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849.36</v>
      </c>
      <c r="Q34" t="n">
        <v>1220.54</v>
      </c>
      <c r="R34" t="n">
        <v>171.3</v>
      </c>
      <c r="S34" t="n">
        <v>112.51</v>
      </c>
      <c r="T34" t="n">
        <v>14919.83</v>
      </c>
      <c r="U34" t="n">
        <v>0.66</v>
      </c>
      <c r="V34" t="n">
        <v>0.76</v>
      </c>
      <c r="W34" t="n">
        <v>7.27</v>
      </c>
      <c r="X34" t="n">
        <v>0.85</v>
      </c>
      <c r="Y34" t="n">
        <v>0.5</v>
      </c>
      <c r="Z34" t="n">
        <v>10</v>
      </c>
      <c r="AA34" t="n">
        <v>1041.043510503327</v>
      </c>
      <c r="AB34" t="n">
        <v>1481.3304006003</v>
      </c>
      <c r="AC34" t="n">
        <v>1342.567822024597</v>
      </c>
      <c r="AD34" t="n">
        <v>1041043.510503327</v>
      </c>
      <c r="AE34" t="n">
        <v>1481330.400600299</v>
      </c>
      <c r="AF34" t="n">
        <v>5.149838601537778e-06</v>
      </c>
      <c r="AG34" t="n">
        <v>3.254166666666666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1.2816</v>
      </c>
      <c r="E35" t="n">
        <v>78.03</v>
      </c>
      <c r="F35" t="n">
        <v>75.01000000000001</v>
      </c>
      <c r="G35" t="n">
        <v>236.87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843.84</v>
      </c>
      <c r="Q35" t="n">
        <v>1220.57</v>
      </c>
      <c r="R35" t="n">
        <v>169.72</v>
      </c>
      <c r="S35" t="n">
        <v>112.51</v>
      </c>
      <c r="T35" t="n">
        <v>14137.23</v>
      </c>
      <c r="U35" t="n">
        <v>0.66</v>
      </c>
      <c r="V35" t="n">
        <v>0.76</v>
      </c>
      <c r="W35" t="n">
        <v>7.28</v>
      </c>
      <c r="X35" t="n">
        <v>0.8100000000000001</v>
      </c>
      <c r="Y35" t="n">
        <v>0.5</v>
      </c>
      <c r="Z35" t="n">
        <v>10</v>
      </c>
      <c r="AA35" t="n">
        <v>1035.733840640673</v>
      </c>
      <c r="AB35" t="n">
        <v>1473.775120436363</v>
      </c>
      <c r="AC35" t="n">
        <v>1335.720277391495</v>
      </c>
      <c r="AD35" t="n">
        <v>1035733.840640673</v>
      </c>
      <c r="AE35" t="n">
        <v>1473775.120436363</v>
      </c>
      <c r="AF35" t="n">
        <v>5.154665066956277e-06</v>
      </c>
      <c r="AG35" t="n">
        <v>3.25125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1.2814</v>
      </c>
      <c r="E36" t="n">
        <v>78.04000000000001</v>
      </c>
      <c r="F36" t="n">
        <v>75.03</v>
      </c>
      <c r="G36" t="n">
        <v>236.92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838.61</v>
      </c>
      <c r="Q36" t="n">
        <v>1220.54</v>
      </c>
      <c r="R36" t="n">
        <v>170.34</v>
      </c>
      <c r="S36" t="n">
        <v>112.51</v>
      </c>
      <c r="T36" t="n">
        <v>14446.79</v>
      </c>
      <c r="U36" t="n">
        <v>0.66</v>
      </c>
      <c r="V36" t="n">
        <v>0.76</v>
      </c>
      <c r="W36" t="n">
        <v>7.28</v>
      </c>
      <c r="X36" t="n">
        <v>0.83</v>
      </c>
      <c r="Y36" t="n">
        <v>0.5</v>
      </c>
      <c r="Z36" t="n">
        <v>10</v>
      </c>
      <c r="AA36" t="n">
        <v>1032.067752147376</v>
      </c>
      <c r="AB36" t="n">
        <v>1468.55853891828</v>
      </c>
      <c r="AC36" t="n">
        <v>1330.992355461109</v>
      </c>
      <c r="AD36" t="n">
        <v>1032067.752147376</v>
      </c>
      <c r="AE36" t="n">
        <v>1468558.538918281</v>
      </c>
      <c r="AF36" t="n">
        <v>5.153860656053194e-06</v>
      </c>
      <c r="AG36" t="n">
        <v>3.251666666666667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1.2826</v>
      </c>
      <c r="E37" t="n">
        <v>77.97</v>
      </c>
      <c r="F37" t="n">
        <v>74.98</v>
      </c>
      <c r="G37" t="n">
        <v>249.94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15</v>
      </c>
      <c r="N37" t="n">
        <v>49.62</v>
      </c>
      <c r="O37" t="n">
        <v>27615.8</v>
      </c>
      <c r="P37" t="n">
        <v>836.4400000000001</v>
      </c>
      <c r="Q37" t="n">
        <v>1220.54</v>
      </c>
      <c r="R37" t="n">
        <v>168.78</v>
      </c>
      <c r="S37" t="n">
        <v>112.51</v>
      </c>
      <c r="T37" t="n">
        <v>13668.07</v>
      </c>
      <c r="U37" t="n">
        <v>0.67</v>
      </c>
      <c r="V37" t="n">
        <v>0.77</v>
      </c>
      <c r="W37" t="n">
        <v>7.28</v>
      </c>
      <c r="X37" t="n">
        <v>0.78</v>
      </c>
      <c r="Y37" t="n">
        <v>0.5</v>
      </c>
      <c r="Z37" t="n">
        <v>10</v>
      </c>
      <c r="AA37" t="n">
        <v>1029.233099645886</v>
      </c>
      <c r="AB37" t="n">
        <v>1464.525031304786</v>
      </c>
      <c r="AC37" t="n">
        <v>1327.336683823252</v>
      </c>
      <c r="AD37" t="n">
        <v>1029233.099645886</v>
      </c>
      <c r="AE37" t="n">
        <v>1464525.031304786</v>
      </c>
      <c r="AF37" t="n">
        <v>5.158687121471692e-06</v>
      </c>
      <c r="AG37" t="n">
        <v>3.24875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1.2825</v>
      </c>
      <c r="E38" t="n">
        <v>77.97</v>
      </c>
      <c r="F38" t="n">
        <v>74.98999999999999</v>
      </c>
      <c r="G38" t="n">
        <v>249.96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15</v>
      </c>
      <c r="N38" t="n">
        <v>50.29</v>
      </c>
      <c r="O38" t="n">
        <v>27821.09</v>
      </c>
      <c r="P38" t="n">
        <v>833.97</v>
      </c>
      <c r="Q38" t="n">
        <v>1220.54</v>
      </c>
      <c r="R38" t="n">
        <v>168.91</v>
      </c>
      <c r="S38" t="n">
        <v>112.51</v>
      </c>
      <c r="T38" t="n">
        <v>13733.27</v>
      </c>
      <c r="U38" t="n">
        <v>0.67</v>
      </c>
      <c r="V38" t="n">
        <v>0.77</v>
      </c>
      <c r="W38" t="n">
        <v>7.28</v>
      </c>
      <c r="X38" t="n">
        <v>0.79</v>
      </c>
      <c r="Y38" t="n">
        <v>0.5</v>
      </c>
      <c r="Z38" t="n">
        <v>10</v>
      </c>
      <c r="AA38" t="n">
        <v>1027.507732832104</v>
      </c>
      <c r="AB38" t="n">
        <v>1462.069957825478</v>
      </c>
      <c r="AC38" t="n">
        <v>1325.111587617376</v>
      </c>
      <c r="AD38" t="n">
        <v>1027507.732832104</v>
      </c>
      <c r="AE38" t="n">
        <v>1462069.957825478</v>
      </c>
      <c r="AF38" t="n">
        <v>5.15828491602015e-06</v>
      </c>
      <c r="AG38" t="n">
        <v>3.24875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1.2842</v>
      </c>
      <c r="E39" t="n">
        <v>77.87</v>
      </c>
      <c r="F39" t="n">
        <v>74.92</v>
      </c>
      <c r="G39" t="n">
        <v>264.42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830.97</v>
      </c>
      <c r="Q39" t="n">
        <v>1220.55</v>
      </c>
      <c r="R39" t="n">
        <v>166.71</v>
      </c>
      <c r="S39" t="n">
        <v>112.51</v>
      </c>
      <c r="T39" t="n">
        <v>12639.11</v>
      </c>
      <c r="U39" t="n">
        <v>0.67</v>
      </c>
      <c r="V39" t="n">
        <v>0.77</v>
      </c>
      <c r="W39" t="n">
        <v>7.27</v>
      </c>
      <c r="X39" t="n">
        <v>0.72</v>
      </c>
      <c r="Y39" t="n">
        <v>0.5</v>
      </c>
      <c r="Z39" t="n">
        <v>10</v>
      </c>
      <c r="AA39" t="n">
        <v>1023.562186241581</v>
      </c>
      <c r="AB39" t="n">
        <v>1456.455727437834</v>
      </c>
      <c r="AC39" t="n">
        <v>1320.023266294308</v>
      </c>
      <c r="AD39" t="n">
        <v>1023562.186241581</v>
      </c>
      <c r="AE39" t="n">
        <v>1456455.727437834</v>
      </c>
      <c r="AF39" t="n">
        <v>5.165122408696357e-06</v>
      </c>
      <c r="AG39" t="n">
        <v>3.244583333333333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1.2843</v>
      </c>
      <c r="E40" t="n">
        <v>77.86</v>
      </c>
      <c r="F40" t="n">
        <v>74.91</v>
      </c>
      <c r="G40" t="n">
        <v>264.4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11</v>
      </c>
      <c r="N40" t="n">
        <v>51.64</v>
      </c>
      <c r="O40" t="n">
        <v>28234.24</v>
      </c>
      <c r="P40" t="n">
        <v>829.58</v>
      </c>
      <c r="Q40" t="n">
        <v>1220.54</v>
      </c>
      <c r="R40" t="n">
        <v>166.34</v>
      </c>
      <c r="S40" t="n">
        <v>112.51</v>
      </c>
      <c r="T40" t="n">
        <v>12456.21</v>
      </c>
      <c r="U40" t="n">
        <v>0.68</v>
      </c>
      <c r="V40" t="n">
        <v>0.77</v>
      </c>
      <c r="W40" t="n">
        <v>7.28</v>
      </c>
      <c r="X40" t="n">
        <v>0.71</v>
      </c>
      <c r="Y40" t="n">
        <v>0.5</v>
      </c>
      <c r="Z40" t="n">
        <v>10</v>
      </c>
      <c r="AA40" t="n">
        <v>1022.391290722899</v>
      </c>
      <c r="AB40" t="n">
        <v>1454.789626924023</v>
      </c>
      <c r="AC40" t="n">
        <v>1318.51323656887</v>
      </c>
      <c r="AD40" t="n">
        <v>1022391.290722899</v>
      </c>
      <c r="AE40" t="n">
        <v>1454789.626924023</v>
      </c>
      <c r="AF40" t="n">
        <v>5.165524614147898e-06</v>
      </c>
      <c r="AG40" t="n">
        <v>3.244166666666667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1.2854</v>
      </c>
      <c r="E41" t="n">
        <v>77.8</v>
      </c>
      <c r="F41" t="n">
        <v>74.88</v>
      </c>
      <c r="G41" t="n">
        <v>280.81</v>
      </c>
      <c r="H41" t="n">
        <v>3.11</v>
      </c>
      <c r="I41" t="n">
        <v>16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825.35</v>
      </c>
      <c r="Q41" t="n">
        <v>1220.54</v>
      </c>
      <c r="R41" t="n">
        <v>165.15</v>
      </c>
      <c r="S41" t="n">
        <v>112.51</v>
      </c>
      <c r="T41" t="n">
        <v>11866.34</v>
      </c>
      <c r="U41" t="n">
        <v>0.68</v>
      </c>
      <c r="V41" t="n">
        <v>0.77</v>
      </c>
      <c r="W41" t="n">
        <v>7.28</v>
      </c>
      <c r="X41" t="n">
        <v>0.68</v>
      </c>
      <c r="Y41" t="n">
        <v>0.5</v>
      </c>
      <c r="Z41" t="n">
        <v>10</v>
      </c>
      <c r="AA41" t="n">
        <v>1018.209547224896</v>
      </c>
      <c r="AB41" t="n">
        <v>1448.839305243317</v>
      </c>
      <c r="AC41" t="n">
        <v>1313.120307067137</v>
      </c>
      <c r="AD41" t="n">
        <v>1018209.547224896</v>
      </c>
      <c r="AE41" t="n">
        <v>1448839.305243317</v>
      </c>
      <c r="AF41" t="n">
        <v>5.169948874114855e-06</v>
      </c>
      <c r="AG41" t="n">
        <v>3.241666666666667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1.0225</v>
      </c>
      <c r="E2" t="n">
        <v>97.8</v>
      </c>
      <c r="F2" t="n">
        <v>91.53</v>
      </c>
      <c r="G2" t="n">
        <v>14.84</v>
      </c>
      <c r="H2" t="n">
        <v>0.34</v>
      </c>
      <c r="I2" t="n">
        <v>370</v>
      </c>
      <c r="J2" t="n">
        <v>51.33</v>
      </c>
      <c r="K2" t="n">
        <v>24.83</v>
      </c>
      <c r="L2" t="n">
        <v>1</v>
      </c>
      <c r="M2" t="n">
        <v>368</v>
      </c>
      <c r="N2" t="n">
        <v>5.51</v>
      </c>
      <c r="O2" t="n">
        <v>6564.78</v>
      </c>
      <c r="P2" t="n">
        <v>509.55</v>
      </c>
      <c r="Q2" t="n">
        <v>1220.67</v>
      </c>
      <c r="R2" t="n">
        <v>728.08</v>
      </c>
      <c r="S2" t="n">
        <v>112.51</v>
      </c>
      <c r="T2" t="n">
        <v>291559.81</v>
      </c>
      <c r="U2" t="n">
        <v>0.15</v>
      </c>
      <c r="V2" t="n">
        <v>0.63</v>
      </c>
      <c r="W2" t="n">
        <v>7.89</v>
      </c>
      <c r="X2" t="n">
        <v>17.32</v>
      </c>
      <c r="Y2" t="n">
        <v>0.5</v>
      </c>
      <c r="Z2" t="n">
        <v>10</v>
      </c>
      <c r="AA2" t="n">
        <v>834.011582594274</v>
      </c>
      <c r="AB2" t="n">
        <v>1186.738785924854</v>
      </c>
      <c r="AC2" t="n">
        <v>1075.571868696936</v>
      </c>
      <c r="AD2" t="n">
        <v>834011.5825942741</v>
      </c>
      <c r="AE2" t="n">
        <v>1186738.785924854</v>
      </c>
      <c r="AF2" t="n">
        <v>7.371964955015923e-06</v>
      </c>
      <c r="AG2" t="n">
        <v>4.075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1.1744</v>
      </c>
      <c r="E3" t="n">
        <v>85.15000000000001</v>
      </c>
      <c r="F3" t="n">
        <v>81.47</v>
      </c>
      <c r="G3" t="n">
        <v>30.94</v>
      </c>
      <c r="H3" t="n">
        <v>0.66</v>
      </c>
      <c r="I3" t="n">
        <v>158</v>
      </c>
      <c r="J3" t="n">
        <v>52.47</v>
      </c>
      <c r="K3" t="n">
        <v>24.83</v>
      </c>
      <c r="L3" t="n">
        <v>2</v>
      </c>
      <c r="M3" t="n">
        <v>156</v>
      </c>
      <c r="N3" t="n">
        <v>5.64</v>
      </c>
      <c r="O3" t="n">
        <v>6705.1</v>
      </c>
      <c r="P3" t="n">
        <v>434.68</v>
      </c>
      <c r="Q3" t="n">
        <v>1220.55</v>
      </c>
      <c r="R3" t="n">
        <v>388.99</v>
      </c>
      <c r="S3" t="n">
        <v>112.51</v>
      </c>
      <c r="T3" t="n">
        <v>123073.87</v>
      </c>
      <c r="U3" t="n">
        <v>0.29</v>
      </c>
      <c r="V3" t="n">
        <v>0.7</v>
      </c>
      <c r="W3" t="n">
        <v>7.5</v>
      </c>
      <c r="X3" t="n">
        <v>7.27</v>
      </c>
      <c r="Y3" t="n">
        <v>0.5</v>
      </c>
      <c r="Z3" t="n">
        <v>10</v>
      </c>
      <c r="AA3" t="n">
        <v>634.9361780986413</v>
      </c>
      <c r="AB3" t="n">
        <v>903.4687345620587</v>
      </c>
      <c r="AC3" t="n">
        <v>818.8369392383726</v>
      </c>
      <c r="AD3" t="n">
        <v>634936.1780986413</v>
      </c>
      <c r="AE3" t="n">
        <v>903468.7345620587</v>
      </c>
      <c r="AF3" t="n">
        <v>8.467125323394329e-06</v>
      </c>
      <c r="AG3" t="n">
        <v>3.547916666666667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1.2266</v>
      </c>
      <c r="E4" t="n">
        <v>81.52</v>
      </c>
      <c r="F4" t="n">
        <v>78.59</v>
      </c>
      <c r="G4" t="n">
        <v>48.61</v>
      </c>
      <c r="H4" t="n">
        <v>0.97</v>
      </c>
      <c r="I4" t="n">
        <v>97</v>
      </c>
      <c r="J4" t="n">
        <v>53.61</v>
      </c>
      <c r="K4" t="n">
        <v>24.83</v>
      </c>
      <c r="L4" t="n">
        <v>3</v>
      </c>
      <c r="M4" t="n">
        <v>94</v>
      </c>
      <c r="N4" t="n">
        <v>5.78</v>
      </c>
      <c r="O4" t="n">
        <v>6845.59</v>
      </c>
      <c r="P4" t="n">
        <v>400.01</v>
      </c>
      <c r="Q4" t="n">
        <v>1220.56</v>
      </c>
      <c r="R4" t="n">
        <v>291.14</v>
      </c>
      <c r="S4" t="n">
        <v>112.51</v>
      </c>
      <c r="T4" t="n">
        <v>74457.75</v>
      </c>
      <c r="U4" t="n">
        <v>0.39</v>
      </c>
      <c r="V4" t="n">
        <v>0.73</v>
      </c>
      <c r="W4" t="n">
        <v>7.4</v>
      </c>
      <c r="X4" t="n">
        <v>4.39</v>
      </c>
      <c r="Y4" t="n">
        <v>0.5</v>
      </c>
      <c r="Z4" t="n">
        <v>10</v>
      </c>
      <c r="AA4" t="n">
        <v>572.4660914608452</v>
      </c>
      <c r="AB4" t="n">
        <v>814.5782727023415</v>
      </c>
      <c r="AC4" t="n">
        <v>738.2732285838158</v>
      </c>
      <c r="AD4" t="n">
        <v>572466.0914608452</v>
      </c>
      <c r="AE4" t="n">
        <v>814578.2727023414</v>
      </c>
      <c r="AF4" t="n">
        <v>8.843474047748197e-06</v>
      </c>
      <c r="AG4" t="n">
        <v>3.396666666666667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1.2503</v>
      </c>
      <c r="E5" t="n">
        <v>79.98</v>
      </c>
      <c r="F5" t="n">
        <v>77.38</v>
      </c>
      <c r="G5" t="n">
        <v>66.33</v>
      </c>
      <c r="H5" t="n">
        <v>1.27</v>
      </c>
      <c r="I5" t="n">
        <v>70</v>
      </c>
      <c r="J5" t="n">
        <v>54.75</v>
      </c>
      <c r="K5" t="n">
        <v>24.83</v>
      </c>
      <c r="L5" t="n">
        <v>4</v>
      </c>
      <c r="M5" t="n">
        <v>50</v>
      </c>
      <c r="N5" t="n">
        <v>5.92</v>
      </c>
      <c r="O5" t="n">
        <v>6986.39</v>
      </c>
      <c r="P5" t="n">
        <v>374.96</v>
      </c>
      <c r="Q5" t="n">
        <v>1220.57</v>
      </c>
      <c r="R5" t="n">
        <v>249.5</v>
      </c>
      <c r="S5" t="n">
        <v>112.51</v>
      </c>
      <c r="T5" t="n">
        <v>53772.33</v>
      </c>
      <c r="U5" t="n">
        <v>0.45</v>
      </c>
      <c r="V5" t="n">
        <v>0.74</v>
      </c>
      <c r="W5" t="n">
        <v>7.38</v>
      </c>
      <c r="X5" t="n">
        <v>3.18</v>
      </c>
      <c r="Y5" t="n">
        <v>0.5</v>
      </c>
      <c r="Z5" t="n">
        <v>10</v>
      </c>
      <c r="AA5" t="n">
        <v>538.990345467443</v>
      </c>
      <c r="AB5" t="n">
        <v>766.9446822495996</v>
      </c>
      <c r="AC5" t="n">
        <v>695.1016810590817</v>
      </c>
      <c r="AD5" t="n">
        <v>538990.345467443</v>
      </c>
      <c r="AE5" t="n">
        <v>766944.6822495996</v>
      </c>
      <c r="AF5" t="n">
        <v>9.014345020299667e-06</v>
      </c>
      <c r="AG5" t="n">
        <v>3.3325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1.256</v>
      </c>
      <c r="E6" t="n">
        <v>79.62</v>
      </c>
      <c r="F6" t="n">
        <v>77.09999999999999</v>
      </c>
      <c r="G6" t="n">
        <v>73.43000000000001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369.6</v>
      </c>
      <c r="Q6" t="n">
        <v>1220.57</v>
      </c>
      <c r="R6" t="n">
        <v>237.91</v>
      </c>
      <c r="S6" t="n">
        <v>112.51</v>
      </c>
      <c r="T6" t="n">
        <v>48012.28</v>
      </c>
      <c r="U6" t="n">
        <v>0.47</v>
      </c>
      <c r="V6" t="n">
        <v>0.74</v>
      </c>
      <c r="W6" t="n">
        <v>7.43</v>
      </c>
      <c r="X6" t="n">
        <v>2.9</v>
      </c>
      <c r="Y6" t="n">
        <v>0.5</v>
      </c>
      <c r="Z6" t="n">
        <v>10</v>
      </c>
      <c r="AA6" t="n">
        <v>531.6679815039789</v>
      </c>
      <c r="AB6" t="n">
        <v>756.5254824429602</v>
      </c>
      <c r="AC6" t="n">
        <v>685.6584924321755</v>
      </c>
      <c r="AD6" t="n">
        <v>531667.981503979</v>
      </c>
      <c r="AE6" t="n">
        <v>756525.4824429601</v>
      </c>
      <c r="AF6" t="n">
        <v>9.055440570660146e-06</v>
      </c>
      <c r="AG6" t="n">
        <v>3.3175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1.2571</v>
      </c>
      <c r="E7" t="n">
        <v>79.55</v>
      </c>
      <c r="F7" t="n">
        <v>77.04000000000001</v>
      </c>
      <c r="G7" t="n">
        <v>74.56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375.89</v>
      </c>
      <c r="Q7" t="n">
        <v>1220.63</v>
      </c>
      <c r="R7" t="n">
        <v>235.55</v>
      </c>
      <c r="S7" t="n">
        <v>112.51</v>
      </c>
      <c r="T7" t="n">
        <v>46836.89</v>
      </c>
      <c r="U7" t="n">
        <v>0.48</v>
      </c>
      <c r="V7" t="n">
        <v>0.74</v>
      </c>
      <c r="W7" t="n">
        <v>7.43</v>
      </c>
      <c r="X7" t="n">
        <v>2.84</v>
      </c>
      <c r="Y7" t="n">
        <v>0.5</v>
      </c>
      <c r="Z7" t="n">
        <v>10</v>
      </c>
      <c r="AA7" t="n">
        <v>535.8481191984417</v>
      </c>
      <c r="AB7" t="n">
        <v>762.4735191801652</v>
      </c>
      <c r="AC7" t="n">
        <v>691.0493510308755</v>
      </c>
      <c r="AD7" t="n">
        <v>535848.1191984417</v>
      </c>
      <c r="AE7" t="n">
        <v>762473.5191801653</v>
      </c>
      <c r="AF7" t="n">
        <v>9.063371290905152e-06</v>
      </c>
      <c r="AG7" t="n">
        <v>3.314583333333333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0.6639</v>
      </c>
      <c r="E2" t="n">
        <v>150.62</v>
      </c>
      <c r="F2" t="n">
        <v>121.87</v>
      </c>
      <c r="G2" t="n">
        <v>7.49</v>
      </c>
      <c r="H2" t="n">
        <v>0.13</v>
      </c>
      <c r="I2" t="n">
        <v>976</v>
      </c>
      <c r="J2" t="n">
        <v>133.21</v>
      </c>
      <c r="K2" t="n">
        <v>46.47</v>
      </c>
      <c r="L2" t="n">
        <v>1</v>
      </c>
      <c r="M2" t="n">
        <v>974</v>
      </c>
      <c r="N2" t="n">
        <v>20.75</v>
      </c>
      <c r="O2" t="n">
        <v>16663.42</v>
      </c>
      <c r="P2" t="n">
        <v>1332.33</v>
      </c>
      <c r="Q2" t="n">
        <v>1220.92</v>
      </c>
      <c r="R2" t="n">
        <v>1761.44</v>
      </c>
      <c r="S2" t="n">
        <v>112.51</v>
      </c>
      <c r="T2" t="n">
        <v>805211.05</v>
      </c>
      <c r="U2" t="n">
        <v>0.06</v>
      </c>
      <c r="V2" t="n">
        <v>0.47</v>
      </c>
      <c r="W2" t="n">
        <v>8.84</v>
      </c>
      <c r="X2" t="n">
        <v>47.65</v>
      </c>
      <c r="Y2" t="n">
        <v>0.5</v>
      </c>
      <c r="Z2" t="n">
        <v>10</v>
      </c>
      <c r="AA2" t="n">
        <v>3030.498063311297</v>
      </c>
      <c r="AB2" t="n">
        <v>4312.181829914985</v>
      </c>
      <c r="AC2" t="n">
        <v>3908.241243963458</v>
      </c>
      <c r="AD2" t="n">
        <v>3030498.063311297</v>
      </c>
      <c r="AE2" t="n">
        <v>4312181.829914984</v>
      </c>
      <c r="AF2" t="n">
        <v>2.975399194045235e-06</v>
      </c>
      <c r="AG2" t="n">
        <v>6.275833333333334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0.9722</v>
      </c>
      <c r="E3" t="n">
        <v>102.86</v>
      </c>
      <c r="F3" t="n">
        <v>90.93000000000001</v>
      </c>
      <c r="G3" t="n">
        <v>15.24</v>
      </c>
      <c r="H3" t="n">
        <v>0.26</v>
      </c>
      <c r="I3" t="n">
        <v>358</v>
      </c>
      <c r="J3" t="n">
        <v>134.55</v>
      </c>
      <c r="K3" t="n">
        <v>46.47</v>
      </c>
      <c r="L3" t="n">
        <v>2</v>
      </c>
      <c r="M3" t="n">
        <v>356</v>
      </c>
      <c r="N3" t="n">
        <v>21.09</v>
      </c>
      <c r="O3" t="n">
        <v>16828.84</v>
      </c>
      <c r="P3" t="n">
        <v>987.74</v>
      </c>
      <c r="Q3" t="n">
        <v>1220.62</v>
      </c>
      <c r="R3" t="n">
        <v>708.71</v>
      </c>
      <c r="S3" t="n">
        <v>112.51</v>
      </c>
      <c r="T3" t="n">
        <v>281934.84</v>
      </c>
      <c r="U3" t="n">
        <v>0.16</v>
      </c>
      <c r="V3" t="n">
        <v>0.63</v>
      </c>
      <c r="W3" t="n">
        <v>7.84</v>
      </c>
      <c r="X3" t="n">
        <v>16.73</v>
      </c>
      <c r="Y3" t="n">
        <v>0.5</v>
      </c>
      <c r="Z3" t="n">
        <v>10</v>
      </c>
      <c r="AA3" t="n">
        <v>1549.420172395623</v>
      </c>
      <c r="AB3" t="n">
        <v>2204.714002360286</v>
      </c>
      <c r="AC3" t="n">
        <v>1998.188976028893</v>
      </c>
      <c r="AD3" t="n">
        <v>1549420.172395623</v>
      </c>
      <c r="AE3" t="n">
        <v>2204714.002360286</v>
      </c>
      <c r="AF3" t="n">
        <v>4.357106637220631e-06</v>
      </c>
      <c r="AG3" t="n">
        <v>4.285833333333334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1.0807</v>
      </c>
      <c r="E4" t="n">
        <v>92.53</v>
      </c>
      <c r="F4" t="n">
        <v>84.36</v>
      </c>
      <c r="G4" t="n">
        <v>23.01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910.63</v>
      </c>
      <c r="Q4" t="n">
        <v>1220.57</v>
      </c>
      <c r="R4" t="n">
        <v>485.92</v>
      </c>
      <c r="S4" t="n">
        <v>112.51</v>
      </c>
      <c r="T4" t="n">
        <v>171231.51</v>
      </c>
      <c r="U4" t="n">
        <v>0.23</v>
      </c>
      <c r="V4" t="n">
        <v>0.68</v>
      </c>
      <c r="W4" t="n">
        <v>7.62</v>
      </c>
      <c r="X4" t="n">
        <v>10.16</v>
      </c>
      <c r="Y4" t="n">
        <v>0.5</v>
      </c>
      <c r="Z4" t="n">
        <v>10</v>
      </c>
      <c r="AA4" t="n">
        <v>1291.035869982766</v>
      </c>
      <c r="AB4" t="n">
        <v>1837.051634418516</v>
      </c>
      <c r="AC4" t="n">
        <v>1664.967120615708</v>
      </c>
      <c r="AD4" t="n">
        <v>1291035.869982766</v>
      </c>
      <c r="AE4" t="n">
        <v>1837051.634418516</v>
      </c>
      <c r="AF4" t="n">
        <v>4.84337085254509e-06</v>
      </c>
      <c r="AG4" t="n">
        <v>3.855416666666667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1.1374</v>
      </c>
      <c r="E5" t="n">
        <v>87.92</v>
      </c>
      <c r="F5" t="n">
        <v>81.43000000000001</v>
      </c>
      <c r="G5" t="n">
        <v>30.92</v>
      </c>
      <c r="H5" t="n">
        <v>0.52</v>
      </c>
      <c r="I5" t="n">
        <v>158</v>
      </c>
      <c r="J5" t="n">
        <v>137.25</v>
      </c>
      <c r="K5" t="n">
        <v>46.47</v>
      </c>
      <c r="L5" t="n">
        <v>4</v>
      </c>
      <c r="M5" t="n">
        <v>156</v>
      </c>
      <c r="N5" t="n">
        <v>21.78</v>
      </c>
      <c r="O5" t="n">
        <v>17160.92</v>
      </c>
      <c r="P5" t="n">
        <v>873.52</v>
      </c>
      <c r="Q5" t="n">
        <v>1220.6</v>
      </c>
      <c r="R5" t="n">
        <v>387.29</v>
      </c>
      <c r="S5" t="n">
        <v>112.51</v>
      </c>
      <c r="T5" t="n">
        <v>122226.31</v>
      </c>
      <c r="U5" t="n">
        <v>0.29</v>
      </c>
      <c r="V5" t="n">
        <v>0.7</v>
      </c>
      <c r="W5" t="n">
        <v>7.5</v>
      </c>
      <c r="X5" t="n">
        <v>7.23</v>
      </c>
      <c r="Y5" t="n">
        <v>0.5</v>
      </c>
      <c r="Z5" t="n">
        <v>10</v>
      </c>
      <c r="AA5" t="n">
        <v>1180.863285905902</v>
      </c>
      <c r="AB5" t="n">
        <v>1680.283933108083</v>
      </c>
      <c r="AC5" t="n">
        <v>1522.884522954268</v>
      </c>
      <c r="AD5" t="n">
        <v>1180863.285905902</v>
      </c>
      <c r="AE5" t="n">
        <v>1680283.933108083</v>
      </c>
      <c r="AF5" t="n">
        <v>5.097483119908195e-06</v>
      </c>
      <c r="AG5" t="n">
        <v>3.663333333333334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1.1712</v>
      </c>
      <c r="E6" t="n">
        <v>85.39</v>
      </c>
      <c r="F6" t="n">
        <v>79.83</v>
      </c>
      <c r="G6" t="n">
        <v>38.63</v>
      </c>
      <c r="H6" t="n">
        <v>0.64</v>
      </c>
      <c r="I6" t="n">
        <v>124</v>
      </c>
      <c r="J6" t="n">
        <v>138.6</v>
      </c>
      <c r="K6" t="n">
        <v>46.47</v>
      </c>
      <c r="L6" t="n">
        <v>5</v>
      </c>
      <c r="M6" t="n">
        <v>122</v>
      </c>
      <c r="N6" t="n">
        <v>22.13</v>
      </c>
      <c r="O6" t="n">
        <v>17327.69</v>
      </c>
      <c r="P6" t="n">
        <v>850.8</v>
      </c>
      <c r="Q6" t="n">
        <v>1220.56</v>
      </c>
      <c r="R6" t="n">
        <v>333.15</v>
      </c>
      <c r="S6" t="n">
        <v>112.51</v>
      </c>
      <c r="T6" t="n">
        <v>95325.66</v>
      </c>
      <c r="U6" t="n">
        <v>0.34</v>
      </c>
      <c r="V6" t="n">
        <v>0.72</v>
      </c>
      <c r="W6" t="n">
        <v>7.44</v>
      </c>
      <c r="X6" t="n">
        <v>5.63</v>
      </c>
      <c r="Y6" t="n">
        <v>0.5</v>
      </c>
      <c r="Z6" t="n">
        <v>10</v>
      </c>
      <c r="AA6" t="n">
        <v>1120.479868143621</v>
      </c>
      <c r="AB6" t="n">
        <v>1594.362651700576</v>
      </c>
      <c r="AC6" t="n">
        <v>1445.01185687107</v>
      </c>
      <c r="AD6" t="n">
        <v>1120479.868143621</v>
      </c>
      <c r="AE6" t="n">
        <v>1594362.651700576</v>
      </c>
      <c r="AF6" t="n">
        <v>5.248964506801897e-06</v>
      </c>
      <c r="AG6" t="n">
        <v>3.557916666666667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1.1944</v>
      </c>
      <c r="E7" t="n">
        <v>83.72</v>
      </c>
      <c r="F7" t="n">
        <v>78.79000000000001</v>
      </c>
      <c r="G7" t="n">
        <v>46.81</v>
      </c>
      <c r="H7" t="n">
        <v>0.76</v>
      </c>
      <c r="I7" t="n">
        <v>101</v>
      </c>
      <c r="J7" t="n">
        <v>139.95</v>
      </c>
      <c r="K7" t="n">
        <v>46.47</v>
      </c>
      <c r="L7" t="n">
        <v>6</v>
      </c>
      <c r="M7" t="n">
        <v>99</v>
      </c>
      <c r="N7" t="n">
        <v>22.49</v>
      </c>
      <c r="O7" t="n">
        <v>17494.97</v>
      </c>
      <c r="P7" t="n">
        <v>835</v>
      </c>
      <c r="Q7" t="n">
        <v>1220.56</v>
      </c>
      <c r="R7" t="n">
        <v>297.89</v>
      </c>
      <c r="S7" t="n">
        <v>112.51</v>
      </c>
      <c r="T7" t="n">
        <v>77809.5</v>
      </c>
      <c r="U7" t="n">
        <v>0.38</v>
      </c>
      <c r="V7" t="n">
        <v>0.73</v>
      </c>
      <c r="W7" t="n">
        <v>7.41</v>
      </c>
      <c r="X7" t="n">
        <v>4.59</v>
      </c>
      <c r="Y7" t="n">
        <v>0.5</v>
      </c>
      <c r="Z7" t="n">
        <v>10</v>
      </c>
      <c r="AA7" t="n">
        <v>1081.002168823365</v>
      </c>
      <c r="AB7" t="n">
        <v>1538.188711265964</v>
      </c>
      <c r="AC7" t="n">
        <v>1394.099970614449</v>
      </c>
      <c r="AD7" t="n">
        <v>1081002.168823365</v>
      </c>
      <c r="AE7" t="n">
        <v>1538188.711265964</v>
      </c>
      <c r="AF7" t="n">
        <v>5.352939896622426e-06</v>
      </c>
      <c r="AG7" t="n">
        <v>3.488333333333333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1.2098</v>
      </c>
      <c r="E8" t="n">
        <v>82.66</v>
      </c>
      <c r="F8" t="n">
        <v>78.13</v>
      </c>
      <c r="G8" t="n">
        <v>54.51</v>
      </c>
      <c r="H8" t="n">
        <v>0.88</v>
      </c>
      <c r="I8" t="n">
        <v>86</v>
      </c>
      <c r="J8" t="n">
        <v>141.31</v>
      </c>
      <c r="K8" t="n">
        <v>46.47</v>
      </c>
      <c r="L8" t="n">
        <v>7</v>
      </c>
      <c r="M8" t="n">
        <v>84</v>
      </c>
      <c r="N8" t="n">
        <v>22.85</v>
      </c>
      <c r="O8" t="n">
        <v>17662.75</v>
      </c>
      <c r="P8" t="n">
        <v>821.99</v>
      </c>
      <c r="Q8" t="n">
        <v>1220.54</v>
      </c>
      <c r="R8" t="n">
        <v>275.51</v>
      </c>
      <c r="S8" t="n">
        <v>112.51</v>
      </c>
      <c r="T8" t="n">
        <v>66697.50999999999</v>
      </c>
      <c r="U8" t="n">
        <v>0.41</v>
      </c>
      <c r="V8" t="n">
        <v>0.73</v>
      </c>
      <c r="W8" t="n">
        <v>7.39</v>
      </c>
      <c r="X8" t="n">
        <v>3.94</v>
      </c>
      <c r="Y8" t="n">
        <v>0.5</v>
      </c>
      <c r="Z8" t="n">
        <v>10</v>
      </c>
      <c r="AA8" t="n">
        <v>1053.847647520404</v>
      </c>
      <c r="AB8" t="n">
        <v>1499.549771092968</v>
      </c>
      <c r="AC8" t="n">
        <v>1359.080505860079</v>
      </c>
      <c r="AD8" t="n">
        <v>1053847.647520404</v>
      </c>
      <c r="AE8" t="n">
        <v>1499549.771092968</v>
      </c>
      <c r="AF8" t="n">
        <v>5.42195804331364e-06</v>
      </c>
      <c r="AG8" t="n">
        <v>3.444166666666666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1.2237</v>
      </c>
      <c r="E9" t="n">
        <v>81.72</v>
      </c>
      <c r="F9" t="n">
        <v>77.53</v>
      </c>
      <c r="G9" t="n">
        <v>62.86</v>
      </c>
      <c r="H9" t="n">
        <v>0.99</v>
      </c>
      <c r="I9" t="n">
        <v>74</v>
      </c>
      <c r="J9" t="n">
        <v>142.68</v>
      </c>
      <c r="K9" t="n">
        <v>46.47</v>
      </c>
      <c r="L9" t="n">
        <v>8</v>
      </c>
      <c r="M9" t="n">
        <v>72</v>
      </c>
      <c r="N9" t="n">
        <v>23.21</v>
      </c>
      <c r="O9" t="n">
        <v>17831.04</v>
      </c>
      <c r="P9" t="n">
        <v>810.63</v>
      </c>
      <c r="Q9" t="n">
        <v>1220.57</v>
      </c>
      <c r="R9" t="n">
        <v>254.96</v>
      </c>
      <c r="S9" t="n">
        <v>112.51</v>
      </c>
      <c r="T9" t="n">
        <v>56482.27</v>
      </c>
      <c r="U9" t="n">
        <v>0.44</v>
      </c>
      <c r="V9" t="n">
        <v>0.74</v>
      </c>
      <c r="W9" t="n">
        <v>7.37</v>
      </c>
      <c r="X9" t="n">
        <v>3.33</v>
      </c>
      <c r="Y9" t="n">
        <v>0.5</v>
      </c>
      <c r="Z9" t="n">
        <v>10</v>
      </c>
      <c r="AA9" t="n">
        <v>1030.203376447997</v>
      </c>
      <c r="AB9" t="n">
        <v>1465.905665744617</v>
      </c>
      <c r="AC9" t="n">
        <v>1328.587988307481</v>
      </c>
      <c r="AD9" t="n">
        <v>1030203.376447997</v>
      </c>
      <c r="AE9" t="n">
        <v>1465905.665744617</v>
      </c>
      <c r="AF9" t="n">
        <v>5.484253643249216e-06</v>
      </c>
      <c r="AG9" t="n">
        <v>3.405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1.2337</v>
      </c>
      <c r="E10" t="n">
        <v>81.06</v>
      </c>
      <c r="F10" t="n">
        <v>77.11</v>
      </c>
      <c r="G10" t="n">
        <v>71.17</v>
      </c>
      <c r="H10" t="n">
        <v>1.11</v>
      </c>
      <c r="I10" t="n">
        <v>65</v>
      </c>
      <c r="J10" t="n">
        <v>144.05</v>
      </c>
      <c r="K10" t="n">
        <v>46.47</v>
      </c>
      <c r="L10" t="n">
        <v>9</v>
      </c>
      <c r="M10" t="n">
        <v>63</v>
      </c>
      <c r="N10" t="n">
        <v>23.58</v>
      </c>
      <c r="O10" t="n">
        <v>17999.83</v>
      </c>
      <c r="P10" t="n">
        <v>800.64</v>
      </c>
      <c r="Q10" t="n">
        <v>1220.55</v>
      </c>
      <c r="R10" t="n">
        <v>240.7</v>
      </c>
      <c r="S10" t="n">
        <v>112.51</v>
      </c>
      <c r="T10" t="n">
        <v>49394.23</v>
      </c>
      <c r="U10" t="n">
        <v>0.47</v>
      </c>
      <c r="V10" t="n">
        <v>0.74</v>
      </c>
      <c r="W10" t="n">
        <v>7.35</v>
      </c>
      <c r="X10" t="n">
        <v>2.91</v>
      </c>
      <c r="Y10" t="n">
        <v>0.5</v>
      </c>
      <c r="Z10" t="n">
        <v>10</v>
      </c>
      <c r="AA10" t="n">
        <v>1012.160767705229</v>
      </c>
      <c r="AB10" t="n">
        <v>1440.232324940757</v>
      </c>
      <c r="AC10" t="n">
        <v>1305.319579562771</v>
      </c>
      <c r="AD10" t="n">
        <v>1012160.767705229</v>
      </c>
      <c r="AE10" t="n">
        <v>1440232.324940757</v>
      </c>
      <c r="AF10" t="n">
        <v>5.529070621620133e-06</v>
      </c>
      <c r="AG10" t="n">
        <v>3.3775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1.2415</v>
      </c>
      <c r="E11" t="n">
        <v>80.55</v>
      </c>
      <c r="F11" t="n">
        <v>76.79000000000001</v>
      </c>
      <c r="G11" t="n">
        <v>79.44</v>
      </c>
      <c r="H11" t="n">
        <v>1.22</v>
      </c>
      <c r="I11" t="n">
        <v>58</v>
      </c>
      <c r="J11" t="n">
        <v>145.42</v>
      </c>
      <c r="K11" t="n">
        <v>46.47</v>
      </c>
      <c r="L11" t="n">
        <v>10</v>
      </c>
      <c r="M11" t="n">
        <v>56</v>
      </c>
      <c r="N11" t="n">
        <v>23.95</v>
      </c>
      <c r="O11" t="n">
        <v>18169.15</v>
      </c>
      <c r="P11" t="n">
        <v>792.17</v>
      </c>
      <c r="Q11" t="n">
        <v>1220.56</v>
      </c>
      <c r="R11" t="n">
        <v>230.22</v>
      </c>
      <c r="S11" t="n">
        <v>112.51</v>
      </c>
      <c r="T11" t="n">
        <v>44191.48</v>
      </c>
      <c r="U11" t="n">
        <v>0.49</v>
      </c>
      <c r="V11" t="n">
        <v>0.75</v>
      </c>
      <c r="W11" t="n">
        <v>7.33</v>
      </c>
      <c r="X11" t="n">
        <v>2.59</v>
      </c>
      <c r="Y11" t="n">
        <v>0.5</v>
      </c>
      <c r="Z11" t="n">
        <v>10</v>
      </c>
      <c r="AA11" t="n">
        <v>997.7977926562179</v>
      </c>
      <c r="AB11" t="n">
        <v>1419.794839505708</v>
      </c>
      <c r="AC11" t="n">
        <v>1286.796561134827</v>
      </c>
      <c r="AD11" t="n">
        <v>997797.7926562179</v>
      </c>
      <c r="AE11" t="n">
        <v>1419794.839505708</v>
      </c>
      <c r="AF11" t="n">
        <v>5.56402786474945e-06</v>
      </c>
      <c r="AG11" t="n">
        <v>3.35625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1.2465</v>
      </c>
      <c r="E12" t="n">
        <v>80.22</v>
      </c>
      <c r="F12" t="n">
        <v>76.59999999999999</v>
      </c>
      <c r="G12" t="n">
        <v>86.72</v>
      </c>
      <c r="H12" t="n">
        <v>1.33</v>
      </c>
      <c r="I12" t="n">
        <v>53</v>
      </c>
      <c r="J12" t="n">
        <v>146.8</v>
      </c>
      <c r="K12" t="n">
        <v>46.47</v>
      </c>
      <c r="L12" t="n">
        <v>11</v>
      </c>
      <c r="M12" t="n">
        <v>51</v>
      </c>
      <c r="N12" t="n">
        <v>24.33</v>
      </c>
      <c r="O12" t="n">
        <v>18338.99</v>
      </c>
      <c r="P12" t="n">
        <v>784.49</v>
      </c>
      <c r="Q12" t="n">
        <v>1220.54</v>
      </c>
      <c r="R12" t="n">
        <v>223.52</v>
      </c>
      <c r="S12" t="n">
        <v>112.51</v>
      </c>
      <c r="T12" t="n">
        <v>40866.91</v>
      </c>
      <c r="U12" t="n">
        <v>0.5</v>
      </c>
      <c r="V12" t="n">
        <v>0.75</v>
      </c>
      <c r="W12" t="n">
        <v>7.34</v>
      </c>
      <c r="X12" t="n">
        <v>2.4</v>
      </c>
      <c r="Y12" t="n">
        <v>0.5</v>
      </c>
      <c r="Z12" t="n">
        <v>10</v>
      </c>
      <c r="AA12" t="n">
        <v>987.0149925361734</v>
      </c>
      <c r="AB12" t="n">
        <v>1404.451686736141</v>
      </c>
      <c r="AC12" t="n">
        <v>1272.890667359555</v>
      </c>
      <c r="AD12" t="n">
        <v>987014.9925361734</v>
      </c>
      <c r="AE12" t="n">
        <v>1404451.686736141</v>
      </c>
      <c r="AF12" t="n">
        <v>5.586436353934908e-06</v>
      </c>
      <c r="AG12" t="n">
        <v>3.3425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1.2528</v>
      </c>
      <c r="E13" t="n">
        <v>79.81999999999999</v>
      </c>
      <c r="F13" t="n">
        <v>76.33</v>
      </c>
      <c r="G13" t="n">
        <v>95.42</v>
      </c>
      <c r="H13" t="n">
        <v>1.43</v>
      </c>
      <c r="I13" t="n">
        <v>48</v>
      </c>
      <c r="J13" t="n">
        <v>148.18</v>
      </c>
      <c r="K13" t="n">
        <v>46.47</v>
      </c>
      <c r="L13" t="n">
        <v>12</v>
      </c>
      <c r="M13" t="n">
        <v>46</v>
      </c>
      <c r="N13" t="n">
        <v>24.71</v>
      </c>
      <c r="O13" t="n">
        <v>18509.36</v>
      </c>
      <c r="P13" t="n">
        <v>776.39</v>
      </c>
      <c r="Q13" t="n">
        <v>1220.55</v>
      </c>
      <c r="R13" t="n">
        <v>214.73</v>
      </c>
      <c r="S13" t="n">
        <v>112.51</v>
      </c>
      <c r="T13" t="n">
        <v>36495.44</v>
      </c>
      <c r="U13" t="n">
        <v>0.52</v>
      </c>
      <c r="V13" t="n">
        <v>0.75</v>
      </c>
      <c r="W13" t="n">
        <v>7.32</v>
      </c>
      <c r="X13" t="n">
        <v>2.14</v>
      </c>
      <c r="Y13" t="n">
        <v>0.5</v>
      </c>
      <c r="Z13" t="n">
        <v>10</v>
      </c>
      <c r="AA13" t="n">
        <v>974.6286883213734</v>
      </c>
      <c r="AB13" t="n">
        <v>1386.826862413865</v>
      </c>
      <c r="AC13" t="n">
        <v>1256.916836002057</v>
      </c>
      <c r="AD13" t="n">
        <v>974628.6883213734</v>
      </c>
      <c r="AE13" t="n">
        <v>1386826.862413865</v>
      </c>
      <c r="AF13" t="n">
        <v>5.614671050308586e-06</v>
      </c>
      <c r="AG13" t="n">
        <v>3.325833333333333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1.2571</v>
      </c>
      <c r="E14" t="n">
        <v>79.55</v>
      </c>
      <c r="F14" t="n">
        <v>76.17</v>
      </c>
      <c r="G14" t="n">
        <v>103.86</v>
      </c>
      <c r="H14" t="n">
        <v>1.54</v>
      </c>
      <c r="I14" t="n">
        <v>44</v>
      </c>
      <c r="J14" t="n">
        <v>149.56</v>
      </c>
      <c r="K14" t="n">
        <v>46.47</v>
      </c>
      <c r="L14" t="n">
        <v>13</v>
      </c>
      <c r="M14" t="n">
        <v>42</v>
      </c>
      <c r="N14" t="n">
        <v>25.1</v>
      </c>
      <c r="O14" t="n">
        <v>18680.25</v>
      </c>
      <c r="P14" t="n">
        <v>769.3099999999999</v>
      </c>
      <c r="Q14" t="n">
        <v>1220.55</v>
      </c>
      <c r="R14" t="n">
        <v>209.12</v>
      </c>
      <c r="S14" t="n">
        <v>112.51</v>
      </c>
      <c r="T14" t="n">
        <v>33710.54</v>
      </c>
      <c r="U14" t="n">
        <v>0.54</v>
      </c>
      <c r="V14" t="n">
        <v>0.75</v>
      </c>
      <c r="W14" t="n">
        <v>7.31</v>
      </c>
      <c r="X14" t="n">
        <v>1.97</v>
      </c>
      <c r="Y14" t="n">
        <v>0.5</v>
      </c>
      <c r="Z14" t="n">
        <v>10</v>
      </c>
      <c r="AA14" t="n">
        <v>965.1684012029734</v>
      </c>
      <c r="AB14" t="n">
        <v>1373.365550984031</v>
      </c>
      <c r="AC14" t="n">
        <v>1244.716503408719</v>
      </c>
      <c r="AD14" t="n">
        <v>965168.4012029734</v>
      </c>
      <c r="AE14" t="n">
        <v>1373365.550984031</v>
      </c>
      <c r="AF14" t="n">
        <v>5.633942351008082e-06</v>
      </c>
      <c r="AG14" t="n">
        <v>3.314583333333333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1.2617</v>
      </c>
      <c r="E15" t="n">
        <v>79.26000000000001</v>
      </c>
      <c r="F15" t="n">
        <v>75.98999999999999</v>
      </c>
      <c r="G15" t="n">
        <v>113.98</v>
      </c>
      <c r="H15" t="n">
        <v>1.64</v>
      </c>
      <c r="I15" t="n">
        <v>40</v>
      </c>
      <c r="J15" t="n">
        <v>150.95</v>
      </c>
      <c r="K15" t="n">
        <v>46.47</v>
      </c>
      <c r="L15" t="n">
        <v>14</v>
      </c>
      <c r="M15" t="n">
        <v>38</v>
      </c>
      <c r="N15" t="n">
        <v>25.49</v>
      </c>
      <c r="O15" t="n">
        <v>18851.69</v>
      </c>
      <c r="P15" t="n">
        <v>760.78</v>
      </c>
      <c r="Q15" t="n">
        <v>1220.54</v>
      </c>
      <c r="R15" t="n">
        <v>202.9</v>
      </c>
      <c r="S15" t="n">
        <v>112.51</v>
      </c>
      <c r="T15" t="n">
        <v>30620.77</v>
      </c>
      <c r="U15" t="n">
        <v>0.55</v>
      </c>
      <c r="V15" t="n">
        <v>0.76</v>
      </c>
      <c r="W15" t="n">
        <v>7.31</v>
      </c>
      <c r="X15" t="n">
        <v>1.79</v>
      </c>
      <c r="Y15" t="n">
        <v>0.5</v>
      </c>
      <c r="Z15" t="n">
        <v>10</v>
      </c>
      <c r="AA15" t="n">
        <v>954.3499989659583</v>
      </c>
      <c r="AB15" t="n">
        <v>1357.971738950311</v>
      </c>
      <c r="AC15" t="n">
        <v>1230.764695840067</v>
      </c>
      <c r="AD15" t="n">
        <v>954349.9989659584</v>
      </c>
      <c r="AE15" t="n">
        <v>1357971.738950311</v>
      </c>
      <c r="AF15" t="n">
        <v>5.654558161058704e-06</v>
      </c>
      <c r="AG15" t="n">
        <v>3.3025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1.2655</v>
      </c>
      <c r="E16" t="n">
        <v>79.02</v>
      </c>
      <c r="F16" t="n">
        <v>75.83</v>
      </c>
      <c r="G16" t="n">
        <v>122.97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754.45</v>
      </c>
      <c r="Q16" t="n">
        <v>1220.55</v>
      </c>
      <c r="R16" t="n">
        <v>197.62</v>
      </c>
      <c r="S16" t="n">
        <v>112.51</v>
      </c>
      <c r="T16" t="n">
        <v>27993.96</v>
      </c>
      <c r="U16" t="n">
        <v>0.57</v>
      </c>
      <c r="V16" t="n">
        <v>0.76</v>
      </c>
      <c r="W16" t="n">
        <v>7.31</v>
      </c>
      <c r="X16" t="n">
        <v>1.63</v>
      </c>
      <c r="Y16" t="n">
        <v>0.5</v>
      </c>
      <c r="Z16" t="n">
        <v>10</v>
      </c>
      <c r="AA16" t="n">
        <v>945.9655833800181</v>
      </c>
      <c r="AB16" t="n">
        <v>1346.041315703433</v>
      </c>
      <c r="AC16" t="n">
        <v>1219.951846560865</v>
      </c>
      <c r="AD16" t="n">
        <v>945965.5833800181</v>
      </c>
      <c r="AE16" t="n">
        <v>1346041.315703433</v>
      </c>
      <c r="AF16" t="n">
        <v>5.671588612839653e-06</v>
      </c>
      <c r="AG16" t="n">
        <v>3.2925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1.2677</v>
      </c>
      <c r="E17" t="n">
        <v>78.89</v>
      </c>
      <c r="F17" t="n">
        <v>75.75</v>
      </c>
      <c r="G17" t="n">
        <v>129.86</v>
      </c>
      <c r="H17" t="n">
        <v>1.84</v>
      </c>
      <c r="I17" t="n">
        <v>35</v>
      </c>
      <c r="J17" t="n">
        <v>153.75</v>
      </c>
      <c r="K17" t="n">
        <v>46.47</v>
      </c>
      <c r="L17" t="n">
        <v>16</v>
      </c>
      <c r="M17" t="n">
        <v>33</v>
      </c>
      <c r="N17" t="n">
        <v>26.28</v>
      </c>
      <c r="O17" t="n">
        <v>19196.18</v>
      </c>
      <c r="P17" t="n">
        <v>749.09</v>
      </c>
      <c r="Q17" t="n">
        <v>1220.54</v>
      </c>
      <c r="R17" t="n">
        <v>194.63</v>
      </c>
      <c r="S17" t="n">
        <v>112.51</v>
      </c>
      <c r="T17" t="n">
        <v>26511.51</v>
      </c>
      <c r="U17" t="n">
        <v>0.58</v>
      </c>
      <c r="V17" t="n">
        <v>0.76</v>
      </c>
      <c r="W17" t="n">
        <v>7.31</v>
      </c>
      <c r="X17" t="n">
        <v>1.55</v>
      </c>
      <c r="Y17" t="n">
        <v>0.5</v>
      </c>
      <c r="Z17" t="n">
        <v>10</v>
      </c>
      <c r="AA17" t="n">
        <v>939.9081888693623</v>
      </c>
      <c r="AB17" t="n">
        <v>1337.42207688533</v>
      </c>
      <c r="AC17" t="n">
        <v>1212.140008848738</v>
      </c>
      <c r="AD17" t="n">
        <v>939908.1888693623</v>
      </c>
      <c r="AE17" t="n">
        <v>1337422.07688533</v>
      </c>
      <c r="AF17" t="n">
        <v>5.681448348081254e-06</v>
      </c>
      <c r="AG17" t="n">
        <v>3.287083333333333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1.2699</v>
      </c>
      <c r="E18" t="n">
        <v>78.75</v>
      </c>
      <c r="F18" t="n">
        <v>75.67</v>
      </c>
      <c r="G18" t="n">
        <v>137.58</v>
      </c>
      <c r="H18" t="n">
        <v>1.94</v>
      </c>
      <c r="I18" t="n">
        <v>33</v>
      </c>
      <c r="J18" t="n">
        <v>155.15</v>
      </c>
      <c r="K18" t="n">
        <v>46.47</v>
      </c>
      <c r="L18" t="n">
        <v>17</v>
      </c>
      <c r="M18" t="n">
        <v>31</v>
      </c>
      <c r="N18" t="n">
        <v>26.68</v>
      </c>
      <c r="O18" t="n">
        <v>19369.26</v>
      </c>
      <c r="P18" t="n">
        <v>741.3099999999999</v>
      </c>
      <c r="Q18" t="n">
        <v>1220.54</v>
      </c>
      <c r="R18" t="n">
        <v>191.98</v>
      </c>
      <c r="S18" t="n">
        <v>112.51</v>
      </c>
      <c r="T18" t="n">
        <v>25197.14</v>
      </c>
      <c r="U18" t="n">
        <v>0.59</v>
      </c>
      <c r="V18" t="n">
        <v>0.76</v>
      </c>
      <c r="W18" t="n">
        <v>7.31</v>
      </c>
      <c r="X18" t="n">
        <v>1.47</v>
      </c>
      <c r="Y18" t="n">
        <v>0.5</v>
      </c>
      <c r="Z18" t="n">
        <v>10</v>
      </c>
      <c r="AA18" t="n">
        <v>932.0349807439495</v>
      </c>
      <c r="AB18" t="n">
        <v>1326.21906526405</v>
      </c>
      <c r="AC18" t="n">
        <v>1201.986431425089</v>
      </c>
      <c r="AD18" t="n">
        <v>932034.9807439495</v>
      </c>
      <c r="AE18" t="n">
        <v>1326219.06526405</v>
      </c>
      <c r="AF18" t="n">
        <v>5.691308083322856e-06</v>
      </c>
      <c r="AG18" t="n">
        <v>3.28125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1.2721</v>
      </c>
      <c r="E19" t="n">
        <v>78.61</v>
      </c>
      <c r="F19" t="n">
        <v>75.59</v>
      </c>
      <c r="G19" t="n">
        <v>146.3</v>
      </c>
      <c r="H19" t="n">
        <v>2.04</v>
      </c>
      <c r="I19" t="n">
        <v>31</v>
      </c>
      <c r="J19" t="n">
        <v>156.56</v>
      </c>
      <c r="K19" t="n">
        <v>46.47</v>
      </c>
      <c r="L19" t="n">
        <v>18</v>
      </c>
      <c r="M19" t="n">
        <v>29</v>
      </c>
      <c r="N19" t="n">
        <v>27.09</v>
      </c>
      <c r="O19" t="n">
        <v>19542.89</v>
      </c>
      <c r="P19" t="n">
        <v>733.22</v>
      </c>
      <c r="Q19" t="n">
        <v>1220.54</v>
      </c>
      <c r="R19" t="n">
        <v>189.04</v>
      </c>
      <c r="S19" t="n">
        <v>112.51</v>
      </c>
      <c r="T19" t="n">
        <v>23736.47</v>
      </c>
      <c r="U19" t="n">
        <v>0.6</v>
      </c>
      <c r="V19" t="n">
        <v>0.76</v>
      </c>
      <c r="W19" t="n">
        <v>7.3</v>
      </c>
      <c r="X19" t="n">
        <v>1.39</v>
      </c>
      <c r="Y19" t="n">
        <v>0.5</v>
      </c>
      <c r="Z19" t="n">
        <v>10</v>
      </c>
      <c r="AA19" t="n">
        <v>923.9544736599315</v>
      </c>
      <c r="AB19" t="n">
        <v>1314.721082062527</v>
      </c>
      <c r="AC19" t="n">
        <v>1191.565513675553</v>
      </c>
      <c r="AD19" t="n">
        <v>923954.4736599316</v>
      </c>
      <c r="AE19" t="n">
        <v>1314721.082062527</v>
      </c>
      <c r="AF19" t="n">
        <v>5.701167818564458e-06</v>
      </c>
      <c r="AG19" t="n">
        <v>3.275416666666667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1.2749</v>
      </c>
      <c r="E20" t="n">
        <v>78.44</v>
      </c>
      <c r="F20" t="n">
        <v>75.47</v>
      </c>
      <c r="G20" t="n">
        <v>156.15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728.72</v>
      </c>
      <c r="Q20" t="n">
        <v>1220.54</v>
      </c>
      <c r="R20" t="n">
        <v>185.08</v>
      </c>
      <c r="S20" t="n">
        <v>112.51</v>
      </c>
      <c r="T20" t="n">
        <v>21764.31</v>
      </c>
      <c r="U20" t="n">
        <v>0.61</v>
      </c>
      <c r="V20" t="n">
        <v>0.76</v>
      </c>
      <c r="W20" t="n">
        <v>7.3</v>
      </c>
      <c r="X20" t="n">
        <v>1.27</v>
      </c>
      <c r="Y20" t="n">
        <v>0.5</v>
      </c>
      <c r="Z20" t="n">
        <v>10</v>
      </c>
      <c r="AA20" t="n">
        <v>918.0050392369525</v>
      </c>
      <c r="AB20" t="n">
        <v>1306.255462721721</v>
      </c>
      <c r="AC20" t="n">
        <v>1183.892905244734</v>
      </c>
      <c r="AD20" t="n">
        <v>918005.0392369524</v>
      </c>
      <c r="AE20" t="n">
        <v>1306255.462721721</v>
      </c>
      <c r="AF20" t="n">
        <v>5.713716572508314e-06</v>
      </c>
      <c r="AG20" t="n">
        <v>3.268333333333333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1.2776</v>
      </c>
      <c r="E21" t="n">
        <v>78.27</v>
      </c>
      <c r="F21" t="n">
        <v>75.36</v>
      </c>
      <c r="G21" t="n">
        <v>167.46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720.35</v>
      </c>
      <c r="Q21" t="n">
        <v>1220.56</v>
      </c>
      <c r="R21" t="n">
        <v>181.58</v>
      </c>
      <c r="S21" t="n">
        <v>112.51</v>
      </c>
      <c r="T21" t="n">
        <v>20023.79</v>
      </c>
      <c r="U21" t="n">
        <v>0.62</v>
      </c>
      <c r="V21" t="n">
        <v>0.76</v>
      </c>
      <c r="W21" t="n">
        <v>7.29</v>
      </c>
      <c r="X21" t="n">
        <v>1.16</v>
      </c>
      <c r="Y21" t="n">
        <v>0.5</v>
      </c>
      <c r="Z21" t="n">
        <v>10</v>
      </c>
      <c r="AA21" t="n">
        <v>909.2814867626562</v>
      </c>
      <c r="AB21" t="n">
        <v>1293.842471957138</v>
      </c>
      <c r="AC21" t="n">
        <v>1172.642692619067</v>
      </c>
      <c r="AD21" t="n">
        <v>909281.4867626561</v>
      </c>
      <c r="AE21" t="n">
        <v>1293842.471957138</v>
      </c>
      <c r="AF21" t="n">
        <v>5.725817156668463e-06</v>
      </c>
      <c r="AG21" t="n">
        <v>3.26125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1.2781</v>
      </c>
      <c r="E22" t="n">
        <v>78.23999999999999</v>
      </c>
      <c r="F22" t="n">
        <v>75.34999999999999</v>
      </c>
      <c r="G22" t="n">
        <v>173.89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715.05</v>
      </c>
      <c r="Q22" t="n">
        <v>1220.54</v>
      </c>
      <c r="R22" t="n">
        <v>181.39</v>
      </c>
      <c r="S22" t="n">
        <v>112.51</v>
      </c>
      <c r="T22" t="n">
        <v>19935.33</v>
      </c>
      <c r="U22" t="n">
        <v>0.62</v>
      </c>
      <c r="V22" t="n">
        <v>0.76</v>
      </c>
      <c r="W22" t="n">
        <v>7.29</v>
      </c>
      <c r="X22" t="n">
        <v>1.15</v>
      </c>
      <c r="Y22" t="n">
        <v>0.5</v>
      </c>
      <c r="Z22" t="n">
        <v>10</v>
      </c>
      <c r="AA22" t="n">
        <v>904.8950946046491</v>
      </c>
      <c r="AB22" t="n">
        <v>1287.6009498814</v>
      </c>
      <c r="AC22" t="n">
        <v>1166.985840713545</v>
      </c>
      <c r="AD22" t="n">
        <v>904895.0946046491</v>
      </c>
      <c r="AE22" t="n">
        <v>1287600.9498814</v>
      </c>
      <c r="AF22" t="n">
        <v>5.728058005587009e-06</v>
      </c>
      <c r="AG22" t="n">
        <v>3.26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1.2808</v>
      </c>
      <c r="E23" t="n">
        <v>78.06999999999999</v>
      </c>
      <c r="F23" t="n">
        <v>75.23999999999999</v>
      </c>
      <c r="G23" t="n">
        <v>188.1</v>
      </c>
      <c r="H23" t="n">
        <v>2.4</v>
      </c>
      <c r="I23" t="n">
        <v>24</v>
      </c>
      <c r="J23" t="n">
        <v>162.24</v>
      </c>
      <c r="K23" t="n">
        <v>46.47</v>
      </c>
      <c r="L23" t="n">
        <v>22</v>
      </c>
      <c r="M23" t="n">
        <v>22</v>
      </c>
      <c r="N23" t="n">
        <v>28.77</v>
      </c>
      <c r="O23" t="n">
        <v>20243.25</v>
      </c>
      <c r="P23" t="n">
        <v>705.51</v>
      </c>
      <c r="Q23" t="n">
        <v>1220.54</v>
      </c>
      <c r="R23" t="n">
        <v>177.62</v>
      </c>
      <c r="S23" t="n">
        <v>112.51</v>
      </c>
      <c r="T23" t="n">
        <v>18060.25</v>
      </c>
      <c r="U23" t="n">
        <v>0.63</v>
      </c>
      <c r="V23" t="n">
        <v>0.76</v>
      </c>
      <c r="W23" t="n">
        <v>7.28</v>
      </c>
      <c r="X23" t="n">
        <v>1.04</v>
      </c>
      <c r="Y23" t="n">
        <v>0.5</v>
      </c>
      <c r="Z23" t="n">
        <v>10</v>
      </c>
      <c r="AA23" t="n">
        <v>895.3422236488427</v>
      </c>
      <c r="AB23" t="n">
        <v>1274.007898277817</v>
      </c>
      <c r="AC23" t="n">
        <v>1154.666108614146</v>
      </c>
      <c r="AD23" t="n">
        <v>895342.2236488428</v>
      </c>
      <c r="AE23" t="n">
        <v>1274007.898277817</v>
      </c>
      <c r="AF23" t="n">
        <v>5.740158589747156e-06</v>
      </c>
      <c r="AG23" t="n">
        <v>3.252916666666666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1.282</v>
      </c>
      <c r="E24" t="n">
        <v>78</v>
      </c>
      <c r="F24" t="n">
        <v>75.2</v>
      </c>
      <c r="G24" t="n">
        <v>196.17</v>
      </c>
      <c r="H24" t="n">
        <v>2.49</v>
      </c>
      <c r="I24" t="n">
        <v>23</v>
      </c>
      <c r="J24" t="n">
        <v>163.67</v>
      </c>
      <c r="K24" t="n">
        <v>46.47</v>
      </c>
      <c r="L24" t="n">
        <v>23</v>
      </c>
      <c r="M24" t="n">
        <v>20</v>
      </c>
      <c r="N24" t="n">
        <v>29.2</v>
      </c>
      <c r="O24" t="n">
        <v>20419.76</v>
      </c>
      <c r="P24" t="n">
        <v>701.92</v>
      </c>
      <c r="Q24" t="n">
        <v>1220.54</v>
      </c>
      <c r="R24" t="n">
        <v>176.02</v>
      </c>
      <c r="S24" t="n">
        <v>112.51</v>
      </c>
      <c r="T24" t="n">
        <v>17265.17</v>
      </c>
      <c r="U24" t="n">
        <v>0.64</v>
      </c>
      <c r="V24" t="n">
        <v>0.76</v>
      </c>
      <c r="W24" t="n">
        <v>7.29</v>
      </c>
      <c r="X24" t="n">
        <v>1</v>
      </c>
      <c r="Y24" t="n">
        <v>0.5</v>
      </c>
      <c r="Z24" t="n">
        <v>10</v>
      </c>
      <c r="AA24" t="n">
        <v>891.6382966188817</v>
      </c>
      <c r="AB24" t="n">
        <v>1268.737475230432</v>
      </c>
      <c r="AC24" t="n">
        <v>1149.889388721672</v>
      </c>
      <c r="AD24" t="n">
        <v>891638.2966188816</v>
      </c>
      <c r="AE24" t="n">
        <v>1268737.475230432</v>
      </c>
      <c r="AF24" t="n">
        <v>5.745536627151667e-06</v>
      </c>
      <c r="AG24" t="n">
        <v>3.25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1.283</v>
      </c>
      <c r="E25" t="n">
        <v>77.94</v>
      </c>
      <c r="F25" t="n">
        <v>75.16</v>
      </c>
      <c r="G25" t="n">
        <v>204.98</v>
      </c>
      <c r="H25" t="n">
        <v>2.58</v>
      </c>
      <c r="I25" t="n">
        <v>22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695.15</v>
      </c>
      <c r="Q25" t="n">
        <v>1220.54</v>
      </c>
      <c r="R25" t="n">
        <v>174.93</v>
      </c>
      <c r="S25" t="n">
        <v>112.51</v>
      </c>
      <c r="T25" t="n">
        <v>16723.62</v>
      </c>
      <c r="U25" t="n">
        <v>0.64</v>
      </c>
      <c r="V25" t="n">
        <v>0.76</v>
      </c>
      <c r="W25" t="n">
        <v>7.28</v>
      </c>
      <c r="X25" t="n">
        <v>0.96</v>
      </c>
      <c r="Y25" t="n">
        <v>0.5</v>
      </c>
      <c r="Z25" t="n">
        <v>10</v>
      </c>
      <c r="AA25" t="n">
        <v>885.6951460440639</v>
      </c>
      <c r="AB25" t="n">
        <v>1260.280797355781</v>
      </c>
      <c r="AC25" t="n">
        <v>1142.224884171483</v>
      </c>
      <c r="AD25" t="n">
        <v>885695.1460440638</v>
      </c>
      <c r="AE25" t="n">
        <v>1260280.797355781</v>
      </c>
      <c r="AF25" t="n">
        <v>5.750018324988758e-06</v>
      </c>
      <c r="AG25" t="n">
        <v>3.2475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1.2838</v>
      </c>
      <c r="E26" t="n">
        <v>77.89</v>
      </c>
      <c r="F26" t="n">
        <v>75.14</v>
      </c>
      <c r="G26" t="n">
        <v>214.69</v>
      </c>
      <c r="H26" t="n">
        <v>2.66</v>
      </c>
      <c r="I26" t="n">
        <v>21</v>
      </c>
      <c r="J26" t="n">
        <v>166.54</v>
      </c>
      <c r="K26" t="n">
        <v>46.47</v>
      </c>
      <c r="L26" t="n">
        <v>25</v>
      </c>
      <c r="M26" t="n">
        <v>13</v>
      </c>
      <c r="N26" t="n">
        <v>30.08</v>
      </c>
      <c r="O26" t="n">
        <v>20774.56</v>
      </c>
      <c r="P26" t="n">
        <v>689.01</v>
      </c>
      <c r="Q26" t="n">
        <v>1220.54</v>
      </c>
      <c r="R26" t="n">
        <v>173.99</v>
      </c>
      <c r="S26" t="n">
        <v>112.51</v>
      </c>
      <c r="T26" t="n">
        <v>16260.18</v>
      </c>
      <c r="U26" t="n">
        <v>0.65</v>
      </c>
      <c r="V26" t="n">
        <v>0.76</v>
      </c>
      <c r="W26" t="n">
        <v>7.29</v>
      </c>
      <c r="X26" t="n">
        <v>0.9399999999999999</v>
      </c>
      <c r="Y26" t="n">
        <v>0.5</v>
      </c>
      <c r="Z26" t="n">
        <v>10</v>
      </c>
      <c r="AA26" t="n">
        <v>880.4568822581575</v>
      </c>
      <c r="AB26" t="n">
        <v>1252.827122928019</v>
      </c>
      <c r="AC26" t="n">
        <v>1135.469427429012</v>
      </c>
      <c r="AD26" t="n">
        <v>880456.8822581575</v>
      </c>
      <c r="AE26" t="n">
        <v>1252827.122928019</v>
      </c>
      <c r="AF26" t="n">
        <v>5.753603683258432e-06</v>
      </c>
      <c r="AG26" t="n">
        <v>3.245416666666667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1.2841</v>
      </c>
      <c r="E27" t="n">
        <v>77.88</v>
      </c>
      <c r="F27" t="n">
        <v>75.13</v>
      </c>
      <c r="G27" t="n">
        <v>214.65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691.89</v>
      </c>
      <c r="Q27" t="n">
        <v>1220.56</v>
      </c>
      <c r="R27" t="n">
        <v>173.17</v>
      </c>
      <c r="S27" t="n">
        <v>112.51</v>
      </c>
      <c r="T27" t="n">
        <v>15851.57</v>
      </c>
      <c r="U27" t="n">
        <v>0.65</v>
      </c>
      <c r="V27" t="n">
        <v>0.76</v>
      </c>
      <c r="W27" t="n">
        <v>7.3</v>
      </c>
      <c r="X27" t="n">
        <v>0.93</v>
      </c>
      <c r="Y27" t="n">
        <v>0.5</v>
      </c>
      <c r="Z27" t="n">
        <v>10</v>
      </c>
      <c r="AA27" t="n">
        <v>882.3677205419402</v>
      </c>
      <c r="AB27" t="n">
        <v>1255.546109033633</v>
      </c>
      <c r="AC27" t="n">
        <v>1137.933714432405</v>
      </c>
      <c r="AD27" t="n">
        <v>882367.7205419402</v>
      </c>
      <c r="AE27" t="n">
        <v>1255546.109033633</v>
      </c>
      <c r="AF27" t="n">
        <v>5.75494819260956e-06</v>
      </c>
      <c r="AG27" t="n">
        <v>3.245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1.2842</v>
      </c>
      <c r="E28" t="n">
        <v>77.87</v>
      </c>
      <c r="F28" t="n">
        <v>75.12</v>
      </c>
      <c r="G28" t="n">
        <v>214.62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691.55</v>
      </c>
      <c r="Q28" t="n">
        <v>1220.54</v>
      </c>
      <c r="R28" t="n">
        <v>172.82</v>
      </c>
      <c r="S28" t="n">
        <v>112.51</v>
      </c>
      <c r="T28" t="n">
        <v>15673.95</v>
      </c>
      <c r="U28" t="n">
        <v>0.65</v>
      </c>
      <c r="V28" t="n">
        <v>0.76</v>
      </c>
      <c r="W28" t="n">
        <v>7.3</v>
      </c>
      <c r="X28" t="n">
        <v>0.92</v>
      </c>
      <c r="Y28" t="n">
        <v>0.5</v>
      </c>
      <c r="Z28" t="n">
        <v>10</v>
      </c>
      <c r="AA28" t="n">
        <v>881.9989906100673</v>
      </c>
      <c r="AB28" t="n">
        <v>1255.021432733186</v>
      </c>
      <c r="AC28" t="n">
        <v>1137.458186813669</v>
      </c>
      <c r="AD28" t="n">
        <v>881998.9906100673</v>
      </c>
      <c r="AE28" t="n">
        <v>1255021.432733186</v>
      </c>
      <c r="AF28" t="n">
        <v>5.755396362393268e-06</v>
      </c>
      <c r="AG28" t="n">
        <v>3.244583333333333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1.2852</v>
      </c>
      <c r="E29" t="n">
        <v>77.81</v>
      </c>
      <c r="F29" t="n">
        <v>75.08</v>
      </c>
      <c r="G29" t="n">
        <v>225.24</v>
      </c>
      <c r="H29" t="n">
        <v>2.9</v>
      </c>
      <c r="I29" t="n">
        <v>20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692.27</v>
      </c>
      <c r="Q29" t="n">
        <v>1220.54</v>
      </c>
      <c r="R29" t="n">
        <v>171.41</v>
      </c>
      <c r="S29" t="n">
        <v>112.51</v>
      </c>
      <c r="T29" t="n">
        <v>14974.57</v>
      </c>
      <c r="U29" t="n">
        <v>0.66</v>
      </c>
      <c r="V29" t="n">
        <v>0.76</v>
      </c>
      <c r="W29" t="n">
        <v>7.3</v>
      </c>
      <c r="X29" t="n">
        <v>0.88</v>
      </c>
      <c r="Y29" t="n">
        <v>0.5</v>
      </c>
      <c r="Z29" t="n">
        <v>10</v>
      </c>
      <c r="AA29" t="n">
        <v>881.6774260308198</v>
      </c>
      <c r="AB29" t="n">
        <v>1254.563869353567</v>
      </c>
      <c r="AC29" t="n">
        <v>1137.043485360324</v>
      </c>
      <c r="AD29" t="n">
        <v>881677.4260308198</v>
      </c>
      <c r="AE29" t="n">
        <v>1254563.869353567</v>
      </c>
      <c r="AF29" t="n">
        <v>5.75987806023036e-06</v>
      </c>
      <c r="AG29" t="n">
        <v>3.242083333333333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1.2852</v>
      </c>
      <c r="E30" t="n">
        <v>77.81</v>
      </c>
      <c r="F30" t="n">
        <v>75.09</v>
      </c>
      <c r="G30" t="n">
        <v>225.26</v>
      </c>
      <c r="H30" t="n">
        <v>2.98</v>
      </c>
      <c r="I30" t="n">
        <v>20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697.3200000000001</v>
      </c>
      <c r="Q30" t="n">
        <v>1220.54</v>
      </c>
      <c r="R30" t="n">
        <v>171.44</v>
      </c>
      <c r="S30" t="n">
        <v>112.51</v>
      </c>
      <c r="T30" t="n">
        <v>14990.7</v>
      </c>
      <c r="U30" t="n">
        <v>0.66</v>
      </c>
      <c r="V30" t="n">
        <v>0.76</v>
      </c>
      <c r="W30" t="n">
        <v>7.31</v>
      </c>
      <c r="X30" t="n">
        <v>0.89</v>
      </c>
      <c r="Y30" t="n">
        <v>0.5</v>
      </c>
      <c r="Z30" t="n">
        <v>10</v>
      </c>
      <c r="AA30" t="n">
        <v>885.4997210239687</v>
      </c>
      <c r="AB30" t="n">
        <v>1260.002721540136</v>
      </c>
      <c r="AC30" t="n">
        <v>1141.972856911382</v>
      </c>
      <c r="AD30" t="n">
        <v>885499.7210239688</v>
      </c>
      <c r="AE30" t="n">
        <v>1260002.721540136</v>
      </c>
      <c r="AF30" t="n">
        <v>5.75987806023036e-06</v>
      </c>
      <c r="AG30" t="n">
        <v>3.242083333333333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75.08</v>
      </c>
      <c r="G31" t="n">
        <v>225.25</v>
      </c>
      <c r="H31" t="n">
        <v>3.06</v>
      </c>
      <c r="I31" t="n">
        <v>20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702.75</v>
      </c>
      <c r="Q31" t="n">
        <v>1220.54</v>
      </c>
      <c r="R31" t="n">
        <v>171.42</v>
      </c>
      <c r="S31" t="n">
        <v>112.51</v>
      </c>
      <c r="T31" t="n">
        <v>14980.93</v>
      </c>
      <c r="U31" t="n">
        <v>0.66</v>
      </c>
      <c r="V31" t="n">
        <v>0.76</v>
      </c>
      <c r="W31" t="n">
        <v>7.31</v>
      </c>
      <c r="X31" t="n">
        <v>0.89</v>
      </c>
      <c r="Y31" t="n">
        <v>0.5</v>
      </c>
      <c r="Z31" t="n">
        <v>10</v>
      </c>
      <c r="AA31" t="n">
        <v>889.5185328449464</v>
      </c>
      <c r="AB31" t="n">
        <v>1265.721203106606</v>
      </c>
      <c r="AC31" t="n">
        <v>1147.155663757762</v>
      </c>
      <c r="AD31" t="n">
        <v>889518.5328449465</v>
      </c>
      <c r="AE31" t="n">
        <v>1265721.203106606</v>
      </c>
      <c r="AF31" t="n">
        <v>5.75987806023036e-06</v>
      </c>
      <c r="AG31" t="n">
        <v>3.242083333333333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0.5995</v>
      </c>
      <c r="E2" t="n">
        <v>166.81</v>
      </c>
      <c r="F2" t="n">
        <v>130.01</v>
      </c>
      <c r="G2" t="n">
        <v>6.9</v>
      </c>
      <c r="H2" t="n">
        <v>0.12</v>
      </c>
      <c r="I2" t="n">
        <v>1130</v>
      </c>
      <c r="J2" t="n">
        <v>150.44</v>
      </c>
      <c r="K2" t="n">
        <v>49.1</v>
      </c>
      <c r="L2" t="n">
        <v>1</v>
      </c>
      <c r="M2" t="n">
        <v>1128</v>
      </c>
      <c r="N2" t="n">
        <v>25.34</v>
      </c>
      <c r="O2" t="n">
        <v>18787.76</v>
      </c>
      <c r="P2" t="n">
        <v>1539.33</v>
      </c>
      <c r="Q2" t="n">
        <v>1220.78</v>
      </c>
      <c r="R2" t="n">
        <v>2038.85</v>
      </c>
      <c r="S2" t="n">
        <v>112.51</v>
      </c>
      <c r="T2" t="n">
        <v>943145.53</v>
      </c>
      <c r="U2" t="n">
        <v>0.06</v>
      </c>
      <c r="V2" t="n">
        <v>0.44</v>
      </c>
      <c r="W2" t="n">
        <v>9.1</v>
      </c>
      <c r="X2" t="n">
        <v>55.79</v>
      </c>
      <c r="Y2" t="n">
        <v>0.5</v>
      </c>
      <c r="Z2" t="n">
        <v>10</v>
      </c>
      <c r="AA2" t="n">
        <v>3837.711621614769</v>
      </c>
      <c r="AB2" t="n">
        <v>5460.78894539835</v>
      </c>
      <c r="AC2" t="n">
        <v>4949.253399503723</v>
      </c>
      <c r="AD2" t="n">
        <v>3837711.621614769</v>
      </c>
      <c r="AE2" t="n">
        <v>5460788.94539835</v>
      </c>
      <c r="AF2" t="n">
        <v>2.536081945660328e-06</v>
      </c>
      <c r="AG2" t="n">
        <v>6.950416666666666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0.9338</v>
      </c>
      <c r="E3" t="n">
        <v>107.09</v>
      </c>
      <c r="F3" t="n">
        <v>92.70999999999999</v>
      </c>
      <c r="G3" t="n">
        <v>14.05</v>
      </c>
      <c r="H3" t="n">
        <v>0.23</v>
      </c>
      <c r="I3" t="n">
        <v>396</v>
      </c>
      <c r="J3" t="n">
        <v>151.83</v>
      </c>
      <c r="K3" t="n">
        <v>49.1</v>
      </c>
      <c r="L3" t="n">
        <v>2</v>
      </c>
      <c r="M3" t="n">
        <v>394</v>
      </c>
      <c r="N3" t="n">
        <v>25.73</v>
      </c>
      <c r="O3" t="n">
        <v>18959.54</v>
      </c>
      <c r="P3" t="n">
        <v>1092.21</v>
      </c>
      <c r="Q3" t="n">
        <v>1220.63</v>
      </c>
      <c r="R3" t="n">
        <v>769.39</v>
      </c>
      <c r="S3" t="n">
        <v>112.51</v>
      </c>
      <c r="T3" t="n">
        <v>312087.17</v>
      </c>
      <c r="U3" t="n">
        <v>0.15</v>
      </c>
      <c r="V3" t="n">
        <v>0.62</v>
      </c>
      <c r="W3" t="n">
        <v>7.9</v>
      </c>
      <c r="X3" t="n">
        <v>18.51</v>
      </c>
      <c r="Y3" t="n">
        <v>0.5</v>
      </c>
      <c r="Z3" t="n">
        <v>10</v>
      </c>
      <c r="AA3" t="n">
        <v>1764.980584372561</v>
      </c>
      <c r="AB3" t="n">
        <v>2511.441039420416</v>
      </c>
      <c r="AC3" t="n">
        <v>2276.183574624181</v>
      </c>
      <c r="AD3" t="n">
        <v>1764980.58437256</v>
      </c>
      <c r="AE3" t="n">
        <v>2511441.039420417</v>
      </c>
      <c r="AF3" t="n">
        <v>3.950280768736638e-06</v>
      </c>
      <c r="AG3" t="n">
        <v>4.462083333333333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1.0524</v>
      </c>
      <c r="E4" t="n">
        <v>95.02</v>
      </c>
      <c r="F4" t="n">
        <v>85.34999999999999</v>
      </c>
      <c r="G4" t="n">
        <v>21.16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1000.87</v>
      </c>
      <c r="Q4" t="n">
        <v>1220.62</v>
      </c>
      <c r="R4" t="n">
        <v>520</v>
      </c>
      <c r="S4" t="n">
        <v>112.51</v>
      </c>
      <c r="T4" t="n">
        <v>188162.52</v>
      </c>
      <c r="U4" t="n">
        <v>0.22</v>
      </c>
      <c r="V4" t="n">
        <v>0.67</v>
      </c>
      <c r="W4" t="n">
        <v>7.63</v>
      </c>
      <c r="X4" t="n">
        <v>11.15</v>
      </c>
      <c r="Y4" t="n">
        <v>0.5</v>
      </c>
      <c r="Z4" t="n">
        <v>10</v>
      </c>
      <c r="AA4" t="n">
        <v>1440.92642765186</v>
      </c>
      <c r="AB4" t="n">
        <v>2050.335169254452</v>
      </c>
      <c r="AC4" t="n">
        <v>1858.271471030949</v>
      </c>
      <c r="AD4" t="n">
        <v>1440926.42765186</v>
      </c>
      <c r="AE4" t="n">
        <v>2050335.169254452</v>
      </c>
      <c r="AF4" t="n">
        <v>4.451997730797214e-06</v>
      </c>
      <c r="AG4" t="n">
        <v>3.959166666666667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1.1139</v>
      </c>
      <c r="E5" t="n">
        <v>89.77</v>
      </c>
      <c r="F5" t="n">
        <v>82.18000000000001</v>
      </c>
      <c r="G5" t="n">
        <v>28.34</v>
      </c>
      <c r="H5" t="n">
        <v>0.46</v>
      </c>
      <c r="I5" t="n">
        <v>174</v>
      </c>
      <c r="J5" t="n">
        <v>154.63</v>
      </c>
      <c r="K5" t="n">
        <v>49.1</v>
      </c>
      <c r="L5" t="n">
        <v>4</v>
      </c>
      <c r="M5" t="n">
        <v>172</v>
      </c>
      <c r="N5" t="n">
        <v>26.53</v>
      </c>
      <c r="O5" t="n">
        <v>19304.72</v>
      </c>
      <c r="P5" t="n">
        <v>958.91</v>
      </c>
      <c r="Q5" t="n">
        <v>1220.64</v>
      </c>
      <c r="R5" t="n">
        <v>412.22</v>
      </c>
      <c r="S5" t="n">
        <v>112.51</v>
      </c>
      <c r="T5" t="n">
        <v>134609.88</v>
      </c>
      <c r="U5" t="n">
        <v>0.27</v>
      </c>
      <c r="V5" t="n">
        <v>0.7</v>
      </c>
      <c r="W5" t="n">
        <v>7.54</v>
      </c>
      <c r="X5" t="n">
        <v>7.98</v>
      </c>
      <c r="Y5" t="n">
        <v>0.5</v>
      </c>
      <c r="Z5" t="n">
        <v>10</v>
      </c>
      <c r="AA5" t="n">
        <v>1308.239352410729</v>
      </c>
      <c r="AB5" t="n">
        <v>1861.530958538613</v>
      </c>
      <c r="AC5" t="n">
        <v>1687.15336134582</v>
      </c>
      <c r="AD5" t="n">
        <v>1308239.352410729</v>
      </c>
      <c r="AE5" t="n">
        <v>1861530.958538613</v>
      </c>
      <c r="AF5" t="n">
        <v>4.712162934563869e-06</v>
      </c>
      <c r="AG5" t="n">
        <v>3.740416666666667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1.1513</v>
      </c>
      <c r="E6" t="n">
        <v>86.86</v>
      </c>
      <c r="F6" t="n">
        <v>80.43000000000001</v>
      </c>
      <c r="G6" t="n">
        <v>35.48</v>
      </c>
      <c r="H6" t="n">
        <v>0.57</v>
      </c>
      <c r="I6" t="n">
        <v>136</v>
      </c>
      <c r="J6" t="n">
        <v>156.03</v>
      </c>
      <c r="K6" t="n">
        <v>49.1</v>
      </c>
      <c r="L6" t="n">
        <v>5</v>
      </c>
      <c r="M6" t="n">
        <v>134</v>
      </c>
      <c r="N6" t="n">
        <v>26.94</v>
      </c>
      <c r="O6" t="n">
        <v>19478.15</v>
      </c>
      <c r="P6" t="n">
        <v>933.9299999999999</v>
      </c>
      <c r="Q6" t="n">
        <v>1220.59</v>
      </c>
      <c r="R6" t="n">
        <v>352.79</v>
      </c>
      <c r="S6" t="n">
        <v>112.51</v>
      </c>
      <c r="T6" t="n">
        <v>105086.62</v>
      </c>
      <c r="U6" t="n">
        <v>0.32</v>
      </c>
      <c r="V6" t="n">
        <v>0.71</v>
      </c>
      <c r="W6" t="n">
        <v>7.48</v>
      </c>
      <c r="X6" t="n">
        <v>6.23</v>
      </c>
      <c r="Y6" t="n">
        <v>0.5</v>
      </c>
      <c r="Z6" t="n">
        <v>10</v>
      </c>
      <c r="AA6" t="n">
        <v>1235.855029293324</v>
      </c>
      <c r="AB6" t="n">
        <v>1758.533247800428</v>
      </c>
      <c r="AC6" t="n">
        <v>1593.803888383376</v>
      </c>
      <c r="AD6" t="n">
        <v>1235855.029293324</v>
      </c>
      <c r="AE6" t="n">
        <v>1758533.247800428</v>
      </c>
      <c r="AF6" t="n">
        <v>4.870377221082129e-06</v>
      </c>
      <c r="AG6" t="n">
        <v>3.619166666666667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1.1776</v>
      </c>
      <c r="E7" t="n">
        <v>84.92</v>
      </c>
      <c r="F7" t="n">
        <v>79.25</v>
      </c>
      <c r="G7" t="n">
        <v>42.84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109</v>
      </c>
      <c r="N7" t="n">
        <v>27.35</v>
      </c>
      <c r="O7" t="n">
        <v>19652.13</v>
      </c>
      <c r="P7" t="n">
        <v>916.28</v>
      </c>
      <c r="Q7" t="n">
        <v>1220.55</v>
      </c>
      <c r="R7" t="n">
        <v>312.93</v>
      </c>
      <c r="S7" t="n">
        <v>112.51</v>
      </c>
      <c r="T7" t="n">
        <v>85280.75</v>
      </c>
      <c r="U7" t="n">
        <v>0.36</v>
      </c>
      <c r="V7" t="n">
        <v>0.72</v>
      </c>
      <c r="W7" t="n">
        <v>7.44</v>
      </c>
      <c r="X7" t="n">
        <v>5.05</v>
      </c>
      <c r="Y7" t="n">
        <v>0.5</v>
      </c>
      <c r="Z7" t="n">
        <v>10</v>
      </c>
      <c r="AA7" t="n">
        <v>1187.89377274411</v>
      </c>
      <c r="AB7" t="n">
        <v>1690.287812657194</v>
      </c>
      <c r="AC7" t="n">
        <v>1531.951296155306</v>
      </c>
      <c r="AD7" t="n">
        <v>1187893.772744111</v>
      </c>
      <c r="AE7" t="n">
        <v>1690287.812657194</v>
      </c>
      <c r="AF7" t="n">
        <v>4.981634861066894e-06</v>
      </c>
      <c r="AG7" t="n">
        <v>3.538333333333334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1.1956</v>
      </c>
      <c r="E8" t="n">
        <v>83.64</v>
      </c>
      <c r="F8" t="n">
        <v>78.48999999999999</v>
      </c>
      <c r="G8" t="n">
        <v>50.1</v>
      </c>
      <c r="H8" t="n">
        <v>0.78</v>
      </c>
      <c r="I8" t="n">
        <v>94</v>
      </c>
      <c r="J8" t="n">
        <v>158.86</v>
      </c>
      <c r="K8" t="n">
        <v>49.1</v>
      </c>
      <c r="L8" t="n">
        <v>7</v>
      </c>
      <c r="M8" t="n">
        <v>92</v>
      </c>
      <c r="N8" t="n">
        <v>27.77</v>
      </c>
      <c r="O8" t="n">
        <v>19826.68</v>
      </c>
      <c r="P8" t="n">
        <v>902.51</v>
      </c>
      <c r="Q8" t="n">
        <v>1220.58</v>
      </c>
      <c r="R8" t="n">
        <v>287.45</v>
      </c>
      <c r="S8" t="n">
        <v>112.51</v>
      </c>
      <c r="T8" t="n">
        <v>72627.56</v>
      </c>
      <c r="U8" t="n">
        <v>0.39</v>
      </c>
      <c r="V8" t="n">
        <v>0.73</v>
      </c>
      <c r="W8" t="n">
        <v>7.41</v>
      </c>
      <c r="X8" t="n">
        <v>4.29</v>
      </c>
      <c r="Y8" t="n">
        <v>0.5</v>
      </c>
      <c r="Z8" t="n">
        <v>10</v>
      </c>
      <c r="AA8" t="n">
        <v>1155.050808075506</v>
      </c>
      <c r="AB8" t="n">
        <v>1643.554624737004</v>
      </c>
      <c r="AC8" t="n">
        <v>1489.595806592108</v>
      </c>
      <c r="AD8" t="n">
        <v>1155050.808075506</v>
      </c>
      <c r="AE8" t="n">
        <v>1643554.624737004</v>
      </c>
      <c r="AF8" t="n">
        <v>5.057780774364452e-06</v>
      </c>
      <c r="AG8" t="n">
        <v>3.485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1.2104</v>
      </c>
      <c r="E9" t="n">
        <v>82.62</v>
      </c>
      <c r="F9" t="n">
        <v>77.87</v>
      </c>
      <c r="G9" t="n">
        <v>57.68</v>
      </c>
      <c r="H9" t="n">
        <v>0.88</v>
      </c>
      <c r="I9" t="n">
        <v>81</v>
      </c>
      <c r="J9" t="n">
        <v>160.28</v>
      </c>
      <c r="K9" t="n">
        <v>49.1</v>
      </c>
      <c r="L9" t="n">
        <v>8</v>
      </c>
      <c r="M9" t="n">
        <v>79</v>
      </c>
      <c r="N9" t="n">
        <v>28.19</v>
      </c>
      <c r="O9" t="n">
        <v>20001.93</v>
      </c>
      <c r="P9" t="n">
        <v>892.01</v>
      </c>
      <c r="Q9" t="n">
        <v>1220.57</v>
      </c>
      <c r="R9" t="n">
        <v>266.33</v>
      </c>
      <c r="S9" t="n">
        <v>112.51</v>
      </c>
      <c r="T9" t="n">
        <v>62128.18</v>
      </c>
      <c r="U9" t="n">
        <v>0.42</v>
      </c>
      <c r="V9" t="n">
        <v>0.74</v>
      </c>
      <c r="W9" t="n">
        <v>7.38</v>
      </c>
      <c r="X9" t="n">
        <v>3.67</v>
      </c>
      <c r="Y9" t="n">
        <v>0.5</v>
      </c>
      <c r="Z9" t="n">
        <v>10</v>
      </c>
      <c r="AA9" t="n">
        <v>1129.546832205183</v>
      </c>
      <c r="AB9" t="n">
        <v>1607.264292573442</v>
      </c>
      <c r="AC9" t="n">
        <v>1456.704945651404</v>
      </c>
      <c r="AD9" t="n">
        <v>1129546.832205183</v>
      </c>
      <c r="AE9" t="n">
        <v>1607264.292573442</v>
      </c>
      <c r="AF9" t="n">
        <v>5.12038963640911e-06</v>
      </c>
      <c r="AG9" t="n">
        <v>3.4425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1.2204</v>
      </c>
      <c r="E10" t="n">
        <v>81.94</v>
      </c>
      <c r="F10" t="n">
        <v>77.45999999999999</v>
      </c>
      <c r="G10" t="n">
        <v>64.55</v>
      </c>
      <c r="H10" t="n">
        <v>0.99</v>
      </c>
      <c r="I10" t="n">
        <v>72</v>
      </c>
      <c r="J10" t="n">
        <v>161.71</v>
      </c>
      <c r="K10" t="n">
        <v>49.1</v>
      </c>
      <c r="L10" t="n">
        <v>9</v>
      </c>
      <c r="M10" t="n">
        <v>70</v>
      </c>
      <c r="N10" t="n">
        <v>28.61</v>
      </c>
      <c r="O10" t="n">
        <v>20177.64</v>
      </c>
      <c r="P10" t="n">
        <v>882.48</v>
      </c>
      <c r="Q10" t="n">
        <v>1220.56</v>
      </c>
      <c r="R10" t="n">
        <v>252.62</v>
      </c>
      <c r="S10" t="n">
        <v>112.51</v>
      </c>
      <c r="T10" t="n">
        <v>55318.28</v>
      </c>
      <c r="U10" t="n">
        <v>0.45</v>
      </c>
      <c r="V10" t="n">
        <v>0.74</v>
      </c>
      <c r="W10" t="n">
        <v>7.37</v>
      </c>
      <c r="X10" t="n">
        <v>3.26</v>
      </c>
      <c r="Y10" t="n">
        <v>0.5</v>
      </c>
      <c r="Z10" t="n">
        <v>10</v>
      </c>
      <c r="AA10" t="n">
        <v>1110.787347925898</v>
      </c>
      <c r="AB10" t="n">
        <v>1580.57088919297</v>
      </c>
      <c r="AC10" t="n">
        <v>1432.512027971174</v>
      </c>
      <c r="AD10" t="n">
        <v>1110787.347925898</v>
      </c>
      <c r="AE10" t="n">
        <v>1580570.88919297</v>
      </c>
      <c r="AF10" t="n">
        <v>5.16269292157442e-06</v>
      </c>
      <c r="AG10" t="n">
        <v>3.414166666666667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1.2299</v>
      </c>
      <c r="E11" t="n">
        <v>81.31</v>
      </c>
      <c r="F11" t="n">
        <v>77.08</v>
      </c>
      <c r="G11" t="n">
        <v>72.26000000000001</v>
      </c>
      <c r="H11" t="n">
        <v>1.09</v>
      </c>
      <c r="I11" t="n">
        <v>64</v>
      </c>
      <c r="J11" t="n">
        <v>163.13</v>
      </c>
      <c r="K11" t="n">
        <v>49.1</v>
      </c>
      <c r="L11" t="n">
        <v>10</v>
      </c>
      <c r="M11" t="n">
        <v>62</v>
      </c>
      <c r="N11" t="n">
        <v>29.04</v>
      </c>
      <c r="O11" t="n">
        <v>20353.94</v>
      </c>
      <c r="P11" t="n">
        <v>873.77</v>
      </c>
      <c r="Q11" t="n">
        <v>1220.54</v>
      </c>
      <c r="R11" t="n">
        <v>239.69</v>
      </c>
      <c r="S11" t="n">
        <v>112.51</v>
      </c>
      <c r="T11" t="n">
        <v>48895.14</v>
      </c>
      <c r="U11" t="n">
        <v>0.47</v>
      </c>
      <c r="V11" t="n">
        <v>0.74</v>
      </c>
      <c r="W11" t="n">
        <v>7.35</v>
      </c>
      <c r="X11" t="n">
        <v>2.88</v>
      </c>
      <c r="Y11" t="n">
        <v>0.5</v>
      </c>
      <c r="Z11" t="n">
        <v>10</v>
      </c>
      <c r="AA11" t="n">
        <v>1093.565540107707</v>
      </c>
      <c r="AB11" t="n">
        <v>1556.065489354257</v>
      </c>
      <c r="AC11" t="n">
        <v>1410.302154146961</v>
      </c>
      <c r="AD11" t="n">
        <v>1093565.540107707</v>
      </c>
      <c r="AE11" t="n">
        <v>1556065.489354257</v>
      </c>
      <c r="AF11" t="n">
        <v>5.202881042481465e-06</v>
      </c>
      <c r="AG11" t="n">
        <v>3.387916666666667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1.2363</v>
      </c>
      <c r="E12" t="n">
        <v>80.88</v>
      </c>
      <c r="F12" t="n">
        <v>76.83</v>
      </c>
      <c r="G12" t="n">
        <v>79.48</v>
      </c>
      <c r="H12" t="n">
        <v>1.18</v>
      </c>
      <c r="I12" t="n">
        <v>58</v>
      </c>
      <c r="J12" t="n">
        <v>164.57</v>
      </c>
      <c r="K12" t="n">
        <v>49.1</v>
      </c>
      <c r="L12" t="n">
        <v>11</v>
      </c>
      <c r="M12" t="n">
        <v>56</v>
      </c>
      <c r="N12" t="n">
        <v>29.47</v>
      </c>
      <c r="O12" t="n">
        <v>20530.82</v>
      </c>
      <c r="P12" t="n">
        <v>866.9</v>
      </c>
      <c r="Q12" t="n">
        <v>1220.54</v>
      </c>
      <c r="R12" t="n">
        <v>231.57</v>
      </c>
      <c r="S12" t="n">
        <v>112.51</v>
      </c>
      <c r="T12" t="n">
        <v>44865.75</v>
      </c>
      <c r="U12" t="n">
        <v>0.49</v>
      </c>
      <c r="V12" t="n">
        <v>0.75</v>
      </c>
      <c r="W12" t="n">
        <v>7.34</v>
      </c>
      <c r="X12" t="n">
        <v>2.63</v>
      </c>
      <c r="Y12" t="n">
        <v>0.5</v>
      </c>
      <c r="Z12" t="n">
        <v>10</v>
      </c>
      <c r="AA12" t="n">
        <v>1081.357566127772</v>
      </c>
      <c r="AB12" t="n">
        <v>1538.694416191837</v>
      </c>
      <c r="AC12" t="n">
        <v>1394.55830398872</v>
      </c>
      <c r="AD12" t="n">
        <v>1081357.566127772</v>
      </c>
      <c r="AE12" t="n">
        <v>1538694.416191838</v>
      </c>
      <c r="AF12" t="n">
        <v>5.229955144987262e-06</v>
      </c>
      <c r="AG12" t="n">
        <v>3.37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1.2423</v>
      </c>
      <c r="E13" t="n">
        <v>80.5</v>
      </c>
      <c r="F13" t="n">
        <v>76.59999999999999</v>
      </c>
      <c r="G13" t="n">
        <v>86.72</v>
      </c>
      <c r="H13" t="n">
        <v>1.28</v>
      </c>
      <c r="I13" t="n">
        <v>53</v>
      </c>
      <c r="J13" t="n">
        <v>166.01</v>
      </c>
      <c r="K13" t="n">
        <v>49.1</v>
      </c>
      <c r="L13" t="n">
        <v>12</v>
      </c>
      <c r="M13" t="n">
        <v>51</v>
      </c>
      <c r="N13" t="n">
        <v>29.91</v>
      </c>
      <c r="O13" t="n">
        <v>20708.3</v>
      </c>
      <c r="P13" t="n">
        <v>859.41</v>
      </c>
      <c r="Q13" t="n">
        <v>1220.55</v>
      </c>
      <c r="R13" t="n">
        <v>223.56</v>
      </c>
      <c r="S13" t="n">
        <v>112.51</v>
      </c>
      <c r="T13" t="n">
        <v>40883.43</v>
      </c>
      <c r="U13" t="n">
        <v>0.5</v>
      </c>
      <c r="V13" t="n">
        <v>0.75</v>
      </c>
      <c r="W13" t="n">
        <v>7.34</v>
      </c>
      <c r="X13" t="n">
        <v>2.4</v>
      </c>
      <c r="Y13" t="n">
        <v>0.5</v>
      </c>
      <c r="Z13" t="n">
        <v>10</v>
      </c>
      <c r="AA13" t="n">
        <v>1069.243630401317</v>
      </c>
      <c r="AB13" t="n">
        <v>1521.457152733138</v>
      </c>
      <c r="AC13" t="n">
        <v>1378.935729004751</v>
      </c>
      <c r="AD13" t="n">
        <v>1069243.630401317</v>
      </c>
      <c r="AE13" t="n">
        <v>1521457.152733138</v>
      </c>
      <c r="AF13" t="n">
        <v>5.255337116086449e-06</v>
      </c>
      <c r="AG13" t="n">
        <v>3.354166666666667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1.2485</v>
      </c>
      <c r="E14" t="n">
        <v>80.09999999999999</v>
      </c>
      <c r="F14" t="n">
        <v>76.34999999999999</v>
      </c>
      <c r="G14" t="n">
        <v>95.44</v>
      </c>
      <c r="H14" t="n">
        <v>1.38</v>
      </c>
      <c r="I14" t="n">
        <v>48</v>
      </c>
      <c r="J14" t="n">
        <v>167.45</v>
      </c>
      <c r="K14" t="n">
        <v>49.1</v>
      </c>
      <c r="L14" t="n">
        <v>13</v>
      </c>
      <c r="M14" t="n">
        <v>46</v>
      </c>
      <c r="N14" t="n">
        <v>30.36</v>
      </c>
      <c r="O14" t="n">
        <v>20886.38</v>
      </c>
      <c r="P14" t="n">
        <v>852.29</v>
      </c>
      <c r="Q14" t="n">
        <v>1220.55</v>
      </c>
      <c r="R14" t="n">
        <v>215.49</v>
      </c>
      <c r="S14" t="n">
        <v>112.51</v>
      </c>
      <c r="T14" t="n">
        <v>36873.39</v>
      </c>
      <c r="U14" t="n">
        <v>0.52</v>
      </c>
      <c r="V14" t="n">
        <v>0.75</v>
      </c>
      <c r="W14" t="n">
        <v>7.32</v>
      </c>
      <c r="X14" t="n">
        <v>2.15</v>
      </c>
      <c r="Y14" t="n">
        <v>0.5</v>
      </c>
      <c r="Z14" t="n">
        <v>10</v>
      </c>
      <c r="AA14" t="n">
        <v>1057.261751559985</v>
      </c>
      <c r="AB14" t="n">
        <v>1504.407796769722</v>
      </c>
      <c r="AC14" t="n">
        <v>1363.48345941422</v>
      </c>
      <c r="AD14" t="n">
        <v>1057261.751559985</v>
      </c>
      <c r="AE14" t="n">
        <v>1504407.796769722</v>
      </c>
      <c r="AF14" t="n">
        <v>5.281565152888941e-06</v>
      </c>
      <c r="AG14" t="n">
        <v>3.3375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1.2522</v>
      </c>
      <c r="E15" t="n">
        <v>79.86</v>
      </c>
      <c r="F15" t="n">
        <v>76.20999999999999</v>
      </c>
      <c r="G15" t="n">
        <v>101.61</v>
      </c>
      <c r="H15" t="n">
        <v>1.47</v>
      </c>
      <c r="I15" t="n">
        <v>45</v>
      </c>
      <c r="J15" t="n">
        <v>168.9</v>
      </c>
      <c r="K15" t="n">
        <v>49.1</v>
      </c>
      <c r="L15" t="n">
        <v>14</v>
      </c>
      <c r="M15" t="n">
        <v>43</v>
      </c>
      <c r="N15" t="n">
        <v>30.81</v>
      </c>
      <c r="O15" t="n">
        <v>21065.06</v>
      </c>
      <c r="P15" t="n">
        <v>847.79</v>
      </c>
      <c r="Q15" t="n">
        <v>1220.54</v>
      </c>
      <c r="R15" t="n">
        <v>210.38</v>
      </c>
      <c r="S15" t="n">
        <v>112.51</v>
      </c>
      <c r="T15" t="n">
        <v>34332.89</v>
      </c>
      <c r="U15" t="n">
        <v>0.53</v>
      </c>
      <c r="V15" t="n">
        <v>0.75</v>
      </c>
      <c r="W15" t="n">
        <v>7.32</v>
      </c>
      <c r="X15" t="n">
        <v>2.01</v>
      </c>
      <c r="Y15" t="n">
        <v>0.5</v>
      </c>
      <c r="Z15" t="n">
        <v>10</v>
      </c>
      <c r="AA15" t="n">
        <v>1050.017638007007</v>
      </c>
      <c r="AB15" t="n">
        <v>1494.09994169627</v>
      </c>
      <c r="AC15" t="n">
        <v>1354.141185381295</v>
      </c>
      <c r="AD15" t="n">
        <v>1050017.638007007</v>
      </c>
      <c r="AE15" t="n">
        <v>1494099.941696269</v>
      </c>
      <c r="AF15" t="n">
        <v>5.297217368400106e-06</v>
      </c>
      <c r="AG15" t="n">
        <v>3.3275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1.2556</v>
      </c>
      <c r="E16" t="n">
        <v>79.64</v>
      </c>
      <c r="F16" t="n">
        <v>76.08</v>
      </c>
      <c r="G16" t="n">
        <v>108.69</v>
      </c>
      <c r="H16" t="n">
        <v>1.56</v>
      </c>
      <c r="I16" t="n">
        <v>42</v>
      </c>
      <c r="J16" t="n">
        <v>170.35</v>
      </c>
      <c r="K16" t="n">
        <v>49.1</v>
      </c>
      <c r="L16" t="n">
        <v>15</v>
      </c>
      <c r="M16" t="n">
        <v>40</v>
      </c>
      <c r="N16" t="n">
        <v>31.26</v>
      </c>
      <c r="O16" t="n">
        <v>21244.37</v>
      </c>
      <c r="P16" t="n">
        <v>840.88</v>
      </c>
      <c r="Q16" t="n">
        <v>1220.56</v>
      </c>
      <c r="R16" t="n">
        <v>206.1</v>
      </c>
      <c r="S16" t="n">
        <v>112.51</v>
      </c>
      <c r="T16" t="n">
        <v>32208.01</v>
      </c>
      <c r="U16" t="n">
        <v>0.55</v>
      </c>
      <c r="V16" t="n">
        <v>0.75</v>
      </c>
      <c r="W16" t="n">
        <v>7.32</v>
      </c>
      <c r="X16" t="n">
        <v>1.88</v>
      </c>
      <c r="Y16" t="n">
        <v>0.5</v>
      </c>
      <c r="Z16" t="n">
        <v>10</v>
      </c>
      <c r="AA16" t="n">
        <v>1041.266707638447</v>
      </c>
      <c r="AB16" t="n">
        <v>1481.647994147778</v>
      </c>
      <c r="AC16" t="n">
        <v>1342.855665220926</v>
      </c>
      <c r="AD16" t="n">
        <v>1041266.707638447</v>
      </c>
      <c r="AE16" t="n">
        <v>1481647.994147778</v>
      </c>
      <c r="AF16" t="n">
        <v>5.311600485356311e-06</v>
      </c>
      <c r="AG16" t="n">
        <v>3.318333333333333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1.2596</v>
      </c>
      <c r="E17" t="n">
        <v>79.39</v>
      </c>
      <c r="F17" t="n">
        <v>75.92</v>
      </c>
      <c r="G17" t="n">
        <v>116.8</v>
      </c>
      <c r="H17" t="n">
        <v>1.65</v>
      </c>
      <c r="I17" t="n">
        <v>39</v>
      </c>
      <c r="J17" t="n">
        <v>171.81</v>
      </c>
      <c r="K17" t="n">
        <v>49.1</v>
      </c>
      <c r="L17" t="n">
        <v>16</v>
      </c>
      <c r="M17" t="n">
        <v>37</v>
      </c>
      <c r="N17" t="n">
        <v>31.72</v>
      </c>
      <c r="O17" t="n">
        <v>21424.29</v>
      </c>
      <c r="P17" t="n">
        <v>835.02</v>
      </c>
      <c r="Q17" t="n">
        <v>1220.54</v>
      </c>
      <c r="R17" t="n">
        <v>200.52</v>
      </c>
      <c r="S17" t="n">
        <v>112.51</v>
      </c>
      <c r="T17" t="n">
        <v>29434.86</v>
      </c>
      <c r="U17" t="n">
        <v>0.5600000000000001</v>
      </c>
      <c r="V17" t="n">
        <v>0.76</v>
      </c>
      <c r="W17" t="n">
        <v>7.31</v>
      </c>
      <c r="X17" t="n">
        <v>1.72</v>
      </c>
      <c r="Y17" t="n">
        <v>0.5</v>
      </c>
      <c r="Z17" t="n">
        <v>10</v>
      </c>
      <c r="AA17" t="n">
        <v>1032.73401987176</v>
      </c>
      <c r="AB17" t="n">
        <v>1469.506590200585</v>
      </c>
      <c r="AC17" t="n">
        <v>1331.851598709432</v>
      </c>
      <c r="AD17" t="n">
        <v>1032734.01987176</v>
      </c>
      <c r="AE17" t="n">
        <v>1469506.590200585</v>
      </c>
      <c r="AF17" t="n">
        <v>5.328521799422436e-06</v>
      </c>
      <c r="AG17" t="n">
        <v>3.307916666666667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1.2631</v>
      </c>
      <c r="E18" t="n">
        <v>79.17</v>
      </c>
      <c r="F18" t="n">
        <v>75.8</v>
      </c>
      <c r="G18" t="n">
        <v>126.33</v>
      </c>
      <c r="H18" t="n">
        <v>1.74</v>
      </c>
      <c r="I18" t="n">
        <v>36</v>
      </c>
      <c r="J18" t="n">
        <v>173.28</v>
      </c>
      <c r="K18" t="n">
        <v>49.1</v>
      </c>
      <c r="L18" t="n">
        <v>17</v>
      </c>
      <c r="M18" t="n">
        <v>34</v>
      </c>
      <c r="N18" t="n">
        <v>32.18</v>
      </c>
      <c r="O18" t="n">
        <v>21604.83</v>
      </c>
      <c r="P18" t="n">
        <v>828.4400000000001</v>
      </c>
      <c r="Q18" t="n">
        <v>1220.55</v>
      </c>
      <c r="R18" t="n">
        <v>196.18</v>
      </c>
      <c r="S18" t="n">
        <v>112.51</v>
      </c>
      <c r="T18" t="n">
        <v>27279.86</v>
      </c>
      <c r="U18" t="n">
        <v>0.57</v>
      </c>
      <c r="V18" t="n">
        <v>0.76</v>
      </c>
      <c r="W18" t="n">
        <v>7.31</v>
      </c>
      <c r="X18" t="n">
        <v>1.6</v>
      </c>
      <c r="Y18" t="n">
        <v>0.5</v>
      </c>
      <c r="Z18" t="n">
        <v>10</v>
      </c>
      <c r="AA18" t="n">
        <v>1024.300053481809</v>
      </c>
      <c r="AB18" t="n">
        <v>1457.505659706303</v>
      </c>
      <c r="AC18" t="n">
        <v>1320.974846899404</v>
      </c>
      <c r="AD18" t="n">
        <v>1024300.053481809</v>
      </c>
      <c r="AE18" t="n">
        <v>1457505.659706303</v>
      </c>
      <c r="AF18" t="n">
        <v>5.343327949230293e-06</v>
      </c>
      <c r="AG18" t="n">
        <v>3.29875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1.2655</v>
      </c>
      <c r="E19" t="n">
        <v>79.02</v>
      </c>
      <c r="F19" t="n">
        <v>75.7</v>
      </c>
      <c r="G19" t="n">
        <v>133.59</v>
      </c>
      <c r="H19" t="n">
        <v>1.83</v>
      </c>
      <c r="I19" t="n">
        <v>34</v>
      </c>
      <c r="J19" t="n">
        <v>174.75</v>
      </c>
      <c r="K19" t="n">
        <v>49.1</v>
      </c>
      <c r="L19" t="n">
        <v>18</v>
      </c>
      <c r="M19" t="n">
        <v>32</v>
      </c>
      <c r="N19" t="n">
        <v>32.65</v>
      </c>
      <c r="O19" t="n">
        <v>21786.02</v>
      </c>
      <c r="P19" t="n">
        <v>822.14</v>
      </c>
      <c r="Q19" t="n">
        <v>1220.54</v>
      </c>
      <c r="R19" t="n">
        <v>193.04</v>
      </c>
      <c r="S19" t="n">
        <v>112.51</v>
      </c>
      <c r="T19" t="n">
        <v>25722.55</v>
      </c>
      <c r="U19" t="n">
        <v>0.58</v>
      </c>
      <c r="V19" t="n">
        <v>0.76</v>
      </c>
      <c r="W19" t="n">
        <v>7.31</v>
      </c>
      <c r="X19" t="n">
        <v>1.5</v>
      </c>
      <c r="Y19" t="n">
        <v>0.5</v>
      </c>
      <c r="Z19" t="n">
        <v>10</v>
      </c>
      <c r="AA19" t="n">
        <v>1017.101520426903</v>
      </c>
      <c r="AB19" t="n">
        <v>1447.262662419088</v>
      </c>
      <c r="AC19" t="n">
        <v>1311.691355145419</v>
      </c>
      <c r="AD19" t="n">
        <v>1017101.520426903</v>
      </c>
      <c r="AE19" t="n">
        <v>1447262.662419087</v>
      </c>
      <c r="AF19" t="n">
        <v>5.353480737669968e-06</v>
      </c>
      <c r="AG19" t="n">
        <v>3.2925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1.2679</v>
      </c>
      <c r="E20" t="n">
        <v>78.87</v>
      </c>
      <c r="F20" t="n">
        <v>75.62</v>
      </c>
      <c r="G20" t="n">
        <v>141.78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820.62</v>
      </c>
      <c r="Q20" t="n">
        <v>1220.55</v>
      </c>
      <c r="R20" t="n">
        <v>190.33</v>
      </c>
      <c r="S20" t="n">
        <v>112.51</v>
      </c>
      <c r="T20" t="n">
        <v>24375.93</v>
      </c>
      <c r="U20" t="n">
        <v>0.59</v>
      </c>
      <c r="V20" t="n">
        <v>0.76</v>
      </c>
      <c r="W20" t="n">
        <v>7.3</v>
      </c>
      <c r="X20" t="n">
        <v>1.42</v>
      </c>
      <c r="Y20" t="n">
        <v>0.5</v>
      </c>
      <c r="Z20" t="n">
        <v>10</v>
      </c>
      <c r="AA20" t="n">
        <v>1013.649466843207</v>
      </c>
      <c r="AB20" t="n">
        <v>1442.350637257375</v>
      </c>
      <c r="AC20" t="n">
        <v>1307.239460469918</v>
      </c>
      <c r="AD20" t="n">
        <v>1013649.466843207</v>
      </c>
      <c r="AE20" t="n">
        <v>1442350.637257375</v>
      </c>
      <c r="AF20" t="n">
        <v>5.363633526109642e-06</v>
      </c>
      <c r="AG20" t="n">
        <v>3.28625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1.269</v>
      </c>
      <c r="E21" t="n">
        <v>78.8</v>
      </c>
      <c r="F21" t="n">
        <v>75.58</v>
      </c>
      <c r="G21" t="n">
        <v>146.28</v>
      </c>
      <c r="H21" t="n">
        <v>2</v>
      </c>
      <c r="I21" t="n">
        <v>31</v>
      </c>
      <c r="J21" t="n">
        <v>177.7</v>
      </c>
      <c r="K21" t="n">
        <v>49.1</v>
      </c>
      <c r="L21" t="n">
        <v>20</v>
      </c>
      <c r="M21" t="n">
        <v>29</v>
      </c>
      <c r="N21" t="n">
        <v>33.61</v>
      </c>
      <c r="O21" t="n">
        <v>22150.3</v>
      </c>
      <c r="P21" t="n">
        <v>812.5</v>
      </c>
      <c r="Q21" t="n">
        <v>1220.56</v>
      </c>
      <c r="R21" t="n">
        <v>189.04</v>
      </c>
      <c r="S21" t="n">
        <v>112.51</v>
      </c>
      <c r="T21" t="n">
        <v>23736.8</v>
      </c>
      <c r="U21" t="n">
        <v>0.6</v>
      </c>
      <c r="V21" t="n">
        <v>0.76</v>
      </c>
      <c r="W21" t="n">
        <v>7.3</v>
      </c>
      <c r="X21" t="n">
        <v>1.38</v>
      </c>
      <c r="Y21" t="n">
        <v>0.5</v>
      </c>
      <c r="Z21" t="n">
        <v>10</v>
      </c>
      <c r="AA21" t="n">
        <v>1006.430314739813</v>
      </c>
      <c r="AB21" t="n">
        <v>1432.078300540011</v>
      </c>
      <c r="AC21" t="n">
        <v>1297.929377636173</v>
      </c>
      <c r="AD21" t="n">
        <v>1006430.314739813</v>
      </c>
      <c r="AE21" t="n">
        <v>1432078.300540011</v>
      </c>
      <c r="AF21" t="n">
        <v>5.368286887477826e-06</v>
      </c>
      <c r="AG21" t="n">
        <v>3.283333333333333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1.2718</v>
      </c>
      <c r="E22" t="n">
        <v>78.63</v>
      </c>
      <c r="F22" t="n">
        <v>75.47</v>
      </c>
      <c r="G22" t="n">
        <v>156.13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808.35</v>
      </c>
      <c r="Q22" t="n">
        <v>1220.54</v>
      </c>
      <c r="R22" t="n">
        <v>185.21</v>
      </c>
      <c r="S22" t="n">
        <v>112.51</v>
      </c>
      <c r="T22" t="n">
        <v>21828.06</v>
      </c>
      <c r="U22" t="n">
        <v>0.61</v>
      </c>
      <c r="V22" t="n">
        <v>0.76</v>
      </c>
      <c r="W22" t="n">
        <v>7.29</v>
      </c>
      <c r="X22" t="n">
        <v>1.27</v>
      </c>
      <c r="Y22" t="n">
        <v>0.5</v>
      </c>
      <c r="Z22" t="n">
        <v>10</v>
      </c>
      <c r="AA22" t="n">
        <v>1000.565149826479</v>
      </c>
      <c r="AB22" t="n">
        <v>1423.732590679668</v>
      </c>
      <c r="AC22" t="n">
        <v>1290.36544624996</v>
      </c>
      <c r="AD22" t="n">
        <v>1000565.149826479</v>
      </c>
      <c r="AE22" t="n">
        <v>1423732.590679667</v>
      </c>
      <c r="AF22" t="n">
        <v>5.380131807324113e-06</v>
      </c>
      <c r="AG22" t="n">
        <v>3.27625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1.2726</v>
      </c>
      <c r="E23" t="n">
        <v>78.58</v>
      </c>
      <c r="F23" t="n">
        <v>75.44</v>
      </c>
      <c r="G23" t="n">
        <v>161.67</v>
      </c>
      <c r="H23" t="n">
        <v>2.16</v>
      </c>
      <c r="I23" t="n">
        <v>28</v>
      </c>
      <c r="J23" t="n">
        <v>180.67</v>
      </c>
      <c r="K23" t="n">
        <v>49.1</v>
      </c>
      <c r="L23" t="n">
        <v>22</v>
      </c>
      <c r="M23" t="n">
        <v>26</v>
      </c>
      <c r="N23" t="n">
        <v>34.58</v>
      </c>
      <c r="O23" t="n">
        <v>22517.21</v>
      </c>
      <c r="P23" t="n">
        <v>800.5599999999999</v>
      </c>
      <c r="Q23" t="n">
        <v>1220.54</v>
      </c>
      <c r="R23" t="n">
        <v>184.52</v>
      </c>
      <c r="S23" t="n">
        <v>112.51</v>
      </c>
      <c r="T23" t="n">
        <v>21490.43</v>
      </c>
      <c r="U23" t="n">
        <v>0.61</v>
      </c>
      <c r="V23" t="n">
        <v>0.76</v>
      </c>
      <c r="W23" t="n">
        <v>7.29</v>
      </c>
      <c r="X23" t="n">
        <v>1.25</v>
      </c>
      <c r="Y23" t="n">
        <v>0.5</v>
      </c>
      <c r="Z23" t="n">
        <v>10</v>
      </c>
      <c r="AA23" t="n">
        <v>993.9099503513697</v>
      </c>
      <c r="AB23" t="n">
        <v>1414.262718186276</v>
      </c>
      <c r="AC23" t="n">
        <v>1281.782657371024</v>
      </c>
      <c r="AD23" t="n">
        <v>993909.9503513697</v>
      </c>
      <c r="AE23" t="n">
        <v>1414262.718186276</v>
      </c>
      <c r="AF23" t="n">
        <v>5.383516070137337e-06</v>
      </c>
      <c r="AG23" t="n">
        <v>3.274166666666666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1.2752</v>
      </c>
      <c r="E24" t="n">
        <v>78.42</v>
      </c>
      <c r="F24" t="n">
        <v>75.34999999999999</v>
      </c>
      <c r="G24" t="n">
        <v>173.88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797.48</v>
      </c>
      <c r="Q24" t="n">
        <v>1220.55</v>
      </c>
      <c r="R24" t="n">
        <v>181.08</v>
      </c>
      <c r="S24" t="n">
        <v>112.51</v>
      </c>
      <c r="T24" t="n">
        <v>19779.84</v>
      </c>
      <c r="U24" t="n">
        <v>0.62</v>
      </c>
      <c r="V24" t="n">
        <v>0.76</v>
      </c>
      <c r="W24" t="n">
        <v>7.29</v>
      </c>
      <c r="X24" t="n">
        <v>1.15</v>
      </c>
      <c r="Y24" t="n">
        <v>0.5</v>
      </c>
      <c r="Z24" t="n">
        <v>10</v>
      </c>
      <c r="AA24" t="n">
        <v>989.1427512263564</v>
      </c>
      <c r="AB24" t="n">
        <v>1407.479335053535</v>
      </c>
      <c r="AC24" t="n">
        <v>1275.634702860139</v>
      </c>
      <c r="AD24" t="n">
        <v>989142.7512263564</v>
      </c>
      <c r="AE24" t="n">
        <v>1407479.335053535</v>
      </c>
      <c r="AF24" t="n">
        <v>5.394514924280318e-06</v>
      </c>
      <c r="AG24" t="n">
        <v>3.2675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1.2768</v>
      </c>
      <c r="E25" t="n">
        <v>78.31999999999999</v>
      </c>
      <c r="F25" t="n">
        <v>75.28</v>
      </c>
      <c r="G25" t="n">
        <v>180.68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791.02</v>
      </c>
      <c r="Q25" t="n">
        <v>1220.54</v>
      </c>
      <c r="R25" t="n">
        <v>179.02</v>
      </c>
      <c r="S25" t="n">
        <v>112.51</v>
      </c>
      <c r="T25" t="n">
        <v>18754.18</v>
      </c>
      <c r="U25" t="n">
        <v>0.63</v>
      </c>
      <c r="V25" t="n">
        <v>0.76</v>
      </c>
      <c r="W25" t="n">
        <v>7.29</v>
      </c>
      <c r="X25" t="n">
        <v>1.08</v>
      </c>
      <c r="Y25" t="n">
        <v>0.5</v>
      </c>
      <c r="Z25" t="n">
        <v>10</v>
      </c>
      <c r="AA25" t="n">
        <v>982.7118390231579</v>
      </c>
      <c r="AB25" t="n">
        <v>1398.328607294247</v>
      </c>
      <c r="AC25" t="n">
        <v>1267.341163057845</v>
      </c>
      <c r="AD25" t="n">
        <v>982711.839023158</v>
      </c>
      <c r="AE25" t="n">
        <v>1398328.607294247</v>
      </c>
      <c r="AF25" t="n">
        <v>5.401283449906768e-06</v>
      </c>
      <c r="AG25" t="n">
        <v>3.263333333333333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1.2779</v>
      </c>
      <c r="E26" t="n">
        <v>78.25</v>
      </c>
      <c r="F26" t="n">
        <v>75.23999999999999</v>
      </c>
      <c r="G26" t="n">
        <v>188.1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786.76</v>
      </c>
      <c r="Q26" t="n">
        <v>1220.54</v>
      </c>
      <c r="R26" t="n">
        <v>177.71</v>
      </c>
      <c r="S26" t="n">
        <v>112.51</v>
      </c>
      <c r="T26" t="n">
        <v>18106.32</v>
      </c>
      <c r="U26" t="n">
        <v>0.63</v>
      </c>
      <c r="V26" t="n">
        <v>0.76</v>
      </c>
      <c r="W26" t="n">
        <v>7.28</v>
      </c>
      <c r="X26" t="n">
        <v>1.04</v>
      </c>
      <c r="Y26" t="n">
        <v>0.5</v>
      </c>
      <c r="Z26" t="n">
        <v>10</v>
      </c>
      <c r="AA26" t="n">
        <v>978.4737322595155</v>
      </c>
      <c r="AB26" t="n">
        <v>1392.298084720856</v>
      </c>
      <c r="AC26" t="n">
        <v>1261.875545425379</v>
      </c>
      <c r="AD26" t="n">
        <v>978473.7322595154</v>
      </c>
      <c r="AE26" t="n">
        <v>1392298.084720856</v>
      </c>
      <c r="AF26" t="n">
        <v>5.405936811274952e-06</v>
      </c>
      <c r="AG26" t="n">
        <v>3.260416666666667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1.2791</v>
      </c>
      <c r="E27" t="n">
        <v>78.18000000000001</v>
      </c>
      <c r="F27" t="n">
        <v>75.2</v>
      </c>
      <c r="G27" t="n">
        <v>196.17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782.1</v>
      </c>
      <c r="Q27" t="n">
        <v>1220.54</v>
      </c>
      <c r="R27" t="n">
        <v>176.35</v>
      </c>
      <c r="S27" t="n">
        <v>112.51</v>
      </c>
      <c r="T27" t="n">
        <v>17430.33</v>
      </c>
      <c r="U27" t="n">
        <v>0.64</v>
      </c>
      <c r="V27" t="n">
        <v>0.76</v>
      </c>
      <c r="W27" t="n">
        <v>7.28</v>
      </c>
      <c r="X27" t="n">
        <v>1</v>
      </c>
      <c r="Y27" t="n">
        <v>0.5</v>
      </c>
      <c r="Z27" t="n">
        <v>10</v>
      </c>
      <c r="AA27" t="n">
        <v>973.8686904078602</v>
      </c>
      <c r="AB27" t="n">
        <v>1385.745439781361</v>
      </c>
      <c r="AC27" t="n">
        <v>1255.936714870525</v>
      </c>
      <c r="AD27" t="n">
        <v>973868.6904078602</v>
      </c>
      <c r="AE27" t="n">
        <v>1385745.439781361</v>
      </c>
      <c r="AF27" t="n">
        <v>5.411013205494789e-06</v>
      </c>
      <c r="AG27" t="n">
        <v>3.2575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1.2806</v>
      </c>
      <c r="E28" t="n">
        <v>78.09</v>
      </c>
      <c r="F28" t="n">
        <v>75.14</v>
      </c>
      <c r="G28" t="n">
        <v>204.93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779.99</v>
      </c>
      <c r="Q28" t="n">
        <v>1220.54</v>
      </c>
      <c r="R28" t="n">
        <v>174.16</v>
      </c>
      <c r="S28" t="n">
        <v>112.51</v>
      </c>
      <c r="T28" t="n">
        <v>16340.08</v>
      </c>
      <c r="U28" t="n">
        <v>0.65</v>
      </c>
      <c r="V28" t="n">
        <v>0.76</v>
      </c>
      <c r="W28" t="n">
        <v>7.28</v>
      </c>
      <c r="X28" t="n">
        <v>0.9399999999999999</v>
      </c>
      <c r="Y28" t="n">
        <v>0.5</v>
      </c>
      <c r="Z28" t="n">
        <v>10</v>
      </c>
      <c r="AA28" t="n">
        <v>970.8662619754117</v>
      </c>
      <c r="AB28" t="n">
        <v>1381.473199027022</v>
      </c>
      <c r="AC28" t="n">
        <v>1252.064673250105</v>
      </c>
      <c r="AD28" t="n">
        <v>970866.2619754117</v>
      </c>
      <c r="AE28" t="n">
        <v>1381473.199027022</v>
      </c>
      <c r="AF28" t="n">
        <v>5.417358698269586e-06</v>
      </c>
      <c r="AG28" t="n">
        <v>3.25375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1.2812</v>
      </c>
      <c r="E29" t="n">
        <v>78.05</v>
      </c>
      <c r="F29" t="n">
        <v>75.13</v>
      </c>
      <c r="G29" t="n">
        <v>214.66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774.25</v>
      </c>
      <c r="Q29" t="n">
        <v>1220.55</v>
      </c>
      <c r="R29" t="n">
        <v>173.75</v>
      </c>
      <c r="S29" t="n">
        <v>112.51</v>
      </c>
      <c r="T29" t="n">
        <v>16141.52</v>
      </c>
      <c r="U29" t="n">
        <v>0.65</v>
      </c>
      <c r="V29" t="n">
        <v>0.76</v>
      </c>
      <c r="W29" t="n">
        <v>7.29</v>
      </c>
      <c r="X29" t="n">
        <v>0.93</v>
      </c>
      <c r="Y29" t="n">
        <v>0.5</v>
      </c>
      <c r="Z29" t="n">
        <v>10</v>
      </c>
      <c r="AA29" t="n">
        <v>966.0562617079818</v>
      </c>
      <c r="AB29" t="n">
        <v>1374.628912932203</v>
      </c>
      <c r="AC29" t="n">
        <v>1245.86152081908</v>
      </c>
      <c r="AD29" t="n">
        <v>966056.2617079818</v>
      </c>
      <c r="AE29" t="n">
        <v>1374628.912932203</v>
      </c>
      <c r="AF29" t="n">
        <v>5.419896895379504e-06</v>
      </c>
      <c r="AG29" t="n">
        <v>3.252083333333333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1.2831</v>
      </c>
      <c r="E30" t="n">
        <v>77.94</v>
      </c>
      <c r="F30" t="n">
        <v>75.05</v>
      </c>
      <c r="G30" t="n">
        <v>225.15</v>
      </c>
      <c r="H30" t="n">
        <v>2.69</v>
      </c>
      <c r="I30" t="n">
        <v>20</v>
      </c>
      <c r="J30" t="n">
        <v>191.26</v>
      </c>
      <c r="K30" t="n">
        <v>49.1</v>
      </c>
      <c r="L30" t="n">
        <v>29</v>
      </c>
      <c r="M30" t="n">
        <v>17</v>
      </c>
      <c r="N30" t="n">
        <v>38.17</v>
      </c>
      <c r="O30" t="n">
        <v>23822.99</v>
      </c>
      <c r="P30" t="n">
        <v>763.78</v>
      </c>
      <c r="Q30" t="n">
        <v>1220.57</v>
      </c>
      <c r="R30" t="n">
        <v>171.22</v>
      </c>
      <c r="S30" t="n">
        <v>112.51</v>
      </c>
      <c r="T30" t="n">
        <v>14882.01</v>
      </c>
      <c r="U30" t="n">
        <v>0.66</v>
      </c>
      <c r="V30" t="n">
        <v>0.76</v>
      </c>
      <c r="W30" t="n">
        <v>7.28</v>
      </c>
      <c r="X30" t="n">
        <v>0.85</v>
      </c>
      <c r="Y30" t="n">
        <v>0.5</v>
      </c>
      <c r="Z30" t="n">
        <v>10</v>
      </c>
      <c r="AA30" t="n">
        <v>956.4115419667575</v>
      </c>
      <c r="AB30" t="n">
        <v>1360.905167081237</v>
      </c>
      <c r="AC30" t="n">
        <v>1233.423337163574</v>
      </c>
      <c r="AD30" t="n">
        <v>956411.5419667575</v>
      </c>
      <c r="AE30" t="n">
        <v>1360905.167081237</v>
      </c>
      <c r="AF30" t="n">
        <v>5.427934519560913e-06</v>
      </c>
      <c r="AG30" t="n">
        <v>3.2475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1.2826</v>
      </c>
      <c r="E31" t="n">
        <v>77.97</v>
      </c>
      <c r="F31" t="n">
        <v>75.08</v>
      </c>
      <c r="G31" t="n">
        <v>225.25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16</v>
      </c>
      <c r="N31" t="n">
        <v>38.7</v>
      </c>
      <c r="O31" t="n">
        <v>24012.34</v>
      </c>
      <c r="P31" t="n">
        <v>763.91</v>
      </c>
      <c r="Q31" t="n">
        <v>1220.56</v>
      </c>
      <c r="R31" t="n">
        <v>171.97</v>
      </c>
      <c r="S31" t="n">
        <v>112.51</v>
      </c>
      <c r="T31" t="n">
        <v>15253.91</v>
      </c>
      <c r="U31" t="n">
        <v>0.65</v>
      </c>
      <c r="V31" t="n">
        <v>0.76</v>
      </c>
      <c r="W31" t="n">
        <v>7.29</v>
      </c>
      <c r="X31" t="n">
        <v>0.88</v>
      </c>
      <c r="Y31" t="n">
        <v>0.5</v>
      </c>
      <c r="Z31" t="n">
        <v>10</v>
      </c>
      <c r="AA31" t="n">
        <v>957.0208101607504</v>
      </c>
      <c r="AB31" t="n">
        <v>1361.772112111655</v>
      </c>
      <c r="AC31" t="n">
        <v>1234.209071730847</v>
      </c>
      <c r="AD31" t="n">
        <v>957020.8101607504</v>
      </c>
      <c r="AE31" t="n">
        <v>1361772.112111655</v>
      </c>
      <c r="AF31" t="n">
        <v>5.425819355302648e-06</v>
      </c>
      <c r="AG31" t="n">
        <v>3.24875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1.2839</v>
      </c>
      <c r="E32" t="n">
        <v>77.89</v>
      </c>
      <c r="F32" t="n">
        <v>75.03</v>
      </c>
      <c r="G32" t="n">
        <v>236.94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13</v>
      </c>
      <c r="N32" t="n">
        <v>39.24</v>
      </c>
      <c r="O32" t="n">
        <v>24202.42</v>
      </c>
      <c r="P32" t="n">
        <v>760.26</v>
      </c>
      <c r="Q32" t="n">
        <v>1220.54</v>
      </c>
      <c r="R32" t="n">
        <v>170.23</v>
      </c>
      <c r="S32" t="n">
        <v>112.51</v>
      </c>
      <c r="T32" t="n">
        <v>14390.83</v>
      </c>
      <c r="U32" t="n">
        <v>0.66</v>
      </c>
      <c r="V32" t="n">
        <v>0.76</v>
      </c>
      <c r="W32" t="n">
        <v>7.29</v>
      </c>
      <c r="X32" t="n">
        <v>0.83</v>
      </c>
      <c r="Y32" t="n">
        <v>0.5</v>
      </c>
      <c r="Z32" t="n">
        <v>10</v>
      </c>
      <c r="AA32" t="n">
        <v>953.0866561759264</v>
      </c>
      <c r="AB32" t="n">
        <v>1356.174092586472</v>
      </c>
      <c r="AC32" t="n">
        <v>1229.135442729154</v>
      </c>
      <c r="AD32" t="n">
        <v>953086.6561759263</v>
      </c>
      <c r="AE32" t="n">
        <v>1356174.092586472</v>
      </c>
      <c r="AF32" t="n">
        <v>5.431318782374138e-06</v>
      </c>
      <c r="AG32" t="n">
        <v>3.245416666666667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1.2837</v>
      </c>
      <c r="E33" t="n">
        <v>77.90000000000001</v>
      </c>
      <c r="F33" t="n">
        <v>75.04000000000001</v>
      </c>
      <c r="G33" t="n">
        <v>236.97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11</v>
      </c>
      <c r="N33" t="n">
        <v>39.79</v>
      </c>
      <c r="O33" t="n">
        <v>24393.24</v>
      </c>
      <c r="P33" t="n">
        <v>756.15</v>
      </c>
      <c r="Q33" t="n">
        <v>1220.54</v>
      </c>
      <c r="R33" t="n">
        <v>170.35</v>
      </c>
      <c r="S33" t="n">
        <v>112.51</v>
      </c>
      <c r="T33" t="n">
        <v>14452</v>
      </c>
      <c r="U33" t="n">
        <v>0.66</v>
      </c>
      <c r="V33" t="n">
        <v>0.76</v>
      </c>
      <c r="W33" t="n">
        <v>7.29</v>
      </c>
      <c r="X33" t="n">
        <v>0.84</v>
      </c>
      <c r="Y33" t="n">
        <v>0.5</v>
      </c>
      <c r="Z33" t="n">
        <v>10</v>
      </c>
      <c r="AA33" t="n">
        <v>950.2018581472272</v>
      </c>
      <c r="AB33" t="n">
        <v>1352.069231477029</v>
      </c>
      <c r="AC33" t="n">
        <v>1225.415101583663</v>
      </c>
      <c r="AD33" t="n">
        <v>950201.8581472272</v>
      </c>
      <c r="AE33" t="n">
        <v>1352069.231477029</v>
      </c>
      <c r="AF33" t="n">
        <v>5.430472716670832e-06</v>
      </c>
      <c r="AG33" t="n">
        <v>3.245833333333334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1.2854</v>
      </c>
      <c r="E34" t="n">
        <v>77.79000000000001</v>
      </c>
      <c r="F34" t="n">
        <v>74.97</v>
      </c>
      <c r="G34" t="n">
        <v>249.89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756.63</v>
      </c>
      <c r="Q34" t="n">
        <v>1220.54</v>
      </c>
      <c r="R34" t="n">
        <v>168.08</v>
      </c>
      <c r="S34" t="n">
        <v>112.51</v>
      </c>
      <c r="T34" t="n">
        <v>13322.77</v>
      </c>
      <c r="U34" t="n">
        <v>0.67</v>
      </c>
      <c r="V34" t="n">
        <v>0.77</v>
      </c>
      <c r="W34" t="n">
        <v>7.28</v>
      </c>
      <c r="X34" t="n">
        <v>0.77</v>
      </c>
      <c r="Y34" t="n">
        <v>0.5</v>
      </c>
      <c r="Z34" t="n">
        <v>10</v>
      </c>
      <c r="AA34" t="n">
        <v>948.9781349934335</v>
      </c>
      <c r="AB34" t="n">
        <v>1350.3279610197</v>
      </c>
      <c r="AC34" t="n">
        <v>1223.836943406052</v>
      </c>
      <c r="AD34" t="n">
        <v>948978.1349934335</v>
      </c>
      <c r="AE34" t="n">
        <v>1350327.9610197</v>
      </c>
      <c r="AF34" t="n">
        <v>5.437664275148935e-06</v>
      </c>
      <c r="AG34" t="n">
        <v>3.24125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1.285</v>
      </c>
      <c r="E35" t="n">
        <v>77.81999999999999</v>
      </c>
      <c r="F35" t="n">
        <v>74.98999999999999</v>
      </c>
      <c r="G35" t="n">
        <v>249.98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5</v>
      </c>
      <c r="N35" t="n">
        <v>40.9</v>
      </c>
      <c r="O35" t="n">
        <v>24777.13</v>
      </c>
      <c r="P35" t="n">
        <v>760.5700000000001</v>
      </c>
      <c r="Q35" t="n">
        <v>1220.57</v>
      </c>
      <c r="R35" t="n">
        <v>168.83</v>
      </c>
      <c r="S35" t="n">
        <v>112.51</v>
      </c>
      <c r="T35" t="n">
        <v>13696.74</v>
      </c>
      <c r="U35" t="n">
        <v>0.67</v>
      </c>
      <c r="V35" t="n">
        <v>0.77</v>
      </c>
      <c r="W35" t="n">
        <v>7.29</v>
      </c>
      <c r="X35" t="n">
        <v>0.79</v>
      </c>
      <c r="Y35" t="n">
        <v>0.5</v>
      </c>
      <c r="Z35" t="n">
        <v>10</v>
      </c>
      <c r="AA35" t="n">
        <v>952.3168033796511</v>
      </c>
      <c r="AB35" t="n">
        <v>1355.078647161182</v>
      </c>
      <c r="AC35" t="n">
        <v>1228.142612380041</v>
      </c>
      <c r="AD35" t="n">
        <v>952316.8033796512</v>
      </c>
      <c r="AE35" t="n">
        <v>1355078.647161182</v>
      </c>
      <c r="AF35" t="n">
        <v>5.435972143742321e-06</v>
      </c>
      <c r="AG35" t="n">
        <v>3.2425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1.2853</v>
      </c>
      <c r="E36" t="n">
        <v>77.8</v>
      </c>
      <c r="F36" t="n">
        <v>74.97</v>
      </c>
      <c r="G36" t="n">
        <v>249.91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763.04</v>
      </c>
      <c r="Q36" t="n">
        <v>1220.54</v>
      </c>
      <c r="R36" t="n">
        <v>168.08</v>
      </c>
      <c r="S36" t="n">
        <v>112.51</v>
      </c>
      <c r="T36" t="n">
        <v>13320.33</v>
      </c>
      <c r="U36" t="n">
        <v>0.67</v>
      </c>
      <c r="V36" t="n">
        <v>0.77</v>
      </c>
      <c r="W36" t="n">
        <v>7.29</v>
      </c>
      <c r="X36" t="n">
        <v>0.78</v>
      </c>
      <c r="Y36" t="n">
        <v>0.5</v>
      </c>
      <c r="Z36" t="n">
        <v>10</v>
      </c>
      <c r="AA36" t="n">
        <v>953.8490577988159</v>
      </c>
      <c r="AB36" t="n">
        <v>1357.258935525369</v>
      </c>
      <c r="AC36" t="n">
        <v>1230.118663772294</v>
      </c>
      <c r="AD36" t="n">
        <v>953849.0577988159</v>
      </c>
      <c r="AE36" t="n">
        <v>1357258.935525368</v>
      </c>
      <c r="AF36" t="n">
        <v>5.437241242297282e-06</v>
      </c>
      <c r="AG36" t="n">
        <v>3.241666666666667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1.2853</v>
      </c>
      <c r="E37" t="n">
        <v>77.8</v>
      </c>
      <c r="F37" t="n">
        <v>74.97</v>
      </c>
      <c r="G37" t="n">
        <v>249.91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767.16</v>
      </c>
      <c r="Q37" t="n">
        <v>1220.55</v>
      </c>
      <c r="R37" t="n">
        <v>168.03</v>
      </c>
      <c r="S37" t="n">
        <v>112.51</v>
      </c>
      <c r="T37" t="n">
        <v>13293.63</v>
      </c>
      <c r="U37" t="n">
        <v>0.67</v>
      </c>
      <c r="V37" t="n">
        <v>0.77</v>
      </c>
      <c r="W37" t="n">
        <v>7.29</v>
      </c>
      <c r="X37" t="n">
        <v>0.78</v>
      </c>
      <c r="Y37" t="n">
        <v>0.5</v>
      </c>
      <c r="Z37" t="n">
        <v>10</v>
      </c>
      <c r="AA37" t="n">
        <v>956.9313904920598</v>
      </c>
      <c r="AB37" t="n">
        <v>1361.644874323507</v>
      </c>
      <c r="AC37" t="n">
        <v>1234.093752852598</v>
      </c>
      <c r="AD37" t="n">
        <v>956931.3904920598</v>
      </c>
      <c r="AE37" t="n">
        <v>1361644.874323507</v>
      </c>
      <c r="AF37" t="n">
        <v>5.437241242297282e-06</v>
      </c>
      <c r="AG37" t="n">
        <v>3.241666666666667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1.2852</v>
      </c>
      <c r="E38" t="n">
        <v>77.81</v>
      </c>
      <c r="F38" t="n">
        <v>74.98</v>
      </c>
      <c r="G38" t="n">
        <v>249.94</v>
      </c>
      <c r="H38" t="n">
        <v>3.23</v>
      </c>
      <c r="I38" t="n">
        <v>18</v>
      </c>
      <c r="J38" t="n">
        <v>203.71</v>
      </c>
      <c r="K38" t="n">
        <v>49.1</v>
      </c>
      <c r="L38" t="n">
        <v>37</v>
      </c>
      <c r="M38" t="n">
        <v>1</v>
      </c>
      <c r="N38" t="n">
        <v>42.62</v>
      </c>
      <c r="O38" t="n">
        <v>25358.87</v>
      </c>
      <c r="P38" t="n">
        <v>772.17</v>
      </c>
      <c r="Q38" t="n">
        <v>1220.55</v>
      </c>
      <c r="R38" t="n">
        <v>168.22</v>
      </c>
      <c r="S38" t="n">
        <v>112.51</v>
      </c>
      <c r="T38" t="n">
        <v>13388.18</v>
      </c>
      <c r="U38" t="n">
        <v>0.67</v>
      </c>
      <c r="V38" t="n">
        <v>0.77</v>
      </c>
      <c r="W38" t="n">
        <v>7.29</v>
      </c>
      <c r="X38" t="n">
        <v>0.78</v>
      </c>
      <c r="Y38" t="n">
        <v>0.5</v>
      </c>
      <c r="Z38" t="n">
        <v>10</v>
      </c>
      <c r="AA38" t="n">
        <v>960.8023419515182</v>
      </c>
      <c r="AB38" t="n">
        <v>1367.152961178946</v>
      </c>
      <c r="AC38" t="n">
        <v>1239.08587356384</v>
      </c>
      <c r="AD38" t="n">
        <v>960802.3419515182</v>
      </c>
      <c r="AE38" t="n">
        <v>1367152.961178946</v>
      </c>
      <c r="AF38" t="n">
        <v>5.436818209445628e-06</v>
      </c>
      <c r="AG38" t="n">
        <v>3.242083333333333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1.2851</v>
      </c>
      <c r="E39" t="n">
        <v>77.81</v>
      </c>
      <c r="F39" t="n">
        <v>74.98999999999999</v>
      </c>
      <c r="G39" t="n">
        <v>249.95</v>
      </c>
      <c r="H39" t="n">
        <v>3.29</v>
      </c>
      <c r="I39" t="n">
        <v>18</v>
      </c>
      <c r="J39" t="n">
        <v>205.3</v>
      </c>
      <c r="K39" t="n">
        <v>49.1</v>
      </c>
      <c r="L39" t="n">
        <v>38</v>
      </c>
      <c r="M39" t="n">
        <v>0</v>
      </c>
      <c r="N39" t="n">
        <v>43.2</v>
      </c>
      <c r="O39" t="n">
        <v>25554.32</v>
      </c>
      <c r="P39" t="n">
        <v>777.52</v>
      </c>
      <c r="Q39" t="n">
        <v>1220.55</v>
      </c>
      <c r="R39" t="n">
        <v>168.27</v>
      </c>
      <c r="S39" t="n">
        <v>112.51</v>
      </c>
      <c r="T39" t="n">
        <v>13416.68</v>
      </c>
      <c r="U39" t="n">
        <v>0.67</v>
      </c>
      <c r="V39" t="n">
        <v>0.77</v>
      </c>
      <c r="W39" t="n">
        <v>7.3</v>
      </c>
      <c r="X39" t="n">
        <v>0.79</v>
      </c>
      <c r="Y39" t="n">
        <v>0.5</v>
      </c>
      <c r="Z39" t="n">
        <v>10</v>
      </c>
      <c r="AA39" t="n">
        <v>964.9241113306173</v>
      </c>
      <c r="AB39" t="n">
        <v>1373.017943981222</v>
      </c>
      <c r="AC39" t="n">
        <v>1244.40145824628</v>
      </c>
      <c r="AD39" t="n">
        <v>964924.1113306173</v>
      </c>
      <c r="AE39" t="n">
        <v>1373017.943981222</v>
      </c>
      <c r="AF39" t="n">
        <v>5.436395176593975e-06</v>
      </c>
      <c r="AG39" t="n">
        <v>3.242083333333333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0.4778</v>
      </c>
      <c r="E2" t="n">
        <v>209.28</v>
      </c>
      <c r="F2" t="n">
        <v>150.68</v>
      </c>
      <c r="G2" t="n">
        <v>6</v>
      </c>
      <c r="H2" t="n">
        <v>0.1</v>
      </c>
      <c r="I2" t="n">
        <v>1508</v>
      </c>
      <c r="J2" t="n">
        <v>185.69</v>
      </c>
      <c r="K2" t="n">
        <v>53.44</v>
      </c>
      <c r="L2" t="n">
        <v>1</v>
      </c>
      <c r="M2" t="n">
        <v>1506</v>
      </c>
      <c r="N2" t="n">
        <v>36.26</v>
      </c>
      <c r="O2" t="n">
        <v>23136.14</v>
      </c>
      <c r="P2" t="n">
        <v>2044.27</v>
      </c>
      <c r="Q2" t="n">
        <v>1221.11</v>
      </c>
      <c r="R2" t="n">
        <v>2745.81</v>
      </c>
      <c r="S2" t="n">
        <v>112.51</v>
      </c>
      <c r="T2" t="n">
        <v>1294737.73</v>
      </c>
      <c r="U2" t="n">
        <v>0.04</v>
      </c>
      <c r="V2" t="n">
        <v>0.38</v>
      </c>
      <c r="W2" t="n">
        <v>9.710000000000001</v>
      </c>
      <c r="X2" t="n">
        <v>76.45999999999999</v>
      </c>
      <c r="Y2" t="n">
        <v>0.5</v>
      </c>
      <c r="Z2" t="n">
        <v>10</v>
      </c>
      <c r="AA2" t="n">
        <v>6279.44613050306</v>
      </c>
      <c r="AB2" t="n">
        <v>8935.202379340653</v>
      </c>
      <c r="AC2" t="n">
        <v>8098.203610024259</v>
      </c>
      <c r="AD2" t="n">
        <v>6279446.13050306</v>
      </c>
      <c r="AE2" t="n">
        <v>8935202.379340654</v>
      </c>
      <c r="AF2" t="n">
        <v>1.837424638720021e-06</v>
      </c>
      <c r="AG2" t="n">
        <v>8.720000000000001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0.8572</v>
      </c>
      <c r="E3" t="n">
        <v>116.65</v>
      </c>
      <c r="F3" t="n">
        <v>96.54000000000001</v>
      </c>
      <c r="G3" t="n">
        <v>12.22</v>
      </c>
      <c r="H3" t="n">
        <v>0.19</v>
      </c>
      <c r="I3" t="n">
        <v>474</v>
      </c>
      <c r="J3" t="n">
        <v>187.21</v>
      </c>
      <c r="K3" t="n">
        <v>53.44</v>
      </c>
      <c r="L3" t="n">
        <v>2</v>
      </c>
      <c r="M3" t="n">
        <v>472</v>
      </c>
      <c r="N3" t="n">
        <v>36.77</v>
      </c>
      <c r="O3" t="n">
        <v>23322.88</v>
      </c>
      <c r="P3" t="n">
        <v>1305.57</v>
      </c>
      <c r="Q3" t="n">
        <v>1220.7</v>
      </c>
      <c r="R3" t="n">
        <v>898.6900000000001</v>
      </c>
      <c r="S3" t="n">
        <v>112.51</v>
      </c>
      <c r="T3" t="n">
        <v>376345.3</v>
      </c>
      <c r="U3" t="n">
        <v>0.13</v>
      </c>
      <c r="V3" t="n">
        <v>0.59</v>
      </c>
      <c r="W3" t="n">
        <v>8.050000000000001</v>
      </c>
      <c r="X3" t="n">
        <v>22.33</v>
      </c>
      <c r="Y3" t="n">
        <v>0.5</v>
      </c>
      <c r="Z3" t="n">
        <v>10</v>
      </c>
      <c r="AA3" t="n">
        <v>2256.626707674862</v>
      </c>
      <c r="AB3" t="n">
        <v>3211.0182822898</v>
      </c>
      <c r="AC3" t="n">
        <v>2910.228413585498</v>
      </c>
      <c r="AD3" t="n">
        <v>2256626.707674862</v>
      </c>
      <c r="AE3" t="n">
        <v>3211018.282289801</v>
      </c>
      <c r="AF3" t="n">
        <v>3.29644286377313e-06</v>
      </c>
      <c r="AG3" t="n">
        <v>4.860416666666667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0.9951</v>
      </c>
      <c r="E4" t="n">
        <v>100.5</v>
      </c>
      <c r="F4" t="n">
        <v>87.42</v>
      </c>
      <c r="G4" t="n">
        <v>18.4</v>
      </c>
      <c r="H4" t="n">
        <v>0.28</v>
      </c>
      <c r="I4" t="n">
        <v>285</v>
      </c>
      <c r="J4" t="n">
        <v>188.73</v>
      </c>
      <c r="K4" t="n">
        <v>53.44</v>
      </c>
      <c r="L4" t="n">
        <v>3</v>
      </c>
      <c r="M4" t="n">
        <v>283</v>
      </c>
      <c r="N4" t="n">
        <v>37.29</v>
      </c>
      <c r="O4" t="n">
        <v>23510.33</v>
      </c>
      <c r="P4" t="n">
        <v>1178.77</v>
      </c>
      <c r="Q4" t="n">
        <v>1220.63</v>
      </c>
      <c r="R4" t="n">
        <v>590.12</v>
      </c>
      <c r="S4" t="n">
        <v>112.51</v>
      </c>
      <c r="T4" t="n">
        <v>223003.32</v>
      </c>
      <c r="U4" t="n">
        <v>0.19</v>
      </c>
      <c r="V4" t="n">
        <v>0.66</v>
      </c>
      <c r="W4" t="n">
        <v>7.71</v>
      </c>
      <c r="X4" t="n">
        <v>13.21</v>
      </c>
      <c r="Y4" t="n">
        <v>0.5</v>
      </c>
      <c r="Z4" t="n">
        <v>10</v>
      </c>
      <c r="AA4" t="n">
        <v>1761.298692563076</v>
      </c>
      <c r="AB4" t="n">
        <v>2506.201970914554</v>
      </c>
      <c r="AC4" t="n">
        <v>2271.435272158706</v>
      </c>
      <c r="AD4" t="n">
        <v>1761298.692563076</v>
      </c>
      <c r="AE4" t="n">
        <v>2506201.970914554</v>
      </c>
      <c r="AF4" t="n">
        <v>3.826750226015681e-06</v>
      </c>
      <c r="AG4" t="n">
        <v>4.1875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1.0681</v>
      </c>
      <c r="E5" t="n">
        <v>93.63</v>
      </c>
      <c r="F5" t="n">
        <v>83.56</v>
      </c>
      <c r="G5" t="n">
        <v>24.58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1123.89</v>
      </c>
      <c r="Q5" t="n">
        <v>1220.58</v>
      </c>
      <c r="R5" t="n">
        <v>459.34</v>
      </c>
      <c r="S5" t="n">
        <v>112.51</v>
      </c>
      <c r="T5" t="n">
        <v>158019.62</v>
      </c>
      <c r="U5" t="n">
        <v>0.24</v>
      </c>
      <c r="V5" t="n">
        <v>0.6899999999999999</v>
      </c>
      <c r="W5" t="n">
        <v>7.58</v>
      </c>
      <c r="X5" t="n">
        <v>9.359999999999999</v>
      </c>
      <c r="Y5" t="n">
        <v>0.5</v>
      </c>
      <c r="Z5" t="n">
        <v>10</v>
      </c>
      <c r="AA5" t="n">
        <v>1567.774634396586</v>
      </c>
      <c r="AB5" t="n">
        <v>2230.831088029015</v>
      </c>
      <c r="AC5" t="n">
        <v>2021.859562151803</v>
      </c>
      <c r="AD5" t="n">
        <v>1567774.634396586</v>
      </c>
      <c r="AE5" t="n">
        <v>2230831.088029015</v>
      </c>
      <c r="AF5" t="n">
        <v>4.107478561358003e-06</v>
      </c>
      <c r="AG5" t="n">
        <v>3.90125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1.1138</v>
      </c>
      <c r="E6" t="n">
        <v>89.79000000000001</v>
      </c>
      <c r="F6" t="n">
        <v>81.44</v>
      </c>
      <c r="G6" t="n">
        <v>30.93</v>
      </c>
      <c r="H6" t="n">
        <v>0.46</v>
      </c>
      <c r="I6" t="n">
        <v>158</v>
      </c>
      <c r="J6" t="n">
        <v>191.78</v>
      </c>
      <c r="K6" t="n">
        <v>53.44</v>
      </c>
      <c r="L6" t="n">
        <v>5</v>
      </c>
      <c r="M6" t="n">
        <v>156</v>
      </c>
      <c r="N6" t="n">
        <v>38.35</v>
      </c>
      <c r="O6" t="n">
        <v>23887.36</v>
      </c>
      <c r="P6" t="n">
        <v>1092.24</v>
      </c>
      <c r="Q6" t="n">
        <v>1220.58</v>
      </c>
      <c r="R6" t="n">
        <v>386.94</v>
      </c>
      <c r="S6" t="n">
        <v>112.51</v>
      </c>
      <c r="T6" t="n">
        <v>122052.33</v>
      </c>
      <c r="U6" t="n">
        <v>0.29</v>
      </c>
      <c r="V6" t="n">
        <v>0.7</v>
      </c>
      <c r="W6" t="n">
        <v>7.51</v>
      </c>
      <c r="X6" t="n">
        <v>7.23</v>
      </c>
      <c r="Y6" t="n">
        <v>0.5</v>
      </c>
      <c r="Z6" t="n">
        <v>10</v>
      </c>
      <c r="AA6" t="n">
        <v>1463.685011915861</v>
      </c>
      <c r="AB6" t="n">
        <v>2082.71900566931</v>
      </c>
      <c r="AC6" t="n">
        <v>1887.6217744519</v>
      </c>
      <c r="AD6" t="n">
        <v>1463685.011915861</v>
      </c>
      <c r="AE6" t="n">
        <v>2082719.00566931</v>
      </c>
      <c r="AF6" t="n">
        <v>4.283222190469566e-06</v>
      </c>
      <c r="AG6" t="n">
        <v>3.74125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1.1437</v>
      </c>
      <c r="E7" t="n">
        <v>87.44</v>
      </c>
      <c r="F7" t="n">
        <v>80.13</v>
      </c>
      <c r="G7" t="n">
        <v>36.98</v>
      </c>
      <c r="H7" t="n">
        <v>0.55</v>
      </c>
      <c r="I7" t="n">
        <v>130</v>
      </c>
      <c r="J7" t="n">
        <v>193.32</v>
      </c>
      <c r="K7" t="n">
        <v>53.44</v>
      </c>
      <c r="L7" t="n">
        <v>6</v>
      </c>
      <c r="M7" t="n">
        <v>128</v>
      </c>
      <c r="N7" t="n">
        <v>38.89</v>
      </c>
      <c r="O7" t="n">
        <v>24076.95</v>
      </c>
      <c r="P7" t="n">
        <v>1071.92</v>
      </c>
      <c r="Q7" t="n">
        <v>1220.59</v>
      </c>
      <c r="R7" t="n">
        <v>342.49</v>
      </c>
      <c r="S7" t="n">
        <v>112.51</v>
      </c>
      <c r="T7" t="n">
        <v>99966</v>
      </c>
      <c r="U7" t="n">
        <v>0.33</v>
      </c>
      <c r="V7" t="n">
        <v>0.72</v>
      </c>
      <c r="W7" t="n">
        <v>7.47</v>
      </c>
      <c r="X7" t="n">
        <v>5.93</v>
      </c>
      <c r="Y7" t="n">
        <v>0.5</v>
      </c>
      <c r="Z7" t="n">
        <v>10</v>
      </c>
      <c r="AA7" t="n">
        <v>1400.851476837992</v>
      </c>
      <c r="AB7" t="n">
        <v>1993.311382693944</v>
      </c>
      <c r="AC7" t="n">
        <v>1806.589347383779</v>
      </c>
      <c r="AD7" t="n">
        <v>1400851.476837992</v>
      </c>
      <c r="AE7" t="n">
        <v>1993311.382693944</v>
      </c>
      <c r="AF7" t="n">
        <v>4.398205440150873e-06</v>
      </c>
      <c r="AG7" t="n">
        <v>3.643333333333333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1.1659</v>
      </c>
      <c r="E8" t="n">
        <v>85.77</v>
      </c>
      <c r="F8" t="n">
        <v>79.20999999999999</v>
      </c>
      <c r="G8" t="n">
        <v>43.21</v>
      </c>
      <c r="H8" t="n">
        <v>0.64</v>
      </c>
      <c r="I8" t="n">
        <v>110</v>
      </c>
      <c r="J8" t="n">
        <v>194.86</v>
      </c>
      <c r="K8" t="n">
        <v>53.44</v>
      </c>
      <c r="L8" t="n">
        <v>7</v>
      </c>
      <c r="M8" t="n">
        <v>108</v>
      </c>
      <c r="N8" t="n">
        <v>39.43</v>
      </c>
      <c r="O8" t="n">
        <v>24267.28</v>
      </c>
      <c r="P8" t="n">
        <v>1056.96</v>
      </c>
      <c r="Q8" t="n">
        <v>1220.55</v>
      </c>
      <c r="R8" t="n">
        <v>311.54</v>
      </c>
      <c r="S8" t="n">
        <v>112.51</v>
      </c>
      <c r="T8" t="n">
        <v>84588.17999999999</v>
      </c>
      <c r="U8" t="n">
        <v>0.36</v>
      </c>
      <c r="V8" t="n">
        <v>0.72</v>
      </c>
      <c r="W8" t="n">
        <v>7.44</v>
      </c>
      <c r="X8" t="n">
        <v>5.01</v>
      </c>
      <c r="Y8" t="n">
        <v>0.5</v>
      </c>
      <c r="Z8" t="n">
        <v>10</v>
      </c>
      <c r="AA8" t="n">
        <v>1356.684240772017</v>
      </c>
      <c r="AB8" t="n">
        <v>1930.464567133481</v>
      </c>
      <c r="AC8" t="n">
        <v>1749.629662863702</v>
      </c>
      <c r="AD8" t="n">
        <v>1356684.240772017</v>
      </c>
      <c r="AE8" t="n">
        <v>1930464.567133481</v>
      </c>
      <c r="AF8" t="n">
        <v>4.483577618844018e-06</v>
      </c>
      <c r="AG8" t="n">
        <v>3.57375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1.1829</v>
      </c>
      <c r="E9" t="n">
        <v>84.54000000000001</v>
      </c>
      <c r="F9" t="n">
        <v>78.54000000000001</v>
      </c>
      <c r="G9" t="n">
        <v>49.6</v>
      </c>
      <c r="H9" t="n">
        <v>0.72</v>
      </c>
      <c r="I9" t="n">
        <v>95</v>
      </c>
      <c r="J9" t="n">
        <v>196.41</v>
      </c>
      <c r="K9" t="n">
        <v>53.44</v>
      </c>
      <c r="L9" t="n">
        <v>8</v>
      </c>
      <c r="M9" t="n">
        <v>93</v>
      </c>
      <c r="N9" t="n">
        <v>39.98</v>
      </c>
      <c r="O9" t="n">
        <v>24458.36</v>
      </c>
      <c r="P9" t="n">
        <v>1045.19</v>
      </c>
      <c r="Q9" t="n">
        <v>1220.54</v>
      </c>
      <c r="R9" t="n">
        <v>288.75</v>
      </c>
      <c r="S9" t="n">
        <v>112.51</v>
      </c>
      <c r="T9" t="n">
        <v>73272.09</v>
      </c>
      <c r="U9" t="n">
        <v>0.39</v>
      </c>
      <c r="V9" t="n">
        <v>0.73</v>
      </c>
      <c r="W9" t="n">
        <v>7.41</v>
      </c>
      <c r="X9" t="n">
        <v>4.34</v>
      </c>
      <c r="Y9" t="n">
        <v>0.5</v>
      </c>
      <c r="Z9" t="n">
        <v>10</v>
      </c>
      <c r="AA9" t="n">
        <v>1323.922459534076</v>
      </c>
      <c r="AB9" t="n">
        <v>1883.846897424254</v>
      </c>
      <c r="AC9" t="n">
        <v>1707.378870424678</v>
      </c>
      <c r="AD9" t="n">
        <v>1323922.459534076</v>
      </c>
      <c r="AE9" t="n">
        <v>1883846.897424254</v>
      </c>
      <c r="AF9" t="n">
        <v>4.548952710636066e-06</v>
      </c>
      <c r="AG9" t="n">
        <v>3.5225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1.1964</v>
      </c>
      <c r="E10" t="n">
        <v>83.58</v>
      </c>
      <c r="F10" t="n">
        <v>77.98999999999999</v>
      </c>
      <c r="G10" t="n">
        <v>55.71</v>
      </c>
      <c r="H10" t="n">
        <v>0.8100000000000001</v>
      </c>
      <c r="I10" t="n">
        <v>84</v>
      </c>
      <c r="J10" t="n">
        <v>197.97</v>
      </c>
      <c r="K10" t="n">
        <v>53.44</v>
      </c>
      <c r="L10" t="n">
        <v>9</v>
      </c>
      <c r="M10" t="n">
        <v>82</v>
      </c>
      <c r="N10" t="n">
        <v>40.53</v>
      </c>
      <c r="O10" t="n">
        <v>24650.18</v>
      </c>
      <c r="P10" t="n">
        <v>1035.4</v>
      </c>
      <c r="Q10" t="n">
        <v>1220.58</v>
      </c>
      <c r="R10" t="n">
        <v>270.98</v>
      </c>
      <c r="S10" t="n">
        <v>112.51</v>
      </c>
      <c r="T10" t="n">
        <v>64438.89</v>
      </c>
      <c r="U10" t="n">
        <v>0.42</v>
      </c>
      <c r="V10" t="n">
        <v>0.74</v>
      </c>
      <c r="W10" t="n">
        <v>7.37</v>
      </c>
      <c r="X10" t="n">
        <v>3.79</v>
      </c>
      <c r="Y10" t="n">
        <v>0.5</v>
      </c>
      <c r="Z10" t="n">
        <v>10</v>
      </c>
      <c r="AA10" t="n">
        <v>1297.998628460539</v>
      </c>
      <c r="AB10" t="n">
        <v>1846.959141358526</v>
      </c>
      <c r="AC10" t="n">
        <v>1673.946548843706</v>
      </c>
      <c r="AD10" t="n">
        <v>1297998.628460539</v>
      </c>
      <c r="AE10" t="n">
        <v>1846959.141358525</v>
      </c>
      <c r="AF10" t="n">
        <v>4.600868224706221e-06</v>
      </c>
      <c r="AG10" t="n">
        <v>3.4825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77.58</v>
      </c>
      <c r="G11" t="n">
        <v>62.07</v>
      </c>
      <c r="H11" t="n">
        <v>0.89</v>
      </c>
      <c r="I11" t="n">
        <v>75</v>
      </c>
      <c r="J11" t="n">
        <v>199.53</v>
      </c>
      <c r="K11" t="n">
        <v>53.44</v>
      </c>
      <c r="L11" t="n">
        <v>10</v>
      </c>
      <c r="M11" t="n">
        <v>73</v>
      </c>
      <c r="N11" t="n">
        <v>41.1</v>
      </c>
      <c r="O11" t="n">
        <v>24842.77</v>
      </c>
      <c r="P11" t="n">
        <v>1027.53</v>
      </c>
      <c r="Q11" t="n">
        <v>1220.55</v>
      </c>
      <c r="R11" t="n">
        <v>256.81</v>
      </c>
      <c r="S11" t="n">
        <v>112.51</v>
      </c>
      <c r="T11" t="n">
        <v>57401.74</v>
      </c>
      <c r="U11" t="n">
        <v>0.44</v>
      </c>
      <c r="V11" t="n">
        <v>0.74</v>
      </c>
      <c r="W11" t="n">
        <v>7.37</v>
      </c>
      <c r="X11" t="n">
        <v>3.39</v>
      </c>
      <c r="Y11" t="n">
        <v>0.5</v>
      </c>
      <c r="Z11" t="n">
        <v>10</v>
      </c>
      <c r="AA11" t="n">
        <v>1278.006140571437</v>
      </c>
      <c r="AB11" t="n">
        <v>1818.511262096071</v>
      </c>
      <c r="AC11" t="n">
        <v>1648.163504570035</v>
      </c>
      <c r="AD11" t="n">
        <v>1278006.140571437</v>
      </c>
      <c r="AE11" t="n">
        <v>1818511.262096071</v>
      </c>
      <c r="AF11" t="n">
        <v>4.642016076598863e-06</v>
      </c>
      <c r="AG11" t="n">
        <v>3.451666666666667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1.2152</v>
      </c>
      <c r="E12" t="n">
        <v>82.29000000000001</v>
      </c>
      <c r="F12" t="n">
        <v>77.29000000000001</v>
      </c>
      <c r="G12" t="n">
        <v>68.2</v>
      </c>
      <c r="H12" t="n">
        <v>0.97</v>
      </c>
      <c r="I12" t="n">
        <v>68</v>
      </c>
      <c r="J12" t="n">
        <v>201.1</v>
      </c>
      <c r="K12" t="n">
        <v>53.44</v>
      </c>
      <c r="L12" t="n">
        <v>11</v>
      </c>
      <c r="M12" t="n">
        <v>66</v>
      </c>
      <c r="N12" t="n">
        <v>41.66</v>
      </c>
      <c r="O12" t="n">
        <v>25036.12</v>
      </c>
      <c r="P12" t="n">
        <v>1020.54</v>
      </c>
      <c r="Q12" t="n">
        <v>1220.56</v>
      </c>
      <c r="R12" t="n">
        <v>246.6</v>
      </c>
      <c r="S12" t="n">
        <v>112.51</v>
      </c>
      <c r="T12" t="n">
        <v>52329.12</v>
      </c>
      <c r="U12" t="n">
        <v>0.46</v>
      </c>
      <c r="V12" t="n">
        <v>0.74</v>
      </c>
      <c r="W12" t="n">
        <v>7.37</v>
      </c>
      <c r="X12" t="n">
        <v>3.09</v>
      </c>
      <c r="Y12" t="n">
        <v>0.5</v>
      </c>
      <c r="Z12" t="n">
        <v>10</v>
      </c>
      <c r="AA12" t="n">
        <v>1262.399780593845</v>
      </c>
      <c r="AB12" t="n">
        <v>1796.304528905504</v>
      </c>
      <c r="AC12" t="n">
        <v>1628.03697141993</v>
      </c>
      <c r="AD12" t="n">
        <v>1262399.780593845</v>
      </c>
      <c r="AE12" t="n">
        <v>1796304.528905504</v>
      </c>
      <c r="AF12" t="n">
        <v>4.673165385040956e-06</v>
      </c>
      <c r="AG12" t="n">
        <v>3.42875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1.2226</v>
      </c>
      <c r="E13" t="n">
        <v>81.79000000000001</v>
      </c>
      <c r="F13" t="n">
        <v>77.01000000000001</v>
      </c>
      <c r="G13" t="n">
        <v>74.53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1014.14</v>
      </c>
      <c r="Q13" t="n">
        <v>1220.57</v>
      </c>
      <c r="R13" t="n">
        <v>237.04</v>
      </c>
      <c r="S13" t="n">
        <v>112.51</v>
      </c>
      <c r="T13" t="n">
        <v>47581.9</v>
      </c>
      <c r="U13" t="n">
        <v>0.47</v>
      </c>
      <c r="V13" t="n">
        <v>0.75</v>
      </c>
      <c r="W13" t="n">
        <v>7.36</v>
      </c>
      <c r="X13" t="n">
        <v>2.81</v>
      </c>
      <c r="Y13" t="n">
        <v>0.5</v>
      </c>
      <c r="Z13" t="n">
        <v>10</v>
      </c>
      <c r="AA13" t="n">
        <v>1248.229149386137</v>
      </c>
      <c r="AB13" t="n">
        <v>1776.14073498922</v>
      </c>
      <c r="AC13" t="n">
        <v>1609.762006651119</v>
      </c>
      <c r="AD13" t="n">
        <v>1248229.149386137</v>
      </c>
      <c r="AE13" t="n">
        <v>1776140.73498922</v>
      </c>
      <c r="AF13" t="n">
        <v>4.701622777938671e-06</v>
      </c>
      <c r="AG13" t="n">
        <v>3.407916666666667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1.2297</v>
      </c>
      <c r="E14" t="n">
        <v>81.31999999999999</v>
      </c>
      <c r="F14" t="n">
        <v>76.73</v>
      </c>
      <c r="G14" t="n">
        <v>80.77</v>
      </c>
      <c r="H14" t="n">
        <v>1.13</v>
      </c>
      <c r="I14" t="n">
        <v>57</v>
      </c>
      <c r="J14" t="n">
        <v>204.25</v>
      </c>
      <c r="K14" t="n">
        <v>53.44</v>
      </c>
      <c r="L14" t="n">
        <v>13</v>
      </c>
      <c r="M14" t="n">
        <v>55</v>
      </c>
      <c r="N14" t="n">
        <v>42.82</v>
      </c>
      <c r="O14" t="n">
        <v>25425.3</v>
      </c>
      <c r="P14" t="n">
        <v>1007.62</v>
      </c>
      <c r="Q14" t="n">
        <v>1220.54</v>
      </c>
      <c r="R14" t="n">
        <v>228.01</v>
      </c>
      <c r="S14" t="n">
        <v>112.51</v>
      </c>
      <c r="T14" t="n">
        <v>43091.46</v>
      </c>
      <c r="U14" t="n">
        <v>0.49</v>
      </c>
      <c r="V14" t="n">
        <v>0.75</v>
      </c>
      <c r="W14" t="n">
        <v>7.34</v>
      </c>
      <c r="X14" t="n">
        <v>2.53</v>
      </c>
      <c r="Y14" t="n">
        <v>0.5</v>
      </c>
      <c r="Z14" t="n">
        <v>10</v>
      </c>
      <c r="AA14" t="n">
        <v>1234.437630609758</v>
      </c>
      <c r="AB14" t="n">
        <v>1756.516390926961</v>
      </c>
      <c r="AC14" t="n">
        <v>1591.975959152431</v>
      </c>
      <c r="AD14" t="n">
        <v>1234437.630609758</v>
      </c>
      <c r="AE14" t="n">
        <v>1756516.390926961</v>
      </c>
      <c r="AF14" t="n">
        <v>4.728926492745938e-06</v>
      </c>
      <c r="AG14" t="n">
        <v>3.388333333333333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1.2339</v>
      </c>
      <c r="E15" t="n">
        <v>81.04000000000001</v>
      </c>
      <c r="F15" t="n">
        <v>76.59999999999999</v>
      </c>
      <c r="G15" t="n">
        <v>86.72</v>
      </c>
      <c r="H15" t="n">
        <v>1.21</v>
      </c>
      <c r="I15" t="n">
        <v>53</v>
      </c>
      <c r="J15" t="n">
        <v>205.84</v>
      </c>
      <c r="K15" t="n">
        <v>53.44</v>
      </c>
      <c r="L15" t="n">
        <v>14</v>
      </c>
      <c r="M15" t="n">
        <v>51</v>
      </c>
      <c r="N15" t="n">
        <v>43.4</v>
      </c>
      <c r="O15" t="n">
        <v>25621.03</v>
      </c>
      <c r="P15" t="n">
        <v>1002.93</v>
      </c>
      <c r="Q15" t="n">
        <v>1220.56</v>
      </c>
      <c r="R15" t="n">
        <v>223.43</v>
      </c>
      <c r="S15" t="n">
        <v>112.51</v>
      </c>
      <c r="T15" t="n">
        <v>40819.11</v>
      </c>
      <c r="U15" t="n">
        <v>0.5</v>
      </c>
      <c r="V15" t="n">
        <v>0.75</v>
      </c>
      <c r="W15" t="n">
        <v>7.34</v>
      </c>
      <c r="X15" t="n">
        <v>2.4</v>
      </c>
      <c r="Y15" t="n">
        <v>0.5</v>
      </c>
      <c r="Z15" t="n">
        <v>10</v>
      </c>
      <c r="AA15" t="n">
        <v>1225.892711276988</v>
      </c>
      <c r="AB15" t="n">
        <v>1744.357582336733</v>
      </c>
      <c r="AC15" t="n">
        <v>1580.956118365539</v>
      </c>
      <c r="AD15" t="n">
        <v>1225892.711276988</v>
      </c>
      <c r="AE15" t="n">
        <v>1744357.582336733</v>
      </c>
      <c r="AF15" t="n">
        <v>4.745077986012208e-06</v>
      </c>
      <c r="AG15" t="n">
        <v>3.376666666666667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1.2395</v>
      </c>
      <c r="E16" t="n">
        <v>80.67</v>
      </c>
      <c r="F16" t="n">
        <v>76.38</v>
      </c>
      <c r="G16" t="n">
        <v>93.53</v>
      </c>
      <c r="H16" t="n">
        <v>1.28</v>
      </c>
      <c r="I16" t="n">
        <v>49</v>
      </c>
      <c r="J16" t="n">
        <v>207.43</v>
      </c>
      <c r="K16" t="n">
        <v>53.44</v>
      </c>
      <c r="L16" t="n">
        <v>15</v>
      </c>
      <c r="M16" t="n">
        <v>47</v>
      </c>
      <c r="N16" t="n">
        <v>44</v>
      </c>
      <c r="O16" t="n">
        <v>25817.56</v>
      </c>
      <c r="P16" t="n">
        <v>997.75</v>
      </c>
      <c r="Q16" t="n">
        <v>1220.54</v>
      </c>
      <c r="R16" t="n">
        <v>215.93</v>
      </c>
      <c r="S16" t="n">
        <v>112.51</v>
      </c>
      <c r="T16" t="n">
        <v>37092.37</v>
      </c>
      <c r="U16" t="n">
        <v>0.52</v>
      </c>
      <c r="V16" t="n">
        <v>0.75</v>
      </c>
      <c r="W16" t="n">
        <v>7.33</v>
      </c>
      <c r="X16" t="n">
        <v>2.18</v>
      </c>
      <c r="Y16" t="n">
        <v>0.5</v>
      </c>
      <c r="Z16" t="n">
        <v>10</v>
      </c>
      <c r="AA16" t="n">
        <v>1215.174849348643</v>
      </c>
      <c r="AB16" t="n">
        <v>1729.106831965869</v>
      </c>
      <c r="AC16" t="n">
        <v>1567.133971259563</v>
      </c>
      <c r="AD16" t="n">
        <v>1215174.849348643</v>
      </c>
      <c r="AE16" t="n">
        <v>1729106.831965869</v>
      </c>
      <c r="AF16" t="n">
        <v>4.766613310367236e-06</v>
      </c>
      <c r="AG16" t="n">
        <v>3.36125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1.2434</v>
      </c>
      <c r="E17" t="n">
        <v>80.42</v>
      </c>
      <c r="F17" t="n">
        <v>76.23999999999999</v>
      </c>
      <c r="G17" t="n">
        <v>99.45</v>
      </c>
      <c r="H17" t="n">
        <v>1.36</v>
      </c>
      <c r="I17" t="n">
        <v>46</v>
      </c>
      <c r="J17" t="n">
        <v>209.03</v>
      </c>
      <c r="K17" t="n">
        <v>53.44</v>
      </c>
      <c r="L17" t="n">
        <v>16</v>
      </c>
      <c r="M17" t="n">
        <v>44</v>
      </c>
      <c r="N17" t="n">
        <v>44.6</v>
      </c>
      <c r="O17" t="n">
        <v>26014.91</v>
      </c>
      <c r="P17" t="n">
        <v>995.1900000000001</v>
      </c>
      <c r="Q17" t="n">
        <v>1220.54</v>
      </c>
      <c r="R17" t="n">
        <v>211.51</v>
      </c>
      <c r="S17" t="n">
        <v>112.51</v>
      </c>
      <c r="T17" t="n">
        <v>34896.83</v>
      </c>
      <c r="U17" t="n">
        <v>0.53</v>
      </c>
      <c r="V17" t="n">
        <v>0.75</v>
      </c>
      <c r="W17" t="n">
        <v>7.32</v>
      </c>
      <c r="X17" t="n">
        <v>2.04</v>
      </c>
      <c r="Y17" t="n">
        <v>0.5</v>
      </c>
      <c r="Z17" t="n">
        <v>10</v>
      </c>
      <c r="AA17" t="n">
        <v>1208.650036921859</v>
      </c>
      <c r="AB17" t="n">
        <v>1719.822490909521</v>
      </c>
      <c r="AC17" t="n">
        <v>1558.719334291401</v>
      </c>
      <c r="AD17" t="n">
        <v>1208650.036921859</v>
      </c>
      <c r="AE17" t="n">
        <v>1719822.490909521</v>
      </c>
      <c r="AF17" t="n">
        <v>4.781611125543059e-06</v>
      </c>
      <c r="AG17" t="n">
        <v>3.350833333333334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1.2473</v>
      </c>
      <c r="E18" t="n">
        <v>80.17</v>
      </c>
      <c r="F18" t="n">
        <v>76.09999999999999</v>
      </c>
      <c r="G18" t="n">
        <v>106.19</v>
      </c>
      <c r="H18" t="n">
        <v>1.43</v>
      </c>
      <c r="I18" t="n">
        <v>43</v>
      </c>
      <c r="J18" t="n">
        <v>210.64</v>
      </c>
      <c r="K18" t="n">
        <v>53.44</v>
      </c>
      <c r="L18" t="n">
        <v>17</v>
      </c>
      <c r="M18" t="n">
        <v>41</v>
      </c>
      <c r="N18" t="n">
        <v>45.21</v>
      </c>
      <c r="O18" t="n">
        <v>26213.09</v>
      </c>
      <c r="P18" t="n">
        <v>988.3</v>
      </c>
      <c r="Q18" t="n">
        <v>1220.55</v>
      </c>
      <c r="R18" t="n">
        <v>206.82</v>
      </c>
      <c r="S18" t="n">
        <v>112.51</v>
      </c>
      <c r="T18" t="n">
        <v>32563.12</v>
      </c>
      <c r="U18" t="n">
        <v>0.54</v>
      </c>
      <c r="V18" t="n">
        <v>0.75</v>
      </c>
      <c r="W18" t="n">
        <v>7.32</v>
      </c>
      <c r="X18" t="n">
        <v>1.9</v>
      </c>
      <c r="Y18" t="n">
        <v>0.5</v>
      </c>
      <c r="Z18" t="n">
        <v>10</v>
      </c>
      <c r="AA18" t="n">
        <v>1198.827230161606</v>
      </c>
      <c r="AB18" t="n">
        <v>1705.845339977424</v>
      </c>
      <c r="AC18" t="n">
        <v>1546.051483096684</v>
      </c>
      <c r="AD18" t="n">
        <v>1198827.230161606</v>
      </c>
      <c r="AE18" t="n">
        <v>1705845.339977424</v>
      </c>
      <c r="AF18" t="n">
        <v>4.796608940718882e-06</v>
      </c>
      <c r="AG18" t="n">
        <v>3.340416666666667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1.2496</v>
      </c>
      <c r="E19" t="n">
        <v>80.02</v>
      </c>
      <c r="F19" t="n">
        <v>76.03</v>
      </c>
      <c r="G19" t="n">
        <v>111.26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39</v>
      </c>
      <c r="N19" t="n">
        <v>45.82</v>
      </c>
      <c r="O19" t="n">
        <v>26412.11</v>
      </c>
      <c r="P19" t="n">
        <v>985.23</v>
      </c>
      <c r="Q19" t="n">
        <v>1220.54</v>
      </c>
      <c r="R19" t="n">
        <v>203.98</v>
      </c>
      <c r="S19" t="n">
        <v>112.51</v>
      </c>
      <c r="T19" t="n">
        <v>31156.69</v>
      </c>
      <c r="U19" t="n">
        <v>0.55</v>
      </c>
      <c r="V19" t="n">
        <v>0.75</v>
      </c>
      <c r="W19" t="n">
        <v>7.32</v>
      </c>
      <c r="X19" t="n">
        <v>1.83</v>
      </c>
      <c r="Y19" t="n">
        <v>0.5</v>
      </c>
      <c r="Z19" t="n">
        <v>10</v>
      </c>
      <c r="AA19" t="n">
        <v>1193.892129326117</v>
      </c>
      <c r="AB19" t="n">
        <v>1698.82304472859</v>
      </c>
      <c r="AC19" t="n">
        <v>1539.686996393367</v>
      </c>
      <c r="AD19" t="n">
        <v>1193892.129326117</v>
      </c>
      <c r="AE19" t="n">
        <v>1698823.04472859</v>
      </c>
      <c r="AF19" t="n">
        <v>4.805453806078982e-06</v>
      </c>
      <c r="AG19" t="n">
        <v>3.334166666666667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1.2538</v>
      </c>
      <c r="E20" t="n">
        <v>79.76000000000001</v>
      </c>
      <c r="F20" t="n">
        <v>75.87</v>
      </c>
      <c r="G20" t="n">
        <v>119.8</v>
      </c>
      <c r="H20" t="n">
        <v>1.58</v>
      </c>
      <c r="I20" t="n">
        <v>38</v>
      </c>
      <c r="J20" t="n">
        <v>213.87</v>
      </c>
      <c r="K20" t="n">
        <v>53.44</v>
      </c>
      <c r="L20" t="n">
        <v>19</v>
      </c>
      <c r="M20" t="n">
        <v>36</v>
      </c>
      <c r="N20" t="n">
        <v>46.44</v>
      </c>
      <c r="O20" t="n">
        <v>26611.98</v>
      </c>
      <c r="P20" t="n">
        <v>981.96</v>
      </c>
      <c r="Q20" t="n">
        <v>1220.56</v>
      </c>
      <c r="R20" t="n">
        <v>198.74</v>
      </c>
      <c r="S20" t="n">
        <v>112.51</v>
      </c>
      <c r="T20" t="n">
        <v>28550.53</v>
      </c>
      <c r="U20" t="n">
        <v>0.57</v>
      </c>
      <c r="V20" t="n">
        <v>0.76</v>
      </c>
      <c r="W20" t="n">
        <v>7.32</v>
      </c>
      <c r="X20" t="n">
        <v>1.68</v>
      </c>
      <c r="Y20" t="n">
        <v>0.5</v>
      </c>
      <c r="Z20" t="n">
        <v>10</v>
      </c>
      <c r="AA20" t="n">
        <v>1186.555127011498</v>
      </c>
      <c r="AB20" t="n">
        <v>1688.383015596028</v>
      </c>
      <c r="AC20" t="n">
        <v>1530.224929612926</v>
      </c>
      <c r="AD20" t="n">
        <v>1186555.127011498</v>
      </c>
      <c r="AE20" t="n">
        <v>1688383.015596028</v>
      </c>
      <c r="AF20" t="n">
        <v>4.821605299345253e-06</v>
      </c>
      <c r="AG20" t="n">
        <v>3.323333333333334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1.2561</v>
      </c>
      <c r="E21" t="n">
        <v>79.61</v>
      </c>
      <c r="F21" t="n">
        <v>75.8</v>
      </c>
      <c r="G21" t="n">
        <v>126.34</v>
      </c>
      <c r="H21" t="n">
        <v>1.65</v>
      </c>
      <c r="I21" t="n">
        <v>36</v>
      </c>
      <c r="J21" t="n">
        <v>215.5</v>
      </c>
      <c r="K21" t="n">
        <v>53.44</v>
      </c>
      <c r="L21" t="n">
        <v>20</v>
      </c>
      <c r="M21" t="n">
        <v>34</v>
      </c>
      <c r="N21" t="n">
        <v>47.07</v>
      </c>
      <c r="O21" t="n">
        <v>26812.71</v>
      </c>
      <c r="P21" t="n">
        <v>977.4400000000001</v>
      </c>
      <c r="Q21" t="n">
        <v>1220.55</v>
      </c>
      <c r="R21" t="n">
        <v>196.79</v>
      </c>
      <c r="S21" t="n">
        <v>112.51</v>
      </c>
      <c r="T21" t="n">
        <v>27584.73</v>
      </c>
      <c r="U21" t="n">
        <v>0.57</v>
      </c>
      <c r="V21" t="n">
        <v>0.76</v>
      </c>
      <c r="W21" t="n">
        <v>7.3</v>
      </c>
      <c r="X21" t="n">
        <v>1.6</v>
      </c>
      <c r="Y21" t="n">
        <v>0.5</v>
      </c>
      <c r="Z21" t="n">
        <v>10</v>
      </c>
      <c r="AA21" t="n">
        <v>1180.5573678794</v>
      </c>
      <c r="AB21" t="n">
        <v>1679.848633653087</v>
      </c>
      <c r="AC21" t="n">
        <v>1522.489999868139</v>
      </c>
      <c r="AD21" t="n">
        <v>1180557.3678794</v>
      </c>
      <c r="AE21" t="n">
        <v>1679848.633653087</v>
      </c>
      <c r="AF21" t="n">
        <v>4.830450164705353e-06</v>
      </c>
      <c r="AG21" t="n">
        <v>3.317083333333333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1.257</v>
      </c>
      <c r="E22" t="n">
        <v>79.55</v>
      </c>
      <c r="F22" t="n">
        <v>75.78</v>
      </c>
      <c r="G22" t="n">
        <v>129.91</v>
      </c>
      <c r="H22" t="n">
        <v>1.72</v>
      </c>
      <c r="I22" t="n">
        <v>35</v>
      </c>
      <c r="J22" t="n">
        <v>217.14</v>
      </c>
      <c r="K22" t="n">
        <v>53.44</v>
      </c>
      <c r="L22" t="n">
        <v>21</v>
      </c>
      <c r="M22" t="n">
        <v>33</v>
      </c>
      <c r="N22" t="n">
        <v>47.7</v>
      </c>
      <c r="O22" t="n">
        <v>27014.3</v>
      </c>
      <c r="P22" t="n">
        <v>975.49</v>
      </c>
      <c r="Q22" t="n">
        <v>1220.54</v>
      </c>
      <c r="R22" t="n">
        <v>195.55</v>
      </c>
      <c r="S22" t="n">
        <v>112.51</v>
      </c>
      <c r="T22" t="n">
        <v>26968.37</v>
      </c>
      <c r="U22" t="n">
        <v>0.58</v>
      </c>
      <c r="V22" t="n">
        <v>0.76</v>
      </c>
      <c r="W22" t="n">
        <v>7.32</v>
      </c>
      <c r="X22" t="n">
        <v>1.58</v>
      </c>
      <c r="Y22" t="n">
        <v>0.5</v>
      </c>
      <c r="Z22" t="n">
        <v>10</v>
      </c>
      <c r="AA22" t="n">
        <v>1178.115744600317</v>
      </c>
      <c r="AB22" t="n">
        <v>1676.374378491195</v>
      </c>
      <c r="AC22" t="n">
        <v>1519.341193103647</v>
      </c>
      <c r="AD22" t="n">
        <v>1178115.744600317</v>
      </c>
      <c r="AE22" t="n">
        <v>1676374.378491195</v>
      </c>
      <c r="AF22" t="n">
        <v>4.833911198976697e-06</v>
      </c>
      <c r="AG22" t="n">
        <v>3.314583333333333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1.2606</v>
      </c>
      <c r="E23" t="n">
        <v>79.33</v>
      </c>
      <c r="F23" t="n">
        <v>75.63</v>
      </c>
      <c r="G23" t="n">
        <v>137.52</v>
      </c>
      <c r="H23" t="n">
        <v>1.79</v>
      </c>
      <c r="I23" t="n">
        <v>33</v>
      </c>
      <c r="J23" t="n">
        <v>218.78</v>
      </c>
      <c r="K23" t="n">
        <v>53.44</v>
      </c>
      <c r="L23" t="n">
        <v>22</v>
      </c>
      <c r="M23" t="n">
        <v>31</v>
      </c>
      <c r="N23" t="n">
        <v>48.34</v>
      </c>
      <c r="O23" t="n">
        <v>27216.79</v>
      </c>
      <c r="P23" t="n">
        <v>971.67</v>
      </c>
      <c r="Q23" t="n">
        <v>1220.55</v>
      </c>
      <c r="R23" t="n">
        <v>190.85</v>
      </c>
      <c r="S23" t="n">
        <v>112.51</v>
      </c>
      <c r="T23" t="n">
        <v>24631.89</v>
      </c>
      <c r="U23" t="n">
        <v>0.59</v>
      </c>
      <c r="V23" t="n">
        <v>0.76</v>
      </c>
      <c r="W23" t="n">
        <v>7.3</v>
      </c>
      <c r="X23" t="n">
        <v>1.43</v>
      </c>
      <c r="Y23" t="n">
        <v>0.5</v>
      </c>
      <c r="Z23" t="n">
        <v>10</v>
      </c>
      <c r="AA23" t="n">
        <v>1171.063060005861</v>
      </c>
      <c r="AB23" t="n">
        <v>1666.338913123795</v>
      </c>
      <c r="AC23" t="n">
        <v>1510.245792863529</v>
      </c>
      <c r="AD23" t="n">
        <v>1171063.060005861</v>
      </c>
      <c r="AE23" t="n">
        <v>1666338.913123796</v>
      </c>
      <c r="AF23" t="n">
        <v>4.847755336062072e-06</v>
      </c>
      <c r="AG23" t="n">
        <v>3.305416666666666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1.2614</v>
      </c>
      <c r="E24" t="n">
        <v>79.28</v>
      </c>
      <c r="F24" t="n">
        <v>75.62</v>
      </c>
      <c r="G24" t="n">
        <v>141.78</v>
      </c>
      <c r="H24" t="n">
        <v>1.85</v>
      </c>
      <c r="I24" t="n">
        <v>32</v>
      </c>
      <c r="J24" t="n">
        <v>220.43</v>
      </c>
      <c r="K24" t="n">
        <v>53.44</v>
      </c>
      <c r="L24" t="n">
        <v>23</v>
      </c>
      <c r="M24" t="n">
        <v>30</v>
      </c>
      <c r="N24" t="n">
        <v>48.99</v>
      </c>
      <c r="O24" t="n">
        <v>27420.16</v>
      </c>
      <c r="P24" t="n">
        <v>967.76</v>
      </c>
      <c r="Q24" t="n">
        <v>1220.54</v>
      </c>
      <c r="R24" t="n">
        <v>190.29</v>
      </c>
      <c r="S24" t="n">
        <v>112.51</v>
      </c>
      <c r="T24" t="n">
        <v>24356.68</v>
      </c>
      <c r="U24" t="n">
        <v>0.59</v>
      </c>
      <c r="V24" t="n">
        <v>0.76</v>
      </c>
      <c r="W24" t="n">
        <v>7.3</v>
      </c>
      <c r="X24" t="n">
        <v>1.42</v>
      </c>
      <c r="Y24" t="n">
        <v>0.5</v>
      </c>
      <c r="Z24" t="n">
        <v>10</v>
      </c>
      <c r="AA24" t="n">
        <v>1167.288818420097</v>
      </c>
      <c r="AB24" t="n">
        <v>1660.968437496413</v>
      </c>
      <c r="AC24" t="n">
        <v>1505.378392745791</v>
      </c>
      <c r="AD24" t="n">
        <v>1167288.818420097</v>
      </c>
      <c r="AE24" t="n">
        <v>1660968.437496413</v>
      </c>
      <c r="AF24" t="n">
        <v>4.850831810969933e-06</v>
      </c>
      <c r="AG24" t="n">
        <v>3.303333333333333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1.2642</v>
      </c>
      <c r="E25" t="n">
        <v>79.09999999999999</v>
      </c>
      <c r="F25" t="n">
        <v>75.51000000000001</v>
      </c>
      <c r="G25" t="n">
        <v>151.03</v>
      </c>
      <c r="H25" t="n">
        <v>1.92</v>
      </c>
      <c r="I25" t="n">
        <v>30</v>
      </c>
      <c r="J25" t="n">
        <v>222.08</v>
      </c>
      <c r="K25" t="n">
        <v>53.44</v>
      </c>
      <c r="L25" t="n">
        <v>24</v>
      </c>
      <c r="M25" t="n">
        <v>28</v>
      </c>
      <c r="N25" t="n">
        <v>49.65</v>
      </c>
      <c r="O25" t="n">
        <v>27624.44</v>
      </c>
      <c r="P25" t="n">
        <v>965.77</v>
      </c>
      <c r="Q25" t="n">
        <v>1220.55</v>
      </c>
      <c r="R25" t="n">
        <v>186.8</v>
      </c>
      <c r="S25" t="n">
        <v>112.51</v>
      </c>
      <c r="T25" t="n">
        <v>22620.92</v>
      </c>
      <c r="U25" t="n">
        <v>0.6</v>
      </c>
      <c r="V25" t="n">
        <v>0.76</v>
      </c>
      <c r="W25" t="n">
        <v>7.3</v>
      </c>
      <c r="X25" t="n">
        <v>1.31</v>
      </c>
      <c r="Y25" t="n">
        <v>0.5</v>
      </c>
      <c r="Z25" t="n">
        <v>10</v>
      </c>
      <c r="AA25" t="n">
        <v>1162.61969825976</v>
      </c>
      <c r="AB25" t="n">
        <v>1654.324613710203</v>
      </c>
      <c r="AC25" t="n">
        <v>1499.356924458262</v>
      </c>
      <c r="AD25" t="n">
        <v>1162619.69825976</v>
      </c>
      <c r="AE25" t="n">
        <v>1654324.613710203</v>
      </c>
      <c r="AF25" t="n">
        <v>4.861599473147447e-06</v>
      </c>
      <c r="AG25" t="n">
        <v>3.295833333333333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1.2654</v>
      </c>
      <c r="E26" t="n">
        <v>79.02</v>
      </c>
      <c r="F26" t="n">
        <v>75.48</v>
      </c>
      <c r="G26" t="n">
        <v>156.16</v>
      </c>
      <c r="H26" t="n">
        <v>1.99</v>
      </c>
      <c r="I26" t="n">
        <v>29</v>
      </c>
      <c r="J26" t="n">
        <v>223.75</v>
      </c>
      <c r="K26" t="n">
        <v>53.44</v>
      </c>
      <c r="L26" t="n">
        <v>25</v>
      </c>
      <c r="M26" t="n">
        <v>27</v>
      </c>
      <c r="N26" t="n">
        <v>50.31</v>
      </c>
      <c r="O26" t="n">
        <v>27829.77</v>
      </c>
      <c r="P26" t="n">
        <v>962.9299999999999</v>
      </c>
      <c r="Q26" t="n">
        <v>1220.54</v>
      </c>
      <c r="R26" t="n">
        <v>185.28</v>
      </c>
      <c r="S26" t="n">
        <v>112.51</v>
      </c>
      <c r="T26" t="n">
        <v>21867.61</v>
      </c>
      <c r="U26" t="n">
        <v>0.61</v>
      </c>
      <c r="V26" t="n">
        <v>0.76</v>
      </c>
      <c r="W26" t="n">
        <v>7.3</v>
      </c>
      <c r="X26" t="n">
        <v>1.28</v>
      </c>
      <c r="Y26" t="n">
        <v>0.5</v>
      </c>
      <c r="Z26" t="n">
        <v>10</v>
      </c>
      <c r="AA26" t="n">
        <v>1159.202694012773</v>
      </c>
      <c r="AB26" t="n">
        <v>1649.462461245898</v>
      </c>
      <c r="AC26" t="n">
        <v>1494.950230690478</v>
      </c>
      <c r="AD26" t="n">
        <v>1159202.694012773</v>
      </c>
      <c r="AE26" t="n">
        <v>1649462.461245898</v>
      </c>
      <c r="AF26" t="n">
        <v>4.866214185509238e-06</v>
      </c>
      <c r="AG26" t="n">
        <v>3.2925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1.2668</v>
      </c>
      <c r="E27" t="n">
        <v>78.94</v>
      </c>
      <c r="F27" t="n">
        <v>75.43000000000001</v>
      </c>
      <c r="G27" t="n">
        <v>161.63</v>
      </c>
      <c r="H27" t="n">
        <v>2.05</v>
      </c>
      <c r="I27" t="n">
        <v>28</v>
      </c>
      <c r="J27" t="n">
        <v>225.42</v>
      </c>
      <c r="K27" t="n">
        <v>53.44</v>
      </c>
      <c r="L27" t="n">
        <v>26</v>
      </c>
      <c r="M27" t="n">
        <v>26</v>
      </c>
      <c r="N27" t="n">
        <v>50.98</v>
      </c>
      <c r="O27" t="n">
        <v>28035.92</v>
      </c>
      <c r="P27" t="n">
        <v>958.6900000000001</v>
      </c>
      <c r="Q27" t="n">
        <v>1220.55</v>
      </c>
      <c r="R27" t="n">
        <v>183.65</v>
      </c>
      <c r="S27" t="n">
        <v>112.51</v>
      </c>
      <c r="T27" t="n">
        <v>21054.66</v>
      </c>
      <c r="U27" t="n">
        <v>0.61</v>
      </c>
      <c r="V27" t="n">
        <v>0.76</v>
      </c>
      <c r="W27" t="n">
        <v>7.3</v>
      </c>
      <c r="X27" t="n">
        <v>1.23</v>
      </c>
      <c r="Y27" t="n">
        <v>0.5</v>
      </c>
      <c r="Z27" t="n">
        <v>10</v>
      </c>
      <c r="AA27" t="n">
        <v>1154.448690735008</v>
      </c>
      <c r="AB27" t="n">
        <v>1642.697854859271</v>
      </c>
      <c r="AC27" t="n">
        <v>1488.819294027283</v>
      </c>
      <c r="AD27" t="n">
        <v>1154448.690735008</v>
      </c>
      <c r="AE27" t="n">
        <v>1642697.854859271</v>
      </c>
      <c r="AF27" t="n">
        <v>4.871598016597995e-06</v>
      </c>
      <c r="AG27" t="n">
        <v>3.289166666666667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1.2678</v>
      </c>
      <c r="E28" t="n">
        <v>78.88</v>
      </c>
      <c r="F28" t="n">
        <v>75.40000000000001</v>
      </c>
      <c r="G28" t="n">
        <v>167.56</v>
      </c>
      <c r="H28" t="n">
        <v>2.11</v>
      </c>
      <c r="I28" t="n">
        <v>27</v>
      </c>
      <c r="J28" t="n">
        <v>227.1</v>
      </c>
      <c r="K28" t="n">
        <v>53.44</v>
      </c>
      <c r="L28" t="n">
        <v>27</v>
      </c>
      <c r="M28" t="n">
        <v>25</v>
      </c>
      <c r="N28" t="n">
        <v>51.66</v>
      </c>
      <c r="O28" t="n">
        <v>28243</v>
      </c>
      <c r="P28" t="n">
        <v>957.64</v>
      </c>
      <c r="Q28" t="n">
        <v>1220.54</v>
      </c>
      <c r="R28" t="n">
        <v>182.75</v>
      </c>
      <c r="S28" t="n">
        <v>112.51</v>
      </c>
      <c r="T28" t="n">
        <v>20612.29</v>
      </c>
      <c r="U28" t="n">
        <v>0.62</v>
      </c>
      <c r="V28" t="n">
        <v>0.76</v>
      </c>
      <c r="W28" t="n">
        <v>7.3</v>
      </c>
      <c r="X28" t="n">
        <v>1.2</v>
      </c>
      <c r="Y28" t="n">
        <v>0.5</v>
      </c>
      <c r="Z28" t="n">
        <v>10</v>
      </c>
      <c r="AA28" t="n">
        <v>1152.588459142851</v>
      </c>
      <c r="AB28" t="n">
        <v>1640.050878453563</v>
      </c>
      <c r="AC28" t="n">
        <v>1486.420271266039</v>
      </c>
      <c r="AD28" t="n">
        <v>1152588.459142851</v>
      </c>
      <c r="AE28" t="n">
        <v>1640050.878453563</v>
      </c>
      <c r="AF28" t="n">
        <v>4.875443610232821e-06</v>
      </c>
      <c r="AG28" t="n">
        <v>3.286666666666667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1.2692</v>
      </c>
      <c r="E29" t="n">
        <v>78.79000000000001</v>
      </c>
      <c r="F29" t="n">
        <v>75.34999999999999</v>
      </c>
      <c r="G29" t="n">
        <v>173.89</v>
      </c>
      <c r="H29" t="n">
        <v>2.18</v>
      </c>
      <c r="I29" t="n">
        <v>26</v>
      </c>
      <c r="J29" t="n">
        <v>228.79</v>
      </c>
      <c r="K29" t="n">
        <v>53.44</v>
      </c>
      <c r="L29" t="n">
        <v>28</v>
      </c>
      <c r="M29" t="n">
        <v>24</v>
      </c>
      <c r="N29" t="n">
        <v>52.35</v>
      </c>
      <c r="O29" t="n">
        <v>28451.04</v>
      </c>
      <c r="P29" t="n">
        <v>954.6799999999999</v>
      </c>
      <c r="Q29" t="n">
        <v>1220.54</v>
      </c>
      <c r="R29" t="n">
        <v>181.44</v>
      </c>
      <c r="S29" t="n">
        <v>112.51</v>
      </c>
      <c r="T29" t="n">
        <v>19962.1</v>
      </c>
      <c r="U29" t="n">
        <v>0.62</v>
      </c>
      <c r="V29" t="n">
        <v>0.76</v>
      </c>
      <c r="W29" t="n">
        <v>7.29</v>
      </c>
      <c r="X29" t="n">
        <v>1.15</v>
      </c>
      <c r="Y29" t="n">
        <v>0.5</v>
      </c>
      <c r="Z29" t="n">
        <v>10</v>
      </c>
      <c r="AA29" t="n">
        <v>1148.816134990845</v>
      </c>
      <c r="AB29" t="n">
        <v>1634.683131197173</v>
      </c>
      <c r="AC29" t="n">
        <v>1481.555343941068</v>
      </c>
      <c r="AD29" t="n">
        <v>1148816.134990845</v>
      </c>
      <c r="AE29" t="n">
        <v>1634683.131197173</v>
      </c>
      <c r="AF29" t="n">
        <v>4.880827441321578e-06</v>
      </c>
      <c r="AG29" t="n">
        <v>3.282916666666667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1.2706</v>
      </c>
      <c r="E30" t="n">
        <v>78.7</v>
      </c>
      <c r="F30" t="n">
        <v>75.3</v>
      </c>
      <c r="G30" t="n">
        <v>180.73</v>
      </c>
      <c r="H30" t="n">
        <v>2.24</v>
      </c>
      <c r="I30" t="n">
        <v>25</v>
      </c>
      <c r="J30" t="n">
        <v>230.48</v>
      </c>
      <c r="K30" t="n">
        <v>53.44</v>
      </c>
      <c r="L30" t="n">
        <v>29</v>
      </c>
      <c r="M30" t="n">
        <v>23</v>
      </c>
      <c r="N30" t="n">
        <v>53.05</v>
      </c>
      <c r="O30" t="n">
        <v>28660.06</v>
      </c>
      <c r="P30" t="n">
        <v>951.87</v>
      </c>
      <c r="Q30" t="n">
        <v>1220.56</v>
      </c>
      <c r="R30" t="n">
        <v>179.66</v>
      </c>
      <c r="S30" t="n">
        <v>112.51</v>
      </c>
      <c r="T30" t="n">
        <v>19073.79</v>
      </c>
      <c r="U30" t="n">
        <v>0.63</v>
      </c>
      <c r="V30" t="n">
        <v>0.76</v>
      </c>
      <c r="W30" t="n">
        <v>7.29</v>
      </c>
      <c r="X30" t="n">
        <v>1.1</v>
      </c>
      <c r="Y30" t="n">
        <v>0.5</v>
      </c>
      <c r="Z30" t="n">
        <v>10</v>
      </c>
      <c r="AA30" t="n">
        <v>1145.165558883096</v>
      </c>
      <c r="AB30" t="n">
        <v>1629.488622693395</v>
      </c>
      <c r="AC30" t="n">
        <v>1476.847427350969</v>
      </c>
      <c r="AD30" t="n">
        <v>1145165.558883096</v>
      </c>
      <c r="AE30" t="n">
        <v>1629488.622693395</v>
      </c>
      <c r="AF30" t="n">
        <v>4.886211272410334e-06</v>
      </c>
      <c r="AG30" t="n">
        <v>3.279166666666667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1.2723</v>
      </c>
      <c r="E31" t="n">
        <v>78.59999999999999</v>
      </c>
      <c r="F31" t="n">
        <v>75.23999999999999</v>
      </c>
      <c r="G31" t="n">
        <v>188.1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948.87</v>
      </c>
      <c r="Q31" t="n">
        <v>1220.54</v>
      </c>
      <c r="R31" t="n">
        <v>177.52</v>
      </c>
      <c r="S31" t="n">
        <v>112.51</v>
      </c>
      <c r="T31" t="n">
        <v>18008.75</v>
      </c>
      <c r="U31" t="n">
        <v>0.63</v>
      </c>
      <c r="V31" t="n">
        <v>0.76</v>
      </c>
      <c r="W31" t="n">
        <v>7.28</v>
      </c>
      <c r="X31" t="n">
        <v>1.04</v>
      </c>
      <c r="Y31" t="n">
        <v>0.5</v>
      </c>
      <c r="Z31" t="n">
        <v>10</v>
      </c>
      <c r="AA31" t="n">
        <v>1141.062525441532</v>
      </c>
      <c r="AB31" t="n">
        <v>1623.650299789167</v>
      </c>
      <c r="AC31" t="n">
        <v>1471.556005219464</v>
      </c>
      <c r="AD31" t="n">
        <v>1141062.525441532</v>
      </c>
      <c r="AE31" t="n">
        <v>1623650.299789167</v>
      </c>
      <c r="AF31" t="n">
        <v>4.89274878158954e-06</v>
      </c>
      <c r="AG31" t="n">
        <v>3.275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1.2736</v>
      </c>
      <c r="E32" t="n">
        <v>78.52</v>
      </c>
      <c r="F32" t="n">
        <v>75.19</v>
      </c>
      <c r="G32" t="n">
        <v>196.15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947.13</v>
      </c>
      <c r="Q32" t="n">
        <v>1220.54</v>
      </c>
      <c r="R32" t="n">
        <v>175.83</v>
      </c>
      <c r="S32" t="n">
        <v>112.51</v>
      </c>
      <c r="T32" t="n">
        <v>17171.19</v>
      </c>
      <c r="U32" t="n">
        <v>0.64</v>
      </c>
      <c r="V32" t="n">
        <v>0.76</v>
      </c>
      <c r="W32" t="n">
        <v>7.29</v>
      </c>
      <c r="X32" t="n">
        <v>0.99</v>
      </c>
      <c r="Y32" t="n">
        <v>0.5</v>
      </c>
      <c r="Z32" t="n">
        <v>10</v>
      </c>
      <c r="AA32" t="n">
        <v>1138.327836170606</v>
      </c>
      <c r="AB32" t="n">
        <v>1619.75903269769</v>
      </c>
      <c r="AC32" t="n">
        <v>1468.029249823232</v>
      </c>
      <c r="AD32" t="n">
        <v>1138327.836170606</v>
      </c>
      <c r="AE32" t="n">
        <v>1619759.03269769</v>
      </c>
      <c r="AF32" t="n">
        <v>4.897748053314814e-06</v>
      </c>
      <c r="AG32" t="n">
        <v>3.271666666666667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1.2733</v>
      </c>
      <c r="E33" t="n">
        <v>78.54000000000001</v>
      </c>
      <c r="F33" t="n">
        <v>75.20999999999999</v>
      </c>
      <c r="G33" t="n">
        <v>196.2</v>
      </c>
      <c r="H33" t="n">
        <v>2.41</v>
      </c>
      <c r="I33" t="n">
        <v>23</v>
      </c>
      <c r="J33" t="n">
        <v>235.61</v>
      </c>
      <c r="K33" t="n">
        <v>53.44</v>
      </c>
      <c r="L33" t="n">
        <v>32</v>
      </c>
      <c r="M33" t="n">
        <v>21</v>
      </c>
      <c r="N33" t="n">
        <v>55.18</v>
      </c>
      <c r="O33" t="n">
        <v>29293.06</v>
      </c>
      <c r="P33" t="n">
        <v>942.52</v>
      </c>
      <c r="Q33" t="n">
        <v>1220.55</v>
      </c>
      <c r="R33" t="n">
        <v>176.52</v>
      </c>
      <c r="S33" t="n">
        <v>112.51</v>
      </c>
      <c r="T33" t="n">
        <v>17513.82</v>
      </c>
      <c r="U33" t="n">
        <v>0.64</v>
      </c>
      <c r="V33" t="n">
        <v>0.76</v>
      </c>
      <c r="W33" t="n">
        <v>7.29</v>
      </c>
      <c r="X33" t="n">
        <v>1.01</v>
      </c>
      <c r="Y33" t="n">
        <v>0.5</v>
      </c>
      <c r="Z33" t="n">
        <v>10</v>
      </c>
      <c r="AA33" t="n">
        <v>1135.218113368597</v>
      </c>
      <c r="AB33" t="n">
        <v>1615.334119735283</v>
      </c>
      <c r="AC33" t="n">
        <v>1464.018837455958</v>
      </c>
      <c r="AD33" t="n">
        <v>1135218.113368597</v>
      </c>
      <c r="AE33" t="n">
        <v>1615334.119735283</v>
      </c>
      <c r="AF33" t="n">
        <v>4.896594375224367e-06</v>
      </c>
      <c r="AG33" t="n">
        <v>3.2725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1.2745</v>
      </c>
      <c r="E34" t="n">
        <v>78.45999999999999</v>
      </c>
      <c r="F34" t="n">
        <v>75.18000000000001</v>
      </c>
      <c r="G34" t="n">
        <v>205.03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942.24</v>
      </c>
      <c r="Q34" t="n">
        <v>1220.54</v>
      </c>
      <c r="R34" t="n">
        <v>175.5</v>
      </c>
      <c r="S34" t="n">
        <v>112.51</v>
      </c>
      <c r="T34" t="n">
        <v>17008.55</v>
      </c>
      <c r="U34" t="n">
        <v>0.64</v>
      </c>
      <c r="V34" t="n">
        <v>0.76</v>
      </c>
      <c r="W34" t="n">
        <v>7.28</v>
      </c>
      <c r="X34" t="n">
        <v>0.98</v>
      </c>
      <c r="Y34" t="n">
        <v>0.5</v>
      </c>
      <c r="Z34" t="n">
        <v>10</v>
      </c>
      <c r="AA34" t="n">
        <v>1133.782305965723</v>
      </c>
      <c r="AB34" t="n">
        <v>1613.291068571882</v>
      </c>
      <c r="AC34" t="n">
        <v>1462.167167666678</v>
      </c>
      <c r="AD34" t="n">
        <v>1133782.305965723</v>
      </c>
      <c r="AE34" t="n">
        <v>1613291.068571882</v>
      </c>
      <c r="AF34" t="n">
        <v>4.901209087586157e-06</v>
      </c>
      <c r="AG34" t="n">
        <v>3.269166666666667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1.2759</v>
      </c>
      <c r="E35" t="n">
        <v>78.37</v>
      </c>
      <c r="F35" t="n">
        <v>75.12</v>
      </c>
      <c r="G35" t="n">
        <v>214.64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939.65</v>
      </c>
      <c r="Q35" t="n">
        <v>1220.54</v>
      </c>
      <c r="R35" t="n">
        <v>173.7</v>
      </c>
      <c r="S35" t="n">
        <v>112.51</v>
      </c>
      <c r="T35" t="n">
        <v>16117.2</v>
      </c>
      <c r="U35" t="n">
        <v>0.65</v>
      </c>
      <c r="V35" t="n">
        <v>0.76</v>
      </c>
      <c r="W35" t="n">
        <v>7.28</v>
      </c>
      <c r="X35" t="n">
        <v>0.92</v>
      </c>
      <c r="Y35" t="n">
        <v>0.5</v>
      </c>
      <c r="Z35" t="n">
        <v>10</v>
      </c>
      <c r="AA35" t="n">
        <v>1130.277347804766</v>
      </c>
      <c r="AB35" t="n">
        <v>1608.303763983482</v>
      </c>
      <c r="AC35" t="n">
        <v>1457.647045311593</v>
      </c>
      <c r="AD35" t="n">
        <v>1130277.347804766</v>
      </c>
      <c r="AE35" t="n">
        <v>1608303.763983482</v>
      </c>
      <c r="AF35" t="n">
        <v>4.906592918674915e-06</v>
      </c>
      <c r="AG35" t="n">
        <v>3.265416666666667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1.2764</v>
      </c>
      <c r="E36" t="n">
        <v>78.34</v>
      </c>
      <c r="F36" t="n">
        <v>75.09</v>
      </c>
      <c r="G36" t="n">
        <v>214.55</v>
      </c>
      <c r="H36" t="n">
        <v>2.58</v>
      </c>
      <c r="I36" t="n">
        <v>21</v>
      </c>
      <c r="J36" t="n">
        <v>240.82</v>
      </c>
      <c r="K36" t="n">
        <v>53.44</v>
      </c>
      <c r="L36" t="n">
        <v>35</v>
      </c>
      <c r="M36" t="n">
        <v>19</v>
      </c>
      <c r="N36" t="n">
        <v>57.39</v>
      </c>
      <c r="O36" t="n">
        <v>29935.43</v>
      </c>
      <c r="P36" t="n">
        <v>938.62</v>
      </c>
      <c r="Q36" t="n">
        <v>1220.54</v>
      </c>
      <c r="R36" t="n">
        <v>172.74</v>
      </c>
      <c r="S36" t="n">
        <v>112.51</v>
      </c>
      <c r="T36" t="n">
        <v>15636.74</v>
      </c>
      <c r="U36" t="n">
        <v>0.65</v>
      </c>
      <c r="V36" t="n">
        <v>0.76</v>
      </c>
      <c r="W36" t="n">
        <v>7.28</v>
      </c>
      <c r="X36" t="n">
        <v>0.9</v>
      </c>
      <c r="Y36" t="n">
        <v>0.5</v>
      </c>
      <c r="Z36" t="n">
        <v>10</v>
      </c>
      <c r="AA36" t="n">
        <v>1128.90507261858</v>
      </c>
      <c r="AB36" t="n">
        <v>1606.351114616979</v>
      </c>
      <c r="AC36" t="n">
        <v>1455.877308994764</v>
      </c>
      <c r="AD36" t="n">
        <v>1128905.07261858</v>
      </c>
      <c r="AE36" t="n">
        <v>1606351.114616978</v>
      </c>
      <c r="AF36" t="n">
        <v>4.908515715492328e-06</v>
      </c>
      <c r="AG36" t="n">
        <v>3.264166666666667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1.2773</v>
      </c>
      <c r="E37" t="n">
        <v>78.29000000000001</v>
      </c>
      <c r="F37" t="n">
        <v>75.08</v>
      </c>
      <c r="G37" t="n">
        <v>225.24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937.7</v>
      </c>
      <c r="Q37" t="n">
        <v>1220.55</v>
      </c>
      <c r="R37" t="n">
        <v>171.97</v>
      </c>
      <c r="S37" t="n">
        <v>112.51</v>
      </c>
      <c r="T37" t="n">
        <v>15257.7</v>
      </c>
      <c r="U37" t="n">
        <v>0.65</v>
      </c>
      <c r="V37" t="n">
        <v>0.76</v>
      </c>
      <c r="W37" t="n">
        <v>7.29</v>
      </c>
      <c r="X37" t="n">
        <v>0.88</v>
      </c>
      <c r="Y37" t="n">
        <v>0.5</v>
      </c>
      <c r="Z37" t="n">
        <v>10</v>
      </c>
      <c r="AA37" t="n">
        <v>1127.368992979441</v>
      </c>
      <c r="AB37" t="n">
        <v>1604.165383238566</v>
      </c>
      <c r="AC37" t="n">
        <v>1453.896324458798</v>
      </c>
      <c r="AD37" t="n">
        <v>1127368.992979441</v>
      </c>
      <c r="AE37" t="n">
        <v>1604165.383238566</v>
      </c>
      <c r="AF37" t="n">
        <v>4.911976749763671e-06</v>
      </c>
      <c r="AG37" t="n">
        <v>3.262083333333333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1.2789</v>
      </c>
      <c r="E38" t="n">
        <v>78.19</v>
      </c>
      <c r="F38" t="n">
        <v>75.01000000000001</v>
      </c>
      <c r="G38" t="n">
        <v>236.89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929.23</v>
      </c>
      <c r="Q38" t="n">
        <v>1220.55</v>
      </c>
      <c r="R38" t="n">
        <v>169.94</v>
      </c>
      <c r="S38" t="n">
        <v>112.51</v>
      </c>
      <c r="T38" t="n">
        <v>14243.89</v>
      </c>
      <c r="U38" t="n">
        <v>0.66</v>
      </c>
      <c r="V38" t="n">
        <v>0.76</v>
      </c>
      <c r="W38" t="n">
        <v>7.28</v>
      </c>
      <c r="X38" t="n">
        <v>0.8100000000000001</v>
      </c>
      <c r="Y38" t="n">
        <v>0.5</v>
      </c>
      <c r="Z38" t="n">
        <v>10</v>
      </c>
      <c r="AA38" t="n">
        <v>1119.231546358758</v>
      </c>
      <c r="AB38" t="n">
        <v>1592.586379151935</v>
      </c>
      <c r="AC38" t="n">
        <v>1443.401975398316</v>
      </c>
      <c r="AD38" t="n">
        <v>1119231.546358758</v>
      </c>
      <c r="AE38" t="n">
        <v>1592586.379151935</v>
      </c>
      <c r="AF38" t="n">
        <v>4.918129699579393e-06</v>
      </c>
      <c r="AG38" t="n">
        <v>3.257916666666667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1.2788</v>
      </c>
      <c r="E39" t="n">
        <v>78.2</v>
      </c>
      <c r="F39" t="n">
        <v>75.02</v>
      </c>
      <c r="G39" t="n">
        <v>236.92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931.05</v>
      </c>
      <c r="Q39" t="n">
        <v>1220.54</v>
      </c>
      <c r="R39" t="n">
        <v>170.15</v>
      </c>
      <c r="S39" t="n">
        <v>112.51</v>
      </c>
      <c r="T39" t="n">
        <v>14352.78</v>
      </c>
      <c r="U39" t="n">
        <v>0.66</v>
      </c>
      <c r="V39" t="n">
        <v>0.76</v>
      </c>
      <c r="W39" t="n">
        <v>7.28</v>
      </c>
      <c r="X39" t="n">
        <v>0.82</v>
      </c>
      <c r="Y39" t="n">
        <v>0.5</v>
      </c>
      <c r="Z39" t="n">
        <v>10</v>
      </c>
      <c r="AA39" t="n">
        <v>1120.740530667797</v>
      </c>
      <c r="AB39" t="n">
        <v>1594.733555815019</v>
      </c>
      <c r="AC39" t="n">
        <v>1445.34801680467</v>
      </c>
      <c r="AD39" t="n">
        <v>1120740.530667797</v>
      </c>
      <c r="AE39" t="n">
        <v>1594733.555815019</v>
      </c>
      <c r="AF39" t="n">
        <v>4.917745140215911e-06</v>
      </c>
      <c r="AG39" t="n">
        <v>3.258333333333333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1.2803</v>
      </c>
      <c r="E40" t="n">
        <v>78.11</v>
      </c>
      <c r="F40" t="n">
        <v>74.97</v>
      </c>
      <c r="G40" t="n">
        <v>249.9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924.5700000000001</v>
      </c>
      <c r="Q40" t="n">
        <v>1220.55</v>
      </c>
      <c r="R40" t="n">
        <v>168.48</v>
      </c>
      <c r="S40" t="n">
        <v>112.51</v>
      </c>
      <c r="T40" t="n">
        <v>13522.48</v>
      </c>
      <c r="U40" t="n">
        <v>0.67</v>
      </c>
      <c r="V40" t="n">
        <v>0.77</v>
      </c>
      <c r="W40" t="n">
        <v>7.27</v>
      </c>
      <c r="X40" t="n">
        <v>0.77</v>
      </c>
      <c r="Y40" t="n">
        <v>0.5</v>
      </c>
      <c r="Z40" t="n">
        <v>10</v>
      </c>
      <c r="AA40" t="n">
        <v>1114.306547292842</v>
      </c>
      <c r="AB40" t="n">
        <v>1585.578457998147</v>
      </c>
      <c r="AC40" t="n">
        <v>1437.050516306848</v>
      </c>
      <c r="AD40" t="n">
        <v>1114306.547292842</v>
      </c>
      <c r="AE40" t="n">
        <v>1585578.457998147</v>
      </c>
      <c r="AF40" t="n">
        <v>4.92351353066815e-06</v>
      </c>
      <c r="AG40" t="n">
        <v>3.254583333333333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1.2802</v>
      </c>
      <c r="E41" t="n">
        <v>78.11</v>
      </c>
      <c r="F41" t="n">
        <v>74.98</v>
      </c>
      <c r="G41" t="n">
        <v>249.92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925.16</v>
      </c>
      <c r="Q41" t="n">
        <v>1220.55</v>
      </c>
      <c r="R41" t="n">
        <v>168.65</v>
      </c>
      <c r="S41" t="n">
        <v>112.51</v>
      </c>
      <c r="T41" t="n">
        <v>13603.14</v>
      </c>
      <c r="U41" t="n">
        <v>0.67</v>
      </c>
      <c r="V41" t="n">
        <v>0.77</v>
      </c>
      <c r="W41" t="n">
        <v>7.28</v>
      </c>
      <c r="X41" t="n">
        <v>0.78</v>
      </c>
      <c r="Y41" t="n">
        <v>0.5</v>
      </c>
      <c r="Z41" t="n">
        <v>10</v>
      </c>
      <c r="AA41" t="n">
        <v>1114.885384994358</v>
      </c>
      <c r="AB41" t="n">
        <v>1586.402102615897</v>
      </c>
      <c r="AC41" t="n">
        <v>1437.797006597014</v>
      </c>
      <c r="AD41" t="n">
        <v>1114885.384994359</v>
      </c>
      <c r="AE41" t="n">
        <v>1586402.102615897</v>
      </c>
      <c r="AF41" t="n">
        <v>4.923128971304667e-06</v>
      </c>
      <c r="AG41" t="n">
        <v>3.254583333333333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0.7314000000000001</v>
      </c>
      <c r="E2" t="n">
        <v>136.72</v>
      </c>
      <c r="F2" t="n">
        <v>114.67</v>
      </c>
      <c r="G2" t="n">
        <v>8.23</v>
      </c>
      <c r="H2" t="n">
        <v>0.15</v>
      </c>
      <c r="I2" t="n">
        <v>836</v>
      </c>
      <c r="J2" t="n">
        <v>116.05</v>
      </c>
      <c r="K2" t="n">
        <v>43.4</v>
      </c>
      <c r="L2" t="n">
        <v>1</v>
      </c>
      <c r="M2" t="n">
        <v>834</v>
      </c>
      <c r="N2" t="n">
        <v>16.65</v>
      </c>
      <c r="O2" t="n">
        <v>14546.17</v>
      </c>
      <c r="P2" t="n">
        <v>1143.77</v>
      </c>
      <c r="Q2" t="n">
        <v>1220.79</v>
      </c>
      <c r="R2" t="n">
        <v>1514.72</v>
      </c>
      <c r="S2" t="n">
        <v>112.51</v>
      </c>
      <c r="T2" t="n">
        <v>682549.5600000001</v>
      </c>
      <c r="U2" t="n">
        <v>0.07000000000000001</v>
      </c>
      <c r="V2" t="n">
        <v>0.5</v>
      </c>
      <c r="W2" t="n">
        <v>8.66</v>
      </c>
      <c r="X2" t="n">
        <v>40.45</v>
      </c>
      <c r="Y2" t="n">
        <v>0.5</v>
      </c>
      <c r="Z2" t="n">
        <v>10</v>
      </c>
      <c r="AA2" t="n">
        <v>2389.413031430126</v>
      </c>
      <c r="AB2" t="n">
        <v>3399.963716537332</v>
      </c>
      <c r="AC2" t="n">
        <v>3081.474517787776</v>
      </c>
      <c r="AD2" t="n">
        <v>2389413.031430126</v>
      </c>
      <c r="AE2" t="n">
        <v>3399963.716537332</v>
      </c>
      <c r="AF2" t="n">
        <v>3.506405562951526e-06</v>
      </c>
      <c r="AG2" t="n">
        <v>5.696666666666666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1.0125</v>
      </c>
      <c r="E3" t="n">
        <v>98.77</v>
      </c>
      <c r="F3" t="n">
        <v>89.06</v>
      </c>
      <c r="G3" t="n">
        <v>16.75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880.88</v>
      </c>
      <c r="Q3" t="n">
        <v>1220.66</v>
      </c>
      <c r="R3" t="n">
        <v>644.9299999999999</v>
      </c>
      <c r="S3" t="n">
        <v>112.51</v>
      </c>
      <c r="T3" t="n">
        <v>250240.36</v>
      </c>
      <c r="U3" t="n">
        <v>0.17</v>
      </c>
      <c r="V3" t="n">
        <v>0.64</v>
      </c>
      <c r="W3" t="n">
        <v>7.79</v>
      </c>
      <c r="X3" t="n">
        <v>14.86</v>
      </c>
      <c r="Y3" t="n">
        <v>0.5</v>
      </c>
      <c r="Z3" t="n">
        <v>10</v>
      </c>
      <c r="AA3" t="n">
        <v>1343.272304636908</v>
      </c>
      <c r="AB3" t="n">
        <v>1911.380342000335</v>
      </c>
      <c r="AC3" t="n">
        <v>1732.333139035087</v>
      </c>
      <c r="AD3" t="n">
        <v>1343272.304636908</v>
      </c>
      <c r="AE3" t="n">
        <v>1911380.342000335</v>
      </c>
      <c r="AF3" t="n">
        <v>4.854027389237653e-06</v>
      </c>
      <c r="AG3" t="n">
        <v>4.115416666666667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1.1109</v>
      </c>
      <c r="E4" t="n">
        <v>90.02</v>
      </c>
      <c r="F4" t="n">
        <v>83.23</v>
      </c>
      <c r="G4" t="n">
        <v>25.35</v>
      </c>
      <c r="H4" t="n">
        <v>0.45</v>
      </c>
      <c r="I4" t="n">
        <v>197</v>
      </c>
      <c r="J4" t="n">
        <v>118.63</v>
      </c>
      <c r="K4" t="n">
        <v>43.4</v>
      </c>
      <c r="L4" t="n">
        <v>3</v>
      </c>
      <c r="M4" t="n">
        <v>195</v>
      </c>
      <c r="N4" t="n">
        <v>17.23</v>
      </c>
      <c r="O4" t="n">
        <v>14865.24</v>
      </c>
      <c r="P4" t="n">
        <v>816.35</v>
      </c>
      <c r="Q4" t="n">
        <v>1220.63</v>
      </c>
      <c r="R4" t="n">
        <v>447.6</v>
      </c>
      <c r="S4" t="n">
        <v>112.51</v>
      </c>
      <c r="T4" t="n">
        <v>152185.75</v>
      </c>
      <c r="U4" t="n">
        <v>0.25</v>
      </c>
      <c r="V4" t="n">
        <v>0.6899999999999999</v>
      </c>
      <c r="W4" t="n">
        <v>7.58</v>
      </c>
      <c r="X4" t="n">
        <v>9.02</v>
      </c>
      <c r="Y4" t="n">
        <v>0.5</v>
      </c>
      <c r="Z4" t="n">
        <v>10</v>
      </c>
      <c r="AA4" t="n">
        <v>1140.815583449353</v>
      </c>
      <c r="AB4" t="n">
        <v>1623.298919009681</v>
      </c>
      <c r="AC4" t="n">
        <v>1471.237539786213</v>
      </c>
      <c r="AD4" t="n">
        <v>1140815.583449353</v>
      </c>
      <c r="AE4" t="n">
        <v>1623298.919009681</v>
      </c>
      <c r="AF4" t="n">
        <v>5.325766939954676e-06</v>
      </c>
      <c r="AG4" t="n">
        <v>3.750833333333333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1.161</v>
      </c>
      <c r="E5" t="n">
        <v>86.13</v>
      </c>
      <c r="F5" t="n">
        <v>80.66</v>
      </c>
      <c r="G5" t="n">
        <v>34.08</v>
      </c>
      <c r="H5" t="n">
        <v>0.59</v>
      </c>
      <c r="I5" t="n">
        <v>142</v>
      </c>
      <c r="J5" t="n">
        <v>119.93</v>
      </c>
      <c r="K5" t="n">
        <v>43.4</v>
      </c>
      <c r="L5" t="n">
        <v>4</v>
      </c>
      <c r="M5" t="n">
        <v>140</v>
      </c>
      <c r="N5" t="n">
        <v>17.53</v>
      </c>
      <c r="O5" t="n">
        <v>15025.44</v>
      </c>
      <c r="P5" t="n">
        <v>784.1900000000001</v>
      </c>
      <c r="Q5" t="n">
        <v>1220.55</v>
      </c>
      <c r="R5" t="n">
        <v>361.06</v>
      </c>
      <c r="S5" t="n">
        <v>112.51</v>
      </c>
      <c r="T5" t="n">
        <v>109190.83</v>
      </c>
      <c r="U5" t="n">
        <v>0.31</v>
      </c>
      <c r="V5" t="n">
        <v>0.71</v>
      </c>
      <c r="W5" t="n">
        <v>7.48</v>
      </c>
      <c r="X5" t="n">
        <v>6.46</v>
      </c>
      <c r="Y5" t="n">
        <v>0.5</v>
      </c>
      <c r="Z5" t="n">
        <v>10</v>
      </c>
      <c r="AA5" t="n">
        <v>1053.353257407339</v>
      </c>
      <c r="AB5" t="n">
        <v>1498.846289349073</v>
      </c>
      <c r="AC5" t="n">
        <v>1358.442922271468</v>
      </c>
      <c r="AD5" t="n">
        <v>1053353.257407339</v>
      </c>
      <c r="AE5" t="n">
        <v>1498846.289349073</v>
      </c>
      <c r="AF5" t="n">
        <v>5.565951406325842e-06</v>
      </c>
      <c r="AG5" t="n">
        <v>3.58875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1.1909</v>
      </c>
      <c r="E6" t="n">
        <v>83.97</v>
      </c>
      <c r="F6" t="n">
        <v>79.23</v>
      </c>
      <c r="G6" t="n">
        <v>42.83</v>
      </c>
      <c r="H6" t="n">
        <v>0.73</v>
      </c>
      <c r="I6" t="n">
        <v>111</v>
      </c>
      <c r="J6" t="n">
        <v>121.23</v>
      </c>
      <c r="K6" t="n">
        <v>43.4</v>
      </c>
      <c r="L6" t="n">
        <v>5</v>
      </c>
      <c r="M6" t="n">
        <v>109</v>
      </c>
      <c r="N6" t="n">
        <v>17.83</v>
      </c>
      <c r="O6" t="n">
        <v>15186.08</v>
      </c>
      <c r="P6" t="n">
        <v>764.05</v>
      </c>
      <c r="Q6" t="n">
        <v>1220.58</v>
      </c>
      <c r="R6" t="n">
        <v>312.8</v>
      </c>
      <c r="S6" t="n">
        <v>112.51</v>
      </c>
      <c r="T6" t="n">
        <v>85216.17</v>
      </c>
      <c r="U6" t="n">
        <v>0.36</v>
      </c>
      <c r="V6" t="n">
        <v>0.72</v>
      </c>
      <c r="W6" t="n">
        <v>7.42</v>
      </c>
      <c r="X6" t="n">
        <v>5.03</v>
      </c>
      <c r="Y6" t="n">
        <v>0.5</v>
      </c>
      <c r="Z6" t="n">
        <v>10</v>
      </c>
      <c r="AA6" t="n">
        <v>1004.247155458879</v>
      </c>
      <c r="AB6" t="n">
        <v>1428.971821147392</v>
      </c>
      <c r="AC6" t="n">
        <v>1295.113895505634</v>
      </c>
      <c r="AD6" t="n">
        <v>1004247.155458879</v>
      </c>
      <c r="AE6" t="n">
        <v>1428971.821147392</v>
      </c>
      <c r="AF6" t="n">
        <v>5.709295029968515e-06</v>
      </c>
      <c r="AG6" t="n">
        <v>3.49875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1.2114</v>
      </c>
      <c r="E7" t="n">
        <v>82.55</v>
      </c>
      <c r="F7" t="n">
        <v>78.29000000000001</v>
      </c>
      <c r="G7" t="n">
        <v>51.62</v>
      </c>
      <c r="H7" t="n">
        <v>0.86</v>
      </c>
      <c r="I7" t="n">
        <v>91</v>
      </c>
      <c r="J7" t="n">
        <v>122.54</v>
      </c>
      <c r="K7" t="n">
        <v>43.4</v>
      </c>
      <c r="L7" t="n">
        <v>6</v>
      </c>
      <c r="M7" t="n">
        <v>89</v>
      </c>
      <c r="N7" t="n">
        <v>18.14</v>
      </c>
      <c r="O7" t="n">
        <v>15347.16</v>
      </c>
      <c r="P7" t="n">
        <v>748.08</v>
      </c>
      <c r="Q7" t="n">
        <v>1220.56</v>
      </c>
      <c r="R7" t="n">
        <v>280.27</v>
      </c>
      <c r="S7" t="n">
        <v>112.51</v>
      </c>
      <c r="T7" t="n">
        <v>69047.95</v>
      </c>
      <c r="U7" t="n">
        <v>0.4</v>
      </c>
      <c r="V7" t="n">
        <v>0.73</v>
      </c>
      <c r="W7" t="n">
        <v>7.41</v>
      </c>
      <c r="X7" t="n">
        <v>4.09</v>
      </c>
      <c r="Y7" t="n">
        <v>0.5</v>
      </c>
      <c r="Z7" t="n">
        <v>10</v>
      </c>
      <c r="AA7" t="n">
        <v>970.513393726232</v>
      </c>
      <c r="AB7" t="n">
        <v>1380.971092765715</v>
      </c>
      <c r="AC7" t="n">
        <v>1251.60960143804</v>
      </c>
      <c r="AD7" t="n">
        <v>970513.393726232</v>
      </c>
      <c r="AE7" t="n">
        <v>1380971.092765715</v>
      </c>
      <c r="AF7" t="n">
        <v>5.807574103034561e-06</v>
      </c>
      <c r="AG7" t="n">
        <v>3.439583333333333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1.2255</v>
      </c>
      <c r="E8" t="n">
        <v>81.59999999999999</v>
      </c>
      <c r="F8" t="n">
        <v>77.68000000000001</v>
      </c>
      <c r="G8" t="n">
        <v>60.53</v>
      </c>
      <c r="H8" t="n">
        <v>1</v>
      </c>
      <c r="I8" t="n">
        <v>77</v>
      </c>
      <c r="J8" t="n">
        <v>123.85</v>
      </c>
      <c r="K8" t="n">
        <v>43.4</v>
      </c>
      <c r="L8" t="n">
        <v>7</v>
      </c>
      <c r="M8" t="n">
        <v>75</v>
      </c>
      <c r="N8" t="n">
        <v>18.45</v>
      </c>
      <c r="O8" t="n">
        <v>15508.69</v>
      </c>
      <c r="P8" t="n">
        <v>735.87</v>
      </c>
      <c r="Q8" t="n">
        <v>1220.55</v>
      </c>
      <c r="R8" t="n">
        <v>259.48</v>
      </c>
      <c r="S8" t="n">
        <v>112.51</v>
      </c>
      <c r="T8" t="n">
        <v>58722.94</v>
      </c>
      <c r="U8" t="n">
        <v>0.43</v>
      </c>
      <c r="V8" t="n">
        <v>0.74</v>
      </c>
      <c r="W8" t="n">
        <v>7.39</v>
      </c>
      <c r="X8" t="n">
        <v>3.48</v>
      </c>
      <c r="Y8" t="n">
        <v>0.5</v>
      </c>
      <c r="Z8" t="n">
        <v>10</v>
      </c>
      <c r="AA8" t="n">
        <v>947.1613177293685</v>
      </c>
      <c r="AB8" t="n">
        <v>1347.742760095395</v>
      </c>
      <c r="AC8" t="n">
        <v>1221.493909351642</v>
      </c>
      <c r="AD8" t="n">
        <v>947161.3177293686</v>
      </c>
      <c r="AE8" t="n">
        <v>1347742.760095395</v>
      </c>
      <c r="AF8" t="n">
        <v>5.8751709288995e-06</v>
      </c>
      <c r="AG8" t="n">
        <v>3.4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1.2369</v>
      </c>
      <c r="E9" t="n">
        <v>80.84</v>
      </c>
      <c r="F9" t="n">
        <v>77.18000000000001</v>
      </c>
      <c r="G9" t="n">
        <v>70.17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64</v>
      </c>
      <c r="N9" t="n">
        <v>18.76</v>
      </c>
      <c r="O9" t="n">
        <v>15670.68</v>
      </c>
      <c r="P9" t="n">
        <v>723.46</v>
      </c>
      <c r="Q9" t="n">
        <v>1220.56</v>
      </c>
      <c r="R9" t="n">
        <v>243.03</v>
      </c>
      <c r="S9" t="n">
        <v>112.51</v>
      </c>
      <c r="T9" t="n">
        <v>50554.43</v>
      </c>
      <c r="U9" t="n">
        <v>0.46</v>
      </c>
      <c r="V9" t="n">
        <v>0.74</v>
      </c>
      <c r="W9" t="n">
        <v>7.36</v>
      </c>
      <c r="X9" t="n">
        <v>2.98</v>
      </c>
      <c r="Y9" t="n">
        <v>0.5</v>
      </c>
      <c r="Z9" t="n">
        <v>10</v>
      </c>
      <c r="AA9" t="n">
        <v>926.6647800455055</v>
      </c>
      <c r="AB9" t="n">
        <v>1318.577654053404</v>
      </c>
      <c r="AC9" t="n">
        <v>1195.060824010219</v>
      </c>
      <c r="AD9" t="n">
        <v>926664.7800455055</v>
      </c>
      <c r="AE9" t="n">
        <v>1318577.654053404</v>
      </c>
      <c r="AF9" t="n">
        <v>5.929823681726473e-06</v>
      </c>
      <c r="AG9" t="n">
        <v>3.368333333333334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1.2456</v>
      </c>
      <c r="E10" t="n">
        <v>80.28</v>
      </c>
      <c r="F10" t="n">
        <v>76.81</v>
      </c>
      <c r="G10" t="n">
        <v>79.45999999999999</v>
      </c>
      <c r="H10" t="n">
        <v>1.26</v>
      </c>
      <c r="I10" t="n">
        <v>58</v>
      </c>
      <c r="J10" t="n">
        <v>126.48</v>
      </c>
      <c r="K10" t="n">
        <v>43.4</v>
      </c>
      <c r="L10" t="n">
        <v>9</v>
      </c>
      <c r="M10" t="n">
        <v>56</v>
      </c>
      <c r="N10" t="n">
        <v>19.08</v>
      </c>
      <c r="O10" t="n">
        <v>15833.12</v>
      </c>
      <c r="P10" t="n">
        <v>713.86</v>
      </c>
      <c r="Q10" t="n">
        <v>1220.54</v>
      </c>
      <c r="R10" t="n">
        <v>230.52</v>
      </c>
      <c r="S10" t="n">
        <v>112.51</v>
      </c>
      <c r="T10" t="n">
        <v>44339.52</v>
      </c>
      <c r="U10" t="n">
        <v>0.49</v>
      </c>
      <c r="V10" t="n">
        <v>0.75</v>
      </c>
      <c r="W10" t="n">
        <v>7.35</v>
      </c>
      <c r="X10" t="n">
        <v>2.61</v>
      </c>
      <c r="Y10" t="n">
        <v>0.5</v>
      </c>
      <c r="Z10" t="n">
        <v>10</v>
      </c>
      <c r="AA10" t="n">
        <v>911.2287741727266</v>
      </c>
      <c r="AB10" t="n">
        <v>1296.613322560538</v>
      </c>
      <c r="AC10" t="n">
        <v>1175.153985750062</v>
      </c>
      <c r="AD10" t="n">
        <v>911228.7741727267</v>
      </c>
      <c r="AE10" t="n">
        <v>1296613.322560538</v>
      </c>
      <c r="AF10" t="n">
        <v>5.971532361515477e-06</v>
      </c>
      <c r="AG10" t="n">
        <v>3.345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1.2522</v>
      </c>
      <c r="E11" t="n">
        <v>79.86</v>
      </c>
      <c r="F11" t="n">
        <v>76.54000000000001</v>
      </c>
      <c r="G11" t="n">
        <v>88.31</v>
      </c>
      <c r="H11" t="n">
        <v>1.38</v>
      </c>
      <c r="I11" t="n">
        <v>52</v>
      </c>
      <c r="J11" t="n">
        <v>127.8</v>
      </c>
      <c r="K11" t="n">
        <v>43.4</v>
      </c>
      <c r="L11" t="n">
        <v>10</v>
      </c>
      <c r="M11" t="n">
        <v>50</v>
      </c>
      <c r="N11" t="n">
        <v>19.4</v>
      </c>
      <c r="O11" t="n">
        <v>15996.02</v>
      </c>
      <c r="P11" t="n">
        <v>703.98</v>
      </c>
      <c r="Q11" t="n">
        <v>1220.56</v>
      </c>
      <c r="R11" t="n">
        <v>221.77</v>
      </c>
      <c r="S11" t="n">
        <v>112.51</v>
      </c>
      <c r="T11" t="n">
        <v>39993.75</v>
      </c>
      <c r="U11" t="n">
        <v>0.51</v>
      </c>
      <c r="V11" t="n">
        <v>0.75</v>
      </c>
      <c r="W11" t="n">
        <v>7.32</v>
      </c>
      <c r="X11" t="n">
        <v>2.34</v>
      </c>
      <c r="Y11" t="n">
        <v>0.5</v>
      </c>
      <c r="Z11" t="n">
        <v>10</v>
      </c>
      <c r="AA11" t="n">
        <v>897.7121945782396</v>
      </c>
      <c r="AB11" t="n">
        <v>1277.380197274769</v>
      </c>
      <c r="AC11" t="n">
        <v>1157.722509885409</v>
      </c>
      <c r="AD11" t="n">
        <v>897712.1945782396</v>
      </c>
      <c r="AE11" t="n">
        <v>1277380.197274769</v>
      </c>
      <c r="AF11" t="n">
        <v>6.00317342894162e-06</v>
      </c>
      <c r="AG11" t="n">
        <v>3.3275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1.2578</v>
      </c>
      <c r="E12" t="n">
        <v>79.5</v>
      </c>
      <c r="F12" t="n">
        <v>76.3</v>
      </c>
      <c r="G12" t="n">
        <v>97.40000000000001</v>
      </c>
      <c r="H12" t="n">
        <v>1.5</v>
      </c>
      <c r="I12" t="n">
        <v>47</v>
      </c>
      <c r="J12" t="n">
        <v>129.13</v>
      </c>
      <c r="K12" t="n">
        <v>43.4</v>
      </c>
      <c r="L12" t="n">
        <v>11</v>
      </c>
      <c r="M12" t="n">
        <v>45</v>
      </c>
      <c r="N12" t="n">
        <v>19.73</v>
      </c>
      <c r="O12" t="n">
        <v>16159.39</v>
      </c>
      <c r="P12" t="n">
        <v>694.49</v>
      </c>
      <c r="Q12" t="n">
        <v>1220.55</v>
      </c>
      <c r="R12" t="n">
        <v>213.27</v>
      </c>
      <c r="S12" t="n">
        <v>112.51</v>
      </c>
      <c r="T12" t="n">
        <v>35771.47</v>
      </c>
      <c r="U12" t="n">
        <v>0.53</v>
      </c>
      <c r="V12" t="n">
        <v>0.75</v>
      </c>
      <c r="W12" t="n">
        <v>7.32</v>
      </c>
      <c r="X12" t="n">
        <v>2.1</v>
      </c>
      <c r="Y12" t="n">
        <v>0.5</v>
      </c>
      <c r="Z12" t="n">
        <v>10</v>
      </c>
      <c r="AA12" t="n">
        <v>885.4598732221685</v>
      </c>
      <c r="AB12" t="n">
        <v>1259.946020970363</v>
      </c>
      <c r="AC12" t="n">
        <v>1141.921467727418</v>
      </c>
      <c r="AD12" t="n">
        <v>885459.8732221685</v>
      </c>
      <c r="AE12" t="n">
        <v>1259946.020970363</v>
      </c>
      <c r="AF12" t="n">
        <v>6.030020395242588e-06</v>
      </c>
      <c r="AG12" t="n">
        <v>3.3125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1.2631</v>
      </c>
      <c r="E13" t="n">
        <v>79.17</v>
      </c>
      <c r="F13" t="n">
        <v>76.08</v>
      </c>
      <c r="G13" t="n">
        <v>108.69</v>
      </c>
      <c r="H13" t="n">
        <v>1.63</v>
      </c>
      <c r="I13" t="n">
        <v>42</v>
      </c>
      <c r="J13" t="n">
        <v>130.45</v>
      </c>
      <c r="K13" t="n">
        <v>43.4</v>
      </c>
      <c r="L13" t="n">
        <v>12</v>
      </c>
      <c r="M13" t="n">
        <v>40</v>
      </c>
      <c r="N13" t="n">
        <v>20.05</v>
      </c>
      <c r="O13" t="n">
        <v>16323.22</v>
      </c>
      <c r="P13" t="n">
        <v>685.34</v>
      </c>
      <c r="Q13" t="n">
        <v>1220.54</v>
      </c>
      <c r="R13" t="n">
        <v>206.27</v>
      </c>
      <c r="S13" t="n">
        <v>112.51</v>
      </c>
      <c r="T13" t="n">
        <v>32294</v>
      </c>
      <c r="U13" t="n">
        <v>0.55</v>
      </c>
      <c r="V13" t="n">
        <v>0.75</v>
      </c>
      <c r="W13" t="n">
        <v>7.31</v>
      </c>
      <c r="X13" t="n">
        <v>1.88</v>
      </c>
      <c r="Y13" t="n">
        <v>0.5</v>
      </c>
      <c r="Z13" t="n">
        <v>10</v>
      </c>
      <c r="AA13" t="n">
        <v>873.8688356211034</v>
      </c>
      <c r="AB13" t="n">
        <v>1243.452804116577</v>
      </c>
      <c r="AC13" t="n">
        <v>1126.973241308386</v>
      </c>
      <c r="AD13" t="n">
        <v>873868.8356211034</v>
      </c>
      <c r="AE13" t="n">
        <v>1243452.804116576</v>
      </c>
      <c r="AF13" t="n">
        <v>6.055429131206005e-06</v>
      </c>
      <c r="AG13" t="n">
        <v>3.29875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1.2667</v>
      </c>
      <c r="E14" t="n">
        <v>78.95</v>
      </c>
      <c r="F14" t="n">
        <v>75.93000000000001</v>
      </c>
      <c r="G14" t="n">
        <v>116.82</v>
      </c>
      <c r="H14" t="n">
        <v>1.74</v>
      </c>
      <c r="I14" t="n">
        <v>39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677.95</v>
      </c>
      <c r="Q14" t="n">
        <v>1220.59</v>
      </c>
      <c r="R14" t="n">
        <v>200.86</v>
      </c>
      <c r="S14" t="n">
        <v>112.51</v>
      </c>
      <c r="T14" t="n">
        <v>29604.62</v>
      </c>
      <c r="U14" t="n">
        <v>0.5600000000000001</v>
      </c>
      <c r="V14" t="n">
        <v>0.76</v>
      </c>
      <c r="W14" t="n">
        <v>7.32</v>
      </c>
      <c r="X14" t="n">
        <v>1.73</v>
      </c>
      <c r="Y14" t="n">
        <v>0.5</v>
      </c>
      <c r="Z14" t="n">
        <v>10</v>
      </c>
      <c r="AA14" t="n">
        <v>865.1578032317482</v>
      </c>
      <c r="AB14" t="n">
        <v>1231.057628536714</v>
      </c>
      <c r="AC14" t="n">
        <v>1115.739175042599</v>
      </c>
      <c r="AD14" t="n">
        <v>865157.8032317482</v>
      </c>
      <c r="AE14" t="n">
        <v>1231057.628536714</v>
      </c>
      <c r="AF14" t="n">
        <v>6.072687895256627e-06</v>
      </c>
      <c r="AG14" t="n">
        <v>3.289583333333333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1.2699</v>
      </c>
      <c r="E15" t="n">
        <v>78.75</v>
      </c>
      <c r="F15" t="n">
        <v>75.8</v>
      </c>
      <c r="G15" t="n">
        <v>126.34</v>
      </c>
      <c r="H15" t="n">
        <v>1.86</v>
      </c>
      <c r="I15" t="n">
        <v>36</v>
      </c>
      <c r="J15" t="n">
        <v>133.12</v>
      </c>
      <c r="K15" t="n">
        <v>43.4</v>
      </c>
      <c r="L15" t="n">
        <v>14</v>
      </c>
      <c r="M15" t="n">
        <v>34</v>
      </c>
      <c r="N15" t="n">
        <v>20.72</v>
      </c>
      <c r="O15" t="n">
        <v>16652.31</v>
      </c>
      <c r="P15" t="n">
        <v>669.77</v>
      </c>
      <c r="Q15" t="n">
        <v>1220.54</v>
      </c>
      <c r="R15" t="n">
        <v>196.4</v>
      </c>
      <c r="S15" t="n">
        <v>112.51</v>
      </c>
      <c r="T15" t="n">
        <v>27391.81</v>
      </c>
      <c r="U15" t="n">
        <v>0.57</v>
      </c>
      <c r="V15" t="n">
        <v>0.76</v>
      </c>
      <c r="W15" t="n">
        <v>7.31</v>
      </c>
      <c r="X15" t="n">
        <v>1.6</v>
      </c>
      <c r="Y15" t="n">
        <v>0.5</v>
      </c>
      <c r="Z15" t="n">
        <v>10</v>
      </c>
      <c r="AA15" t="n">
        <v>856.2477499467583</v>
      </c>
      <c r="AB15" t="n">
        <v>1218.379260467695</v>
      </c>
      <c r="AC15" t="n">
        <v>1104.248444143975</v>
      </c>
      <c r="AD15" t="n">
        <v>856247.7499467583</v>
      </c>
      <c r="AE15" t="n">
        <v>1218379.260467695</v>
      </c>
      <c r="AF15" t="n">
        <v>6.088029018857181e-06</v>
      </c>
      <c r="AG15" t="n">
        <v>3.28125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1.2736</v>
      </c>
      <c r="E16" t="n">
        <v>78.52</v>
      </c>
      <c r="F16" t="n">
        <v>75.64</v>
      </c>
      <c r="G16" t="n">
        <v>137.54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659.8</v>
      </c>
      <c r="Q16" t="n">
        <v>1220.55</v>
      </c>
      <c r="R16" t="n">
        <v>191.31</v>
      </c>
      <c r="S16" t="n">
        <v>112.51</v>
      </c>
      <c r="T16" t="n">
        <v>24858.2</v>
      </c>
      <c r="U16" t="n">
        <v>0.59</v>
      </c>
      <c r="V16" t="n">
        <v>0.76</v>
      </c>
      <c r="W16" t="n">
        <v>7.3</v>
      </c>
      <c r="X16" t="n">
        <v>1.45</v>
      </c>
      <c r="Y16" t="n">
        <v>0.5</v>
      </c>
      <c r="Z16" t="n">
        <v>10</v>
      </c>
      <c r="AA16" t="n">
        <v>845.5747245542084</v>
      </c>
      <c r="AB16" t="n">
        <v>1203.192309278</v>
      </c>
      <c r="AC16" t="n">
        <v>1090.484119875952</v>
      </c>
      <c r="AD16" t="n">
        <v>845574.7245542083</v>
      </c>
      <c r="AE16" t="n">
        <v>1203192.309278</v>
      </c>
      <c r="AF16" t="n">
        <v>6.105767193020322e-06</v>
      </c>
      <c r="AG16" t="n">
        <v>3.271666666666667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1.2754</v>
      </c>
      <c r="E17" t="n">
        <v>78.40000000000001</v>
      </c>
      <c r="F17" t="n">
        <v>75.58</v>
      </c>
      <c r="G17" t="n">
        <v>146.28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649.9299999999999</v>
      </c>
      <c r="Q17" t="n">
        <v>1220.55</v>
      </c>
      <c r="R17" t="n">
        <v>189.08</v>
      </c>
      <c r="S17" t="n">
        <v>112.51</v>
      </c>
      <c r="T17" t="n">
        <v>23754.79</v>
      </c>
      <c r="U17" t="n">
        <v>0.6</v>
      </c>
      <c r="V17" t="n">
        <v>0.76</v>
      </c>
      <c r="W17" t="n">
        <v>7.3</v>
      </c>
      <c r="X17" t="n">
        <v>1.38</v>
      </c>
      <c r="Y17" t="n">
        <v>0.5</v>
      </c>
      <c r="Z17" t="n">
        <v>10</v>
      </c>
      <c r="AA17" t="n">
        <v>836.6904445109222</v>
      </c>
      <c r="AB17" t="n">
        <v>1190.550614687153</v>
      </c>
      <c r="AC17" t="n">
        <v>1079.026627093346</v>
      </c>
      <c r="AD17" t="n">
        <v>836690.4445109223</v>
      </c>
      <c r="AE17" t="n">
        <v>1190550.614687153</v>
      </c>
      <c r="AF17" t="n">
        <v>6.114396575045633e-06</v>
      </c>
      <c r="AG17" t="n">
        <v>3.266666666666667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1.2778</v>
      </c>
      <c r="E18" t="n">
        <v>78.26000000000001</v>
      </c>
      <c r="F18" t="n">
        <v>75.48</v>
      </c>
      <c r="G18" t="n">
        <v>156.17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643.99</v>
      </c>
      <c r="Q18" t="n">
        <v>1220.54</v>
      </c>
      <c r="R18" t="n">
        <v>185.61</v>
      </c>
      <c r="S18" t="n">
        <v>112.51</v>
      </c>
      <c r="T18" t="n">
        <v>22031.69</v>
      </c>
      <c r="U18" t="n">
        <v>0.61</v>
      </c>
      <c r="V18" t="n">
        <v>0.76</v>
      </c>
      <c r="W18" t="n">
        <v>7.3</v>
      </c>
      <c r="X18" t="n">
        <v>1.28</v>
      </c>
      <c r="Y18" t="n">
        <v>0.5</v>
      </c>
      <c r="Z18" t="n">
        <v>10</v>
      </c>
      <c r="AA18" t="n">
        <v>830.2424324932733</v>
      </c>
      <c r="AB18" t="n">
        <v>1181.375555115857</v>
      </c>
      <c r="AC18" t="n">
        <v>1070.71103474434</v>
      </c>
      <c r="AD18" t="n">
        <v>830242.4324932733</v>
      </c>
      <c r="AE18" t="n">
        <v>1181375.555115857</v>
      </c>
      <c r="AF18" t="n">
        <v>6.125902417746048e-06</v>
      </c>
      <c r="AG18" t="n">
        <v>3.260833333333334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1.2802</v>
      </c>
      <c r="E19" t="n">
        <v>78.11</v>
      </c>
      <c r="F19" t="n">
        <v>75.38</v>
      </c>
      <c r="G19" t="n">
        <v>167.52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22</v>
      </c>
      <c r="N19" t="n">
        <v>22.11</v>
      </c>
      <c r="O19" t="n">
        <v>17316.45</v>
      </c>
      <c r="P19" t="n">
        <v>633.1900000000001</v>
      </c>
      <c r="Q19" t="n">
        <v>1220.55</v>
      </c>
      <c r="R19" t="n">
        <v>182.38</v>
      </c>
      <c r="S19" t="n">
        <v>112.51</v>
      </c>
      <c r="T19" t="n">
        <v>20427.54</v>
      </c>
      <c r="U19" t="n">
        <v>0.62</v>
      </c>
      <c r="V19" t="n">
        <v>0.76</v>
      </c>
      <c r="W19" t="n">
        <v>7.29</v>
      </c>
      <c r="X19" t="n">
        <v>1.18</v>
      </c>
      <c r="Y19" t="n">
        <v>0.5</v>
      </c>
      <c r="Z19" t="n">
        <v>10</v>
      </c>
      <c r="AA19" t="n">
        <v>820.163809362814</v>
      </c>
      <c r="AB19" t="n">
        <v>1167.034395799543</v>
      </c>
      <c r="AC19" t="n">
        <v>1057.713273393592</v>
      </c>
      <c r="AD19" t="n">
        <v>820163.8093628141</v>
      </c>
      <c r="AE19" t="n">
        <v>1167034.395799543</v>
      </c>
      <c r="AF19" t="n">
        <v>6.137408260446463e-06</v>
      </c>
      <c r="AG19" t="n">
        <v>3.254583333333333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1.2826</v>
      </c>
      <c r="E20" t="n">
        <v>77.97</v>
      </c>
      <c r="F20" t="n">
        <v>75.28</v>
      </c>
      <c r="G20" t="n">
        <v>180.68</v>
      </c>
      <c r="H20" t="n">
        <v>2.4</v>
      </c>
      <c r="I20" t="n">
        <v>25</v>
      </c>
      <c r="J20" t="n">
        <v>139.86</v>
      </c>
      <c r="K20" t="n">
        <v>43.4</v>
      </c>
      <c r="L20" t="n">
        <v>19</v>
      </c>
      <c r="M20" t="n">
        <v>17</v>
      </c>
      <c r="N20" t="n">
        <v>22.46</v>
      </c>
      <c r="O20" t="n">
        <v>17483.7</v>
      </c>
      <c r="P20" t="n">
        <v>625.08</v>
      </c>
      <c r="Q20" t="n">
        <v>1220.57</v>
      </c>
      <c r="R20" t="n">
        <v>178.63</v>
      </c>
      <c r="S20" t="n">
        <v>112.51</v>
      </c>
      <c r="T20" t="n">
        <v>18561.11</v>
      </c>
      <c r="U20" t="n">
        <v>0.63</v>
      </c>
      <c r="V20" t="n">
        <v>0.76</v>
      </c>
      <c r="W20" t="n">
        <v>7.3</v>
      </c>
      <c r="X20" t="n">
        <v>1.08</v>
      </c>
      <c r="Y20" t="n">
        <v>0.5</v>
      </c>
      <c r="Z20" t="n">
        <v>10</v>
      </c>
      <c r="AA20" t="n">
        <v>812.143533286853</v>
      </c>
      <c r="AB20" t="n">
        <v>1155.622117011326</v>
      </c>
      <c r="AC20" t="n">
        <v>1047.370031757003</v>
      </c>
      <c r="AD20" t="n">
        <v>812143.533286853</v>
      </c>
      <c r="AE20" t="n">
        <v>1155622.117011326</v>
      </c>
      <c r="AF20" t="n">
        <v>6.148914103146878e-06</v>
      </c>
      <c r="AG20" t="n">
        <v>3.24875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1.2834</v>
      </c>
      <c r="E21" t="n">
        <v>77.92</v>
      </c>
      <c r="F21" t="n">
        <v>75.26000000000001</v>
      </c>
      <c r="G21" t="n">
        <v>188.15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9</v>
      </c>
      <c r="N21" t="n">
        <v>22.82</v>
      </c>
      <c r="O21" t="n">
        <v>17651.44</v>
      </c>
      <c r="P21" t="n">
        <v>625.02</v>
      </c>
      <c r="Q21" t="n">
        <v>1220.56</v>
      </c>
      <c r="R21" t="n">
        <v>177.85</v>
      </c>
      <c r="S21" t="n">
        <v>112.51</v>
      </c>
      <c r="T21" t="n">
        <v>18176.1</v>
      </c>
      <c r="U21" t="n">
        <v>0.63</v>
      </c>
      <c r="V21" t="n">
        <v>0.76</v>
      </c>
      <c r="W21" t="n">
        <v>7.3</v>
      </c>
      <c r="X21" t="n">
        <v>1.06</v>
      </c>
      <c r="Y21" t="n">
        <v>0.5</v>
      </c>
      <c r="Z21" t="n">
        <v>10</v>
      </c>
      <c r="AA21" t="n">
        <v>811.5106520581371</v>
      </c>
      <c r="AB21" t="n">
        <v>1154.721572322648</v>
      </c>
      <c r="AC21" t="n">
        <v>1046.553844955717</v>
      </c>
      <c r="AD21" t="n">
        <v>811510.6520581371</v>
      </c>
      <c r="AE21" t="n">
        <v>1154721.572322648</v>
      </c>
      <c r="AF21" t="n">
        <v>6.152749384047017e-06</v>
      </c>
      <c r="AG21" t="n">
        <v>3.246666666666667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1.2832</v>
      </c>
      <c r="E22" t="n">
        <v>77.93000000000001</v>
      </c>
      <c r="F22" t="n">
        <v>75.27</v>
      </c>
      <c r="G22" t="n">
        <v>188.18</v>
      </c>
      <c r="H22" t="n">
        <v>2.61</v>
      </c>
      <c r="I22" t="n">
        <v>24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624.6</v>
      </c>
      <c r="Q22" t="n">
        <v>1220.54</v>
      </c>
      <c r="R22" t="n">
        <v>177.69</v>
      </c>
      <c r="S22" t="n">
        <v>112.51</v>
      </c>
      <c r="T22" t="n">
        <v>18097.2</v>
      </c>
      <c r="U22" t="n">
        <v>0.63</v>
      </c>
      <c r="V22" t="n">
        <v>0.76</v>
      </c>
      <c r="W22" t="n">
        <v>7.31</v>
      </c>
      <c r="X22" t="n">
        <v>1.07</v>
      </c>
      <c r="Y22" t="n">
        <v>0.5</v>
      </c>
      <c r="Z22" t="n">
        <v>10</v>
      </c>
      <c r="AA22" t="n">
        <v>811.3623463583381</v>
      </c>
      <c r="AB22" t="n">
        <v>1154.510543927122</v>
      </c>
      <c r="AC22" t="n">
        <v>1046.36258449603</v>
      </c>
      <c r="AD22" t="n">
        <v>811362.346358338</v>
      </c>
      <c r="AE22" t="n">
        <v>1154510.543927122</v>
      </c>
      <c r="AF22" t="n">
        <v>6.151790563821982e-06</v>
      </c>
      <c r="AG22" t="n">
        <v>3.247083333333334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1.2828</v>
      </c>
      <c r="E23" t="n">
        <v>77.95</v>
      </c>
      <c r="F23" t="n">
        <v>75.29000000000001</v>
      </c>
      <c r="G23" t="n">
        <v>188.24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629.5700000000001</v>
      </c>
      <c r="Q23" t="n">
        <v>1220.59</v>
      </c>
      <c r="R23" t="n">
        <v>178.23</v>
      </c>
      <c r="S23" t="n">
        <v>112.51</v>
      </c>
      <c r="T23" t="n">
        <v>18365.88</v>
      </c>
      <c r="U23" t="n">
        <v>0.63</v>
      </c>
      <c r="V23" t="n">
        <v>0.76</v>
      </c>
      <c r="W23" t="n">
        <v>7.32</v>
      </c>
      <c r="X23" t="n">
        <v>1.1</v>
      </c>
      <c r="Y23" t="n">
        <v>0.5</v>
      </c>
      <c r="Z23" t="n">
        <v>10</v>
      </c>
      <c r="AA23" t="n">
        <v>815.4207510643414</v>
      </c>
      <c r="AB23" t="n">
        <v>1160.28536333504</v>
      </c>
      <c r="AC23" t="n">
        <v>1051.59645177637</v>
      </c>
      <c r="AD23" t="n">
        <v>815420.7510643414</v>
      </c>
      <c r="AE23" t="n">
        <v>1160285.36333504</v>
      </c>
      <c r="AF23" t="n">
        <v>6.149872923371913e-06</v>
      </c>
      <c r="AG23" t="n">
        <v>3.247916666666667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0.8419</v>
      </c>
      <c r="E2" t="n">
        <v>118.77</v>
      </c>
      <c r="F2" t="n">
        <v>104.74</v>
      </c>
      <c r="G2" t="n">
        <v>9.82</v>
      </c>
      <c r="H2" t="n">
        <v>0.2</v>
      </c>
      <c r="I2" t="n">
        <v>640</v>
      </c>
      <c r="J2" t="n">
        <v>89.87</v>
      </c>
      <c r="K2" t="n">
        <v>37.55</v>
      </c>
      <c r="L2" t="n">
        <v>1</v>
      </c>
      <c r="M2" t="n">
        <v>638</v>
      </c>
      <c r="N2" t="n">
        <v>11.32</v>
      </c>
      <c r="O2" t="n">
        <v>11317.98</v>
      </c>
      <c r="P2" t="n">
        <v>877.95</v>
      </c>
      <c r="Q2" t="n">
        <v>1220.77</v>
      </c>
      <c r="R2" t="n">
        <v>1177.3</v>
      </c>
      <c r="S2" t="n">
        <v>112.51</v>
      </c>
      <c r="T2" t="n">
        <v>514819.35</v>
      </c>
      <c r="U2" t="n">
        <v>0.1</v>
      </c>
      <c r="V2" t="n">
        <v>0.55</v>
      </c>
      <c r="W2" t="n">
        <v>8.32</v>
      </c>
      <c r="X2" t="n">
        <v>30.53</v>
      </c>
      <c r="Y2" t="n">
        <v>0.5</v>
      </c>
      <c r="Z2" t="n">
        <v>10</v>
      </c>
      <c r="AA2" t="n">
        <v>1630.312514471937</v>
      </c>
      <c r="AB2" t="n">
        <v>2319.818015097918</v>
      </c>
      <c r="AC2" t="n">
        <v>2102.510701705237</v>
      </c>
      <c r="AD2" t="n">
        <v>1630312.514471937</v>
      </c>
      <c r="AE2" t="n">
        <v>2319818.015097918</v>
      </c>
      <c r="AF2" t="n">
        <v>4.589385977784621e-06</v>
      </c>
      <c r="AG2" t="n">
        <v>4.94875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1.076</v>
      </c>
      <c r="E3" t="n">
        <v>92.94</v>
      </c>
      <c r="F3" t="n">
        <v>86.12</v>
      </c>
      <c r="G3" t="n">
        <v>20.03</v>
      </c>
      <c r="H3" t="n">
        <v>0.39</v>
      </c>
      <c r="I3" t="n">
        <v>258</v>
      </c>
      <c r="J3" t="n">
        <v>91.09999999999999</v>
      </c>
      <c r="K3" t="n">
        <v>37.55</v>
      </c>
      <c r="L3" t="n">
        <v>2</v>
      </c>
      <c r="M3" t="n">
        <v>256</v>
      </c>
      <c r="N3" t="n">
        <v>11.54</v>
      </c>
      <c r="O3" t="n">
        <v>11468.97</v>
      </c>
      <c r="P3" t="n">
        <v>711.9299999999999</v>
      </c>
      <c r="Q3" t="n">
        <v>1220.63</v>
      </c>
      <c r="R3" t="n">
        <v>545.39</v>
      </c>
      <c r="S3" t="n">
        <v>112.51</v>
      </c>
      <c r="T3" t="n">
        <v>200776.09</v>
      </c>
      <c r="U3" t="n">
        <v>0.21</v>
      </c>
      <c r="V3" t="n">
        <v>0.67</v>
      </c>
      <c r="W3" t="n">
        <v>7.69</v>
      </c>
      <c r="X3" t="n">
        <v>11.92</v>
      </c>
      <c r="Y3" t="n">
        <v>0.5</v>
      </c>
      <c r="Z3" t="n">
        <v>10</v>
      </c>
      <c r="AA3" t="n">
        <v>1047.212257840016</v>
      </c>
      <c r="AB3" t="n">
        <v>1490.108086519538</v>
      </c>
      <c r="AC3" t="n">
        <v>1350.523264417619</v>
      </c>
      <c r="AD3" t="n">
        <v>1047212.257840016</v>
      </c>
      <c r="AE3" t="n">
        <v>1490108.086519538</v>
      </c>
      <c r="AF3" t="n">
        <v>5.865517653042228e-06</v>
      </c>
      <c r="AG3" t="n">
        <v>3.8725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1.1551</v>
      </c>
      <c r="E4" t="n">
        <v>86.56999999999999</v>
      </c>
      <c r="F4" t="n">
        <v>81.59</v>
      </c>
      <c r="G4" t="n">
        <v>30.41</v>
      </c>
      <c r="H4" t="n">
        <v>0.57</v>
      </c>
      <c r="I4" t="n">
        <v>161</v>
      </c>
      <c r="J4" t="n">
        <v>92.31999999999999</v>
      </c>
      <c r="K4" t="n">
        <v>37.55</v>
      </c>
      <c r="L4" t="n">
        <v>3</v>
      </c>
      <c r="M4" t="n">
        <v>159</v>
      </c>
      <c r="N4" t="n">
        <v>11.77</v>
      </c>
      <c r="O4" t="n">
        <v>11620.34</v>
      </c>
      <c r="P4" t="n">
        <v>664.61</v>
      </c>
      <c r="Q4" t="n">
        <v>1220.55</v>
      </c>
      <c r="R4" t="n">
        <v>392.34</v>
      </c>
      <c r="S4" t="n">
        <v>112.51</v>
      </c>
      <c r="T4" t="n">
        <v>124733.63</v>
      </c>
      <c r="U4" t="n">
        <v>0.29</v>
      </c>
      <c r="V4" t="n">
        <v>0.7</v>
      </c>
      <c r="W4" t="n">
        <v>7.52</v>
      </c>
      <c r="X4" t="n">
        <v>7.39</v>
      </c>
      <c r="Y4" t="n">
        <v>0.5</v>
      </c>
      <c r="Z4" t="n">
        <v>10</v>
      </c>
      <c r="AA4" t="n">
        <v>918.0420004111775</v>
      </c>
      <c r="AB4" t="n">
        <v>1306.308055827071</v>
      </c>
      <c r="AC4" t="n">
        <v>1183.940571728102</v>
      </c>
      <c r="AD4" t="n">
        <v>918042.0004111775</v>
      </c>
      <c r="AE4" t="n">
        <v>1306308.055827071</v>
      </c>
      <c r="AF4" t="n">
        <v>6.296709517685017e-06</v>
      </c>
      <c r="AG4" t="n">
        <v>3.607083333333333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1.1963</v>
      </c>
      <c r="E5" t="n">
        <v>83.59</v>
      </c>
      <c r="F5" t="n">
        <v>79.45999999999999</v>
      </c>
      <c r="G5" t="n">
        <v>41.1</v>
      </c>
      <c r="H5" t="n">
        <v>0.75</v>
      </c>
      <c r="I5" t="n">
        <v>116</v>
      </c>
      <c r="J5" t="n">
        <v>93.55</v>
      </c>
      <c r="K5" t="n">
        <v>37.55</v>
      </c>
      <c r="L5" t="n">
        <v>4</v>
      </c>
      <c r="M5" t="n">
        <v>114</v>
      </c>
      <c r="N5" t="n">
        <v>12</v>
      </c>
      <c r="O5" t="n">
        <v>11772.07</v>
      </c>
      <c r="P5" t="n">
        <v>638.1900000000001</v>
      </c>
      <c r="Q5" t="n">
        <v>1220.56</v>
      </c>
      <c r="R5" t="n">
        <v>320.61</v>
      </c>
      <c r="S5" t="n">
        <v>112.51</v>
      </c>
      <c r="T5" t="n">
        <v>89095.24000000001</v>
      </c>
      <c r="U5" t="n">
        <v>0.35</v>
      </c>
      <c r="V5" t="n">
        <v>0.72</v>
      </c>
      <c r="W5" t="n">
        <v>7.43</v>
      </c>
      <c r="X5" t="n">
        <v>5.26</v>
      </c>
      <c r="Y5" t="n">
        <v>0.5</v>
      </c>
      <c r="Z5" t="n">
        <v>10</v>
      </c>
      <c r="AA5" t="n">
        <v>856.8824678258544</v>
      </c>
      <c r="AB5" t="n">
        <v>1219.282418578402</v>
      </c>
      <c r="AC5" t="n">
        <v>1105.066999556828</v>
      </c>
      <c r="AD5" t="n">
        <v>856882.4678258544</v>
      </c>
      <c r="AE5" t="n">
        <v>1219282.418578402</v>
      </c>
      <c r="AF5" t="n">
        <v>6.52129997057102e-06</v>
      </c>
      <c r="AG5" t="n">
        <v>3.482916666666667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1.2208</v>
      </c>
      <c r="E6" t="n">
        <v>81.91</v>
      </c>
      <c r="F6" t="n">
        <v>78.27</v>
      </c>
      <c r="G6" t="n">
        <v>52.18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88</v>
      </c>
      <c r="N6" t="n">
        <v>12.23</v>
      </c>
      <c r="O6" t="n">
        <v>11924.18</v>
      </c>
      <c r="P6" t="n">
        <v>619.09</v>
      </c>
      <c r="Q6" t="n">
        <v>1220.56</v>
      </c>
      <c r="R6" t="n">
        <v>279.89</v>
      </c>
      <c r="S6" t="n">
        <v>112.51</v>
      </c>
      <c r="T6" t="n">
        <v>68863.89999999999</v>
      </c>
      <c r="U6" t="n">
        <v>0.4</v>
      </c>
      <c r="V6" t="n">
        <v>0.73</v>
      </c>
      <c r="W6" t="n">
        <v>7.4</v>
      </c>
      <c r="X6" t="n">
        <v>4.07</v>
      </c>
      <c r="Y6" t="n">
        <v>0.5</v>
      </c>
      <c r="Z6" t="n">
        <v>10</v>
      </c>
      <c r="AA6" t="n">
        <v>820.1540169401828</v>
      </c>
      <c r="AB6" t="n">
        <v>1167.020461883052</v>
      </c>
      <c r="AC6" t="n">
        <v>1057.700644726883</v>
      </c>
      <c r="AD6" t="n">
        <v>820154.0169401828</v>
      </c>
      <c r="AE6" t="n">
        <v>1167020.461883052</v>
      </c>
      <c r="AF6" t="n">
        <v>6.654854972894008e-06</v>
      </c>
      <c r="AG6" t="n">
        <v>3.412916666666666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1.2375</v>
      </c>
      <c r="E7" t="n">
        <v>80.81</v>
      </c>
      <c r="F7" t="n">
        <v>77.48999999999999</v>
      </c>
      <c r="G7" t="n">
        <v>63.69</v>
      </c>
      <c r="H7" t="n">
        <v>1.1</v>
      </c>
      <c r="I7" t="n">
        <v>73</v>
      </c>
      <c r="J7" t="n">
        <v>96.02</v>
      </c>
      <c r="K7" t="n">
        <v>37.55</v>
      </c>
      <c r="L7" t="n">
        <v>6</v>
      </c>
      <c r="M7" t="n">
        <v>71</v>
      </c>
      <c r="N7" t="n">
        <v>12.47</v>
      </c>
      <c r="O7" t="n">
        <v>12076.67</v>
      </c>
      <c r="P7" t="n">
        <v>602.5</v>
      </c>
      <c r="Q7" t="n">
        <v>1220.58</v>
      </c>
      <c r="R7" t="n">
        <v>253.72</v>
      </c>
      <c r="S7" t="n">
        <v>112.51</v>
      </c>
      <c r="T7" t="n">
        <v>55867.71</v>
      </c>
      <c r="U7" t="n">
        <v>0.44</v>
      </c>
      <c r="V7" t="n">
        <v>0.74</v>
      </c>
      <c r="W7" t="n">
        <v>7.36</v>
      </c>
      <c r="X7" t="n">
        <v>3.29</v>
      </c>
      <c r="Y7" t="n">
        <v>0.5</v>
      </c>
      <c r="Z7" t="n">
        <v>10</v>
      </c>
      <c r="AA7" t="n">
        <v>793.2971401437857</v>
      </c>
      <c r="AB7" t="n">
        <v>1128.805048538373</v>
      </c>
      <c r="AC7" t="n">
        <v>1023.06503322445</v>
      </c>
      <c r="AD7" t="n">
        <v>793297.1401437856</v>
      </c>
      <c r="AE7" t="n">
        <v>1128805.048538373</v>
      </c>
      <c r="AF7" t="n">
        <v>6.745890423457024e-06</v>
      </c>
      <c r="AG7" t="n">
        <v>3.367083333333333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1.2487</v>
      </c>
      <c r="E8" t="n">
        <v>80.09</v>
      </c>
      <c r="F8" t="n">
        <v>76.97</v>
      </c>
      <c r="G8" t="n">
        <v>74.48999999999999</v>
      </c>
      <c r="H8" t="n">
        <v>1.27</v>
      </c>
      <c r="I8" t="n">
        <v>62</v>
      </c>
      <c r="J8" t="n">
        <v>97.26000000000001</v>
      </c>
      <c r="K8" t="n">
        <v>37.55</v>
      </c>
      <c r="L8" t="n">
        <v>7</v>
      </c>
      <c r="M8" t="n">
        <v>60</v>
      </c>
      <c r="N8" t="n">
        <v>12.71</v>
      </c>
      <c r="O8" t="n">
        <v>12229.54</v>
      </c>
      <c r="P8" t="n">
        <v>588.85</v>
      </c>
      <c r="Q8" t="n">
        <v>1220.57</v>
      </c>
      <c r="R8" t="n">
        <v>236.18</v>
      </c>
      <c r="S8" t="n">
        <v>112.51</v>
      </c>
      <c r="T8" t="n">
        <v>47150.71</v>
      </c>
      <c r="U8" t="n">
        <v>0.48</v>
      </c>
      <c r="V8" t="n">
        <v>0.75</v>
      </c>
      <c r="W8" t="n">
        <v>7.35</v>
      </c>
      <c r="X8" t="n">
        <v>2.77</v>
      </c>
      <c r="Y8" t="n">
        <v>0.5</v>
      </c>
      <c r="Z8" t="n">
        <v>10</v>
      </c>
      <c r="AA8" t="n">
        <v>773.756382182494</v>
      </c>
      <c r="AB8" t="n">
        <v>1100.999948629688</v>
      </c>
      <c r="AC8" t="n">
        <v>997.8645564027679</v>
      </c>
      <c r="AD8" t="n">
        <v>773756.382182494</v>
      </c>
      <c r="AE8" t="n">
        <v>1100999.948629688</v>
      </c>
      <c r="AF8" t="n">
        <v>6.806944138804674e-06</v>
      </c>
      <c r="AG8" t="n">
        <v>3.337083333333334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1.257</v>
      </c>
      <c r="E9" t="n">
        <v>79.56</v>
      </c>
      <c r="F9" t="n">
        <v>76.61</v>
      </c>
      <c r="G9" t="n">
        <v>86.73</v>
      </c>
      <c r="H9" t="n">
        <v>1.43</v>
      </c>
      <c r="I9" t="n">
        <v>53</v>
      </c>
      <c r="J9" t="n">
        <v>98.5</v>
      </c>
      <c r="K9" t="n">
        <v>37.55</v>
      </c>
      <c r="L9" t="n">
        <v>8</v>
      </c>
      <c r="M9" t="n">
        <v>51</v>
      </c>
      <c r="N9" t="n">
        <v>12.95</v>
      </c>
      <c r="O9" t="n">
        <v>12382.79</v>
      </c>
      <c r="P9" t="n">
        <v>574.3200000000001</v>
      </c>
      <c r="Q9" t="n">
        <v>1220.55</v>
      </c>
      <c r="R9" t="n">
        <v>223.81</v>
      </c>
      <c r="S9" t="n">
        <v>112.51</v>
      </c>
      <c r="T9" t="n">
        <v>41008.02</v>
      </c>
      <c r="U9" t="n">
        <v>0.5</v>
      </c>
      <c r="V9" t="n">
        <v>0.75</v>
      </c>
      <c r="W9" t="n">
        <v>7.34</v>
      </c>
      <c r="X9" t="n">
        <v>2.42</v>
      </c>
      <c r="Y9" t="n">
        <v>0.5</v>
      </c>
      <c r="Z9" t="n">
        <v>10</v>
      </c>
      <c r="AA9" t="n">
        <v>756.2146646881295</v>
      </c>
      <c r="AB9" t="n">
        <v>1076.039340219977</v>
      </c>
      <c r="AC9" t="n">
        <v>975.2421153487977</v>
      </c>
      <c r="AD9" t="n">
        <v>756214.6646881294</v>
      </c>
      <c r="AE9" t="n">
        <v>1076039.340219977</v>
      </c>
      <c r="AF9" t="n">
        <v>6.852189302856951e-06</v>
      </c>
      <c r="AG9" t="n">
        <v>3.315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1.2646</v>
      </c>
      <c r="E10" t="n">
        <v>79.06999999999999</v>
      </c>
      <c r="F10" t="n">
        <v>76.26000000000001</v>
      </c>
      <c r="G10" t="n">
        <v>99.48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562.71</v>
      </c>
      <c r="Q10" t="n">
        <v>1220.56</v>
      </c>
      <c r="R10" t="n">
        <v>212.05</v>
      </c>
      <c r="S10" t="n">
        <v>112.51</v>
      </c>
      <c r="T10" t="n">
        <v>35163.23</v>
      </c>
      <c r="U10" t="n">
        <v>0.53</v>
      </c>
      <c r="V10" t="n">
        <v>0.75</v>
      </c>
      <c r="W10" t="n">
        <v>7.33</v>
      </c>
      <c r="X10" t="n">
        <v>2.06</v>
      </c>
      <c r="Y10" t="n">
        <v>0.5</v>
      </c>
      <c r="Z10" t="n">
        <v>10</v>
      </c>
      <c r="AA10" t="n">
        <v>741.563768649532</v>
      </c>
      <c r="AB10" t="n">
        <v>1055.192163825288</v>
      </c>
      <c r="AC10" t="n">
        <v>956.3477834723728</v>
      </c>
      <c r="AD10" t="n">
        <v>741563.768649532</v>
      </c>
      <c r="AE10" t="n">
        <v>1055192.163825288</v>
      </c>
      <c r="AF10" t="n">
        <v>6.893618609700001e-06</v>
      </c>
      <c r="AG10" t="n">
        <v>3.294583333333333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1.2701</v>
      </c>
      <c r="E11" t="n">
        <v>78.73</v>
      </c>
      <c r="F11" t="n">
        <v>76.02</v>
      </c>
      <c r="G11" t="n">
        <v>111.24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548</v>
      </c>
      <c r="Q11" t="n">
        <v>1220.56</v>
      </c>
      <c r="R11" t="n">
        <v>203.95</v>
      </c>
      <c r="S11" t="n">
        <v>112.51</v>
      </c>
      <c r="T11" t="n">
        <v>31142.26</v>
      </c>
      <c r="U11" t="n">
        <v>0.55</v>
      </c>
      <c r="V11" t="n">
        <v>0.75</v>
      </c>
      <c r="W11" t="n">
        <v>7.31</v>
      </c>
      <c r="X11" t="n">
        <v>1.82</v>
      </c>
      <c r="Y11" t="n">
        <v>0.5</v>
      </c>
      <c r="Z11" t="n">
        <v>10</v>
      </c>
      <c r="AA11" t="n">
        <v>726.3477404246705</v>
      </c>
      <c r="AB11" t="n">
        <v>1033.540844780052</v>
      </c>
      <c r="AC11" t="n">
        <v>936.7246364399874</v>
      </c>
      <c r="AD11" t="n">
        <v>726347.7404246705</v>
      </c>
      <c r="AE11" t="n">
        <v>1033540.844780052</v>
      </c>
      <c r="AF11" t="n">
        <v>6.923600344915366e-06</v>
      </c>
      <c r="AG11" t="n">
        <v>3.280416666666667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1.2749</v>
      </c>
      <c r="E12" t="n">
        <v>78.44</v>
      </c>
      <c r="F12" t="n">
        <v>75.81999999999999</v>
      </c>
      <c r="G12" t="n">
        <v>126.36</v>
      </c>
      <c r="H12" t="n">
        <v>1.89</v>
      </c>
      <c r="I12" t="n">
        <v>36</v>
      </c>
      <c r="J12" t="n">
        <v>102.25</v>
      </c>
      <c r="K12" t="n">
        <v>37.55</v>
      </c>
      <c r="L12" t="n">
        <v>11</v>
      </c>
      <c r="M12" t="n">
        <v>30</v>
      </c>
      <c r="N12" t="n">
        <v>13.7</v>
      </c>
      <c r="O12" t="n">
        <v>12844.88</v>
      </c>
      <c r="P12" t="n">
        <v>535.8</v>
      </c>
      <c r="Q12" t="n">
        <v>1220.57</v>
      </c>
      <c r="R12" t="n">
        <v>196.99</v>
      </c>
      <c r="S12" t="n">
        <v>112.51</v>
      </c>
      <c r="T12" t="n">
        <v>27684.8</v>
      </c>
      <c r="U12" t="n">
        <v>0.57</v>
      </c>
      <c r="V12" t="n">
        <v>0.76</v>
      </c>
      <c r="W12" t="n">
        <v>7.31</v>
      </c>
      <c r="X12" t="n">
        <v>1.62</v>
      </c>
      <c r="Y12" t="n">
        <v>0.5</v>
      </c>
      <c r="Z12" t="n">
        <v>10</v>
      </c>
      <c r="AA12" t="n">
        <v>713.6928155091696</v>
      </c>
      <c r="AB12" t="n">
        <v>1015.533792427762</v>
      </c>
      <c r="AC12" t="n">
        <v>920.4043819931063</v>
      </c>
      <c r="AD12" t="n">
        <v>713692.8155091696</v>
      </c>
      <c r="AE12" t="n">
        <v>1015533.792427762</v>
      </c>
      <c r="AF12" t="n">
        <v>6.949766222921502e-06</v>
      </c>
      <c r="AG12" t="n">
        <v>3.268333333333333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1.2785</v>
      </c>
      <c r="E13" t="n">
        <v>78.22</v>
      </c>
      <c r="F13" t="n">
        <v>75.65000000000001</v>
      </c>
      <c r="G13" t="n">
        <v>137.55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19</v>
      </c>
      <c r="N13" t="n">
        <v>13.95</v>
      </c>
      <c r="O13" t="n">
        <v>12999.7</v>
      </c>
      <c r="P13" t="n">
        <v>527.16</v>
      </c>
      <c r="Q13" t="n">
        <v>1220.58</v>
      </c>
      <c r="R13" t="n">
        <v>190.96</v>
      </c>
      <c r="S13" t="n">
        <v>112.51</v>
      </c>
      <c r="T13" t="n">
        <v>24682.83</v>
      </c>
      <c r="U13" t="n">
        <v>0.59</v>
      </c>
      <c r="V13" t="n">
        <v>0.76</v>
      </c>
      <c r="W13" t="n">
        <v>7.32</v>
      </c>
      <c r="X13" t="n">
        <v>1.45</v>
      </c>
      <c r="Y13" t="n">
        <v>0.5</v>
      </c>
      <c r="Z13" t="n">
        <v>10</v>
      </c>
      <c r="AA13" t="n">
        <v>704.5733987370622</v>
      </c>
      <c r="AB13" t="n">
        <v>1002.557515102201</v>
      </c>
      <c r="AC13" t="n">
        <v>908.6436482770456</v>
      </c>
      <c r="AD13" t="n">
        <v>704573.3987370622</v>
      </c>
      <c r="AE13" t="n">
        <v>1002557.515102201</v>
      </c>
      <c r="AF13" t="n">
        <v>6.969390631426104e-06</v>
      </c>
      <c r="AG13" t="n">
        <v>3.259166666666667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1.2791</v>
      </c>
      <c r="E14" t="n">
        <v>78.18000000000001</v>
      </c>
      <c r="F14" t="n">
        <v>75.63</v>
      </c>
      <c r="G14" t="n">
        <v>141.81</v>
      </c>
      <c r="H14" t="n">
        <v>2.18</v>
      </c>
      <c r="I14" t="n">
        <v>32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527.74</v>
      </c>
      <c r="Q14" t="n">
        <v>1220.56</v>
      </c>
      <c r="R14" t="n">
        <v>190.03</v>
      </c>
      <c r="S14" t="n">
        <v>112.51</v>
      </c>
      <c r="T14" t="n">
        <v>24225.18</v>
      </c>
      <c r="U14" t="n">
        <v>0.59</v>
      </c>
      <c r="V14" t="n">
        <v>0.76</v>
      </c>
      <c r="W14" t="n">
        <v>7.32</v>
      </c>
      <c r="X14" t="n">
        <v>1.44</v>
      </c>
      <c r="Y14" t="n">
        <v>0.5</v>
      </c>
      <c r="Z14" t="n">
        <v>10</v>
      </c>
      <c r="AA14" t="n">
        <v>704.6058646346986</v>
      </c>
      <c r="AB14" t="n">
        <v>1002.603711750723</v>
      </c>
      <c r="AC14" t="n">
        <v>908.68551748716</v>
      </c>
      <c r="AD14" t="n">
        <v>704605.8646346986</v>
      </c>
      <c r="AE14" t="n">
        <v>1002603.711750723</v>
      </c>
      <c r="AF14" t="n">
        <v>6.972661366176871e-06</v>
      </c>
      <c r="AG14" t="n">
        <v>3.2575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1.2789</v>
      </c>
      <c r="E15" t="n">
        <v>78.19</v>
      </c>
      <c r="F15" t="n">
        <v>75.65000000000001</v>
      </c>
      <c r="G15" t="n">
        <v>141.84</v>
      </c>
      <c r="H15" t="n">
        <v>2.33</v>
      </c>
      <c r="I15" t="n">
        <v>32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532.87</v>
      </c>
      <c r="Q15" t="n">
        <v>1220.56</v>
      </c>
      <c r="R15" t="n">
        <v>190.03</v>
      </c>
      <c r="S15" t="n">
        <v>112.51</v>
      </c>
      <c r="T15" t="n">
        <v>24225.72</v>
      </c>
      <c r="U15" t="n">
        <v>0.59</v>
      </c>
      <c r="V15" t="n">
        <v>0.76</v>
      </c>
      <c r="W15" t="n">
        <v>7.34</v>
      </c>
      <c r="X15" t="n">
        <v>1.45</v>
      </c>
      <c r="Y15" t="n">
        <v>0.5</v>
      </c>
      <c r="Z15" t="n">
        <v>10</v>
      </c>
      <c r="AA15" t="n">
        <v>708.6445715224982</v>
      </c>
      <c r="AB15" t="n">
        <v>1008.35050257325</v>
      </c>
      <c r="AC15" t="n">
        <v>913.8939817400396</v>
      </c>
      <c r="AD15" t="n">
        <v>708644.5715224982</v>
      </c>
      <c r="AE15" t="n">
        <v>1008350.50257325</v>
      </c>
      <c r="AF15" t="n">
        <v>6.971571121259949e-06</v>
      </c>
      <c r="AG15" t="n">
        <v>3.257916666666667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0.8419</v>
      </c>
      <c r="E42" t="n">
        <v>118.77</v>
      </c>
      <c r="F42" t="n">
        <v>104.74</v>
      </c>
      <c r="G42" t="n">
        <v>9.82</v>
      </c>
      <c r="H42" t="n">
        <v>0.2</v>
      </c>
      <c r="I42" t="n">
        <v>640</v>
      </c>
      <c r="J42" t="n">
        <v>89.87</v>
      </c>
      <c r="K42" t="n">
        <v>37.55</v>
      </c>
      <c r="L42" t="n">
        <v>1</v>
      </c>
      <c r="M42" t="n">
        <v>638</v>
      </c>
      <c r="N42" t="n">
        <v>11.32</v>
      </c>
      <c r="O42" t="n">
        <v>11317.98</v>
      </c>
      <c r="P42" t="n">
        <v>877.95</v>
      </c>
      <c r="Q42" t="n">
        <v>1220.77</v>
      </c>
      <c r="R42" t="n">
        <v>1177.3</v>
      </c>
      <c r="S42" t="n">
        <v>112.51</v>
      </c>
      <c r="T42" t="n">
        <v>514819.35</v>
      </c>
      <c r="U42" t="n">
        <v>0.1</v>
      </c>
      <c r="V42" t="n">
        <v>0.55</v>
      </c>
      <c r="W42" t="n">
        <v>8.32</v>
      </c>
      <c r="X42" t="n">
        <v>30.53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1.076</v>
      </c>
      <c r="E43" t="n">
        <v>92.94</v>
      </c>
      <c r="F43" t="n">
        <v>86.12</v>
      </c>
      <c r="G43" t="n">
        <v>20.03</v>
      </c>
      <c r="H43" t="n">
        <v>0.39</v>
      </c>
      <c r="I43" t="n">
        <v>258</v>
      </c>
      <c r="J43" t="n">
        <v>91.09999999999999</v>
      </c>
      <c r="K43" t="n">
        <v>37.55</v>
      </c>
      <c r="L43" t="n">
        <v>2</v>
      </c>
      <c r="M43" t="n">
        <v>256</v>
      </c>
      <c r="N43" t="n">
        <v>11.54</v>
      </c>
      <c r="O43" t="n">
        <v>11468.97</v>
      </c>
      <c r="P43" t="n">
        <v>711.9299999999999</v>
      </c>
      <c r="Q43" t="n">
        <v>1220.63</v>
      </c>
      <c r="R43" t="n">
        <v>545.39</v>
      </c>
      <c r="S43" t="n">
        <v>112.51</v>
      </c>
      <c r="T43" t="n">
        <v>200776.09</v>
      </c>
      <c r="U43" t="n">
        <v>0.21</v>
      </c>
      <c r="V43" t="n">
        <v>0.67</v>
      </c>
      <c r="W43" t="n">
        <v>7.69</v>
      </c>
      <c r="X43" t="n">
        <v>11.92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1.1551</v>
      </c>
      <c r="E44" t="n">
        <v>86.56999999999999</v>
      </c>
      <c r="F44" t="n">
        <v>81.59</v>
      </c>
      <c r="G44" t="n">
        <v>30.41</v>
      </c>
      <c r="H44" t="n">
        <v>0.57</v>
      </c>
      <c r="I44" t="n">
        <v>161</v>
      </c>
      <c r="J44" t="n">
        <v>92.31999999999999</v>
      </c>
      <c r="K44" t="n">
        <v>37.55</v>
      </c>
      <c r="L44" t="n">
        <v>3</v>
      </c>
      <c r="M44" t="n">
        <v>159</v>
      </c>
      <c r="N44" t="n">
        <v>11.77</v>
      </c>
      <c r="O44" t="n">
        <v>11620.34</v>
      </c>
      <c r="P44" t="n">
        <v>664.61</v>
      </c>
      <c r="Q44" t="n">
        <v>1220.55</v>
      </c>
      <c r="R44" t="n">
        <v>392.34</v>
      </c>
      <c r="S44" t="n">
        <v>112.51</v>
      </c>
      <c r="T44" t="n">
        <v>124733.63</v>
      </c>
      <c r="U44" t="n">
        <v>0.29</v>
      </c>
      <c r="V44" t="n">
        <v>0.7</v>
      </c>
      <c r="W44" t="n">
        <v>7.52</v>
      </c>
      <c r="X44" t="n">
        <v>7.39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1.1963</v>
      </c>
      <c r="E45" t="n">
        <v>83.59</v>
      </c>
      <c r="F45" t="n">
        <v>79.45999999999999</v>
      </c>
      <c r="G45" t="n">
        <v>41.1</v>
      </c>
      <c r="H45" t="n">
        <v>0.75</v>
      </c>
      <c r="I45" t="n">
        <v>116</v>
      </c>
      <c r="J45" t="n">
        <v>93.55</v>
      </c>
      <c r="K45" t="n">
        <v>37.55</v>
      </c>
      <c r="L45" t="n">
        <v>4</v>
      </c>
      <c r="M45" t="n">
        <v>114</v>
      </c>
      <c r="N45" t="n">
        <v>12</v>
      </c>
      <c r="O45" t="n">
        <v>11772.07</v>
      </c>
      <c r="P45" t="n">
        <v>638.1900000000001</v>
      </c>
      <c r="Q45" t="n">
        <v>1220.56</v>
      </c>
      <c r="R45" t="n">
        <v>320.61</v>
      </c>
      <c r="S45" t="n">
        <v>112.51</v>
      </c>
      <c r="T45" t="n">
        <v>89095.24000000001</v>
      </c>
      <c r="U45" t="n">
        <v>0.35</v>
      </c>
      <c r="V45" t="n">
        <v>0.72</v>
      </c>
      <c r="W45" t="n">
        <v>7.43</v>
      </c>
      <c r="X45" t="n">
        <v>5.26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1.2208</v>
      </c>
      <c r="E46" t="n">
        <v>81.91</v>
      </c>
      <c r="F46" t="n">
        <v>78.27</v>
      </c>
      <c r="G46" t="n">
        <v>52.18</v>
      </c>
      <c r="H46" t="n">
        <v>0.93</v>
      </c>
      <c r="I46" t="n">
        <v>90</v>
      </c>
      <c r="J46" t="n">
        <v>94.79000000000001</v>
      </c>
      <c r="K46" t="n">
        <v>37.55</v>
      </c>
      <c r="L46" t="n">
        <v>5</v>
      </c>
      <c r="M46" t="n">
        <v>88</v>
      </c>
      <c r="N46" t="n">
        <v>12.23</v>
      </c>
      <c r="O46" t="n">
        <v>11924.18</v>
      </c>
      <c r="P46" t="n">
        <v>619.09</v>
      </c>
      <c r="Q46" t="n">
        <v>1220.56</v>
      </c>
      <c r="R46" t="n">
        <v>279.89</v>
      </c>
      <c r="S46" t="n">
        <v>112.51</v>
      </c>
      <c r="T46" t="n">
        <v>68863.89999999999</v>
      </c>
      <c r="U46" t="n">
        <v>0.4</v>
      </c>
      <c r="V46" t="n">
        <v>0.73</v>
      </c>
      <c r="W46" t="n">
        <v>7.4</v>
      </c>
      <c r="X46" t="n">
        <v>4.07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1.2375</v>
      </c>
      <c r="E47" t="n">
        <v>80.81</v>
      </c>
      <c r="F47" t="n">
        <v>77.48999999999999</v>
      </c>
      <c r="G47" t="n">
        <v>63.69</v>
      </c>
      <c r="H47" t="n">
        <v>1.1</v>
      </c>
      <c r="I47" t="n">
        <v>73</v>
      </c>
      <c r="J47" t="n">
        <v>96.02</v>
      </c>
      <c r="K47" t="n">
        <v>37.55</v>
      </c>
      <c r="L47" t="n">
        <v>6</v>
      </c>
      <c r="M47" t="n">
        <v>71</v>
      </c>
      <c r="N47" t="n">
        <v>12.47</v>
      </c>
      <c r="O47" t="n">
        <v>12076.67</v>
      </c>
      <c r="P47" t="n">
        <v>602.5</v>
      </c>
      <c r="Q47" t="n">
        <v>1220.58</v>
      </c>
      <c r="R47" t="n">
        <v>253.72</v>
      </c>
      <c r="S47" t="n">
        <v>112.51</v>
      </c>
      <c r="T47" t="n">
        <v>55867.71</v>
      </c>
      <c r="U47" t="n">
        <v>0.44</v>
      </c>
      <c r="V47" t="n">
        <v>0.74</v>
      </c>
      <c r="W47" t="n">
        <v>7.36</v>
      </c>
      <c r="X47" t="n">
        <v>3.29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1.2487</v>
      </c>
      <c r="E48" t="n">
        <v>80.09</v>
      </c>
      <c r="F48" t="n">
        <v>76.97</v>
      </c>
      <c r="G48" t="n">
        <v>74.48999999999999</v>
      </c>
      <c r="H48" t="n">
        <v>1.27</v>
      </c>
      <c r="I48" t="n">
        <v>62</v>
      </c>
      <c r="J48" t="n">
        <v>97.26000000000001</v>
      </c>
      <c r="K48" t="n">
        <v>37.55</v>
      </c>
      <c r="L48" t="n">
        <v>7</v>
      </c>
      <c r="M48" t="n">
        <v>60</v>
      </c>
      <c r="N48" t="n">
        <v>12.71</v>
      </c>
      <c r="O48" t="n">
        <v>12229.54</v>
      </c>
      <c r="P48" t="n">
        <v>588.85</v>
      </c>
      <c r="Q48" t="n">
        <v>1220.57</v>
      </c>
      <c r="R48" t="n">
        <v>236.18</v>
      </c>
      <c r="S48" t="n">
        <v>112.51</v>
      </c>
      <c r="T48" t="n">
        <v>47150.71</v>
      </c>
      <c r="U48" t="n">
        <v>0.48</v>
      </c>
      <c r="V48" t="n">
        <v>0.75</v>
      </c>
      <c r="W48" t="n">
        <v>7.35</v>
      </c>
      <c r="X48" t="n">
        <v>2.77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1.257</v>
      </c>
      <c r="E49" t="n">
        <v>79.56</v>
      </c>
      <c r="F49" t="n">
        <v>76.61</v>
      </c>
      <c r="G49" t="n">
        <v>86.73</v>
      </c>
      <c r="H49" t="n">
        <v>1.43</v>
      </c>
      <c r="I49" t="n">
        <v>53</v>
      </c>
      <c r="J49" t="n">
        <v>98.5</v>
      </c>
      <c r="K49" t="n">
        <v>37.55</v>
      </c>
      <c r="L49" t="n">
        <v>8</v>
      </c>
      <c r="M49" t="n">
        <v>51</v>
      </c>
      <c r="N49" t="n">
        <v>12.95</v>
      </c>
      <c r="O49" t="n">
        <v>12382.79</v>
      </c>
      <c r="P49" t="n">
        <v>574.3200000000001</v>
      </c>
      <c r="Q49" t="n">
        <v>1220.55</v>
      </c>
      <c r="R49" t="n">
        <v>223.81</v>
      </c>
      <c r="S49" t="n">
        <v>112.51</v>
      </c>
      <c r="T49" t="n">
        <v>41008.02</v>
      </c>
      <c r="U49" t="n">
        <v>0.5</v>
      </c>
      <c r="V49" t="n">
        <v>0.75</v>
      </c>
      <c r="W49" t="n">
        <v>7.34</v>
      </c>
      <c r="X49" t="n">
        <v>2.42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1.2646</v>
      </c>
      <c r="E50" t="n">
        <v>79.06999999999999</v>
      </c>
      <c r="F50" t="n">
        <v>76.26000000000001</v>
      </c>
      <c r="G50" t="n">
        <v>99.48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562.71</v>
      </c>
      <c r="Q50" t="n">
        <v>1220.56</v>
      </c>
      <c r="R50" t="n">
        <v>212.05</v>
      </c>
      <c r="S50" t="n">
        <v>112.51</v>
      </c>
      <c r="T50" t="n">
        <v>35163.23</v>
      </c>
      <c r="U50" t="n">
        <v>0.53</v>
      </c>
      <c r="V50" t="n">
        <v>0.75</v>
      </c>
      <c r="W50" t="n">
        <v>7.33</v>
      </c>
      <c r="X50" t="n">
        <v>2.06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1.2701</v>
      </c>
      <c r="E51" t="n">
        <v>78.73</v>
      </c>
      <c r="F51" t="n">
        <v>76.02</v>
      </c>
      <c r="G51" t="n">
        <v>111.24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548</v>
      </c>
      <c r="Q51" t="n">
        <v>1220.56</v>
      </c>
      <c r="R51" t="n">
        <v>203.95</v>
      </c>
      <c r="S51" t="n">
        <v>112.51</v>
      </c>
      <c r="T51" t="n">
        <v>31142.26</v>
      </c>
      <c r="U51" t="n">
        <v>0.55</v>
      </c>
      <c r="V51" t="n">
        <v>0.75</v>
      </c>
      <c r="W51" t="n">
        <v>7.31</v>
      </c>
      <c r="X51" t="n">
        <v>1.82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1.2749</v>
      </c>
      <c r="E52" t="n">
        <v>78.44</v>
      </c>
      <c r="F52" t="n">
        <v>75.81999999999999</v>
      </c>
      <c r="G52" t="n">
        <v>126.36</v>
      </c>
      <c r="H52" t="n">
        <v>1.89</v>
      </c>
      <c r="I52" t="n">
        <v>36</v>
      </c>
      <c r="J52" t="n">
        <v>102.25</v>
      </c>
      <c r="K52" t="n">
        <v>37.55</v>
      </c>
      <c r="L52" t="n">
        <v>11</v>
      </c>
      <c r="M52" t="n">
        <v>30</v>
      </c>
      <c r="N52" t="n">
        <v>13.7</v>
      </c>
      <c r="O52" t="n">
        <v>12844.88</v>
      </c>
      <c r="P52" t="n">
        <v>535.8</v>
      </c>
      <c r="Q52" t="n">
        <v>1220.57</v>
      </c>
      <c r="R52" t="n">
        <v>196.99</v>
      </c>
      <c r="S52" t="n">
        <v>112.51</v>
      </c>
      <c r="T52" t="n">
        <v>27684.8</v>
      </c>
      <c r="U52" t="n">
        <v>0.57</v>
      </c>
      <c r="V52" t="n">
        <v>0.76</v>
      </c>
      <c r="W52" t="n">
        <v>7.31</v>
      </c>
      <c r="X52" t="n">
        <v>1.62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1.2785</v>
      </c>
      <c r="E53" t="n">
        <v>78.22</v>
      </c>
      <c r="F53" t="n">
        <v>75.65000000000001</v>
      </c>
      <c r="G53" t="n">
        <v>137.55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19</v>
      </c>
      <c r="N53" t="n">
        <v>13.95</v>
      </c>
      <c r="O53" t="n">
        <v>12999.7</v>
      </c>
      <c r="P53" t="n">
        <v>527.16</v>
      </c>
      <c r="Q53" t="n">
        <v>1220.58</v>
      </c>
      <c r="R53" t="n">
        <v>190.96</v>
      </c>
      <c r="S53" t="n">
        <v>112.51</v>
      </c>
      <c r="T53" t="n">
        <v>24682.83</v>
      </c>
      <c r="U53" t="n">
        <v>0.59</v>
      </c>
      <c r="V53" t="n">
        <v>0.76</v>
      </c>
      <c r="W53" t="n">
        <v>7.32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1.2791</v>
      </c>
      <c r="E54" t="n">
        <v>78.18000000000001</v>
      </c>
      <c r="F54" t="n">
        <v>75.63</v>
      </c>
      <c r="G54" t="n">
        <v>141.81</v>
      </c>
      <c r="H54" t="n">
        <v>2.18</v>
      </c>
      <c r="I54" t="n">
        <v>32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527.74</v>
      </c>
      <c r="Q54" t="n">
        <v>1220.56</v>
      </c>
      <c r="R54" t="n">
        <v>190.03</v>
      </c>
      <c r="S54" t="n">
        <v>112.51</v>
      </c>
      <c r="T54" t="n">
        <v>24225.18</v>
      </c>
      <c r="U54" t="n">
        <v>0.59</v>
      </c>
      <c r="V54" t="n">
        <v>0.76</v>
      </c>
      <c r="W54" t="n">
        <v>7.32</v>
      </c>
      <c r="X54" t="n">
        <v>1.44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1.2789</v>
      </c>
      <c r="E55" t="n">
        <v>78.19</v>
      </c>
      <c r="F55" t="n">
        <v>75.65000000000001</v>
      </c>
      <c r="G55" t="n">
        <v>141.84</v>
      </c>
      <c r="H55" t="n">
        <v>2.33</v>
      </c>
      <c r="I55" t="n">
        <v>32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532.87</v>
      </c>
      <c r="Q55" t="n">
        <v>1220.56</v>
      </c>
      <c r="R55" t="n">
        <v>190.03</v>
      </c>
      <c r="S55" t="n">
        <v>112.51</v>
      </c>
      <c r="T55" t="n">
        <v>24225.72</v>
      </c>
      <c r="U55" t="n">
        <v>0.59</v>
      </c>
      <c r="V55" t="n">
        <v>0.76</v>
      </c>
      <c r="W55" t="n">
        <v>7.34</v>
      </c>
      <c r="X55" t="n">
        <v>1.45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0.9254</v>
      </c>
      <c r="E56" t="n">
        <v>108.07</v>
      </c>
      <c r="F56" t="n">
        <v>98.29000000000001</v>
      </c>
      <c r="G56" t="n">
        <v>11.56</v>
      </c>
      <c r="H56" t="n">
        <v>0.24</v>
      </c>
      <c r="I56" t="n">
        <v>510</v>
      </c>
      <c r="J56" t="n">
        <v>71.52</v>
      </c>
      <c r="K56" t="n">
        <v>32.27</v>
      </c>
      <c r="L56" t="n">
        <v>1</v>
      </c>
      <c r="M56" t="n">
        <v>508</v>
      </c>
      <c r="N56" t="n">
        <v>8.25</v>
      </c>
      <c r="O56" t="n">
        <v>9054.6</v>
      </c>
      <c r="P56" t="n">
        <v>701.1</v>
      </c>
      <c r="Q56" t="n">
        <v>1220.72</v>
      </c>
      <c r="R56" t="n">
        <v>959.01</v>
      </c>
      <c r="S56" t="n">
        <v>112.51</v>
      </c>
      <c r="T56" t="n">
        <v>406326.12</v>
      </c>
      <c r="U56" t="n">
        <v>0.12</v>
      </c>
      <c r="V56" t="n">
        <v>0.58</v>
      </c>
      <c r="W56" t="n">
        <v>8.07</v>
      </c>
      <c r="X56" t="n">
        <v>24.08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1.1223</v>
      </c>
      <c r="E57" t="n">
        <v>89.09999999999999</v>
      </c>
      <c r="F57" t="n">
        <v>83.95999999999999</v>
      </c>
      <c r="G57" t="n">
        <v>23.76</v>
      </c>
      <c r="H57" t="n">
        <v>0.48</v>
      </c>
      <c r="I57" t="n">
        <v>212</v>
      </c>
      <c r="J57" t="n">
        <v>72.7</v>
      </c>
      <c r="K57" t="n">
        <v>32.27</v>
      </c>
      <c r="L57" t="n">
        <v>2</v>
      </c>
      <c r="M57" t="n">
        <v>210</v>
      </c>
      <c r="N57" t="n">
        <v>8.43</v>
      </c>
      <c r="O57" t="n">
        <v>9200.25</v>
      </c>
      <c r="P57" t="n">
        <v>586.15</v>
      </c>
      <c r="Q57" t="n">
        <v>1220.57</v>
      </c>
      <c r="R57" t="n">
        <v>472.74</v>
      </c>
      <c r="S57" t="n">
        <v>112.51</v>
      </c>
      <c r="T57" t="n">
        <v>164681.47</v>
      </c>
      <c r="U57" t="n">
        <v>0.24</v>
      </c>
      <c r="V57" t="n">
        <v>0.68</v>
      </c>
      <c r="W57" t="n">
        <v>7.59</v>
      </c>
      <c r="X57" t="n">
        <v>9.76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1.1876</v>
      </c>
      <c r="E58" t="n">
        <v>84.20999999999999</v>
      </c>
      <c r="F58" t="n">
        <v>80.29000000000001</v>
      </c>
      <c r="G58" t="n">
        <v>36.22</v>
      </c>
      <c r="H58" t="n">
        <v>0.71</v>
      </c>
      <c r="I58" t="n">
        <v>133</v>
      </c>
      <c r="J58" t="n">
        <v>73.88</v>
      </c>
      <c r="K58" t="n">
        <v>32.27</v>
      </c>
      <c r="L58" t="n">
        <v>3</v>
      </c>
      <c r="M58" t="n">
        <v>131</v>
      </c>
      <c r="N58" t="n">
        <v>8.609999999999999</v>
      </c>
      <c r="O58" t="n">
        <v>9346.23</v>
      </c>
      <c r="P58" t="n">
        <v>548.41</v>
      </c>
      <c r="Q58" t="n">
        <v>1220.57</v>
      </c>
      <c r="R58" t="n">
        <v>348.84</v>
      </c>
      <c r="S58" t="n">
        <v>112.51</v>
      </c>
      <c r="T58" t="n">
        <v>103124.31</v>
      </c>
      <c r="U58" t="n">
        <v>0.32</v>
      </c>
      <c r="V58" t="n">
        <v>0.71</v>
      </c>
      <c r="W58" t="n">
        <v>7.46</v>
      </c>
      <c r="X58" t="n">
        <v>6.09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1.2219</v>
      </c>
      <c r="E59" t="n">
        <v>81.84</v>
      </c>
      <c r="F59" t="n">
        <v>78.52</v>
      </c>
      <c r="G59" t="n">
        <v>49.59</v>
      </c>
      <c r="H59" t="n">
        <v>0.93</v>
      </c>
      <c r="I59" t="n">
        <v>95</v>
      </c>
      <c r="J59" t="n">
        <v>75.06999999999999</v>
      </c>
      <c r="K59" t="n">
        <v>32.27</v>
      </c>
      <c r="L59" t="n">
        <v>4</v>
      </c>
      <c r="M59" t="n">
        <v>93</v>
      </c>
      <c r="N59" t="n">
        <v>8.800000000000001</v>
      </c>
      <c r="O59" t="n">
        <v>9492.549999999999</v>
      </c>
      <c r="P59" t="n">
        <v>522.89</v>
      </c>
      <c r="Q59" t="n">
        <v>1220.56</v>
      </c>
      <c r="R59" t="n">
        <v>288.93</v>
      </c>
      <c r="S59" t="n">
        <v>112.51</v>
      </c>
      <c r="T59" t="n">
        <v>73362.17999999999</v>
      </c>
      <c r="U59" t="n">
        <v>0.39</v>
      </c>
      <c r="V59" t="n">
        <v>0.73</v>
      </c>
      <c r="W59" t="n">
        <v>7.39</v>
      </c>
      <c r="X59" t="n">
        <v>4.32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1.2428</v>
      </c>
      <c r="E60" t="n">
        <v>80.45999999999999</v>
      </c>
      <c r="F60" t="n">
        <v>77.48</v>
      </c>
      <c r="G60" t="n">
        <v>63.68</v>
      </c>
      <c r="H60" t="n">
        <v>1.15</v>
      </c>
      <c r="I60" t="n">
        <v>73</v>
      </c>
      <c r="J60" t="n">
        <v>76.26000000000001</v>
      </c>
      <c r="K60" t="n">
        <v>32.27</v>
      </c>
      <c r="L60" t="n">
        <v>5</v>
      </c>
      <c r="M60" t="n">
        <v>71</v>
      </c>
      <c r="N60" t="n">
        <v>8.99</v>
      </c>
      <c r="O60" t="n">
        <v>9639.200000000001</v>
      </c>
      <c r="P60" t="n">
        <v>502.15</v>
      </c>
      <c r="Q60" t="n">
        <v>1220.53</v>
      </c>
      <c r="R60" t="n">
        <v>253.58</v>
      </c>
      <c r="S60" t="n">
        <v>112.51</v>
      </c>
      <c r="T60" t="n">
        <v>55797.46</v>
      </c>
      <c r="U60" t="n">
        <v>0.44</v>
      </c>
      <c r="V60" t="n">
        <v>0.74</v>
      </c>
      <c r="W60" t="n">
        <v>7.36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1.2558</v>
      </c>
      <c r="E61" t="n">
        <v>79.63</v>
      </c>
      <c r="F61" t="n">
        <v>76.87</v>
      </c>
      <c r="G61" t="n">
        <v>78.17</v>
      </c>
      <c r="H61" t="n">
        <v>1.36</v>
      </c>
      <c r="I61" t="n">
        <v>59</v>
      </c>
      <c r="J61" t="n">
        <v>77.45</v>
      </c>
      <c r="K61" t="n">
        <v>32.27</v>
      </c>
      <c r="L61" t="n">
        <v>6</v>
      </c>
      <c r="M61" t="n">
        <v>56</v>
      </c>
      <c r="N61" t="n">
        <v>9.18</v>
      </c>
      <c r="O61" t="n">
        <v>9786.190000000001</v>
      </c>
      <c r="P61" t="n">
        <v>484.66</v>
      </c>
      <c r="Q61" t="n">
        <v>1220.55</v>
      </c>
      <c r="R61" t="n">
        <v>232.12</v>
      </c>
      <c r="S61" t="n">
        <v>112.51</v>
      </c>
      <c r="T61" t="n">
        <v>45137.75</v>
      </c>
      <c r="U61" t="n">
        <v>0.48</v>
      </c>
      <c r="V61" t="n">
        <v>0.75</v>
      </c>
      <c r="W61" t="n">
        <v>7.36</v>
      </c>
      <c r="X61" t="n">
        <v>2.67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1.2663</v>
      </c>
      <c r="E62" t="n">
        <v>78.97</v>
      </c>
      <c r="F62" t="n">
        <v>76.36</v>
      </c>
      <c r="G62" t="n">
        <v>93.5</v>
      </c>
      <c r="H62" t="n">
        <v>1.56</v>
      </c>
      <c r="I62" t="n">
        <v>49</v>
      </c>
      <c r="J62" t="n">
        <v>78.65000000000001</v>
      </c>
      <c r="K62" t="n">
        <v>32.27</v>
      </c>
      <c r="L62" t="n">
        <v>7</v>
      </c>
      <c r="M62" t="n">
        <v>42</v>
      </c>
      <c r="N62" t="n">
        <v>9.380000000000001</v>
      </c>
      <c r="O62" t="n">
        <v>9933.52</v>
      </c>
      <c r="P62" t="n">
        <v>465.25</v>
      </c>
      <c r="Q62" t="n">
        <v>1220.57</v>
      </c>
      <c r="R62" t="n">
        <v>215.18</v>
      </c>
      <c r="S62" t="n">
        <v>112.51</v>
      </c>
      <c r="T62" t="n">
        <v>36715.9</v>
      </c>
      <c r="U62" t="n">
        <v>0.52</v>
      </c>
      <c r="V62" t="n">
        <v>0.75</v>
      </c>
      <c r="W62" t="n">
        <v>7.33</v>
      </c>
      <c r="X62" t="n">
        <v>2.16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1.2713</v>
      </c>
      <c r="E63" t="n">
        <v>78.66</v>
      </c>
      <c r="F63" t="n">
        <v>76.15000000000001</v>
      </c>
      <c r="G63" t="n">
        <v>106.25</v>
      </c>
      <c r="H63" t="n">
        <v>1.75</v>
      </c>
      <c r="I63" t="n">
        <v>43</v>
      </c>
      <c r="J63" t="n">
        <v>79.84</v>
      </c>
      <c r="K63" t="n">
        <v>32.27</v>
      </c>
      <c r="L63" t="n">
        <v>8</v>
      </c>
      <c r="M63" t="n">
        <v>17</v>
      </c>
      <c r="N63" t="n">
        <v>9.57</v>
      </c>
      <c r="O63" t="n">
        <v>10081.19</v>
      </c>
      <c r="P63" t="n">
        <v>454.32</v>
      </c>
      <c r="Q63" t="n">
        <v>1220.58</v>
      </c>
      <c r="R63" t="n">
        <v>206.83</v>
      </c>
      <c r="S63" t="n">
        <v>112.51</v>
      </c>
      <c r="T63" t="n">
        <v>32571.75</v>
      </c>
      <c r="U63" t="n">
        <v>0.54</v>
      </c>
      <c r="V63" t="n">
        <v>0.75</v>
      </c>
      <c r="W63" t="n">
        <v>7.36</v>
      </c>
      <c r="X63" t="n">
        <v>1.95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1.2725</v>
      </c>
      <c r="E64" t="n">
        <v>78.58</v>
      </c>
      <c r="F64" t="n">
        <v>76.09</v>
      </c>
      <c r="G64" t="n">
        <v>108.7</v>
      </c>
      <c r="H64" t="n">
        <v>1.94</v>
      </c>
      <c r="I64" t="n">
        <v>42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456.63</v>
      </c>
      <c r="Q64" t="n">
        <v>1220.57</v>
      </c>
      <c r="R64" t="n">
        <v>204.36</v>
      </c>
      <c r="S64" t="n">
        <v>112.51</v>
      </c>
      <c r="T64" t="n">
        <v>31339.01</v>
      </c>
      <c r="U64" t="n">
        <v>0.55</v>
      </c>
      <c r="V64" t="n">
        <v>0.75</v>
      </c>
      <c r="W64" t="n">
        <v>7.37</v>
      </c>
      <c r="X64" t="n">
        <v>1.89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1.2724</v>
      </c>
      <c r="E65" t="n">
        <v>78.59</v>
      </c>
      <c r="F65" t="n">
        <v>76.09</v>
      </c>
      <c r="G65" t="n">
        <v>108.71</v>
      </c>
      <c r="H65" t="n">
        <v>2.13</v>
      </c>
      <c r="I65" t="n">
        <v>42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462.93</v>
      </c>
      <c r="Q65" t="n">
        <v>1220.6</v>
      </c>
      <c r="R65" t="n">
        <v>204.58</v>
      </c>
      <c r="S65" t="n">
        <v>112.51</v>
      </c>
      <c r="T65" t="n">
        <v>31449.68</v>
      </c>
      <c r="U65" t="n">
        <v>0.55</v>
      </c>
      <c r="V65" t="n">
        <v>0.75</v>
      </c>
      <c r="W65" t="n">
        <v>7.37</v>
      </c>
      <c r="X65" t="n">
        <v>1.89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1.0812</v>
      </c>
      <c r="E66" t="n">
        <v>92.48999999999999</v>
      </c>
      <c r="F66" t="n">
        <v>87.59</v>
      </c>
      <c r="G66" t="n">
        <v>18.25</v>
      </c>
      <c r="H66" t="n">
        <v>0.43</v>
      </c>
      <c r="I66" t="n">
        <v>288</v>
      </c>
      <c r="J66" t="n">
        <v>39.78</v>
      </c>
      <c r="K66" t="n">
        <v>19.54</v>
      </c>
      <c r="L66" t="n">
        <v>1</v>
      </c>
      <c r="M66" t="n">
        <v>286</v>
      </c>
      <c r="N66" t="n">
        <v>4.24</v>
      </c>
      <c r="O66" t="n">
        <v>5140</v>
      </c>
      <c r="P66" t="n">
        <v>396.92</v>
      </c>
      <c r="Q66" t="n">
        <v>1220.69</v>
      </c>
      <c r="R66" t="n">
        <v>595.33</v>
      </c>
      <c r="S66" t="n">
        <v>112.51</v>
      </c>
      <c r="T66" t="n">
        <v>225594.76</v>
      </c>
      <c r="U66" t="n">
        <v>0.19</v>
      </c>
      <c r="V66" t="n">
        <v>0.66</v>
      </c>
      <c r="W66" t="n">
        <v>7.73</v>
      </c>
      <c r="X66" t="n">
        <v>13.38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1.2074</v>
      </c>
      <c r="E67" t="n">
        <v>82.81999999999999</v>
      </c>
      <c r="F67" t="n">
        <v>79.77</v>
      </c>
      <c r="G67" t="n">
        <v>39.23</v>
      </c>
      <c r="H67" t="n">
        <v>0.84</v>
      </c>
      <c r="I67" t="n">
        <v>122</v>
      </c>
      <c r="J67" t="n">
        <v>40.89</v>
      </c>
      <c r="K67" t="n">
        <v>19.54</v>
      </c>
      <c r="L67" t="n">
        <v>2</v>
      </c>
      <c r="M67" t="n">
        <v>117</v>
      </c>
      <c r="N67" t="n">
        <v>4.35</v>
      </c>
      <c r="O67" t="n">
        <v>5277.26</v>
      </c>
      <c r="P67" t="n">
        <v>334.98</v>
      </c>
      <c r="Q67" t="n">
        <v>1220.56</v>
      </c>
      <c r="R67" t="n">
        <v>330.37</v>
      </c>
      <c r="S67" t="n">
        <v>112.51</v>
      </c>
      <c r="T67" t="n">
        <v>93943.69</v>
      </c>
      <c r="U67" t="n">
        <v>0.34</v>
      </c>
      <c r="V67" t="n">
        <v>0.72</v>
      </c>
      <c r="W67" t="n">
        <v>7.46</v>
      </c>
      <c r="X67" t="n">
        <v>5.57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1.2393</v>
      </c>
      <c r="E68" t="n">
        <v>80.69</v>
      </c>
      <c r="F68" t="n">
        <v>78.06</v>
      </c>
      <c r="G68" t="n">
        <v>55.76</v>
      </c>
      <c r="H68" t="n">
        <v>1.22</v>
      </c>
      <c r="I68" t="n">
        <v>84</v>
      </c>
      <c r="J68" t="n">
        <v>42.01</v>
      </c>
      <c r="K68" t="n">
        <v>19.54</v>
      </c>
      <c r="L68" t="n">
        <v>3</v>
      </c>
      <c r="M68" t="n">
        <v>17</v>
      </c>
      <c r="N68" t="n">
        <v>4.46</v>
      </c>
      <c r="O68" t="n">
        <v>5414.79</v>
      </c>
      <c r="P68" t="n">
        <v>312.97</v>
      </c>
      <c r="Q68" t="n">
        <v>1220.59</v>
      </c>
      <c r="R68" t="n">
        <v>269.61</v>
      </c>
      <c r="S68" t="n">
        <v>112.51</v>
      </c>
      <c r="T68" t="n">
        <v>63755.99</v>
      </c>
      <c r="U68" t="n">
        <v>0.42</v>
      </c>
      <c r="V68" t="n">
        <v>0.74</v>
      </c>
      <c r="W68" t="n">
        <v>7.48</v>
      </c>
      <c r="X68" t="n">
        <v>3.86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1.2402</v>
      </c>
      <c r="E69" t="n">
        <v>80.63</v>
      </c>
      <c r="F69" t="n">
        <v>78.01000000000001</v>
      </c>
      <c r="G69" t="n">
        <v>56.39</v>
      </c>
      <c r="H69" t="n">
        <v>1.59</v>
      </c>
      <c r="I69" t="n">
        <v>83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317.95</v>
      </c>
      <c r="Q69" t="n">
        <v>1220.64</v>
      </c>
      <c r="R69" t="n">
        <v>267.37</v>
      </c>
      <c r="S69" t="n">
        <v>112.51</v>
      </c>
      <c r="T69" t="n">
        <v>62639.47</v>
      </c>
      <c r="U69" t="n">
        <v>0.42</v>
      </c>
      <c r="V69" t="n">
        <v>0.74</v>
      </c>
      <c r="W69" t="n">
        <v>7.49</v>
      </c>
      <c r="X69" t="n">
        <v>3.81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0.6313</v>
      </c>
      <c r="E70" t="n">
        <v>158.41</v>
      </c>
      <c r="F70" t="n">
        <v>125.81</v>
      </c>
      <c r="G70" t="n">
        <v>7.18</v>
      </c>
      <c r="H70" t="n">
        <v>0.12</v>
      </c>
      <c r="I70" t="n">
        <v>1051</v>
      </c>
      <c r="J70" t="n">
        <v>141.81</v>
      </c>
      <c r="K70" t="n">
        <v>47.83</v>
      </c>
      <c r="L70" t="n">
        <v>1</v>
      </c>
      <c r="M70" t="n">
        <v>1049</v>
      </c>
      <c r="N70" t="n">
        <v>22.98</v>
      </c>
      <c r="O70" t="n">
        <v>17723.39</v>
      </c>
      <c r="P70" t="n">
        <v>1433.18</v>
      </c>
      <c r="Q70" t="n">
        <v>1220.76</v>
      </c>
      <c r="R70" t="n">
        <v>1895.96</v>
      </c>
      <c r="S70" t="n">
        <v>112.51</v>
      </c>
      <c r="T70" t="n">
        <v>872096.46</v>
      </c>
      <c r="U70" t="n">
        <v>0.06</v>
      </c>
      <c r="V70" t="n">
        <v>0.46</v>
      </c>
      <c r="W70" t="n">
        <v>8.970000000000001</v>
      </c>
      <c r="X70" t="n">
        <v>51.59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0.9529</v>
      </c>
      <c r="E71" t="n">
        <v>104.94</v>
      </c>
      <c r="F71" t="n">
        <v>91.83</v>
      </c>
      <c r="G71" t="n">
        <v>14.61</v>
      </c>
      <c r="H71" t="n">
        <v>0.25</v>
      </c>
      <c r="I71" t="n">
        <v>377</v>
      </c>
      <c r="J71" t="n">
        <v>143.17</v>
      </c>
      <c r="K71" t="n">
        <v>47.83</v>
      </c>
      <c r="L71" t="n">
        <v>2</v>
      </c>
      <c r="M71" t="n">
        <v>375</v>
      </c>
      <c r="N71" t="n">
        <v>23.34</v>
      </c>
      <c r="O71" t="n">
        <v>17891.86</v>
      </c>
      <c r="P71" t="n">
        <v>1040.33</v>
      </c>
      <c r="Q71" t="n">
        <v>1220.7</v>
      </c>
      <c r="R71" t="n">
        <v>739.16</v>
      </c>
      <c r="S71" t="n">
        <v>112.51</v>
      </c>
      <c r="T71" t="n">
        <v>297065.83</v>
      </c>
      <c r="U71" t="n">
        <v>0.15</v>
      </c>
      <c r="V71" t="n">
        <v>0.62</v>
      </c>
      <c r="W71" t="n">
        <v>7.87</v>
      </c>
      <c r="X71" t="n">
        <v>17.62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1.0662</v>
      </c>
      <c r="E72" t="n">
        <v>93.79000000000001</v>
      </c>
      <c r="F72" t="n">
        <v>84.89</v>
      </c>
      <c r="G72" t="n">
        <v>22.05</v>
      </c>
      <c r="H72" t="n">
        <v>0.37</v>
      </c>
      <c r="I72" t="n">
        <v>231</v>
      </c>
      <c r="J72" t="n">
        <v>144.54</v>
      </c>
      <c r="K72" t="n">
        <v>47.83</v>
      </c>
      <c r="L72" t="n">
        <v>3</v>
      </c>
      <c r="M72" t="n">
        <v>229</v>
      </c>
      <c r="N72" t="n">
        <v>23.71</v>
      </c>
      <c r="O72" t="n">
        <v>18060.85</v>
      </c>
      <c r="P72" t="n">
        <v>956.24</v>
      </c>
      <c r="Q72" t="n">
        <v>1220.68</v>
      </c>
      <c r="R72" t="n">
        <v>503.97</v>
      </c>
      <c r="S72" t="n">
        <v>112.51</v>
      </c>
      <c r="T72" t="n">
        <v>180200.05</v>
      </c>
      <c r="U72" t="n">
        <v>0.22</v>
      </c>
      <c r="V72" t="n">
        <v>0.68</v>
      </c>
      <c r="W72" t="n">
        <v>7.63</v>
      </c>
      <c r="X72" t="n">
        <v>10.68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1.126</v>
      </c>
      <c r="E73" t="n">
        <v>88.81</v>
      </c>
      <c r="F73" t="n">
        <v>81.79000000000001</v>
      </c>
      <c r="G73" t="n">
        <v>29.56</v>
      </c>
      <c r="H73" t="n">
        <v>0.49</v>
      </c>
      <c r="I73" t="n">
        <v>166</v>
      </c>
      <c r="J73" t="n">
        <v>145.92</v>
      </c>
      <c r="K73" t="n">
        <v>47.83</v>
      </c>
      <c r="L73" t="n">
        <v>4</v>
      </c>
      <c r="M73" t="n">
        <v>164</v>
      </c>
      <c r="N73" t="n">
        <v>24.09</v>
      </c>
      <c r="O73" t="n">
        <v>18230.35</v>
      </c>
      <c r="P73" t="n">
        <v>916.49</v>
      </c>
      <c r="Q73" t="n">
        <v>1220.56</v>
      </c>
      <c r="R73" t="n">
        <v>398.9</v>
      </c>
      <c r="S73" t="n">
        <v>112.51</v>
      </c>
      <c r="T73" t="n">
        <v>127990.34</v>
      </c>
      <c r="U73" t="n">
        <v>0.28</v>
      </c>
      <c r="V73" t="n">
        <v>0.7</v>
      </c>
      <c r="W73" t="n">
        <v>7.53</v>
      </c>
      <c r="X73" t="n">
        <v>7.59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1.1613</v>
      </c>
      <c r="E74" t="n">
        <v>86.11</v>
      </c>
      <c r="F74" t="n">
        <v>80.13</v>
      </c>
      <c r="G74" t="n">
        <v>36.98</v>
      </c>
      <c r="H74" t="n">
        <v>0.6</v>
      </c>
      <c r="I74" t="n">
        <v>130</v>
      </c>
      <c r="J74" t="n">
        <v>147.3</v>
      </c>
      <c r="K74" t="n">
        <v>47.83</v>
      </c>
      <c r="L74" t="n">
        <v>5</v>
      </c>
      <c r="M74" t="n">
        <v>128</v>
      </c>
      <c r="N74" t="n">
        <v>24.47</v>
      </c>
      <c r="O74" t="n">
        <v>18400.38</v>
      </c>
      <c r="P74" t="n">
        <v>893.08</v>
      </c>
      <c r="Q74" t="n">
        <v>1220.61</v>
      </c>
      <c r="R74" t="n">
        <v>342.77</v>
      </c>
      <c r="S74" t="n">
        <v>112.51</v>
      </c>
      <c r="T74" t="n">
        <v>100105.95</v>
      </c>
      <c r="U74" t="n">
        <v>0.33</v>
      </c>
      <c r="V74" t="n">
        <v>0.72</v>
      </c>
      <c r="W74" t="n">
        <v>7.46</v>
      </c>
      <c r="X74" t="n">
        <v>5.92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1.187</v>
      </c>
      <c r="E75" t="n">
        <v>84.25</v>
      </c>
      <c r="F75" t="n">
        <v>78.95999999999999</v>
      </c>
      <c r="G75" t="n">
        <v>44.69</v>
      </c>
      <c r="H75" t="n">
        <v>0.71</v>
      </c>
      <c r="I75" t="n">
        <v>106</v>
      </c>
      <c r="J75" t="n">
        <v>148.68</v>
      </c>
      <c r="K75" t="n">
        <v>47.83</v>
      </c>
      <c r="L75" t="n">
        <v>6</v>
      </c>
      <c r="M75" t="n">
        <v>104</v>
      </c>
      <c r="N75" t="n">
        <v>24.85</v>
      </c>
      <c r="O75" t="n">
        <v>18570.94</v>
      </c>
      <c r="P75" t="n">
        <v>874.76</v>
      </c>
      <c r="Q75" t="n">
        <v>1220.56</v>
      </c>
      <c r="R75" t="n">
        <v>302.99</v>
      </c>
      <c r="S75" t="n">
        <v>112.51</v>
      </c>
      <c r="T75" t="n">
        <v>80336.23</v>
      </c>
      <c r="U75" t="n">
        <v>0.37</v>
      </c>
      <c r="V75" t="n">
        <v>0.73</v>
      </c>
      <c r="W75" t="n">
        <v>7.43</v>
      </c>
      <c r="X75" t="n">
        <v>4.76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1.2026</v>
      </c>
      <c r="E76" t="n">
        <v>83.15000000000001</v>
      </c>
      <c r="F76" t="n">
        <v>78.31999999999999</v>
      </c>
      <c r="G76" t="n">
        <v>52.22</v>
      </c>
      <c r="H76" t="n">
        <v>0.83</v>
      </c>
      <c r="I76" t="n">
        <v>90</v>
      </c>
      <c r="J76" t="n">
        <v>150.07</v>
      </c>
      <c r="K76" t="n">
        <v>47.83</v>
      </c>
      <c r="L76" t="n">
        <v>7</v>
      </c>
      <c r="M76" t="n">
        <v>88</v>
      </c>
      <c r="N76" t="n">
        <v>25.24</v>
      </c>
      <c r="O76" t="n">
        <v>18742.03</v>
      </c>
      <c r="P76" t="n">
        <v>863.2</v>
      </c>
      <c r="Q76" t="n">
        <v>1220.55</v>
      </c>
      <c r="R76" t="n">
        <v>281.83</v>
      </c>
      <c r="S76" t="n">
        <v>112.51</v>
      </c>
      <c r="T76" t="n">
        <v>69836.74000000001</v>
      </c>
      <c r="U76" t="n">
        <v>0.4</v>
      </c>
      <c r="V76" t="n">
        <v>0.73</v>
      </c>
      <c r="W76" t="n">
        <v>7.4</v>
      </c>
      <c r="X76" t="n">
        <v>4.12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1.216</v>
      </c>
      <c r="E77" t="n">
        <v>82.23999999999999</v>
      </c>
      <c r="F77" t="n">
        <v>77.76000000000001</v>
      </c>
      <c r="G77" t="n">
        <v>59.81</v>
      </c>
      <c r="H77" t="n">
        <v>0.9399999999999999</v>
      </c>
      <c r="I77" t="n">
        <v>78</v>
      </c>
      <c r="J77" t="n">
        <v>151.46</v>
      </c>
      <c r="K77" t="n">
        <v>47.83</v>
      </c>
      <c r="L77" t="n">
        <v>8</v>
      </c>
      <c r="M77" t="n">
        <v>76</v>
      </c>
      <c r="N77" t="n">
        <v>25.63</v>
      </c>
      <c r="O77" t="n">
        <v>18913.66</v>
      </c>
      <c r="P77" t="n">
        <v>851.9400000000001</v>
      </c>
      <c r="Q77" t="n">
        <v>1220.54</v>
      </c>
      <c r="R77" t="n">
        <v>262.3</v>
      </c>
      <c r="S77" t="n">
        <v>112.51</v>
      </c>
      <c r="T77" t="n">
        <v>60128.46</v>
      </c>
      <c r="U77" t="n">
        <v>0.43</v>
      </c>
      <c r="V77" t="n">
        <v>0.74</v>
      </c>
      <c r="W77" t="n">
        <v>7.39</v>
      </c>
      <c r="X77" t="n">
        <v>3.56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1.228</v>
      </c>
      <c r="E78" t="n">
        <v>81.43000000000001</v>
      </c>
      <c r="F78" t="n">
        <v>77.23999999999999</v>
      </c>
      <c r="G78" t="n">
        <v>68.15000000000001</v>
      </c>
      <c r="H78" t="n">
        <v>1.04</v>
      </c>
      <c r="I78" t="n">
        <v>68</v>
      </c>
      <c r="J78" t="n">
        <v>152.85</v>
      </c>
      <c r="K78" t="n">
        <v>47.83</v>
      </c>
      <c r="L78" t="n">
        <v>9</v>
      </c>
      <c r="M78" t="n">
        <v>66</v>
      </c>
      <c r="N78" t="n">
        <v>26.03</v>
      </c>
      <c r="O78" t="n">
        <v>19085.83</v>
      </c>
      <c r="P78" t="n">
        <v>841.34</v>
      </c>
      <c r="Q78" t="n">
        <v>1220.57</v>
      </c>
      <c r="R78" t="n">
        <v>245.42</v>
      </c>
      <c r="S78" t="n">
        <v>112.51</v>
      </c>
      <c r="T78" t="n">
        <v>51742.34</v>
      </c>
      <c r="U78" t="n">
        <v>0.46</v>
      </c>
      <c r="V78" t="n">
        <v>0.74</v>
      </c>
      <c r="W78" t="n">
        <v>7.35</v>
      </c>
      <c r="X78" t="n">
        <v>3.04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1.2358</v>
      </c>
      <c r="E79" t="n">
        <v>80.92</v>
      </c>
      <c r="F79" t="n">
        <v>76.93000000000001</v>
      </c>
      <c r="G79" t="n">
        <v>75.67</v>
      </c>
      <c r="H79" t="n">
        <v>1.15</v>
      </c>
      <c r="I79" t="n">
        <v>61</v>
      </c>
      <c r="J79" t="n">
        <v>154.25</v>
      </c>
      <c r="K79" t="n">
        <v>47.83</v>
      </c>
      <c r="L79" t="n">
        <v>10</v>
      </c>
      <c r="M79" t="n">
        <v>59</v>
      </c>
      <c r="N79" t="n">
        <v>26.43</v>
      </c>
      <c r="O79" t="n">
        <v>19258.55</v>
      </c>
      <c r="P79" t="n">
        <v>833.84</v>
      </c>
      <c r="Q79" t="n">
        <v>1220.54</v>
      </c>
      <c r="R79" t="n">
        <v>235.16</v>
      </c>
      <c r="S79" t="n">
        <v>112.51</v>
      </c>
      <c r="T79" t="n">
        <v>46645.46</v>
      </c>
      <c r="U79" t="n">
        <v>0.48</v>
      </c>
      <c r="V79" t="n">
        <v>0.75</v>
      </c>
      <c r="W79" t="n">
        <v>7.33</v>
      </c>
      <c r="X79" t="n">
        <v>2.73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1.2424</v>
      </c>
      <c r="E80" t="n">
        <v>80.48999999999999</v>
      </c>
      <c r="F80" t="n">
        <v>76.67</v>
      </c>
      <c r="G80" t="n">
        <v>83.64</v>
      </c>
      <c r="H80" t="n">
        <v>1.25</v>
      </c>
      <c r="I80" t="n">
        <v>55</v>
      </c>
      <c r="J80" t="n">
        <v>155.66</v>
      </c>
      <c r="K80" t="n">
        <v>47.83</v>
      </c>
      <c r="L80" t="n">
        <v>11</v>
      </c>
      <c r="M80" t="n">
        <v>53</v>
      </c>
      <c r="N80" t="n">
        <v>26.83</v>
      </c>
      <c r="O80" t="n">
        <v>19431.82</v>
      </c>
      <c r="P80" t="n">
        <v>824.67</v>
      </c>
      <c r="Q80" t="n">
        <v>1220.55</v>
      </c>
      <c r="R80" t="n">
        <v>225.7</v>
      </c>
      <c r="S80" t="n">
        <v>112.51</v>
      </c>
      <c r="T80" t="n">
        <v>41942.79</v>
      </c>
      <c r="U80" t="n">
        <v>0.5</v>
      </c>
      <c r="V80" t="n">
        <v>0.75</v>
      </c>
      <c r="W80" t="n">
        <v>7.34</v>
      </c>
      <c r="X80" t="n">
        <v>2.47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1.2482</v>
      </c>
      <c r="E81" t="n">
        <v>80.11</v>
      </c>
      <c r="F81" t="n">
        <v>76.44</v>
      </c>
      <c r="G81" t="n">
        <v>91.73</v>
      </c>
      <c r="H81" t="n">
        <v>1.35</v>
      </c>
      <c r="I81" t="n">
        <v>50</v>
      </c>
      <c r="J81" t="n">
        <v>157.07</v>
      </c>
      <c r="K81" t="n">
        <v>47.83</v>
      </c>
      <c r="L81" t="n">
        <v>12</v>
      </c>
      <c r="M81" t="n">
        <v>48</v>
      </c>
      <c r="N81" t="n">
        <v>27.24</v>
      </c>
      <c r="O81" t="n">
        <v>19605.66</v>
      </c>
      <c r="P81" t="n">
        <v>818.41</v>
      </c>
      <c r="Q81" t="n">
        <v>1220.54</v>
      </c>
      <c r="R81" t="n">
        <v>218.36</v>
      </c>
      <c r="S81" t="n">
        <v>112.51</v>
      </c>
      <c r="T81" t="n">
        <v>38302.17</v>
      </c>
      <c r="U81" t="n">
        <v>0.52</v>
      </c>
      <c r="V81" t="n">
        <v>0.75</v>
      </c>
      <c r="W81" t="n">
        <v>7.33</v>
      </c>
      <c r="X81" t="n">
        <v>2.24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1.2528</v>
      </c>
      <c r="E82" t="n">
        <v>79.81999999999999</v>
      </c>
      <c r="F82" t="n">
        <v>76.26000000000001</v>
      </c>
      <c r="G82" t="n">
        <v>99.47</v>
      </c>
      <c r="H82" t="n">
        <v>1.45</v>
      </c>
      <c r="I82" t="n">
        <v>46</v>
      </c>
      <c r="J82" t="n">
        <v>158.48</v>
      </c>
      <c r="K82" t="n">
        <v>47.83</v>
      </c>
      <c r="L82" t="n">
        <v>13</v>
      </c>
      <c r="M82" t="n">
        <v>44</v>
      </c>
      <c r="N82" t="n">
        <v>27.65</v>
      </c>
      <c r="O82" t="n">
        <v>19780.06</v>
      </c>
      <c r="P82" t="n">
        <v>812.0599999999999</v>
      </c>
      <c r="Q82" t="n">
        <v>1220.55</v>
      </c>
      <c r="R82" t="n">
        <v>212.26</v>
      </c>
      <c r="S82" t="n">
        <v>112.51</v>
      </c>
      <c r="T82" t="n">
        <v>35272.77</v>
      </c>
      <c r="U82" t="n">
        <v>0.53</v>
      </c>
      <c r="V82" t="n">
        <v>0.75</v>
      </c>
      <c r="W82" t="n">
        <v>7.32</v>
      </c>
      <c r="X82" t="n">
        <v>2.06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1.2563</v>
      </c>
      <c r="E83" t="n">
        <v>79.59999999999999</v>
      </c>
      <c r="F83" t="n">
        <v>76.13</v>
      </c>
      <c r="G83" t="n">
        <v>106.23</v>
      </c>
      <c r="H83" t="n">
        <v>1.55</v>
      </c>
      <c r="I83" t="n">
        <v>43</v>
      </c>
      <c r="J83" t="n">
        <v>159.9</v>
      </c>
      <c r="K83" t="n">
        <v>47.83</v>
      </c>
      <c r="L83" t="n">
        <v>14</v>
      </c>
      <c r="M83" t="n">
        <v>41</v>
      </c>
      <c r="N83" t="n">
        <v>28.07</v>
      </c>
      <c r="O83" t="n">
        <v>19955.16</v>
      </c>
      <c r="P83" t="n">
        <v>805.8200000000001</v>
      </c>
      <c r="Q83" t="n">
        <v>1220.55</v>
      </c>
      <c r="R83" t="n">
        <v>207.41</v>
      </c>
      <c r="S83" t="n">
        <v>112.51</v>
      </c>
      <c r="T83" t="n">
        <v>32860.49</v>
      </c>
      <c r="U83" t="n">
        <v>0.54</v>
      </c>
      <c r="V83" t="n">
        <v>0.75</v>
      </c>
      <c r="W83" t="n">
        <v>7.33</v>
      </c>
      <c r="X83" t="n">
        <v>1.93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1.2598</v>
      </c>
      <c r="E84" t="n">
        <v>79.38</v>
      </c>
      <c r="F84" t="n">
        <v>75.98999999999999</v>
      </c>
      <c r="G84" t="n">
        <v>113.99</v>
      </c>
      <c r="H84" t="n">
        <v>1.65</v>
      </c>
      <c r="I84" t="n">
        <v>40</v>
      </c>
      <c r="J84" t="n">
        <v>161.32</v>
      </c>
      <c r="K84" t="n">
        <v>47.83</v>
      </c>
      <c r="L84" t="n">
        <v>15</v>
      </c>
      <c r="M84" t="n">
        <v>38</v>
      </c>
      <c r="N84" t="n">
        <v>28.5</v>
      </c>
      <c r="O84" t="n">
        <v>20130.71</v>
      </c>
      <c r="P84" t="n">
        <v>798.51</v>
      </c>
      <c r="Q84" t="n">
        <v>1220.54</v>
      </c>
      <c r="R84" t="n">
        <v>202.84</v>
      </c>
      <c r="S84" t="n">
        <v>112.51</v>
      </c>
      <c r="T84" t="n">
        <v>30588.13</v>
      </c>
      <c r="U84" t="n">
        <v>0.55</v>
      </c>
      <c r="V84" t="n">
        <v>0.76</v>
      </c>
      <c r="W84" t="n">
        <v>7.32</v>
      </c>
      <c r="X84" t="n">
        <v>1.79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1.2633</v>
      </c>
      <c r="E85" t="n">
        <v>79.15000000000001</v>
      </c>
      <c r="F85" t="n">
        <v>75.86</v>
      </c>
      <c r="G85" t="n">
        <v>123.01</v>
      </c>
      <c r="H85" t="n">
        <v>1.74</v>
      </c>
      <c r="I85" t="n">
        <v>37</v>
      </c>
      <c r="J85" t="n">
        <v>162.75</v>
      </c>
      <c r="K85" t="n">
        <v>47.83</v>
      </c>
      <c r="L85" t="n">
        <v>16</v>
      </c>
      <c r="M85" t="n">
        <v>35</v>
      </c>
      <c r="N85" t="n">
        <v>28.92</v>
      </c>
      <c r="O85" t="n">
        <v>20306.85</v>
      </c>
      <c r="P85" t="n">
        <v>791.17</v>
      </c>
      <c r="Q85" t="n">
        <v>1220.55</v>
      </c>
      <c r="R85" t="n">
        <v>197.96</v>
      </c>
      <c r="S85" t="n">
        <v>112.51</v>
      </c>
      <c r="T85" t="n">
        <v>28163.33</v>
      </c>
      <c r="U85" t="n">
        <v>0.57</v>
      </c>
      <c r="V85" t="n">
        <v>0.76</v>
      </c>
      <c r="W85" t="n">
        <v>7.32</v>
      </c>
      <c r="X85" t="n">
        <v>1.66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1.2654</v>
      </c>
      <c r="E86" t="n">
        <v>79.03</v>
      </c>
      <c r="F86" t="n">
        <v>75.79000000000001</v>
      </c>
      <c r="G86" t="n">
        <v>129.92</v>
      </c>
      <c r="H86" t="n">
        <v>1.83</v>
      </c>
      <c r="I86" t="n">
        <v>35</v>
      </c>
      <c r="J86" t="n">
        <v>164.19</v>
      </c>
      <c r="K86" t="n">
        <v>47.83</v>
      </c>
      <c r="L86" t="n">
        <v>17</v>
      </c>
      <c r="M86" t="n">
        <v>33</v>
      </c>
      <c r="N86" t="n">
        <v>29.36</v>
      </c>
      <c r="O86" t="n">
        <v>20483.57</v>
      </c>
      <c r="P86" t="n">
        <v>786.3099999999999</v>
      </c>
      <c r="Q86" t="n">
        <v>1220.54</v>
      </c>
      <c r="R86" t="n">
        <v>196.06</v>
      </c>
      <c r="S86" t="n">
        <v>112.51</v>
      </c>
      <c r="T86" t="n">
        <v>27223.28</v>
      </c>
      <c r="U86" t="n">
        <v>0.57</v>
      </c>
      <c r="V86" t="n">
        <v>0.76</v>
      </c>
      <c r="W86" t="n">
        <v>7.31</v>
      </c>
      <c r="X86" t="n">
        <v>1.59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1.268</v>
      </c>
      <c r="E87" t="n">
        <v>78.86</v>
      </c>
      <c r="F87" t="n">
        <v>75.68000000000001</v>
      </c>
      <c r="G87" t="n">
        <v>137.61</v>
      </c>
      <c r="H87" t="n">
        <v>1.93</v>
      </c>
      <c r="I87" t="n">
        <v>33</v>
      </c>
      <c r="J87" t="n">
        <v>165.62</v>
      </c>
      <c r="K87" t="n">
        <v>47.83</v>
      </c>
      <c r="L87" t="n">
        <v>18</v>
      </c>
      <c r="M87" t="n">
        <v>31</v>
      </c>
      <c r="N87" t="n">
        <v>29.8</v>
      </c>
      <c r="O87" t="n">
        <v>20660.89</v>
      </c>
      <c r="P87" t="n">
        <v>781.04</v>
      </c>
      <c r="Q87" t="n">
        <v>1220.57</v>
      </c>
      <c r="R87" t="n">
        <v>192.76</v>
      </c>
      <c r="S87" t="n">
        <v>112.51</v>
      </c>
      <c r="T87" t="n">
        <v>25587.4</v>
      </c>
      <c r="U87" t="n">
        <v>0.58</v>
      </c>
      <c r="V87" t="n">
        <v>0.76</v>
      </c>
      <c r="W87" t="n">
        <v>7.3</v>
      </c>
      <c r="X87" t="n">
        <v>1.48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1.2706</v>
      </c>
      <c r="E88" t="n">
        <v>78.7</v>
      </c>
      <c r="F88" t="n">
        <v>75.58</v>
      </c>
      <c r="G88" t="n">
        <v>146.28</v>
      </c>
      <c r="H88" t="n">
        <v>2.02</v>
      </c>
      <c r="I88" t="n">
        <v>31</v>
      </c>
      <c r="J88" t="n">
        <v>167.07</v>
      </c>
      <c r="K88" t="n">
        <v>47.83</v>
      </c>
      <c r="L88" t="n">
        <v>19</v>
      </c>
      <c r="M88" t="n">
        <v>29</v>
      </c>
      <c r="N88" t="n">
        <v>30.24</v>
      </c>
      <c r="O88" t="n">
        <v>20838.81</v>
      </c>
      <c r="P88" t="n">
        <v>772.83</v>
      </c>
      <c r="Q88" t="n">
        <v>1220.54</v>
      </c>
      <c r="R88" t="n">
        <v>188.94</v>
      </c>
      <c r="S88" t="n">
        <v>112.51</v>
      </c>
      <c r="T88" t="n">
        <v>23685.63</v>
      </c>
      <c r="U88" t="n">
        <v>0.6</v>
      </c>
      <c r="V88" t="n">
        <v>0.76</v>
      </c>
      <c r="W88" t="n">
        <v>7.3</v>
      </c>
      <c r="X88" t="n">
        <v>1.38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1.2735</v>
      </c>
      <c r="E89" t="n">
        <v>78.52</v>
      </c>
      <c r="F89" t="n">
        <v>75.45999999999999</v>
      </c>
      <c r="G89" t="n">
        <v>156.12</v>
      </c>
      <c r="H89" t="n">
        <v>2.1</v>
      </c>
      <c r="I89" t="n">
        <v>29</v>
      </c>
      <c r="J89" t="n">
        <v>168.51</v>
      </c>
      <c r="K89" t="n">
        <v>47.83</v>
      </c>
      <c r="L89" t="n">
        <v>20</v>
      </c>
      <c r="M89" t="n">
        <v>27</v>
      </c>
      <c r="N89" t="n">
        <v>30.69</v>
      </c>
      <c r="O89" t="n">
        <v>21017.33</v>
      </c>
      <c r="P89" t="n">
        <v>768.6</v>
      </c>
      <c r="Q89" t="n">
        <v>1220.54</v>
      </c>
      <c r="R89" t="n">
        <v>184.94</v>
      </c>
      <c r="S89" t="n">
        <v>112.51</v>
      </c>
      <c r="T89" t="n">
        <v>21694.37</v>
      </c>
      <c r="U89" t="n">
        <v>0.61</v>
      </c>
      <c r="V89" t="n">
        <v>0.76</v>
      </c>
      <c r="W89" t="n">
        <v>7.29</v>
      </c>
      <c r="X89" t="n">
        <v>1.26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1.2753</v>
      </c>
      <c r="E90" t="n">
        <v>78.41</v>
      </c>
      <c r="F90" t="n">
        <v>75.40000000000001</v>
      </c>
      <c r="G90" t="n">
        <v>167.56</v>
      </c>
      <c r="H90" t="n">
        <v>2.19</v>
      </c>
      <c r="I90" t="n">
        <v>27</v>
      </c>
      <c r="J90" t="n">
        <v>169.97</v>
      </c>
      <c r="K90" t="n">
        <v>47.83</v>
      </c>
      <c r="L90" t="n">
        <v>21</v>
      </c>
      <c r="M90" t="n">
        <v>25</v>
      </c>
      <c r="N90" t="n">
        <v>31.14</v>
      </c>
      <c r="O90" t="n">
        <v>21196.47</v>
      </c>
      <c r="P90" t="n">
        <v>760.73</v>
      </c>
      <c r="Q90" t="n">
        <v>1220.56</v>
      </c>
      <c r="R90" t="n">
        <v>183.06</v>
      </c>
      <c r="S90" t="n">
        <v>112.51</v>
      </c>
      <c r="T90" t="n">
        <v>20766.9</v>
      </c>
      <c r="U90" t="n">
        <v>0.61</v>
      </c>
      <c r="V90" t="n">
        <v>0.76</v>
      </c>
      <c r="W90" t="n">
        <v>7.29</v>
      </c>
      <c r="X90" t="n">
        <v>1.2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1.2767</v>
      </c>
      <c r="E91" t="n">
        <v>78.33</v>
      </c>
      <c r="F91" t="n">
        <v>75.34999999999999</v>
      </c>
      <c r="G91" t="n">
        <v>173.88</v>
      </c>
      <c r="H91" t="n">
        <v>2.28</v>
      </c>
      <c r="I91" t="n">
        <v>26</v>
      </c>
      <c r="J91" t="n">
        <v>171.42</v>
      </c>
      <c r="K91" t="n">
        <v>47.83</v>
      </c>
      <c r="L91" t="n">
        <v>22</v>
      </c>
      <c r="M91" t="n">
        <v>24</v>
      </c>
      <c r="N91" t="n">
        <v>31.6</v>
      </c>
      <c r="O91" t="n">
        <v>21376.23</v>
      </c>
      <c r="P91" t="n">
        <v>757.74</v>
      </c>
      <c r="Q91" t="n">
        <v>1220.56</v>
      </c>
      <c r="R91" t="n">
        <v>181.41</v>
      </c>
      <c r="S91" t="n">
        <v>112.51</v>
      </c>
      <c r="T91" t="n">
        <v>19944.66</v>
      </c>
      <c r="U91" t="n">
        <v>0.62</v>
      </c>
      <c r="V91" t="n">
        <v>0.76</v>
      </c>
      <c r="W91" t="n">
        <v>7.29</v>
      </c>
      <c r="X91" t="n">
        <v>1.15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1.2779</v>
      </c>
      <c r="E92" t="n">
        <v>78.25</v>
      </c>
      <c r="F92" t="n">
        <v>75.3</v>
      </c>
      <c r="G92" t="n">
        <v>180.73</v>
      </c>
      <c r="H92" t="n">
        <v>2.36</v>
      </c>
      <c r="I92" t="n">
        <v>25</v>
      </c>
      <c r="J92" t="n">
        <v>172.89</v>
      </c>
      <c r="K92" t="n">
        <v>47.83</v>
      </c>
      <c r="L92" t="n">
        <v>23</v>
      </c>
      <c r="M92" t="n">
        <v>23</v>
      </c>
      <c r="N92" t="n">
        <v>32.06</v>
      </c>
      <c r="O92" t="n">
        <v>21556.61</v>
      </c>
      <c r="P92" t="n">
        <v>750.46</v>
      </c>
      <c r="Q92" t="n">
        <v>1220.55</v>
      </c>
      <c r="R92" t="n">
        <v>179.77</v>
      </c>
      <c r="S92" t="n">
        <v>112.51</v>
      </c>
      <c r="T92" t="n">
        <v>19130.33</v>
      </c>
      <c r="U92" t="n">
        <v>0.63</v>
      </c>
      <c r="V92" t="n">
        <v>0.76</v>
      </c>
      <c r="W92" t="n">
        <v>7.29</v>
      </c>
      <c r="X92" t="n">
        <v>1.1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1.2792</v>
      </c>
      <c r="E93" t="n">
        <v>78.18000000000001</v>
      </c>
      <c r="F93" t="n">
        <v>75.25</v>
      </c>
      <c r="G93" t="n">
        <v>188.13</v>
      </c>
      <c r="H93" t="n">
        <v>2.44</v>
      </c>
      <c r="I93" t="n">
        <v>24</v>
      </c>
      <c r="J93" t="n">
        <v>174.35</v>
      </c>
      <c r="K93" t="n">
        <v>47.83</v>
      </c>
      <c r="L93" t="n">
        <v>24</v>
      </c>
      <c r="M93" t="n">
        <v>22</v>
      </c>
      <c r="N93" t="n">
        <v>32.53</v>
      </c>
      <c r="O93" t="n">
        <v>21737.62</v>
      </c>
      <c r="P93" t="n">
        <v>745.3200000000001</v>
      </c>
      <c r="Q93" t="n">
        <v>1220.54</v>
      </c>
      <c r="R93" t="n">
        <v>178.14</v>
      </c>
      <c r="S93" t="n">
        <v>112.51</v>
      </c>
      <c r="T93" t="n">
        <v>18317.89</v>
      </c>
      <c r="U93" t="n">
        <v>0.63</v>
      </c>
      <c r="V93" t="n">
        <v>0.76</v>
      </c>
      <c r="W93" t="n">
        <v>7.28</v>
      </c>
      <c r="X93" t="n">
        <v>1.05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1.2803</v>
      </c>
      <c r="E94" t="n">
        <v>78.11</v>
      </c>
      <c r="F94" t="n">
        <v>75.20999999999999</v>
      </c>
      <c r="G94" t="n">
        <v>196.21</v>
      </c>
      <c r="H94" t="n">
        <v>2.52</v>
      </c>
      <c r="I94" t="n">
        <v>23</v>
      </c>
      <c r="J94" t="n">
        <v>175.83</v>
      </c>
      <c r="K94" t="n">
        <v>47.83</v>
      </c>
      <c r="L94" t="n">
        <v>25</v>
      </c>
      <c r="M94" t="n">
        <v>21</v>
      </c>
      <c r="N94" t="n">
        <v>33</v>
      </c>
      <c r="O94" t="n">
        <v>21919.27</v>
      </c>
      <c r="P94" t="n">
        <v>738.15</v>
      </c>
      <c r="Q94" t="n">
        <v>1220.54</v>
      </c>
      <c r="R94" t="n">
        <v>176.58</v>
      </c>
      <c r="S94" t="n">
        <v>112.51</v>
      </c>
      <c r="T94" t="n">
        <v>17546.62</v>
      </c>
      <c r="U94" t="n">
        <v>0.64</v>
      </c>
      <c r="V94" t="n">
        <v>0.76</v>
      </c>
      <c r="W94" t="n">
        <v>7.29</v>
      </c>
      <c r="X94" t="n">
        <v>1.01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1.2815</v>
      </c>
      <c r="E95" t="n">
        <v>78.03</v>
      </c>
      <c r="F95" t="n">
        <v>75.17</v>
      </c>
      <c r="G95" t="n">
        <v>205</v>
      </c>
      <c r="H95" t="n">
        <v>2.6</v>
      </c>
      <c r="I95" t="n">
        <v>22</v>
      </c>
      <c r="J95" t="n">
        <v>177.3</v>
      </c>
      <c r="K95" t="n">
        <v>47.83</v>
      </c>
      <c r="L95" t="n">
        <v>26</v>
      </c>
      <c r="M95" t="n">
        <v>19</v>
      </c>
      <c r="N95" t="n">
        <v>33.48</v>
      </c>
      <c r="O95" t="n">
        <v>22101.56</v>
      </c>
      <c r="P95" t="n">
        <v>730.1</v>
      </c>
      <c r="Q95" t="n">
        <v>1220.55</v>
      </c>
      <c r="R95" t="n">
        <v>175.08</v>
      </c>
      <c r="S95" t="n">
        <v>112.51</v>
      </c>
      <c r="T95" t="n">
        <v>16798.42</v>
      </c>
      <c r="U95" t="n">
        <v>0.64</v>
      </c>
      <c r="V95" t="n">
        <v>0.76</v>
      </c>
      <c r="W95" t="n">
        <v>7.28</v>
      </c>
      <c r="X95" t="n">
        <v>0.97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1.2825</v>
      </c>
      <c r="E96" t="n">
        <v>77.98</v>
      </c>
      <c r="F96" t="n">
        <v>75.14</v>
      </c>
      <c r="G96" t="n">
        <v>214.69</v>
      </c>
      <c r="H96" t="n">
        <v>2.68</v>
      </c>
      <c r="I96" t="n">
        <v>21</v>
      </c>
      <c r="J96" t="n">
        <v>178.79</v>
      </c>
      <c r="K96" t="n">
        <v>47.83</v>
      </c>
      <c r="L96" t="n">
        <v>27</v>
      </c>
      <c r="M96" t="n">
        <v>16</v>
      </c>
      <c r="N96" t="n">
        <v>33.96</v>
      </c>
      <c r="O96" t="n">
        <v>22284.51</v>
      </c>
      <c r="P96" t="n">
        <v>731.5700000000001</v>
      </c>
      <c r="Q96" t="n">
        <v>1220.54</v>
      </c>
      <c r="R96" t="n">
        <v>173.92</v>
      </c>
      <c r="S96" t="n">
        <v>112.51</v>
      </c>
      <c r="T96" t="n">
        <v>16224.42</v>
      </c>
      <c r="U96" t="n">
        <v>0.65</v>
      </c>
      <c r="V96" t="n">
        <v>0.76</v>
      </c>
      <c r="W96" t="n">
        <v>7.29</v>
      </c>
      <c r="X96" t="n">
        <v>0.9399999999999999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1.284</v>
      </c>
      <c r="E97" t="n">
        <v>77.88</v>
      </c>
      <c r="F97" t="n">
        <v>75.06999999999999</v>
      </c>
      <c r="G97" t="n">
        <v>225.22</v>
      </c>
      <c r="H97" t="n">
        <v>2.75</v>
      </c>
      <c r="I97" t="n">
        <v>20</v>
      </c>
      <c r="J97" t="n">
        <v>180.28</v>
      </c>
      <c r="K97" t="n">
        <v>47.83</v>
      </c>
      <c r="L97" t="n">
        <v>28</v>
      </c>
      <c r="M97" t="n">
        <v>13</v>
      </c>
      <c r="N97" t="n">
        <v>34.45</v>
      </c>
      <c r="O97" t="n">
        <v>22468.11</v>
      </c>
      <c r="P97" t="n">
        <v>725.77</v>
      </c>
      <c r="Q97" t="n">
        <v>1220.54</v>
      </c>
      <c r="R97" t="n">
        <v>171.74</v>
      </c>
      <c r="S97" t="n">
        <v>112.51</v>
      </c>
      <c r="T97" t="n">
        <v>15140.24</v>
      </c>
      <c r="U97" t="n">
        <v>0.66</v>
      </c>
      <c r="V97" t="n">
        <v>0.76</v>
      </c>
      <c r="W97" t="n">
        <v>7.29</v>
      </c>
      <c r="X97" t="n">
        <v>0.88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1.2854</v>
      </c>
      <c r="E98" t="n">
        <v>77.8</v>
      </c>
      <c r="F98" t="n">
        <v>75.02</v>
      </c>
      <c r="G98" t="n">
        <v>236.91</v>
      </c>
      <c r="H98" t="n">
        <v>2.83</v>
      </c>
      <c r="I98" t="n">
        <v>19</v>
      </c>
      <c r="J98" t="n">
        <v>181.77</v>
      </c>
      <c r="K98" t="n">
        <v>47.83</v>
      </c>
      <c r="L98" t="n">
        <v>29</v>
      </c>
      <c r="M98" t="n">
        <v>11</v>
      </c>
      <c r="N98" t="n">
        <v>34.94</v>
      </c>
      <c r="O98" t="n">
        <v>22652.51</v>
      </c>
      <c r="P98" t="n">
        <v>718.09</v>
      </c>
      <c r="Q98" t="n">
        <v>1220.57</v>
      </c>
      <c r="R98" t="n">
        <v>169.93</v>
      </c>
      <c r="S98" t="n">
        <v>112.51</v>
      </c>
      <c r="T98" t="n">
        <v>14240.24</v>
      </c>
      <c r="U98" t="n">
        <v>0.66</v>
      </c>
      <c r="V98" t="n">
        <v>0.76</v>
      </c>
      <c r="W98" t="n">
        <v>7.28</v>
      </c>
      <c r="X98" t="n">
        <v>0.82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1.2852</v>
      </c>
      <c r="E99" t="n">
        <v>77.81</v>
      </c>
      <c r="F99" t="n">
        <v>75.03</v>
      </c>
      <c r="G99" t="n">
        <v>236.93</v>
      </c>
      <c r="H99" t="n">
        <v>2.9</v>
      </c>
      <c r="I99" t="n">
        <v>19</v>
      </c>
      <c r="J99" t="n">
        <v>183.27</v>
      </c>
      <c r="K99" t="n">
        <v>47.83</v>
      </c>
      <c r="L99" t="n">
        <v>30</v>
      </c>
      <c r="M99" t="n">
        <v>5</v>
      </c>
      <c r="N99" t="n">
        <v>35.44</v>
      </c>
      <c r="O99" t="n">
        <v>22837.46</v>
      </c>
      <c r="P99" t="n">
        <v>722.59</v>
      </c>
      <c r="Q99" t="n">
        <v>1220.54</v>
      </c>
      <c r="R99" t="n">
        <v>169.89</v>
      </c>
      <c r="S99" t="n">
        <v>112.51</v>
      </c>
      <c r="T99" t="n">
        <v>14219.09</v>
      </c>
      <c r="U99" t="n">
        <v>0.66</v>
      </c>
      <c r="V99" t="n">
        <v>0.76</v>
      </c>
      <c r="W99" t="n">
        <v>7.29</v>
      </c>
      <c r="X99" t="n">
        <v>0.83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1.2848</v>
      </c>
      <c r="E100" t="n">
        <v>77.83</v>
      </c>
      <c r="F100" t="n">
        <v>75.05</v>
      </c>
      <c r="G100" t="n">
        <v>237.01</v>
      </c>
      <c r="H100" t="n">
        <v>2.98</v>
      </c>
      <c r="I100" t="n">
        <v>19</v>
      </c>
      <c r="J100" t="n">
        <v>184.78</v>
      </c>
      <c r="K100" t="n">
        <v>47.83</v>
      </c>
      <c r="L100" t="n">
        <v>31</v>
      </c>
      <c r="M100" t="n">
        <v>3</v>
      </c>
      <c r="N100" t="n">
        <v>35.95</v>
      </c>
      <c r="O100" t="n">
        <v>23023.09</v>
      </c>
      <c r="P100" t="n">
        <v>725.77</v>
      </c>
      <c r="Q100" t="n">
        <v>1220.54</v>
      </c>
      <c r="R100" t="n">
        <v>170.57</v>
      </c>
      <c r="S100" t="n">
        <v>112.51</v>
      </c>
      <c r="T100" t="n">
        <v>14558.59</v>
      </c>
      <c r="U100" t="n">
        <v>0.66</v>
      </c>
      <c r="V100" t="n">
        <v>0.76</v>
      </c>
      <c r="W100" t="n">
        <v>7.3</v>
      </c>
      <c r="X100" t="n">
        <v>0.85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1.285</v>
      </c>
      <c r="E101" t="n">
        <v>77.81999999999999</v>
      </c>
      <c r="F101" t="n">
        <v>75.04000000000001</v>
      </c>
      <c r="G101" t="n">
        <v>236.98</v>
      </c>
      <c r="H101" t="n">
        <v>3.05</v>
      </c>
      <c r="I101" t="n">
        <v>19</v>
      </c>
      <c r="J101" t="n">
        <v>186.29</v>
      </c>
      <c r="K101" t="n">
        <v>47.83</v>
      </c>
      <c r="L101" t="n">
        <v>32</v>
      </c>
      <c r="M101" t="n">
        <v>0</v>
      </c>
      <c r="N101" t="n">
        <v>36.46</v>
      </c>
      <c r="O101" t="n">
        <v>23209.42</v>
      </c>
      <c r="P101" t="n">
        <v>729.9400000000001</v>
      </c>
      <c r="Q101" t="n">
        <v>1220.54</v>
      </c>
      <c r="R101" t="n">
        <v>170.06</v>
      </c>
      <c r="S101" t="n">
        <v>112.51</v>
      </c>
      <c r="T101" t="n">
        <v>14304.56</v>
      </c>
      <c r="U101" t="n">
        <v>0.66</v>
      </c>
      <c r="V101" t="n">
        <v>0.76</v>
      </c>
      <c r="W101" t="n">
        <v>7.3</v>
      </c>
      <c r="X101" t="n">
        <v>0.84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0.5074</v>
      </c>
      <c r="E102" t="n">
        <v>197.08</v>
      </c>
      <c r="F102" t="n">
        <v>144.81</v>
      </c>
      <c r="G102" t="n">
        <v>6.2</v>
      </c>
      <c r="H102" t="n">
        <v>0.1</v>
      </c>
      <c r="I102" t="n">
        <v>1402</v>
      </c>
      <c r="J102" t="n">
        <v>176.73</v>
      </c>
      <c r="K102" t="n">
        <v>52.44</v>
      </c>
      <c r="L102" t="n">
        <v>1</v>
      </c>
      <c r="M102" t="n">
        <v>1400</v>
      </c>
      <c r="N102" t="n">
        <v>33.29</v>
      </c>
      <c r="O102" t="n">
        <v>22031.19</v>
      </c>
      <c r="P102" t="n">
        <v>1903.27</v>
      </c>
      <c r="Q102" t="n">
        <v>1221.07</v>
      </c>
      <c r="R102" t="n">
        <v>2543.1</v>
      </c>
      <c r="S102" t="n">
        <v>112.51</v>
      </c>
      <c r="T102" t="n">
        <v>1193912.25</v>
      </c>
      <c r="U102" t="n">
        <v>0.04</v>
      </c>
      <c r="V102" t="n">
        <v>0.4</v>
      </c>
      <c r="W102" t="n">
        <v>9.59</v>
      </c>
      <c r="X102" t="n">
        <v>70.59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0.8764999999999999</v>
      </c>
      <c r="E103" t="n">
        <v>114.09</v>
      </c>
      <c r="F103" t="n">
        <v>95.53</v>
      </c>
      <c r="G103" t="n">
        <v>12.62</v>
      </c>
      <c r="H103" t="n">
        <v>0.2</v>
      </c>
      <c r="I103" t="n">
        <v>454</v>
      </c>
      <c r="J103" t="n">
        <v>178.21</v>
      </c>
      <c r="K103" t="n">
        <v>52.44</v>
      </c>
      <c r="L103" t="n">
        <v>2</v>
      </c>
      <c r="M103" t="n">
        <v>452</v>
      </c>
      <c r="N103" t="n">
        <v>33.77</v>
      </c>
      <c r="O103" t="n">
        <v>22213.89</v>
      </c>
      <c r="P103" t="n">
        <v>1250.98</v>
      </c>
      <c r="Q103" t="n">
        <v>1220.67</v>
      </c>
      <c r="R103" t="n">
        <v>865.3</v>
      </c>
      <c r="S103" t="n">
        <v>112.51</v>
      </c>
      <c r="T103" t="n">
        <v>359751.51</v>
      </c>
      <c r="U103" t="n">
        <v>0.13</v>
      </c>
      <c r="V103" t="n">
        <v>0.6</v>
      </c>
      <c r="W103" t="n">
        <v>7.99</v>
      </c>
      <c r="X103" t="n">
        <v>21.32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1.0099</v>
      </c>
      <c r="E104" t="n">
        <v>99.02</v>
      </c>
      <c r="F104" t="n">
        <v>86.86</v>
      </c>
      <c r="G104" t="n">
        <v>19.02</v>
      </c>
      <c r="H104" t="n">
        <v>0.3</v>
      </c>
      <c r="I104" t="n">
        <v>274</v>
      </c>
      <c r="J104" t="n">
        <v>179.7</v>
      </c>
      <c r="K104" t="n">
        <v>52.44</v>
      </c>
      <c r="L104" t="n">
        <v>3</v>
      </c>
      <c r="M104" t="n">
        <v>272</v>
      </c>
      <c r="N104" t="n">
        <v>34.26</v>
      </c>
      <c r="O104" t="n">
        <v>22397.24</v>
      </c>
      <c r="P104" t="n">
        <v>1133.8</v>
      </c>
      <c r="Q104" t="n">
        <v>1220.6</v>
      </c>
      <c r="R104" t="n">
        <v>570.59</v>
      </c>
      <c r="S104" t="n">
        <v>112.51</v>
      </c>
      <c r="T104" t="n">
        <v>213297.19</v>
      </c>
      <c r="U104" t="n">
        <v>0.2</v>
      </c>
      <c r="V104" t="n">
        <v>0.66</v>
      </c>
      <c r="W104" t="n">
        <v>7.71</v>
      </c>
      <c r="X104" t="n">
        <v>12.66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1.0804</v>
      </c>
      <c r="E105" t="n">
        <v>92.56</v>
      </c>
      <c r="F105" t="n">
        <v>83.17</v>
      </c>
      <c r="G105" t="n">
        <v>25.46</v>
      </c>
      <c r="H105" t="n">
        <v>0.39</v>
      </c>
      <c r="I105" t="n">
        <v>196</v>
      </c>
      <c r="J105" t="n">
        <v>181.19</v>
      </c>
      <c r="K105" t="n">
        <v>52.44</v>
      </c>
      <c r="L105" t="n">
        <v>4</v>
      </c>
      <c r="M105" t="n">
        <v>194</v>
      </c>
      <c r="N105" t="n">
        <v>34.75</v>
      </c>
      <c r="O105" t="n">
        <v>22581.25</v>
      </c>
      <c r="P105" t="n">
        <v>1082.33</v>
      </c>
      <c r="Q105" t="n">
        <v>1220.65</v>
      </c>
      <c r="R105" t="n">
        <v>446.12</v>
      </c>
      <c r="S105" t="n">
        <v>112.51</v>
      </c>
      <c r="T105" t="n">
        <v>151451.49</v>
      </c>
      <c r="U105" t="n">
        <v>0.25</v>
      </c>
      <c r="V105" t="n">
        <v>0.6899999999999999</v>
      </c>
      <c r="W105" t="n">
        <v>7.56</v>
      </c>
      <c r="X105" t="n">
        <v>8.960000000000001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1.1224</v>
      </c>
      <c r="E106" t="n">
        <v>89.09999999999999</v>
      </c>
      <c r="F106" t="n">
        <v>81.23999999999999</v>
      </c>
      <c r="G106" t="n">
        <v>31.86</v>
      </c>
      <c r="H106" t="n">
        <v>0.49</v>
      </c>
      <c r="I106" t="n">
        <v>153</v>
      </c>
      <c r="J106" t="n">
        <v>182.69</v>
      </c>
      <c r="K106" t="n">
        <v>52.44</v>
      </c>
      <c r="L106" t="n">
        <v>5</v>
      </c>
      <c r="M106" t="n">
        <v>151</v>
      </c>
      <c r="N106" t="n">
        <v>35.25</v>
      </c>
      <c r="O106" t="n">
        <v>22766.06</v>
      </c>
      <c r="P106" t="n">
        <v>1053.89</v>
      </c>
      <c r="Q106" t="n">
        <v>1220.61</v>
      </c>
      <c r="R106" t="n">
        <v>380.33</v>
      </c>
      <c r="S106" t="n">
        <v>112.51</v>
      </c>
      <c r="T106" t="n">
        <v>118771.82</v>
      </c>
      <c r="U106" t="n">
        <v>0.3</v>
      </c>
      <c r="V106" t="n">
        <v>0.71</v>
      </c>
      <c r="W106" t="n">
        <v>7.5</v>
      </c>
      <c r="X106" t="n">
        <v>7.04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1.1521</v>
      </c>
      <c r="E107" t="n">
        <v>86.8</v>
      </c>
      <c r="F107" t="n">
        <v>79.93000000000001</v>
      </c>
      <c r="G107" t="n">
        <v>38.37</v>
      </c>
      <c r="H107" t="n">
        <v>0.58</v>
      </c>
      <c r="I107" t="n">
        <v>125</v>
      </c>
      <c r="J107" t="n">
        <v>184.19</v>
      </c>
      <c r="K107" t="n">
        <v>52.44</v>
      </c>
      <c r="L107" t="n">
        <v>6</v>
      </c>
      <c r="M107" t="n">
        <v>123</v>
      </c>
      <c r="N107" t="n">
        <v>35.75</v>
      </c>
      <c r="O107" t="n">
        <v>22951.43</v>
      </c>
      <c r="P107" t="n">
        <v>1033.48</v>
      </c>
      <c r="Q107" t="n">
        <v>1220.55</v>
      </c>
      <c r="R107" t="n">
        <v>335.91</v>
      </c>
      <c r="S107" t="n">
        <v>112.51</v>
      </c>
      <c r="T107" t="n">
        <v>96700.61</v>
      </c>
      <c r="U107" t="n">
        <v>0.33</v>
      </c>
      <c r="V107" t="n">
        <v>0.72</v>
      </c>
      <c r="W107" t="n">
        <v>7.47</v>
      </c>
      <c r="X107" t="n">
        <v>5.73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1.1741</v>
      </c>
      <c r="E108" t="n">
        <v>85.17</v>
      </c>
      <c r="F108" t="n">
        <v>78.98</v>
      </c>
      <c r="G108" t="n">
        <v>44.71</v>
      </c>
      <c r="H108" t="n">
        <v>0.67</v>
      </c>
      <c r="I108" t="n">
        <v>106</v>
      </c>
      <c r="J108" t="n">
        <v>185.7</v>
      </c>
      <c r="K108" t="n">
        <v>52.44</v>
      </c>
      <c r="L108" t="n">
        <v>7</v>
      </c>
      <c r="M108" t="n">
        <v>104</v>
      </c>
      <c r="N108" t="n">
        <v>36.26</v>
      </c>
      <c r="O108" t="n">
        <v>23137.49</v>
      </c>
      <c r="P108" t="n">
        <v>1018.08</v>
      </c>
      <c r="Q108" t="n">
        <v>1220.55</v>
      </c>
      <c r="R108" t="n">
        <v>303.91</v>
      </c>
      <c r="S108" t="n">
        <v>112.51</v>
      </c>
      <c r="T108" t="n">
        <v>80797.2</v>
      </c>
      <c r="U108" t="n">
        <v>0.37</v>
      </c>
      <c r="V108" t="n">
        <v>0.73</v>
      </c>
      <c r="W108" t="n">
        <v>7.43</v>
      </c>
      <c r="X108" t="n">
        <v>4.78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1.189</v>
      </c>
      <c r="E109" t="n">
        <v>84.09999999999999</v>
      </c>
      <c r="F109" t="n">
        <v>78.41</v>
      </c>
      <c r="G109" t="n">
        <v>51.14</v>
      </c>
      <c r="H109" t="n">
        <v>0.76</v>
      </c>
      <c r="I109" t="n">
        <v>92</v>
      </c>
      <c r="J109" t="n">
        <v>187.22</v>
      </c>
      <c r="K109" t="n">
        <v>52.44</v>
      </c>
      <c r="L109" t="n">
        <v>8</v>
      </c>
      <c r="M109" t="n">
        <v>90</v>
      </c>
      <c r="N109" t="n">
        <v>36.78</v>
      </c>
      <c r="O109" t="n">
        <v>23324.24</v>
      </c>
      <c r="P109" t="n">
        <v>1007.54</v>
      </c>
      <c r="Q109" t="n">
        <v>1220.55</v>
      </c>
      <c r="R109" t="n">
        <v>284.89</v>
      </c>
      <c r="S109" t="n">
        <v>112.51</v>
      </c>
      <c r="T109" t="n">
        <v>71353.63</v>
      </c>
      <c r="U109" t="n">
        <v>0.39</v>
      </c>
      <c r="V109" t="n">
        <v>0.73</v>
      </c>
      <c r="W109" t="n">
        <v>7.4</v>
      </c>
      <c r="X109" t="n">
        <v>4.21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1.2028</v>
      </c>
      <c r="E110" t="n">
        <v>83.14</v>
      </c>
      <c r="F110" t="n">
        <v>77.84</v>
      </c>
      <c r="G110" t="n">
        <v>57.66</v>
      </c>
      <c r="H110" t="n">
        <v>0.85</v>
      </c>
      <c r="I110" t="n">
        <v>81</v>
      </c>
      <c r="J110" t="n">
        <v>188.74</v>
      </c>
      <c r="K110" t="n">
        <v>52.44</v>
      </c>
      <c r="L110" t="n">
        <v>9</v>
      </c>
      <c r="M110" t="n">
        <v>79</v>
      </c>
      <c r="N110" t="n">
        <v>37.3</v>
      </c>
      <c r="O110" t="n">
        <v>23511.69</v>
      </c>
      <c r="P110" t="n">
        <v>997.66</v>
      </c>
      <c r="Q110" t="n">
        <v>1220.54</v>
      </c>
      <c r="R110" t="n">
        <v>265.64</v>
      </c>
      <c r="S110" t="n">
        <v>112.51</v>
      </c>
      <c r="T110" t="n">
        <v>61785.69</v>
      </c>
      <c r="U110" t="n">
        <v>0.42</v>
      </c>
      <c r="V110" t="n">
        <v>0.74</v>
      </c>
      <c r="W110" t="n">
        <v>7.38</v>
      </c>
      <c r="X110" t="n">
        <v>3.64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1.213</v>
      </c>
      <c r="E111" t="n">
        <v>82.44</v>
      </c>
      <c r="F111" t="n">
        <v>77.45999999999999</v>
      </c>
      <c r="G111" t="n">
        <v>64.55</v>
      </c>
      <c r="H111" t="n">
        <v>0.93</v>
      </c>
      <c r="I111" t="n">
        <v>72</v>
      </c>
      <c r="J111" t="n">
        <v>190.26</v>
      </c>
      <c r="K111" t="n">
        <v>52.44</v>
      </c>
      <c r="L111" t="n">
        <v>10</v>
      </c>
      <c r="M111" t="n">
        <v>70</v>
      </c>
      <c r="N111" t="n">
        <v>37.82</v>
      </c>
      <c r="O111" t="n">
        <v>23699.85</v>
      </c>
      <c r="P111" t="n">
        <v>989.38</v>
      </c>
      <c r="Q111" t="n">
        <v>1220.59</v>
      </c>
      <c r="R111" t="n">
        <v>252.47</v>
      </c>
      <c r="S111" t="n">
        <v>112.51</v>
      </c>
      <c r="T111" t="n">
        <v>55244.89</v>
      </c>
      <c r="U111" t="n">
        <v>0.45</v>
      </c>
      <c r="V111" t="n">
        <v>0.74</v>
      </c>
      <c r="W111" t="n">
        <v>7.37</v>
      </c>
      <c r="X111" t="n">
        <v>3.26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1.2217</v>
      </c>
      <c r="E112" t="n">
        <v>81.84999999999999</v>
      </c>
      <c r="F112" t="n">
        <v>77.12</v>
      </c>
      <c r="G112" t="n">
        <v>71.19</v>
      </c>
      <c r="H112" t="n">
        <v>1.02</v>
      </c>
      <c r="I112" t="n">
        <v>65</v>
      </c>
      <c r="J112" t="n">
        <v>191.79</v>
      </c>
      <c r="K112" t="n">
        <v>52.44</v>
      </c>
      <c r="L112" t="n">
        <v>11</v>
      </c>
      <c r="M112" t="n">
        <v>63</v>
      </c>
      <c r="N112" t="n">
        <v>38.35</v>
      </c>
      <c r="O112" t="n">
        <v>23888.73</v>
      </c>
      <c r="P112" t="n">
        <v>981.97</v>
      </c>
      <c r="Q112" t="n">
        <v>1220.54</v>
      </c>
      <c r="R112" t="n">
        <v>241.14</v>
      </c>
      <c r="S112" t="n">
        <v>112.51</v>
      </c>
      <c r="T112" t="n">
        <v>49614.51</v>
      </c>
      <c r="U112" t="n">
        <v>0.47</v>
      </c>
      <c r="V112" t="n">
        <v>0.74</v>
      </c>
      <c r="W112" t="n">
        <v>7.36</v>
      </c>
      <c r="X112" t="n">
        <v>2.92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1.2278</v>
      </c>
      <c r="E113" t="n">
        <v>81.45</v>
      </c>
      <c r="F113" t="n">
        <v>76.89</v>
      </c>
      <c r="G113" t="n">
        <v>76.89</v>
      </c>
      <c r="H113" t="n">
        <v>1.1</v>
      </c>
      <c r="I113" t="n">
        <v>60</v>
      </c>
      <c r="J113" t="n">
        <v>193.33</v>
      </c>
      <c r="K113" t="n">
        <v>52.44</v>
      </c>
      <c r="L113" t="n">
        <v>12</v>
      </c>
      <c r="M113" t="n">
        <v>58</v>
      </c>
      <c r="N113" t="n">
        <v>38.89</v>
      </c>
      <c r="O113" t="n">
        <v>24078.33</v>
      </c>
      <c r="P113" t="n">
        <v>975.9299999999999</v>
      </c>
      <c r="Q113" t="n">
        <v>1220.55</v>
      </c>
      <c r="R113" t="n">
        <v>233.68</v>
      </c>
      <c r="S113" t="n">
        <v>112.51</v>
      </c>
      <c r="T113" t="n">
        <v>45910.31</v>
      </c>
      <c r="U113" t="n">
        <v>0.48</v>
      </c>
      <c r="V113" t="n">
        <v>0.75</v>
      </c>
      <c r="W113" t="n">
        <v>7.34</v>
      </c>
      <c r="X113" t="n">
        <v>2.69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1.2339</v>
      </c>
      <c r="E114" t="n">
        <v>81.04000000000001</v>
      </c>
      <c r="F114" t="n">
        <v>76.67</v>
      </c>
      <c r="G114" t="n">
        <v>83.64</v>
      </c>
      <c r="H114" t="n">
        <v>1.18</v>
      </c>
      <c r="I114" t="n">
        <v>55</v>
      </c>
      <c r="J114" t="n">
        <v>194.88</v>
      </c>
      <c r="K114" t="n">
        <v>52.44</v>
      </c>
      <c r="L114" t="n">
        <v>13</v>
      </c>
      <c r="M114" t="n">
        <v>53</v>
      </c>
      <c r="N114" t="n">
        <v>39.43</v>
      </c>
      <c r="O114" t="n">
        <v>24268.67</v>
      </c>
      <c r="P114" t="n">
        <v>969.92</v>
      </c>
      <c r="Q114" t="n">
        <v>1220.54</v>
      </c>
      <c r="R114" t="n">
        <v>225.49</v>
      </c>
      <c r="S114" t="n">
        <v>112.51</v>
      </c>
      <c r="T114" t="n">
        <v>41838.49</v>
      </c>
      <c r="U114" t="n">
        <v>0.5</v>
      </c>
      <c r="V114" t="n">
        <v>0.75</v>
      </c>
      <c r="W114" t="n">
        <v>7.35</v>
      </c>
      <c r="X114" t="n">
        <v>2.47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1.2385</v>
      </c>
      <c r="E115" t="n">
        <v>80.73999999999999</v>
      </c>
      <c r="F115" t="n">
        <v>76.51000000000001</v>
      </c>
      <c r="G115" t="n">
        <v>90.01000000000001</v>
      </c>
      <c r="H115" t="n">
        <v>1.27</v>
      </c>
      <c r="I115" t="n">
        <v>51</v>
      </c>
      <c r="J115" t="n">
        <v>196.42</v>
      </c>
      <c r="K115" t="n">
        <v>52.44</v>
      </c>
      <c r="L115" t="n">
        <v>14</v>
      </c>
      <c r="M115" t="n">
        <v>49</v>
      </c>
      <c r="N115" t="n">
        <v>39.98</v>
      </c>
      <c r="O115" t="n">
        <v>24459.75</v>
      </c>
      <c r="P115" t="n">
        <v>965.73</v>
      </c>
      <c r="Q115" t="n">
        <v>1220.58</v>
      </c>
      <c r="R115" t="n">
        <v>220.41</v>
      </c>
      <c r="S115" t="n">
        <v>112.51</v>
      </c>
      <c r="T115" t="n">
        <v>39322.35</v>
      </c>
      <c r="U115" t="n">
        <v>0.51</v>
      </c>
      <c r="V115" t="n">
        <v>0.75</v>
      </c>
      <c r="W115" t="n">
        <v>7.33</v>
      </c>
      <c r="X115" t="n">
        <v>2.31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1.244</v>
      </c>
      <c r="E116" t="n">
        <v>80.39</v>
      </c>
      <c r="F116" t="n">
        <v>76.29000000000001</v>
      </c>
      <c r="G116" t="n">
        <v>97.40000000000001</v>
      </c>
      <c r="H116" t="n">
        <v>1.35</v>
      </c>
      <c r="I116" t="n">
        <v>47</v>
      </c>
      <c r="J116" t="n">
        <v>197.98</v>
      </c>
      <c r="K116" t="n">
        <v>52.44</v>
      </c>
      <c r="L116" t="n">
        <v>15</v>
      </c>
      <c r="M116" t="n">
        <v>45</v>
      </c>
      <c r="N116" t="n">
        <v>40.54</v>
      </c>
      <c r="O116" t="n">
        <v>24651.58</v>
      </c>
      <c r="P116" t="n">
        <v>960.37</v>
      </c>
      <c r="Q116" t="n">
        <v>1220.55</v>
      </c>
      <c r="R116" t="n">
        <v>213.16</v>
      </c>
      <c r="S116" t="n">
        <v>112.51</v>
      </c>
      <c r="T116" t="n">
        <v>35716.58</v>
      </c>
      <c r="U116" t="n">
        <v>0.53</v>
      </c>
      <c r="V116" t="n">
        <v>0.75</v>
      </c>
      <c r="W116" t="n">
        <v>7.33</v>
      </c>
      <c r="X116" t="n">
        <v>2.09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1.2479</v>
      </c>
      <c r="E117" t="n">
        <v>80.13</v>
      </c>
      <c r="F117" t="n">
        <v>76.15000000000001</v>
      </c>
      <c r="G117" t="n">
        <v>103.84</v>
      </c>
      <c r="H117" t="n">
        <v>1.42</v>
      </c>
      <c r="I117" t="n">
        <v>44</v>
      </c>
      <c r="J117" t="n">
        <v>199.54</v>
      </c>
      <c r="K117" t="n">
        <v>52.44</v>
      </c>
      <c r="L117" t="n">
        <v>16</v>
      </c>
      <c r="M117" t="n">
        <v>42</v>
      </c>
      <c r="N117" t="n">
        <v>41.1</v>
      </c>
      <c r="O117" t="n">
        <v>24844.17</v>
      </c>
      <c r="P117" t="n">
        <v>955.03</v>
      </c>
      <c r="Q117" t="n">
        <v>1220.54</v>
      </c>
      <c r="R117" t="n">
        <v>208.39</v>
      </c>
      <c r="S117" t="n">
        <v>112.51</v>
      </c>
      <c r="T117" t="n">
        <v>33343.25</v>
      </c>
      <c r="U117" t="n">
        <v>0.54</v>
      </c>
      <c r="V117" t="n">
        <v>0.75</v>
      </c>
      <c r="W117" t="n">
        <v>7.32</v>
      </c>
      <c r="X117" t="n">
        <v>1.95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1.2502</v>
      </c>
      <c r="E118" t="n">
        <v>79.98999999999999</v>
      </c>
      <c r="F118" t="n">
        <v>76.06999999999999</v>
      </c>
      <c r="G118" t="n">
        <v>108.68</v>
      </c>
      <c r="H118" t="n">
        <v>1.5</v>
      </c>
      <c r="I118" t="n">
        <v>42</v>
      </c>
      <c r="J118" t="n">
        <v>201.11</v>
      </c>
      <c r="K118" t="n">
        <v>52.44</v>
      </c>
      <c r="L118" t="n">
        <v>17</v>
      </c>
      <c r="M118" t="n">
        <v>40</v>
      </c>
      <c r="N118" t="n">
        <v>41.67</v>
      </c>
      <c r="O118" t="n">
        <v>25037.53</v>
      </c>
      <c r="P118" t="n">
        <v>951.24</v>
      </c>
      <c r="Q118" t="n">
        <v>1220.59</v>
      </c>
      <c r="R118" t="n">
        <v>205.66</v>
      </c>
      <c r="S118" t="n">
        <v>112.51</v>
      </c>
      <c r="T118" t="n">
        <v>31988.82</v>
      </c>
      <c r="U118" t="n">
        <v>0.55</v>
      </c>
      <c r="V118" t="n">
        <v>0.75</v>
      </c>
      <c r="W118" t="n">
        <v>7.32</v>
      </c>
      <c r="X118" t="n">
        <v>1.87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1.254</v>
      </c>
      <c r="E119" t="n">
        <v>79.75</v>
      </c>
      <c r="F119" t="n">
        <v>75.94</v>
      </c>
      <c r="G119" t="n">
        <v>116.83</v>
      </c>
      <c r="H119" t="n">
        <v>1.58</v>
      </c>
      <c r="I119" t="n">
        <v>39</v>
      </c>
      <c r="J119" t="n">
        <v>202.68</v>
      </c>
      <c r="K119" t="n">
        <v>52.44</v>
      </c>
      <c r="L119" t="n">
        <v>18</v>
      </c>
      <c r="M119" t="n">
        <v>37</v>
      </c>
      <c r="N119" t="n">
        <v>42.24</v>
      </c>
      <c r="O119" t="n">
        <v>25231.66</v>
      </c>
      <c r="P119" t="n">
        <v>945.6900000000001</v>
      </c>
      <c r="Q119" t="n">
        <v>1220.54</v>
      </c>
      <c r="R119" t="n">
        <v>201.23</v>
      </c>
      <c r="S119" t="n">
        <v>112.51</v>
      </c>
      <c r="T119" t="n">
        <v>29788.79</v>
      </c>
      <c r="U119" t="n">
        <v>0.5600000000000001</v>
      </c>
      <c r="V119" t="n">
        <v>0.76</v>
      </c>
      <c r="W119" t="n">
        <v>7.31</v>
      </c>
      <c r="X119" t="n">
        <v>1.74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1.2568</v>
      </c>
      <c r="E120" t="n">
        <v>79.56999999999999</v>
      </c>
      <c r="F120" t="n">
        <v>75.83</v>
      </c>
      <c r="G120" t="n">
        <v>122.97</v>
      </c>
      <c r="H120" t="n">
        <v>1.65</v>
      </c>
      <c r="I120" t="n">
        <v>37</v>
      </c>
      <c r="J120" t="n">
        <v>204.26</v>
      </c>
      <c r="K120" t="n">
        <v>52.44</v>
      </c>
      <c r="L120" t="n">
        <v>19</v>
      </c>
      <c r="M120" t="n">
        <v>35</v>
      </c>
      <c r="N120" t="n">
        <v>42.82</v>
      </c>
      <c r="O120" t="n">
        <v>25426.72</v>
      </c>
      <c r="P120" t="n">
        <v>941.39</v>
      </c>
      <c r="Q120" t="n">
        <v>1220.55</v>
      </c>
      <c r="R120" t="n">
        <v>197.56</v>
      </c>
      <c r="S120" t="n">
        <v>112.51</v>
      </c>
      <c r="T120" t="n">
        <v>27965.39</v>
      </c>
      <c r="U120" t="n">
        <v>0.57</v>
      </c>
      <c r="V120" t="n">
        <v>0.76</v>
      </c>
      <c r="W120" t="n">
        <v>7.31</v>
      </c>
      <c r="X120" t="n">
        <v>1.63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1.2589</v>
      </c>
      <c r="E121" t="n">
        <v>79.44</v>
      </c>
      <c r="F121" t="n">
        <v>75.77</v>
      </c>
      <c r="G121" t="n">
        <v>129.9</v>
      </c>
      <c r="H121" t="n">
        <v>1.73</v>
      </c>
      <c r="I121" t="n">
        <v>35</v>
      </c>
      <c r="J121" t="n">
        <v>205.85</v>
      </c>
      <c r="K121" t="n">
        <v>52.44</v>
      </c>
      <c r="L121" t="n">
        <v>20</v>
      </c>
      <c r="M121" t="n">
        <v>33</v>
      </c>
      <c r="N121" t="n">
        <v>43.41</v>
      </c>
      <c r="O121" t="n">
        <v>25622.45</v>
      </c>
      <c r="P121" t="n">
        <v>939.91</v>
      </c>
      <c r="Q121" t="n">
        <v>1220.55</v>
      </c>
      <c r="R121" t="n">
        <v>195.25</v>
      </c>
      <c r="S121" t="n">
        <v>112.51</v>
      </c>
      <c r="T121" t="n">
        <v>26819.44</v>
      </c>
      <c r="U121" t="n">
        <v>0.58</v>
      </c>
      <c r="V121" t="n">
        <v>0.76</v>
      </c>
      <c r="W121" t="n">
        <v>7.32</v>
      </c>
      <c r="X121" t="n">
        <v>1.57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1.2619</v>
      </c>
      <c r="E122" t="n">
        <v>79.25</v>
      </c>
      <c r="F122" t="n">
        <v>75.65000000000001</v>
      </c>
      <c r="G122" t="n">
        <v>137.55</v>
      </c>
      <c r="H122" t="n">
        <v>1.8</v>
      </c>
      <c r="I122" t="n">
        <v>33</v>
      </c>
      <c r="J122" t="n">
        <v>207.45</v>
      </c>
      <c r="K122" t="n">
        <v>52.44</v>
      </c>
      <c r="L122" t="n">
        <v>21</v>
      </c>
      <c r="M122" t="n">
        <v>31</v>
      </c>
      <c r="N122" t="n">
        <v>44</v>
      </c>
      <c r="O122" t="n">
        <v>25818.99</v>
      </c>
      <c r="P122" t="n">
        <v>933.91</v>
      </c>
      <c r="Q122" t="n">
        <v>1220.54</v>
      </c>
      <c r="R122" t="n">
        <v>191.49</v>
      </c>
      <c r="S122" t="n">
        <v>112.51</v>
      </c>
      <c r="T122" t="n">
        <v>24948.92</v>
      </c>
      <c r="U122" t="n">
        <v>0.59</v>
      </c>
      <c r="V122" t="n">
        <v>0.76</v>
      </c>
      <c r="W122" t="n">
        <v>7.3</v>
      </c>
      <c r="X122" t="n">
        <v>1.45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1.2631</v>
      </c>
      <c r="E123" t="n">
        <v>79.17</v>
      </c>
      <c r="F123" t="n">
        <v>75.61</v>
      </c>
      <c r="G123" t="n">
        <v>141.78</v>
      </c>
      <c r="H123" t="n">
        <v>1.87</v>
      </c>
      <c r="I123" t="n">
        <v>32</v>
      </c>
      <c r="J123" t="n">
        <v>209.05</v>
      </c>
      <c r="K123" t="n">
        <v>52.44</v>
      </c>
      <c r="L123" t="n">
        <v>22</v>
      </c>
      <c r="M123" t="n">
        <v>30</v>
      </c>
      <c r="N123" t="n">
        <v>44.6</v>
      </c>
      <c r="O123" t="n">
        <v>26016.35</v>
      </c>
      <c r="P123" t="n">
        <v>931.92</v>
      </c>
      <c r="Q123" t="n">
        <v>1220.56</v>
      </c>
      <c r="R123" t="n">
        <v>190.29</v>
      </c>
      <c r="S123" t="n">
        <v>112.51</v>
      </c>
      <c r="T123" t="n">
        <v>24353.34</v>
      </c>
      <c r="U123" t="n">
        <v>0.59</v>
      </c>
      <c r="V123" t="n">
        <v>0.76</v>
      </c>
      <c r="W123" t="n">
        <v>7.3</v>
      </c>
      <c r="X123" t="n">
        <v>1.41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1.266</v>
      </c>
      <c r="E124" t="n">
        <v>78.98999999999999</v>
      </c>
      <c r="F124" t="n">
        <v>75.5</v>
      </c>
      <c r="G124" t="n">
        <v>151.01</v>
      </c>
      <c r="H124" t="n">
        <v>1.94</v>
      </c>
      <c r="I124" t="n">
        <v>30</v>
      </c>
      <c r="J124" t="n">
        <v>210.65</v>
      </c>
      <c r="K124" t="n">
        <v>52.44</v>
      </c>
      <c r="L124" t="n">
        <v>23</v>
      </c>
      <c r="M124" t="n">
        <v>28</v>
      </c>
      <c r="N124" t="n">
        <v>45.21</v>
      </c>
      <c r="O124" t="n">
        <v>26214.54</v>
      </c>
      <c r="P124" t="n">
        <v>926.5</v>
      </c>
      <c r="Q124" t="n">
        <v>1220.54</v>
      </c>
      <c r="R124" t="n">
        <v>186.51</v>
      </c>
      <c r="S124" t="n">
        <v>112.51</v>
      </c>
      <c r="T124" t="n">
        <v>22474.23</v>
      </c>
      <c r="U124" t="n">
        <v>0.6</v>
      </c>
      <c r="V124" t="n">
        <v>0.76</v>
      </c>
      <c r="W124" t="n">
        <v>7.29</v>
      </c>
      <c r="X124" t="n">
        <v>1.3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1.2672</v>
      </c>
      <c r="E125" t="n">
        <v>78.92</v>
      </c>
      <c r="F125" t="n">
        <v>75.47</v>
      </c>
      <c r="G125" t="n">
        <v>156.14</v>
      </c>
      <c r="H125" t="n">
        <v>2.01</v>
      </c>
      <c r="I125" t="n">
        <v>29</v>
      </c>
      <c r="J125" t="n">
        <v>212.27</v>
      </c>
      <c r="K125" t="n">
        <v>52.44</v>
      </c>
      <c r="L125" t="n">
        <v>24</v>
      </c>
      <c r="M125" t="n">
        <v>27</v>
      </c>
      <c r="N125" t="n">
        <v>45.82</v>
      </c>
      <c r="O125" t="n">
        <v>26413.56</v>
      </c>
      <c r="P125" t="n">
        <v>924.21</v>
      </c>
      <c r="Q125" t="n">
        <v>1220.55</v>
      </c>
      <c r="R125" t="n">
        <v>185.25</v>
      </c>
      <c r="S125" t="n">
        <v>112.51</v>
      </c>
      <c r="T125" t="n">
        <v>21849.7</v>
      </c>
      <c r="U125" t="n">
        <v>0.61</v>
      </c>
      <c r="V125" t="n">
        <v>0.76</v>
      </c>
      <c r="W125" t="n">
        <v>7.29</v>
      </c>
      <c r="X125" t="n">
        <v>1.27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1.2685</v>
      </c>
      <c r="E126" t="n">
        <v>78.83</v>
      </c>
      <c r="F126" t="n">
        <v>75.42</v>
      </c>
      <c r="G126" t="n">
        <v>161.61</v>
      </c>
      <c r="H126" t="n">
        <v>2.08</v>
      </c>
      <c r="I126" t="n">
        <v>28</v>
      </c>
      <c r="J126" t="n">
        <v>213.89</v>
      </c>
      <c r="K126" t="n">
        <v>52.44</v>
      </c>
      <c r="L126" t="n">
        <v>25</v>
      </c>
      <c r="M126" t="n">
        <v>26</v>
      </c>
      <c r="N126" t="n">
        <v>46.44</v>
      </c>
      <c r="O126" t="n">
        <v>26613.43</v>
      </c>
      <c r="P126" t="n">
        <v>919.6</v>
      </c>
      <c r="Q126" t="n">
        <v>1220.54</v>
      </c>
      <c r="R126" t="n">
        <v>183.49</v>
      </c>
      <c r="S126" t="n">
        <v>112.51</v>
      </c>
      <c r="T126" t="n">
        <v>20974.2</v>
      </c>
      <c r="U126" t="n">
        <v>0.61</v>
      </c>
      <c r="V126" t="n">
        <v>0.76</v>
      </c>
      <c r="W126" t="n">
        <v>7.29</v>
      </c>
      <c r="X126" t="n">
        <v>1.22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1.2696</v>
      </c>
      <c r="E127" t="n">
        <v>78.76000000000001</v>
      </c>
      <c r="F127" t="n">
        <v>75.38</v>
      </c>
      <c r="G127" t="n">
        <v>167.52</v>
      </c>
      <c r="H127" t="n">
        <v>2.14</v>
      </c>
      <c r="I127" t="n">
        <v>27</v>
      </c>
      <c r="J127" t="n">
        <v>215.51</v>
      </c>
      <c r="K127" t="n">
        <v>52.44</v>
      </c>
      <c r="L127" t="n">
        <v>26</v>
      </c>
      <c r="M127" t="n">
        <v>25</v>
      </c>
      <c r="N127" t="n">
        <v>47.07</v>
      </c>
      <c r="O127" t="n">
        <v>26814.17</v>
      </c>
      <c r="P127" t="n">
        <v>917.37</v>
      </c>
      <c r="Q127" t="n">
        <v>1220.55</v>
      </c>
      <c r="R127" t="n">
        <v>182.26</v>
      </c>
      <c r="S127" t="n">
        <v>112.51</v>
      </c>
      <c r="T127" t="n">
        <v>20363.13</v>
      </c>
      <c r="U127" t="n">
        <v>0.62</v>
      </c>
      <c r="V127" t="n">
        <v>0.76</v>
      </c>
      <c r="W127" t="n">
        <v>7.29</v>
      </c>
      <c r="X127" t="n">
        <v>1.18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1.2707</v>
      </c>
      <c r="E128" t="n">
        <v>78.7</v>
      </c>
      <c r="F128" t="n">
        <v>75.34999999999999</v>
      </c>
      <c r="G128" t="n">
        <v>173.89</v>
      </c>
      <c r="H128" t="n">
        <v>2.21</v>
      </c>
      <c r="I128" t="n">
        <v>26</v>
      </c>
      <c r="J128" t="n">
        <v>217.15</v>
      </c>
      <c r="K128" t="n">
        <v>52.44</v>
      </c>
      <c r="L128" t="n">
        <v>27</v>
      </c>
      <c r="M128" t="n">
        <v>24</v>
      </c>
      <c r="N128" t="n">
        <v>47.71</v>
      </c>
      <c r="O128" t="n">
        <v>27015.77</v>
      </c>
      <c r="P128" t="n">
        <v>914.73</v>
      </c>
      <c r="Q128" t="n">
        <v>1220.55</v>
      </c>
      <c r="R128" t="n">
        <v>181.38</v>
      </c>
      <c r="S128" t="n">
        <v>112.51</v>
      </c>
      <c r="T128" t="n">
        <v>19930.65</v>
      </c>
      <c r="U128" t="n">
        <v>0.62</v>
      </c>
      <c r="V128" t="n">
        <v>0.76</v>
      </c>
      <c r="W128" t="n">
        <v>7.29</v>
      </c>
      <c r="X128" t="n">
        <v>1.15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1.272</v>
      </c>
      <c r="E129" t="n">
        <v>78.62</v>
      </c>
      <c r="F129" t="n">
        <v>75.31</v>
      </c>
      <c r="G129" t="n">
        <v>180.74</v>
      </c>
      <c r="H129" t="n">
        <v>2.27</v>
      </c>
      <c r="I129" t="n">
        <v>25</v>
      </c>
      <c r="J129" t="n">
        <v>218.79</v>
      </c>
      <c r="K129" t="n">
        <v>52.44</v>
      </c>
      <c r="L129" t="n">
        <v>28</v>
      </c>
      <c r="M129" t="n">
        <v>23</v>
      </c>
      <c r="N129" t="n">
        <v>48.35</v>
      </c>
      <c r="O129" t="n">
        <v>27218.26</v>
      </c>
      <c r="P129" t="n">
        <v>909.0700000000001</v>
      </c>
      <c r="Q129" t="n">
        <v>1220.54</v>
      </c>
      <c r="R129" t="n">
        <v>179.83</v>
      </c>
      <c r="S129" t="n">
        <v>112.51</v>
      </c>
      <c r="T129" t="n">
        <v>19159.28</v>
      </c>
      <c r="U129" t="n">
        <v>0.63</v>
      </c>
      <c r="V129" t="n">
        <v>0.76</v>
      </c>
      <c r="W129" t="n">
        <v>7.29</v>
      </c>
      <c r="X129" t="n">
        <v>1.11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1.2734</v>
      </c>
      <c r="E130" t="n">
        <v>78.53</v>
      </c>
      <c r="F130" t="n">
        <v>75.26000000000001</v>
      </c>
      <c r="G130" t="n">
        <v>188.15</v>
      </c>
      <c r="H130" t="n">
        <v>2.34</v>
      </c>
      <c r="I130" t="n">
        <v>24</v>
      </c>
      <c r="J130" t="n">
        <v>220.44</v>
      </c>
      <c r="K130" t="n">
        <v>52.44</v>
      </c>
      <c r="L130" t="n">
        <v>29</v>
      </c>
      <c r="M130" t="n">
        <v>22</v>
      </c>
      <c r="N130" t="n">
        <v>49</v>
      </c>
      <c r="O130" t="n">
        <v>27421.64</v>
      </c>
      <c r="P130" t="n">
        <v>908.87</v>
      </c>
      <c r="Q130" t="n">
        <v>1220.54</v>
      </c>
      <c r="R130" t="n">
        <v>178.24</v>
      </c>
      <c r="S130" t="n">
        <v>112.51</v>
      </c>
      <c r="T130" t="n">
        <v>18368.84</v>
      </c>
      <c r="U130" t="n">
        <v>0.63</v>
      </c>
      <c r="V130" t="n">
        <v>0.76</v>
      </c>
      <c r="W130" t="n">
        <v>7.29</v>
      </c>
      <c r="X130" t="n">
        <v>1.06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1.2749</v>
      </c>
      <c r="E131" t="n">
        <v>78.44</v>
      </c>
      <c r="F131" t="n">
        <v>75.2</v>
      </c>
      <c r="G131" t="n">
        <v>196.18</v>
      </c>
      <c r="H131" t="n">
        <v>2.4</v>
      </c>
      <c r="I131" t="n">
        <v>23</v>
      </c>
      <c r="J131" t="n">
        <v>222.1</v>
      </c>
      <c r="K131" t="n">
        <v>52.44</v>
      </c>
      <c r="L131" t="n">
        <v>30</v>
      </c>
      <c r="M131" t="n">
        <v>21</v>
      </c>
      <c r="N131" t="n">
        <v>49.65</v>
      </c>
      <c r="O131" t="n">
        <v>27625.93</v>
      </c>
      <c r="P131" t="n">
        <v>904.86</v>
      </c>
      <c r="Q131" t="n">
        <v>1220.54</v>
      </c>
      <c r="R131" t="n">
        <v>176.28</v>
      </c>
      <c r="S131" t="n">
        <v>112.51</v>
      </c>
      <c r="T131" t="n">
        <v>17397.32</v>
      </c>
      <c r="U131" t="n">
        <v>0.64</v>
      </c>
      <c r="V131" t="n">
        <v>0.76</v>
      </c>
      <c r="W131" t="n">
        <v>7.28</v>
      </c>
      <c r="X131" t="n">
        <v>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1.2765</v>
      </c>
      <c r="E132" t="n">
        <v>78.34</v>
      </c>
      <c r="F132" t="n">
        <v>75.14</v>
      </c>
      <c r="G132" t="n">
        <v>204.92</v>
      </c>
      <c r="H132" t="n">
        <v>2.46</v>
      </c>
      <c r="I132" t="n">
        <v>22</v>
      </c>
      <c r="J132" t="n">
        <v>223.76</v>
      </c>
      <c r="K132" t="n">
        <v>52.44</v>
      </c>
      <c r="L132" t="n">
        <v>31</v>
      </c>
      <c r="M132" t="n">
        <v>20</v>
      </c>
      <c r="N132" t="n">
        <v>50.32</v>
      </c>
      <c r="O132" t="n">
        <v>27831.27</v>
      </c>
      <c r="P132" t="n">
        <v>901.9</v>
      </c>
      <c r="Q132" t="n">
        <v>1220.55</v>
      </c>
      <c r="R132" t="n">
        <v>174.26</v>
      </c>
      <c r="S132" t="n">
        <v>112.51</v>
      </c>
      <c r="T132" t="n">
        <v>16387.84</v>
      </c>
      <c r="U132" t="n">
        <v>0.65</v>
      </c>
      <c r="V132" t="n">
        <v>0.76</v>
      </c>
      <c r="W132" t="n">
        <v>7.28</v>
      </c>
      <c r="X132" t="n">
        <v>0.9399999999999999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1.2775</v>
      </c>
      <c r="E133" t="n">
        <v>78.28</v>
      </c>
      <c r="F133" t="n">
        <v>75.11</v>
      </c>
      <c r="G133" t="n">
        <v>214.6</v>
      </c>
      <c r="H133" t="n">
        <v>2.52</v>
      </c>
      <c r="I133" t="n">
        <v>21</v>
      </c>
      <c r="J133" t="n">
        <v>225.43</v>
      </c>
      <c r="K133" t="n">
        <v>52.44</v>
      </c>
      <c r="L133" t="n">
        <v>32</v>
      </c>
      <c r="M133" t="n">
        <v>19</v>
      </c>
      <c r="N133" t="n">
        <v>50.99</v>
      </c>
      <c r="O133" t="n">
        <v>28037.42</v>
      </c>
      <c r="P133" t="n">
        <v>894.08</v>
      </c>
      <c r="Q133" t="n">
        <v>1220.54</v>
      </c>
      <c r="R133" t="n">
        <v>173.2</v>
      </c>
      <c r="S133" t="n">
        <v>112.51</v>
      </c>
      <c r="T133" t="n">
        <v>15867.71</v>
      </c>
      <c r="U133" t="n">
        <v>0.65</v>
      </c>
      <c r="V133" t="n">
        <v>0.76</v>
      </c>
      <c r="W133" t="n">
        <v>7.28</v>
      </c>
      <c r="X133" t="n">
        <v>0.91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1.2772</v>
      </c>
      <c r="E134" t="n">
        <v>78.29000000000001</v>
      </c>
      <c r="F134" t="n">
        <v>75.13</v>
      </c>
      <c r="G134" t="n">
        <v>214.65</v>
      </c>
      <c r="H134" t="n">
        <v>2.58</v>
      </c>
      <c r="I134" t="n">
        <v>21</v>
      </c>
      <c r="J134" t="n">
        <v>227.11</v>
      </c>
      <c r="K134" t="n">
        <v>52.44</v>
      </c>
      <c r="L134" t="n">
        <v>33</v>
      </c>
      <c r="M134" t="n">
        <v>19</v>
      </c>
      <c r="N134" t="n">
        <v>51.67</v>
      </c>
      <c r="O134" t="n">
        <v>28244.51</v>
      </c>
      <c r="P134" t="n">
        <v>897.2</v>
      </c>
      <c r="Q134" t="n">
        <v>1220.54</v>
      </c>
      <c r="R134" t="n">
        <v>173.48</v>
      </c>
      <c r="S134" t="n">
        <v>112.51</v>
      </c>
      <c r="T134" t="n">
        <v>16003.4</v>
      </c>
      <c r="U134" t="n">
        <v>0.65</v>
      </c>
      <c r="V134" t="n">
        <v>0.76</v>
      </c>
      <c r="W134" t="n">
        <v>7.29</v>
      </c>
      <c r="X134" t="n">
        <v>0.93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1.2789</v>
      </c>
      <c r="E135" t="n">
        <v>78.19</v>
      </c>
      <c r="F135" t="n">
        <v>75.06</v>
      </c>
      <c r="G135" t="n">
        <v>225.19</v>
      </c>
      <c r="H135" t="n">
        <v>2.64</v>
      </c>
      <c r="I135" t="n">
        <v>20</v>
      </c>
      <c r="J135" t="n">
        <v>228.8</v>
      </c>
      <c r="K135" t="n">
        <v>52.44</v>
      </c>
      <c r="L135" t="n">
        <v>34</v>
      </c>
      <c r="M135" t="n">
        <v>18</v>
      </c>
      <c r="N135" t="n">
        <v>52.36</v>
      </c>
      <c r="O135" t="n">
        <v>28452.56</v>
      </c>
      <c r="P135" t="n">
        <v>892.77</v>
      </c>
      <c r="Q135" t="n">
        <v>1220.54</v>
      </c>
      <c r="R135" t="n">
        <v>171.44</v>
      </c>
      <c r="S135" t="n">
        <v>112.51</v>
      </c>
      <c r="T135" t="n">
        <v>14989.4</v>
      </c>
      <c r="U135" t="n">
        <v>0.66</v>
      </c>
      <c r="V135" t="n">
        <v>0.76</v>
      </c>
      <c r="W135" t="n">
        <v>7.28</v>
      </c>
      <c r="X135" t="n">
        <v>0.86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1.2787</v>
      </c>
      <c r="E136" t="n">
        <v>78.2</v>
      </c>
      <c r="F136" t="n">
        <v>75.06999999999999</v>
      </c>
      <c r="G136" t="n">
        <v>225.21</v>
      </c>
      <c r="H136" t="n">
        <v>2.7</v>
      </c>
      <c r="I136" t="n">
        <v>20</v>
      </c>
      <c r="J136" t="n">
        <v>230.49</v>
      </c>
      <c r="K136" t="n">
        <v>52.44</v>
      </c>
      <c r="L136" t="n">
        <v>35</v>
      </c>
      <c r="M136" t="n">
        <v>18</v>
      </c>
      <c r="N136" t="n">
        <v>53.05</v>
      </c>
      <c r="O136" t="n">
        <v>28661.58</v>
      </c>
      <c r="P136" t="n">
        <v>890.67</v>
      </c>
      <c r="Q136" t="n">
        <v>1220.54</v>
      </c>
      <c r="R136" t="n">
        <v>171.95</v>
      </c>
      <c r="S136" t="n">
        <v>112.51</v>
      </c>
      <c r="T136" t="n">
        <v>15247.44</v>
      </c>
      <c r="U136" t="n">
        <v>0.65</v>
      </c>
      <c r="V136" t="n">
        <v>0.76</v>
      </c>
      <c r="W136" t="n">
        <v>7.28</v>
      </c>
      <c r="X136" t="n">
        <v>0.87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1.2802</v>
      </c>
      <c r="E137" t="n">
        <v>78.11</v>
      </c>
      <c r="F137" t="n">
        <v>75.02</v>
      </c>
      <c r="G137" t="n">
        <v>236.9</v>
      </c>
      <c r="H137" t="n">
        <v>2.76</v>
      </c>
      <c r="I137" t="n">
        <v>19</v>
      </c>
      <c r="J137" t="n">
        <v>232.2</v>
      </c>
      <c r="K137" t="n">
        <v>52.44</v>
      </c>
      <c r="L137" t="n">
        <v>36</v>
      </c>
      <c r="M137" t="n">
        <v>17</v>
      </c>
      <c r="N137" t="n">
        <v>53.75</v>
      </c>
      <c r="O137" t="n">
        <v>28871.58</v>
      </c>
      <c r="P137" t="n">
        <v>887.42</v>
      </c>
      <c r="Q137" t="n">
        <v>1220.54</v>
      </c>
      <c r="R137" t="n">
        <v>169.93</v>
      </c>
      <c r="S137" t="n">
        <v>112.51</v>
      </c>
      <c r="T137" t="n">
        <v>14241.28</v>
      </c>
      <c r="U137" t="n">
        <v>0.66</v>
      </c>
      <c r="V137" t="n">
        <v>0.76</v>
      </c>
      <c r="W137" t="n">
        <v>7.28</v>
      </c>
      <c r="X137" t="n">
        <v>0.82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1.2799</v>
      </c>
      <c r="E138" t="n">
        <v>78.13</v>
      </c>
      <c r="F138" t="n">
        <v>75.03</v>
      </c>
      <c r="G138" t="n">
        <v>236.95</v>
      </c>
      <c r="H138" t="n">
        <v>2.81</v>
      </c>
      <c r="I138" t="n">
        <v>19</v>
      </c>
      <c r="J138" t="n">
        <v>233.91</v>
      </c>
      <c r="K138" t="n">
        <v>52.44</v>
      </c>
      <c r="L138" t="n">
        <v>37</v>
      </c>
      <c r="M138" t="n">
        <v>17</v>
      </c>
      <c r="N138" t="n">
        <v>54.46</v>
      </c>
      <c r="O138" t="n">
        <v>29082.59</v>
      </c>
      <c r="P138" t="n">
        <v>882.3099999999999</v>
      </c>
      <c r="Q138" t="n">
        <v>1220.54</v>
      </c>
      <c r="R138" t="n">
        <v>170.58</v>
      </c>
      <c r="S138" t="n">
        <v>112.51</v>
      </c>
      <c r="T138" t="n">
        <v>14566</v>
      </c>
      <c r="U138" t="n">
        <v>0.66</v>
      </c>
      <c r="V138" t="n">
        <v>0.76</v>
      </c>
      <c r="W138" t="n">
        <v>7.28</v>
      </c>
      <c r="X138" t="n">
        <v>0.83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1.2812</v>
      </c>
      <c r="E139" t="n">
        <v>78.05</v>
      </c>
      <c r="F139" t="n">
        <v>74.98999999999999</v>
      </c>
      <c r="G139" t="n">
        <v>249.97</v>
      </c>
      <c r="H139" t="n">
        <v>2.87</v>
      </c>
      <c r="I139" t="n">
        <v>18</v>
      </c>
      <c r="J139" t="n">
        <v>235.63</v>
      </c>
      <c r="K139" t="n">
        <v>52.44</v>
      </c>
      <c r="L139" t="n">
        <v>38</v>
      </c>
      <c r="M139" t="n">
        <v>16</v>
      </c>
      <c r="N139" t="n">
        <v>55.18</v>
      </c>
      <c r="O139" t="n">
        <v>29294.6</v>
      </c>
      <c r="P139" t="n">
        <v>880.9400000000001</v>
      </c>
      <c r="Q139" t="n">
        <v>1220.56</v>
      </c>
      <c r="R139" t="n">
        <v>169.17</v>
      </c>
      <c r="S139" t="n">
        <v>112.51</v>
      </c>
      <c r="T139" t="n">
        <v>13867.22</v>
      </c>
      <c r="U139" t="n">
        <v>0.67</v>
      </c>
      <c r="V139" t="n">
        <v>0.77</v>
      </c>
      <c r="W139" t="n">
        <v>7.28</v>
      </c>
      <c r="X139" t="n">
        <v>0.79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1.2814</v>
      </c>
      <c r="E140" t="n">
        <v>78.04000000000001</v>
      </c>
      <c r="F140" t="n">
        <v>74.98</v>
      </c>
      <c r="G140" t="n">
        <v>249.92</v>
      </c>
      <c r="H140" t="n">
        <v>2.92</v>
      </c>
      <c r="I140" t="n">
        <v>18</v>
      </c>
      <c r="J140" t="n">
        <v>237.35</v>
      </c>
      <c r="K140" t="n">
        <v>52.44</v>
      </c>
      <c r="L140" t="n">
        <v>39</v>
      </c>
      <c r="M140" t="n">
        <v>16</v>
      </c>
      <c r="N140" t="n">
        <v>55.91</v>
      </c>
      <c r="O140" t="n">
        <v>29507.65</v>
      </c>
      <c r="P140" t="n">
        <v>878.5</v>
      </c>
      <c r="Q140" t="n">
        <v>1220.54</v>
      </c>
      <c r="R140" t="n">
        <v>168.69</v>
      </c>
      <c r="S140" t="n">
        <v>112.51</v>
      </c>
      <c r="T140" t="n">
        <v>13623.57</v>
      </c>
      <c r="U140" t="n">
        <v>0.67</v>
      </c>
      <c r="V140" t="n">
        <v>0.77</v>
      </c>
      <c r="W140" t="n">
        <v>7.28</v>
      </c>
      <c r="X140" t="n">
        <v>0.78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1.2829</v>
      </c>
      <c r="E141" t="n">
        <v>77.95</v>
      </c>
      <c r="F141" t="n">
        <v>74.92</v>
      </c>
      <c r="G141" t="n">
        <v>264.44</v>
      </c>
      <c r="H141" t="n">
        <v>2.98</v>
      </c>
      <c r="I141" t="n">
        <v>17</v>
      </c>
      <c r="J141" t="n">
        <v>239.09</v>
      </c>
      <c r="K141" t="n">
        <v>52.44</v>
      </c>
      <c r="L141" t="n">
        <v>40</v>
      </c>
      <c r="M141" t="n">
        <v>15</v>
      </c>
      <c r="N141" t="n">
        <v>56.65</v>
      </c>
      <c r="O141" t="n">
        <v>29721.73</v>
      </c>
      <c r="P141" t="n">
        <v>875.53</v>
      </c>
      <c r="Q141" t="n">
        <v>1220.55</v>
      </c>
      <c r="R141" t="n">
        <v>166.9</v>
      </c>
      <c r="S141" t="n">
        <v>112.51</v>
      </c>
      <c r="T141" t="n">
        <v>12733.11</v>
      </c>
      <c r="U141" t="n">
        <v>0.67</v>
      </c>
      <c r="V141" t="n">
        <v>0.77</v>
      </c>
      <c r="W141" t="n">
        <v>7.27</v>
      </c>
      <c r="X141" t="n">
        <v>0.73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1.158</v>
      </c>
      <c r="E142" t="n">
        <v>86.34999999999999</v>
      </c>
      <c r="F142" t="n">
        <v>82.66</v>
      </c>
      <c r="G142" t="n">
        <v>26.95</v>
      </c>
      <c r="H142" t="n">
        <v>0.64</v>
      </c>
      <c r="I142" t="n">
        <v>184</v>
      </c>
      <c r="J142" t="n">
        <v>26.11</v>
      </c>
      <c r="K142" t="n">
        <v>12.1</v>
      </c>
      <c r="L142" t="n">
        <v>1</v>
      </c>
      <c r="M142" t="n">
        <v>180</v>
      </c>
      <c r="N142" t="n">
        <v>3.01</v>
      </c>
      <c r="O142" t="n">
        <v>3454.41</v>
      </c>
      <c r="P142" t="n">
        <v>253.08</v>
      </c>
      <c r="Q142" t="n">
        <v>1220.58</v>
      </c>
      <c r="R142" t="n">
        <v>428.71</v>
      </c>
      <c r="S142" t="n">
        <v>112.51</v>
      </c>
      <c r="T142" t="n">
        <v>142803.2</v>
      </c>
      <c r="U142" t="n">
        <v>0.26</v>
      </c>
      <c r="V142" t="n">
        <v>0.6899999999999999</v>
      </c>
      <c r="W142" t="n">
        <v>7.55</v>
      </c>
      <c r="X142" t="n">
        <v>8.460000000000001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1.2063</v>
      </c>
      <c r="E143" t="n">
        <v>82.90000000000001</v>
      </c>
      <c r="F143" t="n">
        <v>79.89</v>
      </c>
      <c r="G143" t="n">
        <v>38.97</v>
      </c>
      <c r="H143" t="n">
        <v>1.23</v>
      </c>
      <c r="I143" t="n">
        <v>123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234.51</v>
      </c>
      <c r="Q143" t="n">
        <v>1220.74</v>
      </c>
      <c r="R143" t="n">
        <v>328.87</v>
      </c>
      <c r="S143" t="n">
        <v>112.51</v>
      </c>
      <c r="T143" t="n">
        <v>93190.89999999999</v>
      </c>
      <c r="U143" t="n">
        <v>0.34</v>
      </c>
      <c r="V143" t="n">
        <v>0.72</v>
      </c>
      <c r="W143" t="n">
        <v>7.62</v>
      </c>
      <c r="X143" t="n">
        <v>5.68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0.804</v>
      </c>
      <c r="E144" t="n">
        <v>124.38</v>
      </c>
      <c r="F144" t="n">
        <v>107.92</v>
      </c>
      <c r="G144" t="n">
        <v>9.199999999999999</v>
      </c>
      <c r="H144" t="n">
        <v>0.18</v>
      </c>
      <c r="I144" t="n">
        <v>704</v>
      </c>
      <c r="J144" t="n">
        <v>98.70999999999999</v>
      </c>
      <c r="K144" t="n">
        <v>39.72</v>
      </c>
      <c r="L144" t="n">
        <v>1</v>
      </c>
      <c r="M144" t="n">
        <v>702</v>
      </c>
      <c r="N144" t="n">
        <v>12.99</v>
      </c>
      <c r="O144" t="n">
        <v>12407.75</v>
      </c>
      <c r="P144" t="n">
        <v>964.71</v>
      </c>
      <c r="Q144" t="n">
        <v>1220.84</v>
      </c>
      <c r="R144" t="n">
        <v>1286.01</v>
      </c>
      <c r="S144" t="n">
        <v>112.51</v>
      </c>
      <c r="T144" t="n">
        <v>568854.49</v>
      </c>
      <c r="U144" t="n">
        <v>0.09</v>
      </c>
      <c r="V144" t="n">
        <v>0.53</v>
      </c>
      <c r="W144" t="n">
        <v>8.4</v>
      </c>
      <c r="X144" t="n">
        <v>33.71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1.0543</v>
      </c>
      <c r="E145" t="n">
        <v>94.84999999999999</v>
      </c>
      <c r="F145" t="n">
        <v>87.13</v>
      </c>
      <c r="G145" t="n">
        <v>18.74</v>
      </c>
      <c r="H145" t="n">
        <v>0.35</v>
      </c>
      <c r="I145" t="n">
        <v>279</v>
      </c>
      <c r="J145" t="n">
        <v>99.95</v>
      </c>
      <c r="K145" t="n">
        <v>39.72</v>
      </c>
      <c r="L145" t="n">
        <v>2</v>
      </c>
      <c r="M145" t="n">
        <v>277</v>
      </c>
      <c r="N145" t="n">
        <v>13.24</v>
      </c>
      <c r="O145" t="n">
        <v>12561.45</v>
      </c>
      <c r="P145" t="n">
        <v>770.0599999999999</v>
      </c>
      <c r="Q145" t="n">
        <v>1220.67</v>
      </c>
      <c r="R145" t="n">
        <v>579.71</v>
      </c>
      <c r="S145" t="n">
        <v>112.51</v>
      </c>
      <c r="T145" t="n">
        <v>217828.47</v>
      </c>
      <c r="U145" t="n">
        <v>0.19</v>
      </c>
      <c r="V145" t="n">
        <v>0.66</v>
      </c>
      <c r="W145" t="n">
        <v>7.71</v>
      </c>
      <c r="X145" t="n">
        <v>12.92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1.1402</v>
      </c>
      <c r="E146" t="n">
        <v>87.7</v>
      </c>
      <c r="F146" t="n">
        <v>82.16</v>
      </c>
      <c r="G146" t="n">
        <v>28.5</v>
      </c>
      <c r="H146" t="n">
        <v>0.52</v>
      </c>
      <c r="I146" t="n">
        <v>173</v>
      </c>
      <c r="J146" t="n">
        <v>101.2</v>
      </c>
      <c r="K146" t="n">
        <v>39.72</v>
      </c>
      <c r="L146" t="n">
        <v>3</v>
      </c>
      <c r="M146" t="n">
        <v>171</v>
      </c>
      <c r="N146" t="n">
        <v>13.49</v>
      </c>
      <c r="O146" t="n">
        <v>12715.54</v>
      </c>
      <c r="P146" t="n">
        <v>717.6900000000001</v>
      </c>
      <c r="Q146" t="n">
        <v>1220.59</v>
      </c>
      <c r="R146" t="n">
        <v>412.02</v>
      </c>
      <c r="S146" t="n">
        <v>112.51</v>
      </c>
      <c r="T146" t="n">
        <v>134513.86</v>
      </c>
      <c r="U146" t="n">
        <v>0.27</v>
      </c>
      <c r="V146" t="n">
        <v>0.7</v>
      </c>
      <c r="W146" t="n">
        <v>7.52</v>
      </c>
      <c r="X146" t="n">
        <v>7.96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1.1838</v>
      </c>
      <c r="E147" t="n">
        <v>84.47</v>
      </c>
      <c r="F147" t="n">
        <v>79.92</v>
      </c>
      <c r="G147" t="n">
        <v>38.36</v>
      </c>
      <c r="H147" t="n">
        <v>0.6899999999999999</v>
      </c>
      <c r="I147" t="n">
        <v>125</v>
      </c>
      <c r="J147" t="n">
        <v>102.45</v>
      </c>
      <c r="K147" t="n">
        <v>39.72</v>
      </c>
      <c r="L147" t="n">
        <v>4</v>
      </c>
      <c r="M147" t="n">
        <v>123</v>
      </c>
      <c r="N147" t="n">
        <v>13.74</v>
      </c>
      <c r="O147" t="n">
        <v>12870.03</v>
      </c>
      <c r="P147" t="n">
        <v>689.34</v>
      </c>
      <c r="Q147" t="n">
        <v>1220.54</v>
      </c>
      <c r="R147" t="n">
        <v>335.81</v>
      </c>
      <c r="S147" t="n">
        <v>112.51</v>
      </c>
      <c r="T147" t="n">
        <v>96652.16</v>
      </c>
      <c r="U147" t="n">
        <v>0.34</v>
      </c>
      <c r="V147" t="n">
        <v>0.72</v>
      </c>
      <c r="W147" t="n">
        <v>7.45</v>
      </c>
      <c r="X147" t="n">
        <v>5.72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1.212</v>
      </c>
      <c r="E148" t="n">
        <v>82.51000000000001</v>
      </c>
      <c r="F148" t="n">
        <v>78.53</v>
      </c>
      <c r="G148" t="n">
        <v>48.57</v>
      </c>
      <c r="H148" t="n">
        <v>0.85</v>
      </c>
      <c r="I148" t="n">
        <v>97</v>
      </c>
      <c r="J148" t="n">
        <v>103.71</v>
      </c>
      <c r="K148" t="n">
        <v>39.72</v>
      </c>
      <c r="L148" t="n">
        <v>5</v>
      </c>
      <c r="M148" t="n">
        <v>95</v>
      </c>
      <c r="N148" t="n">
        <v>14</v>
      </c>
      <c r="O148" t="n">
        <v>13024.91</v>
      </c>
      <c r="P148" t="n">
        <v>669.34</v>
      </c>
      <c r="Q148" t="n">
        <v>1220.55</v>
      </c>
      <c r="R148" t="n">
        <v>288.45</v>
      </c>
      <c r="S148" t="n">
        <v>112.51</v>
      </c>
      <c r="T148" t="n">
        <v>73107.84</v>
      </c>
      <c r="U148" t="n">
        <v>0.39</v>
      </c>
      <c r="V148" t="n">
        <v>0.73</v>
      </c>
      <c r="W148" t="n">
        <v>7.41</v>
      </c>
      <c r="X148" t="n">
        <v>4.33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1.2273</v>
      </c>
      <c r="E149" t="n">
        <v>81.48</v>
      </c>
      <c r="F149" t="n">
        <v>77.84999999999999</v>
      </c>
      <c r="G149" t="n">
        <v>58.39</v>
      </c>
      <c r="H149" t="n">
        <v>1.01</v>
      </c>
      <c r="I149" t="n">
        <v>80</v>
      </c>
      <c r="J149" t="n">
        <v>104.97</v>
      </c>
      <c r="K149" t="n">
        <v>39.72</v>
      </c>
      <c r="L149" t="n">
        <v>6</v>
      </c>
      <c r="M149" t="n">
        <v>78</v>
      </c>
      <c r="N149" t="n">
        <v>14.25</v>
      </c>
      <c r="O149" t="n">
        <v>13180.19</v>
      </c>
      <c r="P149" t="n">
        <v>654.8</v>
      </c>
      <c r="Q149" t="n">
        <v>1220.56</v>
      </c>
      <c r="R149" t="n">
        <v>266.19</v>
      </c>
      <c r="S149" t="n">
        <v>112.51</v>
      </c>
      <c r="T149" t="n">
        <v>62063.74</v>
      </c>
      <c r="U149" t="n">
        <v>0.42</v>
      </c>
      <c r="V149" t="n">
        <v>0.74</v>
      </c>
      <c r="W149" t="n">
        <v>7.37</v>
      </c>
      <c r="X149" t="n">
        <v>3.65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1.2415</v>
      </c>
      <c r="E150" t="n">
        <v>80.55</v>
      </c>
      <c r="F150" t="n">
        <v>77.18000000000001</v>
      </c>
      <c r="G150" t="n">
        <v>69.12</v>
      </c>
      <c r="H150" t="n">
        <v>1.16</v>
      </c>
      <c r="I150" t="n">
        <v>67</v>
      </c>
      <c r="J150" t="n">
        <v>106.23</v>
      </c>
      <c r="K150" t="n">
        <v>39.72</v>
      </c>
      <c r="L150" t="n">
        <v>7</v>
      </c>
      <c r="M150" t="n">
        <v>65</v>
      </c>
      <c r="N150" t="n">
        <v>14.52</v>
      </c>
      <c r="O150" t="n">
        <v>13335.87</v>
      </c>
      <c r="P150" t="n">
        <v>640.8099999999999</v>
      </c>
      <c r="Q150" t="n">
        <v>1220.55</v>
      </c>
      <c r="R150" t="n">
        <v>243.52</v>
      </c>
      <c r="S150" t="n">
        <v>112.51</v>
      </c>
      <c r="T150" t="n">
        <v>50794.7</v>
      </c>
      <c r="U150" t="n">
        <v>0.46</v>
      </c>
      <c r="V150" t="n">
        <v>0.74</v>
      </c>
      <c r="W150" t="n">
        <v>7.35</v>
      </c>
      <c r="X150" t="n">
        <v>2.98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1.2503</v>
      </c>
      <c r="E151" t="n">
        <v>79.98</v>
      </c>
      <c r="F151" t="n">
        <v>76.8</v>
      </c>
      <c r="G151" t="n">
        <v>79.45</v>
      </c>
      <c r="H151" t="n">
        <v>1.31</v>
      </c>
      <c r="I151" t="n">
        <v>58</v>
      </c>
      <c r="J151" t="n">
        <v>107.5</v>
      </c>
      <c r="K151" t="n">
        <v>39.72</v>
      </c>
      <c r="L151" t="n">
        <v>8</v>
      </c>
      <c r="M151" t="n">
        <v>56</v>
      </c>
      <c r="N151" t="n">
        <v>14.78</v>
      </c>
      <c r="O151" t="n">
        <v>13491.96</v>
      </c>
      <c r="P151" t="n">
        <v>629.52</v>
      </c>
      <c r="Q151" t="n">
        <v>1220.54</v>
      </c>
      <c r="R151" t="n">
        <v>230.37</v>
      </c>
      <c r="S151" t="n">
        <v>112.51</v>
      </c>
      <c r="T151" t="n">
        <v>44265.54</v>
      </c>
      <c r="U151" t="n">
        <v>0.49</v>
      </c>
      <c r="V151" t="n">
        <v>0.75</v>
      </c>
      <c r="W151" t="n">
        <v>7.34</v>
      </c>
      <c r="X151" t="n">
        <v>2.6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1.2577</v>
      </c>
      <c r="E152" t="n">
        <v>79.51000000000001</v>
      </c>
      <c r="F152" t="n">
        <v>76.47</v>
      </c>
      <c r="G152" t="n">
        <v>89.97</v>
      </c>
      <c r="H152" t="n">
        <v>1.46</v>
      </c>
      <c r="I152" t="n">
        <v>51</v>
      </c>
      <c r="J152" t="n">
        <v>108.77</v>
      </c>
      <c r="K152" t="n">
        <v>39.72</v>
      </c>
      <c r="L152" t="n">
        <v>9</v>
      </c>
      <c r="M152" t="n">
        <v>49</v>
      </c>
      <c r="N152" t="n">
        <v>15.05</v>
      </c>
      <c r="O152" t="n">
        <v>13648.58</v>
      </c>
      <c r="P152" t="n">
        <v>616.9299999999999</v>
      </c>
      <c r="Q152" t="n">
        <v>1220.54</v>
      </c>
      <c r="R152" t="n">
        <v>219.48</v>
      </c>
      <c r="S152" t="n">
        <v>112.51</v>
      </c>
      <c r="T152" t="n">
        <v>38852.86</v>
      </c>
      <c r="U152" t="n">
        <v>0.51</v>
      </c>
      <c r="V152" t="n">
        <v>0.75</v>
      </c>
      <c r="W152" t="n">
        <v>7.33</v>
      </c>
      <c r="X152" t="n">
        <v>2.28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1.264</v>
      </c>
      <c r="E153" t="n">
        <v>79.11</v>
      </c>
      <c r="F153" t="n">
        <v>76.2</v>
      </c>
      <c r="G153" t="n">
        <v>101.6</v>
      </c>
      <c r="H153" t="n">
        <v>1.6</v>
      </c>
      <c r="I153" t="n">
        <v>45</v>
      </c>
      <c r="J153" t="n">
        <v>110.04</v>
      </c>
      <c r="K153" t="n">
        <v>39.72</v>
      </c>
      <c r="L153" t="n">
        <v>10</v>
      </c>
      <c r="M153" t="n">
        <v>43</v>
      </c>
      <c r="N153" t="n">
        <v>15.32</v>
      </c>
      <c r="O153" t="n">
        <v>13805.5</v>
      </c>
      <c r="P153" t="n">
        <v>607.05</v>
      </c>
      <c r="Q153" t="n">
        <v>1220.55</v>
      </c>
      <c r="R153" t="n">
        <v>210.27</v>
      </c>
      <c r="S153" t="n">
        <v>112.51</v>
      </c>
      <c r="T153" t="n">
        <v>34280.11</v>
      </c>
      <c r="U153" t="n">
        <v>0.54</v>
      </c>
      <c r="V153" t="n">
        <v>0.75</v>
      </c>
      <c r="W153" t="n">
        <v>7.31</v>
      </c>
      <c r="X153" t="n">
        <v>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1.2692</v>
      </c>
      <c r="E154" t="n">
        <v>78.79000000000001</v>
      </c>
      <c r="F154" t="n">
        <v>75.98</v>
      </c>
      <c r="G154" t="n">
        <v>113.97</v>
      </c>
      <c r="H154" t="n">
        <v>1.74</v>
      </c>
      <c r="I154" t="n">
        <v>40</v>
      </c>
      <c r="J154" t="n">
        <v>111.32</v>
      </c>
      <c r="K154" t="n">
        <v>39.72</v>
      </c>
      <c r="L154" t="n">
        <v>11</v>
      </c>
      <c r="M154" t="n">
        <v>38</v>
      </c>
      <c r="N154" t="n">
        <v>15.6</v>
      </c>
      <c r="O154" t="n">
        <v>13962.83</v>
      </c>
      <c r="P154" t="n">
        <v>595.13</v>
      </c>
      <c r="Q154" t="n">
        <v>1220.54</v>
      </c>
      <c r="R154" t="n">
        <v>202.88</v>
      </c>
      <c r="S154" t="n">
        <v>112.51</v>
      </c>
      <c r="T154" t="n">
        <v>30609.62</v>
      </c>
      <c r="U154" t="n">
        <v>0.55</v>
      </c>
      <c r="V154" t="n">
        <v>0.76</v>
      </c>
      <c r="W154" t="n">
        <v>7.31</v>
      </c>
      <c r="X154" t="n">
        <v>1.78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1.2736</v>
      </c>
      <c r="E155" t="n">
        <v>78.52</v>
      </c>
      <c r="F155" t="n">
        <v>75.79000000000001</v>
      </c>
      <c r="G155" t="n">
        <v>126.32</v>
      </c>
      <c r="H155" t="n">
        <v>1.88</v>
      </c>
      <c r="I155" t="n">
        <v>36</v>
      </c>
      <c r="J155" t="n">
        <v>112.59</v>
      </c>
      <c r="K155" t="n">
        <v>39.72</v>
      </c>
      <c r="L155" t="n">
        <v>12</v>
      </c>
      <c r="M155" t="n">
        <v>34</v>
      </c>
      <c r="N155" t="n">
        <v>15.88</v>
      </c>
      <c r="O155" t="n">
        <v>14120.58</v>
      </c>
      <c r="P155" t="n">
        <v>582.59</v>
      </c>
      <c r="Q155" t="n">
        <v>1220.54</v>
      </c>
      <c r="R155" t="n">
        <v>196.04</v>
      </c>
      <c r="S155" t="n">
        <v>112.51</v>
      </c>
      <c r="T155" t="n">
        <v>27209.86</v>
      </c>
      <c r="U155" t="n">
        <v>0.57</v>
      </c>
      <c r="V155" t="n">
        <v>0.76</v>
      </c>
      <c r="W155" t="n">
        <v>7.31</v>
      </c>
      <c r="X155" t="n">
        <v>1.59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1.2768</v>
      </c>
      <c r="E156" t="n">
        <v>78.31999999999999</v>
      </c>
      <c r="F156" t="n">
        <v>75.66</v>
      </c>
      <c r="G156" t="n">
        <v>137.56</v>
      </c>
      <c r="H156" t="n">
        <v>2.01</v>
      </c>
      <c r="I156" t="n">
        <v>33</v>
      </c>
      <c r="J156" t="n">
        <v>113.88</v>
      </c>
      <c r="K156" t="n">
        <v>39.72</v>
      </c>
      <c r="L156" t="n">
        <v>13</v>
      </c>
      <c r="M156" t="n">
        <v>29</v>
      </c>
      <c r="N156" t="n">
        <v>16.16</v>
      </c>
      <c r="O156" t="n">
        <v>14278.75</v>
      </c>
      <c r="P156" t="n">
        <v>572.78</v>
      </c>
      <c r="Q156" t="n">
        <v>1220.54</v>
      </c>
      <c r="R156" t="n">
        <v>191.45</v>
      </c>
      <c r="S156" t="n">
        <v>112.51</v>
      </c>
      <c r="T156" t="n">
        <v>24930.1</v>
      </c>
      <c r="U156" t="n">
        <v>0.59</v>
      </c>
      <c r="V156" t="n">
        <v>0.76</v>
      </c>
      <c r="W156" t="n">
        <v>7.31</v>
      </c>
      <c r="X156" t="n">
        <v>1.46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1.2799</v>
      </c>
      <c r="E157" t="n">
        <v>78.13</v>
      </c>
      <c r="F157" t="n">
        <v>75.52</v>
      </c>
      <c r="G157" t="n">
        <v>151.05</v>
      </c>
      <c r="H157" t="n">
        <v>2.14</v>
      </c>
      <c r="I157" t="n">
        <v>30</v>
      </c>
      <c r="J157" t="n">
        <v>115.16</v>
      </c>
      <c r="K157" t="n">
        <v>39.72</v>
      </c>
      <c r="L157" t="n">
        <v>14</v>
      </c>
      <c r="M157" t="n">
        <v>20</v>
      </c>
      <c r="N157" t="n">
        <v>16.45</v>
      </c>
      <c r="O157" t="n">
        <v>14437.35</v>
      </c>
      <c r="P157" t="n">
        <v>560.53</v>
      </c>
      <c r="Q157" t="n">
        <v>1220.55</v>
      </c>
      <c r="R157" t="n">
        <v>186.88</v>
      </c>
      <c r="S157" t="n">
        <v>112.51</v>
      </c>
      <c r="T157" t="n">
        <v>22661.68</v>
      </c>
      <c r="U157" t="n">
        <v>0.6</v>
      </c>
      <c r="V157" t="n">
        <v>0.76</v>
      </c>
      <c r="W157" t="n">
        <v>7.3</v>
      </c>
      <c r="X157" t="n">
        <v>1.33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1.2809</v>
      </c>
      <c r="E158" t="n">
        <v>78.06999999999999</v>
      </c>
      <c r="F158" t="n">
        <v>75.48999999999999</v>
      </c>
      <c r="G158" t="n">
        <v>156.18</v>
      </c>
      <c r="H158" t="n">
        <v>2.27</v>
      </c>
      <c r="I158" t="n">
        <v>29</v>
      </c>
      <c r="J158" t="n">
        <v>116.45</v>
      </c>
      <c r="K158" t="n">
        <v>39.72</v>
      </c>
      <c r="L158" t="n">
        <v>15</v>
      </c>
      <c r="M158" t="n">
        <v>11</v>
      </c>
      <c r="N158" t="n">
        <v>16.74</v>
      </c>
      <c r="O158" t="n">
        <v>14596.38</v>
      </c>
      <c r="P158" t="n">
        <v>559.9299999999999</v>
      </c>
      <c r="Q158" t="n">
        <v>1220.54</v>
      </c>
      <c r="R158" t="n">
        <v>184.77</v>
      </c>
      <c r="S158" t="n">
        <v>112.51</v>
      </c>
      <c r="T158" t="n">
        <v>21611.88</v>
      </c>
      <c r="U158" t="n">
        <v>0.61</v>
      </c>
      <c r="V158" t="n">
        <v>0.76</v>
      </c>
      <c r="W158" t="n">
        <v>7.33</v>
      </c>
      <c r="X158" t="n">
        <v>1.29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1.2808</v>
      </c>
      <c r="E159" t="n">
        <v>78.08</v>
      </c>
      <c r="F159" t="n">
        <v>75.48999999999999</v>
      </c>
      <c r="G159" t="n">
        <v>156.19</v>
      </c>
      <c r="H159" t="n">
        <v>2.4</v>
      </c>
      <c r="I159" t="n">
        <v>29</v>
      </c>
      <c r="J159" t="n">
        <v>117.75</v>
      </c>
      <c r="K159" t="n">
        <v>39.72</v>
      </c>
      <c r="L159" t="n">
        <v>16</v>
      </c>
      <c r="M159" t="n">
        <v>1</v>
      </c>
      <c r="N159" t="n">
        <v>17.03</v>
      </c>
      <c r="O159" t="n">
        <v>14755.84</v>
      </c>
      <c r="P159" t="n">
        <v>563.46</v>
      </c>
      <c r="Q159" t="n">
        <v>1220.54</v>
      </c>
      <c r="R159" t="n">
        <v>184.83</v>
      </c>
      <c r="S159" t="n">
        <v>112.51</v>
      </c>
      <c r="T159" t="n">
        <v>21641.88</v>
      </c>
      <c r="U159" t="n">
        <v>0.61</v>
      </c>
      <c r="V159" t="n">
        <v>0.76</v>
      </c>
      <c r="W159" t="n">
        <v>7.33</v>
      </c>
      <c r="X159" t="n">
        <v>1.29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1.2807</v>
      </c>
      <c r="E160" t="n">
        <v>78.08</v>
      </c>
      <c r="F160" t="n">
        <v>75.5</v>
      </c>
      <c r="G160" t="n">
        <v>156.21</v>
      </c>
      <c r="H160" t="n">
        <v>2.52</v>
      </c>
      <c r="I160" t="n">
        <v>29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568.25</v>
      </c>
      <c r="Q160" t="n">
        <v>1220.54</v>
      </c>
      <c r="R160" t="n">
        <v>185.04</v>
      </c>
      <c r="S160" t="n">
        <v>112.51</v>
      </c>
      <c r="T160" t="n">
        <v>21744.9</v>
      </c>
      <c r="U160" t="n">
        <v>0.61</v>
      </c>
      <c r="V160" t="n">
        <v>0.76</v>
      </c>
      <c r="W160" t="n">
        <v>7.33</v>
      </c>
      <c r="X160" t="n">
        <v>1.3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0.6969</v>
      </c>
      <c r="E161" t="n">
        <v>143.49</v>
      </c>
      <c r="F161" t="n">
        <v>118.23</v>
      </c>
      <c r="G161" t="n">
        <v>7.84</v>
      </c>
      <c r="H161" t="n">
        <v>0.14</v>
      </c>
      <c r="I161" t="n">
        <v>905</v>
      </c>
      <c r="J161" t="n">
        <v>124.63</v>
      </c>
      <c r="K161" t="n">
        <v>45</v>
      </c>
      <c r="L161" t="n">
        <v>1</v>
      </c>
      <c r="M161" t="n">
        <v>903</v>
      </c>
      <c r="N161" t="n">
        <v>18.64</v>
      </c>
      <c r="O161" t="n">
        <v>15605.44</v>
      </c>
      <c r="P161" t="n">
        <v>1236.88</v>
      </c>
      <c r="Q161" t="n">
        <v>1220.9</v>
      </c>
      <c r="R161" t="n">
        <v>1636.02</v>
      </c>
      <c r="S161" t="n">
        <v>112.51</v>
      </c>
      <c r="T161" t="n">
        <v>742855.63</v>
      </c>
      <c r="U161" t="n">
        <v>0.07000000000000001</v>
      </c>
      <c r="V161" t="n">
        <v>0.49</v>
      </c>
      <c r="W161" t="n">
        <v>8.77</v>
      </c>
      <c r="X161" t="n">
        <v>44.01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0.9921</v>
      </c>
      <c r="E162" t="n">
        <v>100.8</v>
      </c>
      <c r="F162" t="n">
        <v>90</v>
      </c>
      <c r="G162" t="n">
        <v>15.93</v>
      </c>
      <c r="H162" t="n">
        <v>0.28</v>
      </c>
      <c r="I162" t="n">
        <v>339</v>
      </c>
      <c r="J162" t="n">
        <v>125.95</v>
      </c>
      <c r="K162" t="n">
        <v>45</v>
      </c>
      <c r="L162" t="n">
        <v>2</v>
      </c>
      <c r="M162" t="n">
        <v>337</v>
      </c>
      <c r="N162" t="n">
        <v>18.95</v>
      </c>
      <c r="O162" t="n">
        <v>15767.7</v>
      </c>
      <c r="P162" t="n">
        <v>934.77</v>
      </c>
      <c r="Q162" t="n">
        <v>1220.66</v>
      </c>
      <c r="R162" t="n">
        <v>677.51</v>
      </c>
      <c r="S162" t="n">
        <v>112.51</v>
      </c>
      <c r="T162" t="n">
        <v>266430.15</v>
      </c>
      <c r="U162" t="n">
        <v>0.17</v>
      </c>
      <c r="V162" t="n">
        <v>0.64</v>
      </c>
      <c r="W162" t="n">
        <v>7.8</v>
      </c>
      <c r="X162" t="n">
        <v>15.8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1.0957</v>
      </c>
      <c r="E163" t="n">
        <v>91.26000000000001</v>
      </c>
      <c r="F163" t="n">
        <v>83.79000000000001</v>
      </c>
      <c r="G163" t="n">
        <v>24.05</v>
      </c>
      <c r="H163" t="n">
        <v>0.42</v>
      </c>
      <c r="I163" t="n">
        <v>209</v>
      </c>
      <c r="J163" t="n">
        <v>127.27</v>
      </c>
      <c r="K163" t="n">
        <v>45</v>
      </c>
      <c r="L163" t="n">
        <v>3</v>
      </c>
      <c r="M163" t="n">
        <v>207</v>
      </c>
      <c r="N163" t="n">
        <v>19.27</v>
      </c>
      <c r="O163" t="n">
        <v>15930.42</v>
      </c>
      <c r="P163" t="n">
        <v>864.1900000000001</v>
      </c>
      <c r="Q163" t="n">
        <v>1220.6</v>
      </c>
      <c r="R163" t="n">
        <v>467.09</v>
      </c>
      <c r="S163" t="n">
        <v>112.51</v>
      </c>
      <c r="T163" t="n">
        <v>161871.42</v>
      </c>
      <c r="U163" t="n">
        <v>0.24</v>
      </c>
      <c r="V163" t="n">
        <v>0.68</v>
      </c>
      <c r="W163" t="n">
        <v>7.58</v>
      </c>
      <c r="X163" t="n">
        <v>9.59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1.1492</v>
      </c>
      <c r="E164" t="n">
        <v>87.02</v>
      </c>
      <c r="F164" t="n">
        <v>81.05</v>
      </c>
      <c r="G164" t="n">
        <v>32.42</v>
      </c>
      <c r="H164" t="n">
        <v>0.55</v>
      </c>
      <c r="I164" t="n">
        <v>150</v>
      </c>
      <c r="J164" t="n">
        <v>128.59</v>
      </c>
      <c r="K164" t="n">
        <v>45</v>
      </c>
      <c r="L164" t="n">
        <v>4</v>
      </c>
      <c r="M164" t="n">
        <v>148</v>
      </c>
      <c r="N164" t="n">
        <v>19.59</v>
      </c>
      <c r="O164" t="n">
        <v>16093.6</v>
      </c>
      <c r="P164" t="n">
        <v>829.73</v>
      </c>
      <c r="Q164" t="n">
        <v>1220.57</v>
      </c>
      <c r="R164" t="n">
        <v>374.2</v>
      </c>
      <c r="S164" t="n">
        <v>112.51</v>
      </c>
      <c r="T164" t="n">
        <v>115719.09</v>
      </c>
      <c r="U164" t="n">
        <v>0.3</v>
      </c>
      <c r="V164" t="n">
        <v>0.71</v>
      </c>
      <c r="W164" t="n">
        <v>7.49</v>
      </c>
      <c r="X164" t="n">
        <v>6.85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1.1815</v>
      </c>
      <c r="E165" t="n">
        <v>84.64</v>
      </c>
      <c r="F165" t="n">
        <v>79.52</v>
      </c>
      <c r="G165" t="n">
        <v>40.78</v>
      </c>
      <c r="H165" t="n">
        <v>0.68</v>
      </c>
      <c r="I165" t="n">
        <v>117</v>
      </c>
      <c r="J165" t="n">
        <v>129.92</v>
      </c>
      <c r="K165" t="n">
        <v>45</v>
      </c>
      <c r="L165" t="n">
        <v>5</v>
      </c>
      <c r="M165" t="n">
        <v>115</v>
      </c>
      <c r="N165" t="n">
        <v>19.92</v>
      </c>
      <c r="O165" t="n">
        <v>16257.24</v>
      </c>
      <c r="P165" t="n">
        <v>807.96</v>
      </c>
      <c r="Q165" t="n">
        <v>1220.57</v>
      </c>
      <c r="R165" t="n">
        <v>322.77</v>
      </c>
      <c r="S165" t="n">
        <v>112.51</v>
      </c>
      <c r="T165" t="n">
        <v>90172.56</v>
      </c>
      <c r="U165" t="n">
        <v>0.35</v>
      </c>
      <c r="V165" t="n">
        <v>0.72</v>
      </c>
      <c r="W165" t="n">
        <v>7.43</v>
      </c>
      <c r="X165" t="n">
        <v>5.32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1.203</v>
      </c>
      <c r="E166" t="n">
        <v>83.12</v>
      </c>
      <c r="F166" t="n">
        <v>78.54000000000001</v>
      </c>
      <c r="G166" t="n">
        <v>49.09</v>
      </c>
      <c r="H166" t="n">
        <v>0.8100000000000001</v>
      </c>
      <c r="I166" t="n">
        <v>96</v>
      </c>
      <c r="J166" t="n">
        <v>131.25</v>
      </c>
      <c r="K166" t="n">
        <v>45</v>
      </c>
      <c r="L166" t="n">
        <v>6</v>
      </c>
      <c r="M166" t="n">
        <v>94</v>
      </c>
      <c r="N166" t="n">
        <v>20.25</v>
      </c>
      <c r="O166" t="n">
        <v>16421.36</v>
      </c>
      <c r="P166" t="n">
        <v>792</v>
      </c>
      <c r="Q166" t="n">
        <v>1220.55</v>
      </c>
      <c r="R166" t="n">
        <v>288.8</v>
      </c>
      <c r="S166" t="n">
        <v>112.51</v>
      </c>
      <c r="T166" t="n">
        <v>73290.06</v>
      </c>
      <c r="U166" t="n">
        <v>0.39</v>
      </c>
      <c r="V166" t="n">
        <v>0.73</v>
      </c>
      <c r="W166" t="n">
        <v>7.41</v>
      </c>
      <c r="X166" t="n">
        <v>4.34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1.2185</v>
      </c>
      <c r="E167" t="n">
        <v>82.06999999999999</v>
      </c>
      <c r="F167" t="n">
        <v>77.87</v>
      </c>
      <c r="G167" t="n">
        <v>57.68</v>
      </c>
      <c r="H167" t="n">
        <v>0.93</v>
      </c>
      <c r="I167" t="n">
        <v>81</v>
      </c>
      <c r="J167" t="n">
        <v>132.58</v>
      </c>
      <c r="K167" t="n">
        <v>45</v>
      </c>
      <c r="L167" t="n">
        <v>7</v>
      </c>
      <c r="M167" t="n">
        <v>79</v>
      </c>
      <c r="N167" t="n">
        <v>20.59</v>
      </c>
      <c r="O167" t="n">
        <v>16585.95</v>
      </c>
      <c r="P167" t="n">
        <v>779.89</v>
      </c>
      <c r="Q167" t="n">
        <v>1220.57</v>
      </c>
      <c r="R167" t="n">
        <v>266.46</v>
      </c>
      <c r="S167" t="n">
        <v>112.51</v>
      </c>
      <c r="T167" t="n">
        <v>62195.95</v>
      </c>
      <c r="U167" t="n">
        <v>0.42</v>
      </c>
      <c r="V167" t="n">
        <v>0.74</v>
      </c>
      <c r="W167" t="n">
        <v>7.38</v>
      </c>
      <c r="X167" t="n">
        <v>3.67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1.2306</v>
      </c>
      <c r="E168" t="n">
        <v>81.26000000000001</v>
      </c>
      <c r="F168" t="n">
        <v>77.34</v>
      </c>
      <c r="G168" t="n">
        <v>66.29000000000001</v>
      </c>
      <c r="H168" t="n">
        <v>1.06</v>
      </c>
      <c r="I168" t="n">
        <v>70</v>
      </c>
      <c r="J168" t="n">
        <v>133.92</v>
      </c>
      <c r="K168" t="n">
        <v>45</v>
      </c>
      <c r="L168" t="n">
        <v>8</v>
      </c>
      <c r="M168" t="n">
        <v>68</v>
      </c>
      <c r="N168" t="n">
        <v>20.93</v>
      </c>
      <c r="O168" t="n">
        <v>16751.02</v>
      </c>
      <c r="P168" t="n">
        <v>768.0700000000001</v>
      </c>
      <c r="Q168" t="n">
        <v>1220.56</v>
      </c>
      <c r="R168" t="n">
        <v>248.82</v>
      </c>
      <c r="S168" t="n">
        <v>112.51</v>
      </c>
      <c r="T168" t="n">
        <v>53428.33</v>
      </c>
      <c r="U168" t="n">
        <v>0.45</v>
      </c>
      <c r="V168" t="n">
        <v>0.74</v>
      </c>
      <c r="W168" t="n">
        <v>7.36</v>
      </c>
      <c r="X168" t="n">
        <v>3.14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1.2392</v>
      </c>
      <c r="E169" t="n">
        <v>80.69</v>
      </c>
      <c r="F169" t="n">
        <v>76.98</v>
      </c>
      <c r="G169" t="n">
        <v>74.48999999999999</v>
      </c>
      <c r="H169" t="n">
        <v>1.18</v>
      </c>
      <c r="I169" t="n">
        <v>62</v>
      </c>
      <c r="J169" t="n">
        <v>135.27</v>
      </c>
      <c r="K169" t="n">
        <v>45</v>
      </c>
      <c r="L169" t="n">
        <v>9</v>
      </c>
      <c r="M169" t="n">
        <v>60</v>
      </c>
      <c r="N169" t="n">
        <v>21.27</v>
      </c>
      <c r="O169" t="n">
        <v>16916.71</v>
      </c>
      <c r="P169" t="n">
        <v>758.1799999999999</v>
      </c>
      <c r="Q169" t="n">
        <v>1220.55</v>
      </c>
      <c r="R169" t="n">
        <v>236.31</v>
      </c>
      <c r="S169" t="n">
        <v>112.51</v>
      </c>
      <c r="T169" t="n">
        <v>47215.89</v>
      </c>
      <c r="U169" t="n">
        <v>0.48</v>
      </c>
      <c r="V169" t="n">
        <v>0.75</v>
      </c>
      <c r="W169" t="n">
        <v>7.35</v>
      </c>
      <c r="X169" t="n">
        <v>2.78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1.2467</v>
      </c>
      <c r="E170" t="n">
        <v>80.20999999999999</v>
      </c>
      <c r="F170" t="n">
        <v>76.68000000000001</v>
      </c>
      <c r="G170" t="n">
        <v>83.65000000000001</v>
      </c>
      <c r="H170" t="n">
        <v>1.29</v>
      </c>
      <c r="I170" t="n">
        <v>55</v>
      </c>
      <c r="J170" t="n">
        <v>136.61</v>
      </c>
      <c r="K170" t="n">
        <v>45</v>
      </c>
      <c r="L170" t="n">
        <v>10</v>
      </c>
      <c r="M170" t="n">
        <v>53</v>
      </c>
      <c r="N170" t="n">
        <v>21.61</v>
      </c>
      <c r="O170" t="n">
        <v>17082.76</v>
      </c>
      <c r="P170" t="n">
        <v>748.17</v>
      </c>
      <c r="Q170" t="n">
        <v>1220.55</v>
      </c>
      <c r="R170" t="n">
        <v>225.7</v>
      </c>
      <c r="S170" t="n">
        <v>112.51</v>
      </c>
      <c r="T170" t="n">
        <v>41945.64</v>
      </c>
      <c r="U170" t="n">
        <v>0.5</v>
      </c>
      <c r="V170" t="n">
        <v>0.75</v>
      </c>
      <c r="W170" t="n">
        <v>7.35</v>
      </c>
      <c r="X170" t="n">
        <v>2.48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1.2518</v>
      </c>
      <c r="E171" t="n">
        <v>79.88</v>
      </c>
      <c r="F171" t="n">
        <v>76.47</v>
      </c>
      <c r="G171" t="n">
        <v>91.77</v>
      </c>
      <c r="H171" t="n">
        <v>1.41</v>
      </c>
      <c r="I171" t="n">
        <v>50</v>
      </c>
      <c r="J171" t="n">
        <v>137.96</v>
      </c>
      <c r="K171" t="n">
        <v>45</v>
      </c>
      <c r="L171" t="n">
        <v>11</v>
      </c>
      <c r="M171" t="n">
        <v>48</v>
      </c>
      <c r="N171" t="n">
        <v>21.96</v>
      </c>
      <c r="O171" t="n">
        <v>17249.3</v>
      </c>
      <c r="P171" t="n">
        <v>741.84</v>
      </c>
      <c r="Q171" t="n">
        <v>1220.55</v>
      </c>
      <c r="R171" t="n">
        <v>219.17</v>
      </c>
      <c r="S171" t="n">
        <v>112.51</v>
      </c>
      <c r="T171" t="n">
        <v>38703.41</v>
      </c>
      <c r="U171" t="n">
        <v>0.51</v>
      </c>
      <c r="V171" t="n">
        <v>0.75</v>
      </c>
      <c r="W171" t="n">
        <v>7.33</v>
      </c>
      <c r="X171" t="n">
        <v>2.27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1.258</v>
      </c>
      <c r="E172" t="n">
        <v>79.48999999999999</v>
      </c>
      <c r="F172" t="n">
        <v>76.20999999999999</v>
      </c>
      <c r="G172" t="n">
        <v>101.61</v>
      </c>
      <c r="H172" t="n">
        <v>1.52</v>
      </c>
      <c r="I172" t="n">
        <v>45</v>
      </c>
      <c r="J172" t="n">
        <v>139.32</v>
      </c>
      <c r="K172" t="n">
        <v>45</v>
      </c>
      <c r="L172" t="n">
        <v>12</v>
      </c>
      <c r="M172" t="n">
        <v>43</v>
      </c>
      <c r="N172" t="n">
        <v>22.32</v>
      </c>
      <c r="O172" t="n">
        <v>17416.34</v>
      </c>
      <c r="P172" t="n">
        <v>732.59</v>
      </c>
      <c r="Q172" t="n">
        <v>1220.54</v>
      </c>
      <c r="R172" t="n">
        <v>210.08</v>
      </c>
      <c r="S172" t="n">
        <v>112.51</v>
      </c>
      <c r="T172" t="n">
        <v>34186.4</v>
      </c>
      <c r="U172" t="n">
        <v>0.54</v>
      </c>
      <c r="V172" t="n">
        <v>0.75</v>
      </c>
      <c r="W172" t="n">
        <v>7.32</v>
      </c>
      <c r="X172" t="n">
        <v>2.01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1.2621</v>
      </c>
      <c r="E173" t="n">
        <v>79.23</v>
      </c>
      <c r="F173" t="n">
        <v>76.05</v>
      </c>
      <c r="G173" t="n">
        <v>111.3</v>
      </c>
      <c r="H173" t="n">
        <v>1.63</v>
      </c>
      <c r="I173" t="n">
        <v>41</v>
      </c>
      <c r="J173" t="n">
        <v>140.67</v>
      </c>
      <c r="K173" t="n">
        <v>45</v>
      </c>
      <c r="L173" t="n">
        <v>13</v>
      </c>
      <c r="M173" t="n">
        <v>39</v>
      </c>
      <c r="N173" t="n">
        <v>22.68</v>
      </c>
      <c r="O173" t="n">
        <v>17583.88</v>
      </c>
      <c r="P173" t="n">
        <v>724.5599999999999</v>
      </c>
      <c r="Q173" t="n">
        <v>1220.54</v>
      </c>
      <c r="R173" t="n">
        <v>204.95</v>
      </c>
      <c r="S173" t="n">
        <v>112.51</v>
      </c>
      <c r="T173" t="n">
        <v>31639.39</v>
      </c>
      <c r="U173" t="n">
        <v>0.55</v>
      </c>
      <c r="V173" t="n">
        <v>0.75</v>
      </c>
      <c r="W173" t="n">
        <v>7.32</v>
      </c>
      <c r="X173" t="n">
        <v>1.85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1.266</v>
      </c>
      <c r="E174" t="n">
        <v>78.98999999999999</v>
      </c>
      <c r="F174" t="n">
        <v>75.89</v>
      </c>
      <c r="G174" t="n">
        <v>119.82</v>
      </c>
      <c r="H174" t="n">
        <v>1.74</v>
      </c>
      <c r="I174" t="n">
        <v>38</v>
      </c>
      <c r="J174" t="n">
        <v>142.04</v>
      </c>
      <c r="K174" t="n">
        <v>45</v>
      </c>
      <c r="L174" t="n">
        <v>14</v>
      </c>
      <c r="M174" t="n">
        <v>36</v>
      </c>
      <c r="N174" t="n">
        <v>23.04</v>
      </c>
      <c r="O174" t="n">
        <v>17751.93</v>
      </c>
      <c r="P174" t="n">
        <v>717.16</v>
      </c>
      <c r="Q174" t="n">
        <v>1220.55</v>
      </c>
      <c r="R174" t="n">
        <v>199.3</v>
      </c>
      <c r="S174" t="n">
        <v>112.51</v>
      </c>
      <c r="T174" t="n">
        <v>28829.16</v>
      </c>
      <c r="U174" t="n">
        <v>0.5600000000000001</v>
      </c>
      <c r="V174" t="n">
        <v>0.76</v>
      </c>
      <c r="W174" t="n">
        <v>7.32</v>
      </c>
      <c r="X174" t="n">
        <v>1.69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1.2691</v>
      </c>
      <c r="E175" t="n">
        <v>78.8</v>
      </c>
      <c r="F175" t="n">
        <v>75.77</v>
      </c>
      <c r="G175" t="n">
        <v>129.89</v>
      </c>
      <c r="H175" t="n">
        <v>1.85</v>
      </c>
      <c r="I175" t="n">
        <v>35</v>
      </c>
      <c r="J175" t="n">
        <v>143.4</v>
      </c>
      <c r="K175" t="n">
        <v>45</v>
      </c>
      <c r="L175" t="n">
        <v>15</v>
      </c>
      <c r="M175" t="n">
        <v>33</v>
      </c>
      <c r="N175" t="n">
        <v>23.41</v>
      </c>
      <c r="O175" t="n">
        <v>17920.49</v>
      </c>
      <c r="P175" t="n">
        <v>710.97</v>
      </c>
      <c r="Q175" t="n">
        <v>1220.55</v>
      </c>
      <c r="R175" t="n">
        <v>195.03</v>
      </c>
      <c r="S175" t="n">
        <v>112.51</v>
      </c>
      <c r="T175" t="n">
        <v>26711.58</v>
      </c>
      <c r="U175" t="n">
        <v>0.58</v>
      </c>
      <c r="V175" t="n">
        <v>0.76</v>
      </c>
      <c r="W175" t="n">
        <v>7.32</v>
      </c>
      <c r="X175" t="n">
        <v>1.57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1.2718</v>
      </c>
      <c r="E176" t="n">
        <v>78.63</v>
      </c>
      <c r="F176" t="n">
        <v>75.65000000000001</v>
      </c>
      <c r="G176" t="n">
        <v>137.55</v>
      </c>
      <c r="H176" t="n">
        <v>1.96</v>
      </c>
      <c r="I176" t="n">
        <v>33</v>
      </c>
      <c r="J176" t="n">
        <v>144.77</v>
      </c>
      <c r="K176" t="n">
        <v>45</v>
      </c>
      <c r="L176" t="n">
        <v>16</v>
      </c>
      <c r="M176" t="n">
        <v>31</v>
      </c>
      <c r="N176" t="n">
        <v>23.78</v>
      </c>
      <c r="O176" t="n">
        <v>18089.56</v>
      </c>
      <c r="P176" t="n">
        <v>702.22</v>
      </c>
      <c r="Q176" t="n">
        <v>1220.54</v>
      </c>
      <c r="R176" t="n">
        <v>191.8</v>
      </c>
      <c r="S176" t="n">
        <v>112.51</v>
      </c>
      <c r="T176" t="n">
        <v>25106.88</v>
      </c>
      <c r="U176" t="n">
        <v>0.59</v>
      </c>
      <c r="V176" t="n">
        <v>0.76</v>
      </c>
      <c r="W176" t="n">
        <v>7.3</v>
      </c>
      <c r="X176" t="n">
        <v>1.46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1.274</v>
      </c>
      <c r="E177" t="n">
        <v>78.48999999999999</v>
      </c>
      <c r="F177" t="n">
        <v>75.56999999999999</v>
      </c>
      <c r="G177" t="n">
        <v>146.27</v>
      </c>
      <c r="H177" t="n">
        <v>2.06</v>
      </c>
      <c r="I177" t="n">
        <v>31</v>
      </c>
      <c r="J177" t="n">
        <v>146.15</v>
      </c>
      <c r="K177" t="n">
        <v>45</v>
      </c>
      <c r="L177" t="n">
        <v>17</v>
      </c>
      <c r="M177" t="n">
        <v>29</v>
      </c>
      <c r="N177" t="n">
        <v>24.15</v>
      </c>
      <c r="O177" t="n">
        <v>18259.16</v>
      </c>
      <c r="P177" t="n">
        <v>691.9299999999999</v>
      </c>
      <c r="Q177" t="n">
        <v>1220.54</v>
      </c>
      <c r="R177" t="n">
        <v>188.88</v>
      </c>
      <c r="S177" t="n">
        <v>112.51</v>
      </c>
      <c r="T177" t="n">
        <v>23655.58</v>
      </c>
      <c r="U177" t="n">
        <v>0.6</v>
      </c>
      <c r="V177" t="n">
        <v>0.76</v>
      </c>
      <c r="W177" t="n">
        <v>7.29</v>
      </c>
      <c r="X177" t="n">
        <v>1.37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1.2761</v>
      </c>
      <c r="E178" t="n">
        <v>78.37</v>
      </c>
      <c r="F178" t="n">
        <v>75.48999999999999</v>
      </c>
      <c r="G178" t="n">
        <v>156.19</v>
      </c>
      <c r="H178" t="n">
        <v>2.16</v>
      </c>
      <c r="I178" t="n">
        <v>29</v>
      </c>
      <c r="J178" t="n">
        <v>147.53</v>
      </c>
      <c r="K178" t="n">
        <v>45</v>
      </c>
      <c r="L178" t="n">
        <v>18</v>
      </c>
      <c r="M178" t="n">
        <v>27</v>
      </c>
      <c r="N178" t="n">
        <v>24.53</v>
      </c>
      <c r="O178" t="n">
        <v>18429.27</v>
      </c>
      <c r="P178" t="n">
        <v>688.97</v>
      </c>
      <c r="Q178" t="n">
        <v>1220.54</v>
      </c>
      <c r="R178" t="n">
        <v>185.87</v>
      </c>
      <c r="S178" t="n">
        <v>112.51</v>
      </c>
      <c r="T178" t="n">
        <v>22162.34</v>
      </c>
      <c r="U178" t="n">
        <v>0.61</v>
      </c>
      <c r="V178" t="n">
        <v>0.76</v>
      </c>
      <c r="W178" t="n">
        <v>7.3</v>
      </c>
      <c r="X178" t="n">
        <v>1.29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1.2785</v>
      </c>
      <c r="E179" t="n">
        <v>78.22</v>
      </c>
      <c r="F179" t="n">
        <v>75.40000000000001</v>
      </c>
      <c r="G179" t="n">
        <v>167.55</v>
      </c>
      <c r="H179" t="n">
        <v>2.26</v>
      </c>
      <c r="I179" t="n">
        <v>27</v>
      </c>
      <c r="J179" t="n">
        <v>148.91</v>
      </c>
      <c r="K179" t="n">
        <v>45</v>
      </c>
      <c r="L179" t="n">
        <v>19</v>
      </c>
      <c r="M179" t="n">
        <v>25</v>
      </c>
      <c r="N179" t="n">
        <v>24.92</v>
      </c>
      <c r="O179" t="n">
        <v>18599.92</v>
      </c>
      <c r="P179" t="n">
        <v>680.01</v>
      </c>
      <c r="Q179" t="n">
        <v>1220.54</v>
      </c>
      <c r="R179" t="n">
        <v>183.18</v>
      </c>
      <c r="S179" t="n">
        <v>112.51</v>
      </c>
      <c r="T179" t="n">
        <v>20826.25</v>
      </c>
      <c r="U179" t="n">
        <v>0.61</v>
      </c>
      <c r="V179" t="n">
        <v>0.76</v>
      </c>
      <c r="W179" t="n">
        <v>7.29</v>
      </c>
      <c r="X179" t="n">
        <v>1.2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1.2812</v>
      </c>
      <c r="E180" t="n">
        <v>78.05</v>
      </c>
      <c r="F180" t="n">
        <v>75.28</v>
      </c>
      <c r="G180" t="n">
        <v>180.68</v>
      </c>
      <c r="H180" t="n">
        <v>2.36</v>
      </c>
      <c r="I180" t="n">
        <v>25</v>
      </c>
      <c r="J180" t="n">
        <v>150.3</v>
      </c>
      <c r="K180" t="n">
        <v>45</v>
      </c>
      <c r="L180" t="n">
        <v>20</v>
      </c>
      <c r="M180" t="n">
        <v>23</v>
      </c>
      <c r="N180" t="n">
        <v>25.3</v>
      </c>
      <c r="O180" t="n">
        <v>18771.1</v>
      </c>
      <c r="P180" t="n">
        <v>667.89</v>
      </c>
      <c r="Q180" t="n">
        <v>1220.54</v>
      </c>
      <c r="R180" t="n">
        <v>179.1</v>
      </c>
      <c r="S180" t="n">
        <v>112.51</v>
      </c>
      <c r="T180" t="n">
        <v>18793.68</v>
      </c>
      <c r="U180" t="n">
        <v>0.63</v>
      </c>
      <c r="V180" t="n">
        <v>0.76</v>
      </c>
      <c r="W180" t="n">
        <v>7.28</v>
      </c>
      <c r="X180" t="n">
        <v>1.08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1.282</v>
      </c>
      <c r="E181" t="n">
        <v>78</v>
      </c>
      <c r="F181" t="n">
        <v>75.25</v>
      </c>
      <c r="G181" t="n">
        <v>188.14</v>
      </c>
      <c r="H181" t="n">
        <v>2.45</v>
      </c>
      <c r="I181" t="n">
        <v>24</v>
      </c>
      <c r="J181" t="n">
        <v>151.69</v>
      </c>
      <c r="K181" t="n">
        <v>45</v>
      </c>
      <c r="L181" t="n">
        <v>21</v>
      </c>
      <c r="M181" t="n">
        <v>18</v>
      </c>
      <c r="N181" t="n">
        <v>25.7</v>
      </c>
      <c r="O181" t="n">
        <v>18942.82</v>
      </c>
      <c r="P181" t="n">
        <v>665.03</v>
      </c>
      <c r="Q181" t="n">
        <v>1220.54</v>
      </c>
      <c r="R181" t="n">
        <v>177.78</v>
      </c>
      <c r="S181" t="n">
        <v>112.51</v>
      </c>
      <c r="T181" t="n">
        <v>18139.47</v>
      </c>
      <c r="U181" t="n">
        <v>0.63</v>
      </c>
      <c r="V181" t="n">
        <v>0.76</v>
      </c>
      <c r="W181" t="n">
        <v>7.3</v>
      </c>
      <c r="X181" t="n">
        <v>1.06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1.2832</v>
      </c>
      <c r="E182" t="n">
        <v>77.93000000000001</v>
      </c>
      <c r="F182" t="n">
        <v>75.20999999999999</v>
      </c>
      <c r="G182" t="n">
        <v>196.19</v>
      </c>
      <c r="H182" t="n">
        <v>2.54</v>
      </c>
      <c r="I182" t="n">
        <v>23</v>
      </c>
      <c r="J182" t="n">
        <v>153.09</v>
      </c>
      <c r="K182" t="n">
        <v>45</v>
      </c>
      <c r="L182" t="n">
        <v>22</v>
      </c>
      <c r="M182" t="n">
        <v>15</v>
      </c>
      <c r="N182" t="n">
        <v>26.09</v>
      </c>
      <c r="O182" t="n">
        <v>19115.09</v>
      </c>
      <c r="P182" t="n">
        <v>659.41</v>
      </c>
      <c r="Q182" t="n">
        <v>1220.54</v>
      </c>
      <c r="R182" t="n">
        <v>176.34</v>
      </c>
      <c r="S182" t="n">
        <v>112.51</v>
      </c>
      <c r="T182" t="n">
        <v>17427.35</v>
      </c>
      <c r="U182" t="n">
        <v>0.64</v>
      </c>
      <c r="V182" t="n">
        <v>0.76</v>
      </c>
      <c r="W182" t="n">
        <v>7.29</v>
      </c>
      <c r="X182" t="n">
        <v>1.01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1.2842</v>
      </c>
      <c r="E183" t="n">
        <v>77.87</v>
      </c>
      <c r="F183" t="n">
        <v>75.17</v>
      </c>
      <c r="G183" t="n">
        <v>205.02</v>
      </c>
      <c r="H183" t="n">
        <v>2.64</v>
      </c>
      <c r="I183" t="n">
        <v>22</v>
      </c>
      <c r="J183" t="n">
        <v>154.49</v>
      </c>
      <c r="K183" t="n">
        <v>45</v>
      </c>
      <c r="L183" t="n">
        <v>23</v>
      </c>
      <c r="M183" t="n">
        <v>9</v>
      </c>
      <c r="N183" t="n">
        <v>26.49</v>
      </c>
      <c r="O183" t="n">
        <v>19287.9</v>
      </c>
      <c r="P183" t="n">
        <v>656.3099999999999</v>
      </c>
      <c r="Q183" t="n">
        <v>1220.62</v>
      </c>
      <c r="R183" t="n">
        <v>174.65</v>
      </c>
      <c r="S183" t="n">
        <v>112.51</v>
      </c>
      <c r="T183" t="n">
        <v>16584.28</v>
      </c>
      <c r="U183" t="n">
        <v>0.64</v>
      </c>
      <c r="V183" t="n">
        <v>0.76</v>
      </c>
      <c r="W183" t="n">
        <v>7.3</v>
      </c>
      <c r="X183" t="n">
        <v>0.97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1.2842</v>
      </c>
      <c r="E184" t="n">
        <v>77.87</v>
      </c>
      <c r="F184" t="n">
        <v>75.18000000000001</v>
      </c>
      <c r="G184" t="n">
        <v>205.03</v>
      </c>
      <c r="H184" t="n">
        <v>2.73</v>
      </c>
      <c r="I184" t="n">
        <v>22</v>
      </c>
      <c r="J184" t="n">
        <v>155.9</v>
      </c>
      <c r="K184" t="n">
        <v>45</v>
      </c>
      <c r="L184" t="n">
        <v>24</v>
      </c>
      <c r="M184" t="n">
        <v>5</v>
      </c>
      <c r="N184" t="n">
        <v>26.9</v>
      </c>
      <c r="O184" t="n">
        <v>19461.27</v>
      </c>
      <c r="P184" t="n">
        <v>660.38</v>
      </c>
      <c r="Q184" t="n">
        <v>1220.55</v>
      </c>
      <c r="R184" t="n">
        <v>174.67</v>
      </c>
      <c r="S184" t="n">
        <v>112.51</v>
      </c>
      <c r="T184" t="n">
        <v>16593.8</v>
      </c>
      <c r="U184" t="n">
        <v>0.64</v>
      </c>
      <c r="V184" t="n">
        <v>0.76</v>
      </c>
      <c r="W184" t="n">
        <v>7.3</v>
      </c>
      <c r="X184" t="n">
        <v>0.98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1.2846</v>
      </c>
      <c r="E185" t="n">
        <v>77.84999999999999</v>
      </c>
      <c r="F185" t="n">
        <v>75.15000000000001</v>
      </c>
      <c r="G185" t="n">
        <v>204.96</v>
      </c>
      <c r="H185" t="n">
        <v>2.81</v>
      </c>
      <c r="I185" t="n">
        <v>22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663.09</v>
      </c>
      <c r="Q185" t="n">
        <v>1220.55</v>
      </c>
      <c r="R185" t="n">
        <v>173.65</v>
      </c>
      <c r="S185" t="n">
        <v>112.51</v>
      </c>
      <c r="T185" t="n">
        <v>16084.78</v>
      </c>
      <c r="U185" t="n">
        <v>0.65</v>
      </c>
      <c r="V185" t="n">
        <v>0.76</v>
      </c>
      <c r="W185" t="n">
        <v>7.31</v>
      </c>
      <c r="X185" t="n">
        <v>0.95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1.2844</v>
      </c>
      <c r="E186" t="n">
        <v>77.86</v>
      </c>
      <c r="F186" t="n">
        <v>75.16</v>
      </c>
      <c r="G186" t="n">
        <v>204.98</v>
      </c>
      <c r="H186" t="n">
        <v>2.9</v>
      </c>
      <c r="I186" t="n">
        <v>22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668.03</v>
      </c>
      <c r="Q186" t="n">
        <v>1220.55</v>
      </c>
      <c r="R186" t="n">
        <v>173.84</v>
      </c>
      <c r="S186" t="n">
        <v>112.51</v>
      </c>
      <c r="T186" t="n">
        <v>16178.87</v>
      </c>
      <c r="U186" t="n">
        <v>0.65</v>
      </c>
      <c r="V186" t="n">
        <v>0.76</v>
      </c>
      <c r="W186" t="n">
        <v>7.31</v>
      </c>
      <c r="X186" t="n">
        <v>0.96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0.5679</v>
      </c>
      <c r="E187" t="n">
        <v>176.09</v>
      </c>
      <c r="F187" t="n">
        <v>134.61</v>
      </c>
      <c r="G187" t="n">
        <v>6.65</v>
      </c>
      <c r="H187" t="n">
        <v>0.11</v>
      </c>
      <c r="I187" t="n">
        <v>1215</v>
      </c>
      <c r="J187" t="n">
        <v>159.12</v>
      </c>
      <c r="K187" t="n">
        <v>50.28</v>
      </c>
      <c r="L187" t="n">
        <v>1</v>
      </c>
      <c r="M187" t="n">
        <v>1213</v>
      </c>
      <c r="N187" t="n">
        <v>27.84</v>
      </c>
      <c r="O187" t="n">
        <v>19859.16</v>
      </c>
      <c r="P187" t="n">
        <v>1653.19</v>
      </c>
      <c r="Q187" t="n">
        <v>1220.99</v>
      </c>
      <c r="R187" t="n">
        <v>2194.55</v>
      </c>
      <c r="S187" t="n">
        <v>112.51</v>
      </c>
      <c r="T187" t="n">
        <v>1020569.78</v>
      </c>
      <c r="U187" t="n">
        <v>0.05</v>
      </c>
      <c r="V187" t="n">
        <v>0.43</v>
      </c>
      <c r="W187" t="n">
        <v>9.289999999999999</v>
      </c>
      <c r="X187" t="n">
        <v>60.39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0.9137999999999999</v>
      </c>
      <c r="E188" t="n">
        <v>109.43</v>
      </c>
      <c r="F188" t="n">
        <v>93.70999999999999</v>
      </c>
      <c r="G188" t="n">
        <v>13.52</v>
      </c>
      <c r="H188" t="n">
        <v>0.22</v>
      </c>
      <c r="I188" t="n">
        <v>416</v>
      </c>
      <c r="J188" t="n">
        <v>160.54</v>
      </c>
      <c r="K188" t="n">
        <v>50.28</v>
      </c>
      <c r="L188" t="n">
        <v>2</v>
      </c>
      <c r="M188" t="n">
        <v>414</v>
      </c>
      <c r="N188" t="n">
        <v>28.26</v>
      </c>
      <c r="O188" t="n">
        <v>20034.4</v>
      </c>
      <c r="P188" t="n">
        <v>1145.64</v>
      </c>
      <c r="Q188" t="n">
        <v>1220.71</v>
      </c>
      <c r="R188" t="n">
        <v>802.77</v>
      </c>
      <c r="S188" t="n">
        <v>112.51</v>
      </c>
      <c r="T188" t="n">
        <v>328672.82</v>
      </c>
      <c r="U188" t="n">
        <v>0.14</v>
      </c>
      <c r="V188" t="n">
        <v>0.61</v>
      </c>
      <c r="W188" t="n">
        <v>7.94</v>
      </c>
      <c r="X188" t="n">
        <v>19.5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1.0389</v>
      </c>
      <c r="E189" t="n">
        <v>96.26000000000001</v>
      </c>
      <c r="F189" t="n">
        <v>85.81</v>
      </c>
      <c r="G189" t="n">
        <v>20.43</v>
      </c>
      <c r="H189" t="n">
        <v>0.33</v>
      </c>
      <c r="I189" t="n">
        <v>252</v>
      </c>
      <c r="J189" t="n">
        <v>161.97</v>
      </c>
      <c r="K189" t="n">
        <v>50.28</v>
      </c>
      <c r="L189" t="n">
        <v>3</v>
      </c>
      <c r="M189" t="n">
        <v>250</v>
      </c>
      <c r="N189" t="n">
        <v>28.69</v>
      </c>
      <c r="O189" t="n">
        <v>20210.21</v>
      </c>
      <c r="P189" t="n">
        <v>1044.78</v>
      </c>
      <c r="Q189" t="n">
        <v>1220.62</v>
      </c>
      <c r="R189" t="n">
        <v>535.1799999999999</v>
      </c>
      <c r="S189" t="n">
        <v>112.51</v>
      </c>
      <c r="T189" t="n">
        <v>195700.99</v>
      </c>
      <c r="U189" t="n">
        <v>0.21</v>
      </c>
      <c r="V189" t="n">
        <v>0.67</v>
      </c>
      <c r="W189" t="n">
        <v>7.67</v>
      </c>
      <c r="X189" t="n">
        <v>11.61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1.1029</v>
      </c>
      <c r="E190" t="n">
        <v>90.67</v>
      </c>
      <c r="F190" t="n">
        <v>82.52</v>
      </c>
      <c r="G190" t="n">
        <v>27.35</v>
      </c>
      <c r="H190" t="n">
        <v>0.43</v>
      </c>
      <c r="I190" t="n">
        <v>181</v>
      </c>
      <c r="J190" t="n">
        <v>163.4</v>
      </c>
      <c r="K190" t="n">
        <v>50.28</v>
      </c>
      <c r="L190" t="n">
        <v>4</v>
      </c>
      <c r="M190" t="n">
        <v>179</v>
      </c>
      <c r="N190" t="n">
        <v>29.12</v>
      </c>
      <c r="O190" t="n">
        <v>20386.62</v>
      </c>
      <c r="P190" t="n">
        <v>1000.3</v>
      </c>
      <c r="Q190" t="n">
        <v>1220.62</v>
      </c>
      <c r="R190" t="n">
        <v>423.51</v>
      </c>
      <c r="S190" t="n">
        <v>112.51</v>
      </c>
      <c r="T190" t="n">
        <v>140221.39</v>
      </c>
      <c r="U190" t="n">
        <v>0.27</v>
      </c>
      <c r="V190" t="n">
        <v>0.7</v>
      </c>
      <c r="W190" t="n">
        <v>7.55</v>
      </c>
      <c r="X190" t="n">
        <v>8.31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1.1428</v>
      </c>
      <c r="E191" t="n">
        <v>87.51000000000001</v>
      </c>
      <c r="F191" t="n">
        <v>80.64</v>
      </c>
      <c r="G191" t="n">
        <v>34.31</v>
      </c>
      <c r="H191" t="n">
        <v>0.54</v>
      </c>
      <c r="I191" t="n">
        <v>141</v>
      </c>
      <c r="J191" t="n">
        <v>164.83</v>
      </c>
      <c r="K191" t="n">
        <v>50.28</v>
      </c>
      <c r="L191" t="n">
        <v>5</v>
      </c>
      <c r="M191" t="n">
        <v>139</v>
      </c>
      <c r="N191" t="n">
        <v>29.55</v>
      </c>
      <c r="O191" t="n">
        <v>20563.61</v>
      </c>
      <c r="P191" t="n">
        <v>973.75</v>
      </c>
      <c r="Q191" t="n">
        <v>1220.55</v>
      </c>
      <c r="R191" t="n">
        <v>359.79</v>
      </c>
      <c r="S191" t="n">
        <v>112.51</v>
      </c>
      <c r="T191" t="n">
        <v>108558.54</v>
      </c>
      <c r="U191" t="n">
        <v>0.31</v>
      </c>
      <c r="V191" t="n">
        <v>0.71</v>
      </c>
      <c r="W191" t="n">
        <v>7.49</v>
      </c>
      <c r="X191" t="n">
        <v>6.44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1.1692</v>
      </c>
      <c r="E192" t="n">
        <v>85.53</v>
      </c>
      <c r="F192" t="n">
        <v>79.47</v>
      </c>
      <c r="G192" t="n">
        <v>41.11</v>
      </c>
      <c r="H192" t="n">
        <v>0.64</v>
      </c>
      <c r="I192" t="n">
        <v>116</v>
      </c>
      <c r="J192" t="n">
        <v>166.27</v>
      </c>
      <c r="K192" t="n">
        <v>50.28</v>
      </c>
      <c r="L192" t="n">
        <v>6</v>
      </c>
      <c r="M192" t="n">
        <v>114</v>
      </c>
      <c r="N192" t="n">
        <v>29.99</v>
      </c>
      <c r="O192" t="n">
        <v>20741.2</v>
      </c>
      <c r="P192" t="n">
        <v>955.65</v>
      </c>
      <c r="Q192" t="n">
        <v>1220.55</v>
      </c>
      <c r="R192" t="n">
        <v>320.9</v>
      </c>
      <c r="S192" t="n">
        <v>112.51</v>
      </c>
      <c r="T192" t="n">
        <v>89242.34</v>
      </c>
      <c r="U192" t="n">
        <v>0.35</v>
      </c>
      <c r="V192" t="n">
        <v>0.72</v>
      </c>
      <c r="W192" t="n">
        <v>7.43</v>
      </c>
      <c r="X192" t="n">
        <v>5.27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1.189</v>
      </c>
      <c r="E193" t="n">
        <v>84.11</v>
      </c>
      <c r="F193" t="n">
        <v>78.63</v>
      </c>
      <c r="G193" t="n">
        <v>48.14</v>
      </c>
      <c r="H193" t="n">
        <v>0.74</v>
      </c>
      <c r="I193" t="n">
        <v>98</v>
      </c>
      <c r="J193" t="n">
        <v>167.72</v>
      </c>
      <c r="K193" t="n">
        <v>50.28</v>
      </c>
      <c r="L193" t="n">
        <v>7</v>
      </c>
      <c r="M193" t="n">
        <v>96</v>
      </c>
      <c r="N193" t="n">
        <v>30.44</v>
      </c>
      <c r="O193" t="n">
        <v>20919.39</v>
      </c>
      <c r="P193" t="n">
        <v>941.61</v>
      </c>
      <c r="Q193" t="n">
        <v>1220.58</v>
      </c>
      <c r="R193" t="n">
        <v>292.24</v>
      </c>
      <c r="S193" t="n">
        <v>112.51</v>
      </c>
      <c r="T193" t="n">
        <v>74999.57000000001</v>
      </c>
      <c r="U193" t="n">
        <v>0.38</v>
      </c>
      <c r="V193" t="n">
        <v>0.73</v>
      </c>
      <c r="W193" t="n">
        <v>7.4</v>
      </c>
      <c r="X193" t="n">
        <v>4.43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1.2036</v>
      </c>
      <c r="E194" t="n">
        <v>83.08</v>
      </c>
      <c r="F194" t="n">
        <v>78.02</v>
      </c>
      <c r="G194" t="n">
        <v>55.07</v>
      </c>
      <c r="H194" t="n">
        <v>0.84</v>
      </c>
      <c r="I194" t="n">
        <v>85</v>
      </c>
      <c r="J194" t="n">
        <v>169.17</v>
      </c>
      <c r="K194" t="n">
        <v>50.28</v>
      </c>
      <c r="L194" t="n">
        <v>8</v>
      </c>
      <c r="M194" t="n">
        <v>83</v>
      </c>
      <c r="N194" t="n">
        <v>30.89</v>
      </c>
      <c r="O194" t="n">
        <v>21098.19</v>
      </c>
      <c r="P194" t="n">
        <v>929.6900000000001</v>
      </c>
      <c r="Q194" t="n">
        <v>1220.56</v>
      </c>
      <c r="R194" t="n">
        <v>271.71</v>
      </c>
      <c r="S194" t="n">
        <v>112.51</v>
      </c>
      <c r="T194" t="n">
        <v>64801.63</v>
      </c>
      <c r="U194" t="n">
        <v>0.41</v>
      </c>
      <c r="V194" t="n">
        <v>0.74</v>
      </c>
      <c r="W194" t="n">
        <v>7.38</v>
      </c>
      <c r="X194" t="n">
        <v>3.82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1.2147</v>
      </c>
      <c r="E195" t="n">
        <v>82.33</v>
      </c>
      <c r="F195" t="n">
        <v>77.59</v>
      </c>
      <c r="G195" t="n">
        <v>62.07</v>
      </c>
      <c r="H195" t="n">
        <v>0.9399999999999999</v>
      </c>
      <c r="I195" t="n">
        <v>75</v>
      </c>
      <c r="J195" t="n">
        <v>170.62</v>
      </c>
      <c r="K195" t="n">
        <v>50.28</v>
      </c>
      <c r="L195" t="n">
        <v>9</v>
      </c>
      <c r="M195" t="n">
        <v>73</v>
      </c>
      <c r="N195" t="n">
        <v>31.34</v>
      </c>
      <c r="O195" t="n">
        <v>21277.6</v>
      </c>
      <c r="P195" t="n">
        <v>921.77</v>
      </c>
      <c r="Q195" t="n">
        <v>1220.54</v>
      </c>
      <c r="R195" t="n">
        <v>257.05</v>
      </c>
      <c r="S195" t="n">
        <v>112.51</v>
      </c>
      <c r="T195" t="n">
        <v>57520.24</v>
      </c>
      <c r="U195" t="n">
        <v>0.44</v>
      </c>
      <c r="V195" t="n">
        <v>0.74</v>
      </c>
      <c r="W195" t="n">
        <v>7.36</v>
      </c>
      <c r="X195" t="n">
        <v>3.38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1.2237</v>
      </c>
      <c r="E196" t="n">
        <v>81.72</v>
      </c>
      <c r="F196" t="n">
        <v>77.23999999999999</v>
      </c>
      <c r="G196" t="n">
        <v>69.17</v>
      </c>
      <c r="H196" t="n">
        <v>1.03</v>
      </c>
      <c r="I196" t="n">
        <v>67</v>
      </c>
      <c r="J196" t="n">
        <v>172.08</v>
      </c>
      <c r="K196" t="n">
        <v>50.28</v>
      </c>
      <c r="L196" t="n">
        <v>10</v>
      </c>
      <c r="M196" t="n">
        <v>65</v>
      </c>
      <c r="N196" t="n">
        <v>31.8</v>
      </c>
      <c r="O196" t="n">
        <v>21457.64</v>
      </c>
      <c r="P196" t="n">
        <v>913.55</v>
      </c>
      <c r="Q196" t="n">
        <v>1220.59</v>
      </c>
      <c r="R196" t="n">
        <v>244.64</v>
      </c>
      <c r="S196" t="n">
        <v>112.51</v>
      </c>
      <c r="T196" t="n">
        <v>51355.03</v>
      </c>
      <c r="U196" t="n">
        <v>0.46</v>
      </c>
      <c r="V196" t="n">
        <v>0.74</v>
      </c>
      <c r="W196" t="n">
        <v>7.37</v>
      </c>
      <c r="X196" t="n">
        <v>3.04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1.2323</v>
      </c>
      <c r="E197" t="n">
        <v>81.15000000000001</v>
      </c>
      <c r="F197" t="n">
        <v>76.89</v>
      </c>
      <c r="G197" t="n">
        <v>76.89</v>
      </c>
      <c r="H197" t="n">
        <v>1.12</v>
      </c>
      <c r="I197" t="n">
        <v>60</v>
      </c>
      <c r="J197" t="n">
        <v>173.55</v>
      </c>
      <c r="K197" t="n">
        <v>50.28</v>
      </c>
      <c r="L197" t="n">
        <v>11</v>
      </c>
      <c r="M197" t="n">
        <v>58</v>
      </c>
      <c r="N197" t="n">
        <v>32.27</v>
      </c>
      <c r="O197" t="n">
        <v>21638.31</v>
      </c>
      <c r="P197" t="n">
        <v>904.85</v>
      </c>
      <c r="Q197" t="n">
        <v>1220.54</v>
      </c>
      <c r="R197" t="n">
        <v>233.26</v>
      </c>
      <c r="S197" t="n">
        <v>112.51</v>
      </c>
      <c r="T197" t="n">
        <v>45702.04</v>
      </c>
      <c r="U197" t="n">
        <v>0.48</v>
      </c>
      <c r="V197" t="n">
        <v>0.75</v>
      </c>
      <c r="W197" t="n">
        <v>7.35</v>
      </c>
      <c r="X197" t="n">
        <v>2.69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1.2383</v>
      </c>
      <c r="E198" t="n">
        <v>80.76000000000001</v>
      </c>
      <c r="F198" t="n">
        <v>76.66</v>
      </c>
      <c r="G198" t="n">
        <v>83.63</v>
      </c>
      <c r="H198" t="n">
        <v>1.22</v>
      </c>
      <c r="I198" t="n">
        <v>55</v>
      </c>
      <c r="J198" t="n">
        <v>175.02</v>
      </c>
      <c r="K198" t="n">
        <v>50.28</v>
      </c>
      <c r="L198" t="n">
        <v>12</v>
      </c>
      <c r="M198" t="n">
        <v>53</v>
      </c>
      <c r="N198" t="n">
        <v>32.74</v>
      </c>
      <c r="O198" t="n">
        <v>21819.6</v>
      </c>
      <c r="P198" t="n">
        <v>898.02</v>
      </c>
      <c r="Q198" t="n">
        <v>1220.55</v>
      </c>
      <c r="R198" t="n">
        <v>225.39</v>
      </c>
      <c r="S198" t="n">
        <v>112.51</v>
      </c>
      <c r="T198" t="n">
        <v>41789.34</v>
      </c>
      <c r="U198" t="n">
        <v>0.5</v>
      </c>
      <c r="V198" t="n">
        <v>0.75</v>
      </c>
      <c r="W198" t="n">
        <v>7.34</v>
      </c>
      <c r="X198" t="n">
        <v>2.46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1.2429</v>
      </c>
      <c r="E199" t="n">
        <v>80.45999999999999</v>
      </c>
      <c r="F199" t="n">
        <v>76.48999999999999</v>
      </c>
      <c r="G199" t="n">
        <v>89.98999999999999</v>
      </c>
      <c r="H199" t="n">
        <v>1.31</v>
      </c>
      <c r="I199" t="n">
        <v>51</v>
      </c>
      <c r="J199" t="n">
        <v>176.49</v>
      </c>
      <c r="K199" t="n">
        <v>50.28</v>
      </c>
      <c r="L199" t="n">
        <v>13</v>
      </c>
      <c r="M199" t="n">
        <v>49</v>
      </c>
      <c r="N199" t="n">
        <v>33.21</v>
      </c>
      <c r="O199" t="n">
        <v>22001.54</v>
      </c>
      <c r="P199" t="n">
        <v>893.37</v>
      </c>
      <c r="Q199" t="n">
        <v>1220.58</v>
      </c>
      <c r="R199" t="n">
        <v>219.86</v>
      </c>
      <c r="S199" t="n">
        <v>112.51</v>
      </c>
      <c r="T199" t="n">
        <v>39045.77</v>
      </c>
      <c r="U199" t="n">
        <v>0.51</v>
      </c>
      <c r="V199" t="n">
        <v>0.75</v>
      </c>
      <c r="W199" t="n">
        <v>7.33</v>
      </c>
      <c r="X199" t="n">
        <v>2.29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1.248</v>
      </c>
      <c r="E200" t="n">
        <v>80.13</v>
      </c>
      <c r="F200" t="n">
        <v>76.29000000000001</v>
      </c>
      <c r="G200" t="n">
        <v>97.39</v>
      </c>
      <c r="H200" t="n">
        <v>1.4</v>
      </c>
      <c r="I200" t="n">
        <v>47</v>
      </c>
      <c r="J200" t="n">
        <v>177.97</v>
      </c>
      <c r="K200" t="n">
        <v>50.28</v>
      </c>
      <c r="L200" t="n">
        <v>14</v>
      </c>
      <c r="M200" t="n">
        <v>45</v>
      </c>
      <c r="N200" t="n">
        <v>33.69</v>
      </c>
      <c r="O200" t="n">
        <v>22184.13</v>
      </c>
      <c r="P200" t="n">
        <v>888.22</v>
      </c>
      <c r="Q200" t="n">
        <v>1220.55</v>
      </c>
      <c r="R200" t="n">
        <v>212.98</v>
      </c>
      <c r="S200" t="n">
        <v>112.51</v>
      </c>
      <c r="T200" t="n">
        <v>35627.64</v>
      </c>
      <c r="U200" t="n">
        <v>0.53</v>
      </c>
      <c r="V200" t="n">
        <v>0.75</v>
      </c>
      <c r="W200" t="n">
        <v>7.32</v>
      </c>
      <c r="X200" t="n">
        <v>2.09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1.2527</v>
      </c>
      <c r="E201" t="n">
        <v>79.83</v>
      </c>
      <c r="F201" t="n">
        <v>76.12</v>
      </c>
      <c r="G201" t="n">
        <v>106.21</v>
      </c>
      <c r="H201" t="n">
        <v>1.48</v>
      </c>
      <c r="I201" t="n">
        <v>43</v>
      </c>
      <c r="J201" t="n">
        <v>179.46</v>
      </c>
      <c r="K201" t="n">
        <v>50.28</v>
      </c>
      <c r="L201" t="n">
        <v>15</v>
      </c>
      <c r="M201" t="n">
        <v>41</v>
      </c>
      <c r="N201" t="n">
        <v>34.18</v>
      </c>
      <c r="O201" t="n">
        <v>22367.38</v>
      </c>
      <c r="P201" t="n">
        <v>880.02</v>
      </c>
      <c r="Q201" t="n">
        <v>1220.54</v>
      </c>
      <c r="R201" t="n">
        <v>207.11</v>
      </c>
      <c r="S201" t="n">
        <v>112.51</v>
      </c>
      <c r="T201" t="n">
        <v>32711</v>
      </c>
      <c r="U201" t="n">
        <v>0.54</v>
      </c>
      <c r="V201" t="n">
        <v>0.75</v>
      </c>
      <c r="W201" t="n">
        <v>7.32</v>
      </c>
      <c r="X201" t="n">
        <v>1.92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1.255</v>
      </c>
      <c r="E202" t="n">
        <v>79.68000000000001</v>
      </c>
      <c r="F202" t="n">
        <v>76.03</v>
      </c>
      <c r="G202" t="n">
        <v>111.27</v>
      </c>
      <c r="H202" t="n">
        <v>1.57</v>
      </c>
      <c r="I202" t="n">
        <v>41</v>
      </c>
      <c r="J202" t="n">
        <v>180.95</v>
      </c>
      <c r="K202" t="n">
        <v>50.28</v>
      </c>
      <c r="L202" t="n">
        <v>16</v>
      </c>
      <c r="M202" t="n">
        <v>39</v>
      </c>
      <c r="N202" t="n">
        <v>34.67</v>
      </c>
      <c r="O202" t="n">
        <v>22551.28</v>
      </c>
      <c r="P202" t="n">
        <v>875.25</v>
      </c>
      <c r="Q202" t="n">
        <v>1220.56</v>
      </c>
      <c r="R202" t="n">
        <v>204.02</v>
      </c>
      <c r="S202" t="n">
        <v>112.51</v>
      </c>
      <c r="T202" t="n">
        <v>31174.33</v>
      </c>
      <c r="U202" t="n">
        <v>0.55</v>
      </c>
      <c r="V202" t="n">
        <v>0.75</v>
      </c>
      <c r="W202" t="n">
        <v>7.33</v>
      </c>
      <c r="X202" t="n">
        <v>1.83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1.2587</v>
      </c>
      <c r="E203" t="n">
        <v>79.45</v>
      </c>
      <c r="F203" t="n">
        <v>75.90000000000001</v>
      </c>
      <c r="G203" t="n">
        <v>119.84</v>
      </c>
      <c r="H203" t="n">
        <v>1.65</v>
      </c>
      <c r="I203" t="n">
        <v>38</v>
      </c>
      <c r="J203" t="n">
        <v>182.45</v>
      </c>
      <c r="K203" t="n">
        <v>50.28</v>
      </c>
      <c r="L203" t="n">
        <v>17</v>
      </c>
      <c r="M203" t="n">
        <v>36</v>
      </c>
      <c r="N203" t="n">
        <v>35.17</v>
      </c>
      <c r="O203" t="n">
        <v>22735.98</v>
      </c>
      <c r="P203" t="n">
        <v>872.41</v>
      </c>
      <c r="Q203" t="n">
        <v>1220.56</v>
      </c>
      <c r="R203" t="n">
        <v>199.49</v>
      </c>
      <c r="S203" t="n">
        <v>112.51</v>
      </c>
      <c r="T203" t="n">
        <v>28926.71</v>
      </c>
      <c r="U203" t="n">
        <v>0.5600000000000001</v>
      </c>
      <c r="V203" t="n">
        <v>0.76</v>
      </c>
      <c r="W203" t="n">
        <v>7.32</v>
      </c>
      <c r="X203" t="n">
        <v>1.7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1.2614</v>
      </c>
      <c r="E204" t="n">
        <v>79.28</v>
      </c>
      <c r="F204" t="n">
        <v>75.79000000000001</v>
      </c>
      <c r="G204" t="n">
        <v>126.32</v>
      </c>
      <c r="H204" t="n">
        <v>1.74</v>
      </c>
      <c r="I204" t="n">
        <v>36</v>
      </c>
      <c r="J204" t="n">
        <v>183.95</v>
      </c>
      <c r="K204" t="n">
        <v>50.28</v>
      </c>
      <c r="L204" t="n">
        <v>18</v>
      </c>
      <c r="M204" t="n">
        <v>34</v>
      </c>
      <c r="N204" t="n">
        <v>35.67</v>
      </c>
      <c r="O204" t="n">
        <v>22921.24</v>
      </c>
      <c r="P204" t="n">
        <v>866.5</v>
      </c>
      <c r="Q204" t="n">
        <v>1220.55</v>
      </c>
      <c r="R204" t="n">
        <v>196.32</v>
      </c>
      <c r="S204" t="n">
        <v>112.51</v>
      </c>
      <c r="T204" t="n">
        <v>27349.83</v>
      </c>
      <c r="U204" t="n">
        <v>0.57</v>
      </c>
      <c r="V204" t="n">
        <v>0.76</v>
      </c>
      <c r="W204" t="n">
        <v>7.3</v>
      </c>
      <c r="X204" t="n">
        <v>1.59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1.2637</v>
      </c>
      <c r="E205" t="n">
        <v>79.13</v>
      </c>
      <c r="F205" t="n">
        <v>75.70999999999999</v>
      </c>
      <c r="G205" t="n">
        <v>133.61</v>
      </c>
      <c r="H205" t="n">
        <v>1.82</v>
      </c>
      <c r="I205" t="n">
        <v>34</v>
      </c>
      <c r="J205" t="n">
        <v>185.46</v>
      </c>
      <c r="K205" t="n">
        <v>50.28</v>
      </c>
      <c r="L205" t="n">
        <v>19</v>
      </c>
      <c r="M205" t="n">
        <v>32</v>
      </c>
      <c r="N205" t="n">
        <v>36.18</v>
      </c>
      <c r="O205" t="n">
        <v>23107.19</v>
      </c>
      <c r="P205" t="n">
        <v>861.02</v>
      </c>
      <c r="Q205" t="n">
        <v>1220.54</v>
      </c>
      <c r="R205" t="n">
        <v>193.52</v>
      </c>
      <c r="S205" t="n">
        <v>112.51</v>
      </c>
      <c r="T205" t="n">
        <v>25961.24</v>
      </c>
      <c r="U205" t="n">
        <v>0.58</v>
      </c>
      <c r="V205" t="n">
        <v>0.76</v>
      </c>
      <c r="W205" t="n">
        <v>7.3</v>
      </c>
      <c r="X205" t="n">
        <v>1.51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1.2668</v>
      </c>
      <c r="E206" t="n">
        <v>78.94</v>
      </c>
      <c r="F206" t="n">
        <v>75.58</v>
      </c>
      <c r="G206" t="n">
        <v>141.72</v>
      </c>
      <c r="H206" t="n">
        <v>1.9</v>
      </c>
      <c r="I206" t="n">
        <v>32</v>
      </c>
      <c r="J206" t="n">
        <v>186.97</v>
      </c>
      <c r="K206" t="n">
        <v>50.28</v>
      </c>
      <c r="L206" t="n">
        <v>20</v>
      </c>
      <c r="M206" t="n">
        <v>30</v>
      </c>
      <c r="N206" t="n">
        <v>36.69</v>
      </c>
      <c r="O206" t="n">
        <v>23293.82</v>
      </c>
      <c r="P206" t="n">
        <v>857.49</v>
      </c>
      <c r="Q206" t="n">
        <v>1220.55</v>
      </c>
      <c r="R206" t="n">
        <v>189.25</v>
      </c>
      <c r="S206" t="n">
        <v>112.51</v>
      </c>
      <c r="T206" t="n">
        <v>23837.53</v>
      </c>
      <c r="U206" t="n">
        <v>0.59</v>
      </c>
      <c r="V206" t="n">
        <v>0.76</v>
      </c>
      <c r="W206" t="n">
        <v>7.29</v>
      </c>
      <c r="X206" t="n">
        <v>1.38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1.2687</v>
      </c>
      <c r="E207" t="n">
        <v>78.81999999999999</v>
      </c>
      <c r="F207" t="n">
        <v>75.53</v>
      </c>
      <c r="G207" t="n">
        <v>151.06</v>
      </c>
      <c r="H207" t="n">
        <v>1.98</v>
      </c>
      <c r="I207" t="n">
        <v>30</v>
      </c>
      <c r="J207" t="n">
        <v>188.49</v>
      </c>
      <c r="K207" t="n">
        <v>50.28</v>
      </c>
      <c r="L207" t="n">
        <v>21</v>
      </c>
      <c r="M207" t="n">
        <v>28</v>
      </c>
      <c r="N207" t="n">
        <v>37.21</v>
      </c>
      <c r="O207" t="n">
        <v>23481.16</v>
      </c>
      <c r="P207" t="n">
        <v>849.64</v>
      </c>
      <c r="Q207" t="n">
        <v>1220.54</v>
      </c>
      <c r="R207" t="n">
        <v>187.44</v>
      </c>
      <c r="S207" t="n">
        <v>112.51</v>
      </c>
      <c r="T207" t="n">
        <v>22941.84</v>
      </c>
      <c r="U207" t="n">
        <v>0.6</v>
      </c>
      <c r="V207" t="n">
        <v>0.76</v>
      </c>
      <c r="W207" t="n">
        <v>7.29</v>
      </c>
      <c r="X207" t="n">
        <v>1.33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1.2704</v>
      </c>
      <c r="E208" t="n">
        <v>78.72</v>
      </c>
      <c r="F208" t="n">
        <v>75.45999999999999</v>
      </c>
      <c r="G208" t="n">
        <v>156.12</v>
      </c>
      <c r="H208" t="n">
        <v>2.05</v>
      </c>
      <c r="I208" t="n">
        <v>29</v>
      </c>
      <c r="J208" t="n">
        <v>190.01</v>
      </c>
      <c r="K208" t="n">
        <v>50.28</v>
      </c>
      <c r="L208" t="n">
        <v>22</v>
      </c>
      <c r="M208" t="n">
        <v>27</v>
      </c>
      <c r="N208" t="n">
        <v>37.74</v>
      </c>
      <c r="O208" t="n">
        <v>23669.2</v>
      </c>
      <c r="P208" t="n">
        <v>847.1799999999999</v>
      </c>
      <c r="Q208" t="n">
        <v>1220.55</v>
      </c>
      <c r="R208" t="n">
        <v>185.15</v>
      </c>
      <c r="S208" t="n">
        <v>112.51</v>
      </c>
      <c r="T208" t="n">
        <v>21801.45</v>
      </c>
      <c r="U208" t="n">
        <v>0.61</v>
      </c>
      <c r="V208" t="n">
        <v>0.76</v>
      </c>
      <c r="W208" t="n">
        <v>7.29</v>
      </c>
      <c r="X208" t="n">
        <v>1.26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1.2714</v>
      </c>
      <c r="E209" t="n">
        <v>78.65000000000001</v>
      </c>
      <c r="F209" t="n">
        <v>75.42</v>
      </c>
      <c r="G209" t="n">
        <v>161.62</v>
      </c>
      <c r="H209" t="n">
        <v>2.13</v>
      </c>
      <c r="I209" t="n">
        <v>28</v>
      </c>
      <c r="J209" t="n">
        <v>191.55</v>
      </c>
      <c r="K209" t="n">
        <v>50.28</v>
      </c>
      <c r="L209" t="n">
        <v>23</v>
      </c>
      <c r="M209" t="n">
        <v>26</v>
      </c>
      <c r="N209" t="n">
        <v>38.27</v>
      </c>
      <c r="O209" t="n">
        <v>23857.96</v>
      </c>
      <c r="P209" t="n">
        <v>839.5599999999999</v>
      </c>
      <c r="Q209" t="n">
        <v>1220.56</v>
      </c>
      <c r="R209" t="n">
        <v>183.75</v>
      </c>
      <c r="S209" t="n">
        <v>112.51</v>
      </c>
      <c r="T209" t="n">
        <v>21106.01</v>
      </c>
      <c r="U209" t="n">
        <v>0.61</v>
      </c>
      <c r="V209" t="n">
        <v>0.76</v>
      </c>
      <c r="W209" t="n">
        <v>7.29</v>
      </c>
      <c r="X209" t="n">
        <v>1.23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1.2739</v>
      </c>
      <c r="E210" t="n">
        <v>78.5</v>
      </c>
      <c r="F210" t="n">
        <v>75.34</v>
      </c>
      <c r="G210" t="n">
        <v>173.85</v>
      </c>
      <c r="H210" t="n">
        <v>2.21</v>
      </c>
      <c r="I210" t="n">
        <v>26</v>
      </c>
      <c r="J210" t="n">
        <v>193.08</v>
      </c>
      <c r="K210" t="n">
        <v>50.28</v>
      </c>
      <c r="L210" t="n">
        <v>24</v>
      </c>
      <c r="M210" t="n">
        <v>24</v>
      </c>
      <c r="N210" t="n">
        <v>38.8</v>
      </c>
      <c r="O210" t="n">
        <v>24047.45</v>
      </c>
      <c r="P210" t="n">
        <v>837.04</v>
      </c>
      <c r="Q210" t="n">
        <v>1220.54</v>
      </c>
      <c r="R210" t="n">
        <v>180.58</v>
      </c>
      <c r="S210" t="n">
        <v>112.51</v>
      </c>
      <c r="T210" t="n">
        <v>19529.52</v>
      </c>
      <c r="U210" t="n">
        <v>0.62</v>
      </c>
      <c r="V210" t="n">
        <v>0.76</v>
      </c>
      <c r="W210" t="n">
        <v>7.29</v>
      </c>
      <c r="X210" t="n">
        <v>1.14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1.2755</v>
      </c>
      <c r="E211" t="n">
        <v>78.40000000000001</v>
      </c>
      <c r="F211" t="n">
        <v>75.27</v>
      </c>
      <c r="G211" t="n">
        <v>180.66</v>
      </c>
      <c r="H211" t="n">
        <v>2.28</v>
      </c>
      <c r="I211" t="n">
        <v>25</v>
      </c>
      <c r="J211" t="n">
        <v>194.62</v>
      </c>
      <c r="K211" t="n">
        <v>50.28</v>
      </c>
      <c r="L211" t="n">
        <v>25</v>
      </c>
      <c r="M211" t="n">
        <v>23</v>
      </c>
      <c r="N211" t="n">
        <v>39.34</v>
      </c>
      <c r="O211" t="n">
        <v>24237.67</v>
      </c>
      <c r="P211" t="n">
        <v>831.45</v>
      </c>
      <c r="Q211" t="n">
        <v>1220.55</v>
      </c>
      <c r="R211" t="n">
        <v>178.77</v>
      </c>
      <c r="S211" t="n">
        <v>112.51</v>
      </c>
      <c r="T211" t="n">
        <v>18631.91</v>
      </c>
      <c r="U211" t="n">
        <v>0.63</v>
      </c>
      <c r="V211" t="n">
        <v>0.76</v>
      </c>
      <c r="W211" t="n">
        <v>7.28</v>
      </c>
      <c r="X211" t="n">
        <v>1.07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1.2762</v>
      </c>
      <c r="E212" t="n">
        <v>78.36</v>
      </c>
      <c r="F212" t="n">
        <v>75.26000000000001</v>
      </c>
      <c r="G212" t="n">
        <v>188.15</v>
      </c>
      <c r="H212" t="n">
        <v>2.35</v>
      </c>
      <c r="I212" t="n">
        <v>24</v>
      </c>
      <c r="J212" t="n">
        <v>196.17</v>
      </c>
      <c r="K212" t="n">
        <v>50.28</v>
      </c>
      <c r="L212" t="n">
        <v>26</v>
      </c>
      <c r="M212" t="n">
        <v>22</v>
      </c>
      <c r="N212" t="n">
        <v>39.89</v>
      </c>
      <c r="O212" t="n">
        <v>24428.62</v>
      </c>
      <c r="P212" t="n">
        <v>829.53</v>
      </c>
      <c r="Q212" t="n">
        <v>1220.55</v>
      </c>
      <c r="R212" t="n">
        <v>178.11</v>
      </c>
      <c r="S212" t="n">
        <v>112.51</v>
      </c>
      <c r="T212" t="n">
        <v>18303.19</v>
      </c>
      <c r="U212" t="n">
        <v>0.63</v>
      </c>
      <c r="V212" t="n">
        <v>0.76</v>
      </c>
      <c r="W212" t="n">
        <v>7.29</v>
      </c>
      <c r="X212" t="n">
        <v>1.06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1.2778</v>
      </c>
      <c r="E213" t="n">
        <v>78.26000000000001</v>
      </c>
      <c r="F213" t="n">
        <v>75.19</v>
      </c>
      <c r="G213" t="n">
        <v>196.16</v>
      </c>
      <c r="H213" t="n">
        <v>2.42</v>
      </c>
      <c r="I213" t="n">
        <v>23</v>
      </c>
      <c r="J213" t="n">
        <v>197.73</v>
      </c>
      <c r="K213" t="n">
        <v>50.28</v>
      </c>
      <c r="L213" t="n">
        <v>27</v>
      </c>
      <c r="M213" t="n">
        <v>21</v>
      </c>
      <c r="N213" t="n">
        <v>40.45</v>
      </c>
      <c r="O213" t="n">
        <v>24620.33</v>
      </c>
      <c r="P213" t="n">
        <v>825.45</v>
      </c>
      <c r="Q213" t="n">
        <v>1220.55</v>
      </c>
      <c r="R213" t="n">
        <v>175.88</v>
      </c>
      <c r="S213" t="n">
        <v>112.51</v>
      </c>
      <c r="T213" t="n">
        <v>17196.65</v>
      </c>
      <c r="U213" t="n">
        <v>0.64</v>
      </c>
      <c r="V213" t="n">
        <v>0.76</v>
      </c>
      <c r="W213" t="n">
        <v>7.29</v>
      </c>
      <c r="X213" t="n">
        <v>0.99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1.2788</v>
      </c>
      <c r="E214" t="n">
        <v>78.2</v>
      </c>
      <c r="F214" t="n">
        <v>75.17</v>
      </c>
      <c r="G214" t="n">
        <v>205</v>
      </c>
      <c r="H214" t="n">
        <v>2.49</v>
      </c>
      <c r="I214" t="n">
        <v>22</v>
      </c>
      <c r="J214" t="n">
        <v>199.29</v>
      </c>
      <c r="K214" t="n">
        <v>50.28</v>
      </c>
      <c r="L214" t="n">
        <v>28</v>
      </c>
      <c r="M214" t="n">
        <v>20</v>
      </c>
      <c r="N214" t="n">
        <v>41.01</v>
      </c>
      <c r="O214" t="n">
        <v>24812.8</v>
      </c>
      <c r="P214" t="n">
        <v>820.34</v>
      </c>
      <c r="Q214" t="n">
        <v>1220.54</v>
      </c>
      <c r="R214" t="n">
        <v>175</v>
      </c>
      <c r="S214" t="n">
        <v>112.51</v>
      </c>
      <c r="T214" t="n">
        <v>16759.31</v>
      </c>
      <c r="U214" t="n">
        <v>0.64</v>
      </c>
      <c r="V214" t="n">
        <v>0.76</v>
      </c>
      <c r="W214" t="n">
        <v>7.29</v>
      </c>
      <c r="X214" t="n">
        <v>0.97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1.2787</v>
      </c>
      <c r="E215" t="n">
        <v>78.2</v>
      </c>
      <c r="F215" t="n">
        <v>75.17</v>
      </c>
      <c r="G215" t="n">
        <v>205.01</v>
      </c>
      <c r="H215" t="n">
        <v>2.56</v>
      </c>
      <c r="I215" t="n">
        <v>22</v>
      </c>
      <c r="J215" t="n">
        <v>200.85</v>
      </c>
      <c r="K215" t="n">
        <v>50.28</v>
      </c>
      <c r="L215" t="n">
        <v>29</v>
      </c>
      <c r="M215" t="n">
        <v>20</v>
      </c>
      <c r="N215" t="n">
        <v>41.57</v>
      </c>
      <c r="O215" t="n">
        <v>25006.03</v>
      </c>
      <c r="P215" t="n">
        <v>812.09</v>
      </c>
      <c r="Q215" t="n">
        <v>1220.54</v>
      </c>
      <c r="R215" t="n">
        <v>175.13</v>
      </c>
      <c r="S215" t="n">
        <v>112.51</v>
      </c>
      <c r="T215" t="n">
        <v>16825.77</v>
      </c>
      <c r="U215" t="n">
        <v>0.64</v>
      </c>
      <c r="V215" t="n">
        <v>0.76</v>
      </c>
      <c r="W215" t="n">
        <v>7.29</v>
      </c>
      <c r="X215" t="n">
        <v>0.97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1.2799</v>
      </c>
      <c r="E216" t="n">
        <v>78.13</v>
      </c>
      <c r="F216" t="n">
        <v>75.13</v>
      </c>
      <c r="G216" t="n">
        <v>214.66</v>
      </c>
      <c r="H216" t="n">
        <v>2.63</v>
      </c>
      <c r="I216" t="n">
        <v>21</v>
      </c>
      <c r="J216" t="n">
        <v>202.43</v>
      </c>
      <c r="K216" t="n">
        <v>50.28</v>
      </c>
      <c r="L216" t="n">
        <v>30</v>
      </c>
      <c r="M216" t="n">
        <v>19</v>
      </c>
      <c r="N216" t="n">
        <v>42.15</v>
      </c>
      <c r="O216" t="n">
        <v>25200.04</v>
      </c>
      <c r="P216" t="n">
        <v>814.65</v>
      </c>
      <c r="Q216" t="n">
        <v>1220.56</v>
      </c>
      <c r="R216" t="n">
        <v>173.8</v>
      </c>
      <c r="S216" t="n">
        <v>112.51</v>
      </c>
      <c r="T216" t="n">
        <v>16166.41</v>
      </c>
      <c r="U216" t="n">
        <v>0.65</v>
      </c>
      <c r="V216" t="n">
        <v>0.76</v>
      </c>
      <c r="W216" t="n">
        <v>7.28</v>
      </c>
      <c r="X216" t="n">
        <v>0.93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1.2814</v>
      </c>
      <c r="E217" t="n">
        <v>78.04000000000001</v>
      </c>
      <c r="F217" t="n">
        <v>75.06999999999999</v>
      </c>
      <c r="G217" t="n">
        <v>225.22</v>
      </c>
      <c r="H217" t="n">
        <v>2.7</v>
      </c>
      <c r="I217" t="n">
        <v>20</v>
      </c>
      <c r="J217" t="n">
        <v>204.01</v>
      </c>
      <c r="K217" t="n">
        <v>50.28</v>
      </c>
      <c r="L217" t="n">
        <v>31</v>
      </c>
      <c r="M217" t="n">
        <v>18</v>
      </c>
      <c r="N217" t="n">
        <v>42.73</v>
      </c>
      <c r="O217" t="n">
        <v>25394.96</v>
      </c>
      <c r="P217" t="n">
        <v>809.3</v>
      </c>
      <c r="Q217" t="n">
        <v>1220.54</v>
      </c>
      <c r="R217" t="n">
        <v>171.92</v>
      </c>
      <c r="S217" t="n">
        <v>112.51</v>
      </c>
      <c r="T217" t="n">
        <v>15228.3</v>
      </c>
      <c r="U217" t="n">
        <v>0.65</v>
      </c>
      <c r="V217" t="n">
        <v>0.76</v>
      </c>
      <c r="W217" t="n">
        <v>7.28</v>
      </c>
      <c r="X217" t="n">
        <v>0.87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1.2827</v>
      </c>
      <c r="E218" t="n">
        <v>77.95999999999999</v>
      </c>
      <c r="F218" t="n">
        <v>75.03</v>
      </c>
      <c r="G218" t="n">
        <v>236.92</v>
      </c>
      <c r="H218" t="n">
        <v>2.76</v>
      </c>
      <c r="I218" t="n">
        <v>19</v>
      </c>
      <c r="J218" t="n">
        <v>205.59</v>
      </c>
      <c r="K218" t="n">
        <v>50.28</v>
      </c>
      <c r="L218" t="n">
        <v>32</v>
      </c>
      <c r="M218" t="n">
        <v>16</v>
      </c>
      <c r="N218" t="n">
        <v>43.31</v>
      </c>
      <c r="O218" t="n">
        <v>25590.57</v>
      </c>
      <c r="P218" t="n">
        <v>800.71</v>
      </c>
      <c r="Q218" t="n">
        <v>1220.54</v>
      </c>
      <c r="R218" t="n">
        <v>170.23</v>
      </c>
      <c r="S218" t="n">
        <v>112.51</v>
      </c>
      <c r="T218" t="n">
        <v>14391.83</v>
      </c>
      <c r="U218" t="n">
        <v>0.66</v>
      </c>
      <c r="V218" t="n">
        <v>0.76</v>
      </c>
      <c r="W218" t="n">
        <v>7.28</v>
      </c>
      <c r="X218" t="n">
        <v>0.83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1.2828</v>
      </c>
      <c r="E219" t="n">
        <v>77.95999999999999</v>
      </c>
      <c r="F219" t="n">
        <v>75.02</v>
      </c>
      <c r="G219" t="n">
        <v>236.9</v>
      </c>
      <c r="H219" t="n">
        <v>2.83</v>
      </c>
      <c r="I219" t="n">
        <v>19</v>
      </c>
      <c r="J219" t="n">
        <v>207.19</v>
      </c>
      <c r="K219" t="n">
        <v>50.28</v>
      </c>
      <c r="L219" t="n">
        <v>33</v>
      </c>
      <c r="M219" t="n">
        <v>16</v>
      </c>
      <c r="N219" t="n">
        <v>43.91</v>
      </c>
      <c r="O219" t="n">
        <v>25786.97</v>
      </c>
      <c r="P219" t="n">
        <v>796.35</v>
      </c>
      <c r="Q219" t="n">
        <v>1220.56</v>
      </c>
      <c r="R219" t="n">
        <v>170.04</v>
      </c>
      <c r="S219" t="n">
        <v>112.51</v>
      </c>
      <c r="T219" t="n">
        <v>14296.73</v>
      </c>
      <c r="U219" t="n">
        <v>0.66</v>
      </c>
      <c r="V219" t="n">
        <v>0.76</v>
      </c>
      <c r="W219" t="n">
        <v>7.28</v>
      </c>
      <c r="X219" t="n">
        <v>0.82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1.2841</v>
      </c>
      <c r="E220" t="n">
        <v>77.88</v>
      </c>
      <c r="F220" t="n">
        <v>74.97</v>
      </c>
      <c r="G220" t="n">
        <v>249.9</v>
      </c>
      <c r="H220" t="n">
        <v>2.89</v>
      </c>
      <c r="I220" t="n">
        <v>18</v>
      </c>
      <c r="J220" t="n">
        <v>208.78</v>
      </c>
      <c r="K220" t="n">
        <v>50.28</v>
      </c>
      <c r="L220" t="n">
        <v>34</v>
      </c>
      <c r="M220" t="n">
        <v>13</v>
      </c>
      <c r="N220" t="n">
        <v>44.5</v>
      </c>
      <c r="O220" t="n">
        <v>25984.2</v>
      </c>
      <c r="P220" t="n">
        <v>794.47</v>
      </c>
      <c r="Q220" t="n">
        <v>1220.54</v>
      </c>
      <c r="R220" t="n">
        <v>168.21</v>
      </c>
      <c r="S220" t="n">
        <v>112.51</v>
      </c>
      <c r="T220" t="n">
        <v>13383.93</v>
      </c>
      <c r="U220" t="n">
        <v>0.67</v>
      </c>
      <c r="V220" t="n">
        <v>0.77</v>
      </c>
      <c r="W220" t="n">
        <v>7.28</v>
      </c>
      <c r="X220" t="n">
        <v>0.77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1.284</v>
      </c>
      <c r="E221" t="n">
        <v>77.88</v>
      </c>
      <c r="F221" t="n">
        <v>74.98</v>
      </c>
      <c r="G221" t="n">
        <v>249.93</v>
      </c>
      <c r="H221" t="n">
        <v>2.96</v>
      </c>
      <c r="I221" t="n">
        <v>18</v>
      </c>
      <c r="J221" t="n">
        <v>210.39</v>
      </c>
      <c r="K221" t="n">
        <v>50.28</v>
      </c>
      <c r="L221" t="n">
        <v>35</v>
      </c>
      <c r="M221" t="n">
        <v>12</v>
      </c>
      <c r="N221" t="n">
        <v>45.11</v>
      </c>
      <c r="O221" t="n">
        <v>26182.25</v>
      </c>
      <c r="P221" t="n">
        <v>796.5700000000001</v>
      </c>
      <c r="Q221" t="n">
        <v>1220.54</v>
      </c>
      <c r="R221" t="n">
        <v>168.65</v>
      </c>
      <c r="S221" t="n">
        <v>112.51</v>
      </c>
      <c r="T221" t="n">
        <v>13604.13</v>
      </c>
      <c r="U221" t="n">
        <v>0.67</v>
      </c>
      <c r="V221" t="n">
        <v>0.77</v>
      </c>
      <c r="W221" t="n">
        <v>7.28</v>
      </c>
      <c r="X221" t="n">
        <v>0.78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1.2858</v>
      </c>
      <c r="E222" t="n">
        <v>77.77</v>
      </c>
      <c r="F222" t="n">
        <v>74.90000000000001</v>
      </c>
      <c r="G222" t="n">
        <v>264.36</v>
      </c>
      <c r="H222" t="n">
        <v>3.02</v>
      </c>
      <c r="I222" t="n">
        <v>17</v>
      </c>
      <c r="J222" t="n">
        <v>212</v>
      </c>
      <c r="K222" t="n">
        <v>50.28</v>
      </c>
      <c r="L222" t="n">
        <v>36</v>
      </c>
      <c r="M222" t="n">
        <v>9</v>
      </c>
      <c r="N222" t="n">
        <v>45.72</v>
      </c>
      <c r="O222" t="n">
        <v>26381.14</v>
      </c>
      <c r="P222" t="n">
        <v>789.13</v>
      </c>
      <c r="Q222" t="n">
        <v>1220.54</v>
      </c>
      <c r="R222" t="n">
        <v>165.99</v>
      </c>
      <c r="S222" t="n">
        <v>112.51</v>
      </c>
      <c r="T222" t="n">
        <v>12280.44</v>
      </c>
      <c r="U222" t="n">
        <v>0.68</v>
      </c>
      <c r="V222" t="n">
        <v>0.77</v>
      </c>
      <c r="W222" t="n">
        <v>7.28</v>
      </c>
      <c r="X222" t="n">
        <v>0.7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1.2854</v>
      </c>
      <c r="E223" t="n">
        <v>77.8</v>
      </c>
      <c r="F223" t="n">
        <v>74.93000000000001</v>
      </c>
      <c r="G223" t="n">
        <v>264.44</v>
      </c>
      <c r="H223" t="n">
        <v>3.08</v>
      </c>
      <c r="I223" t="n">
        <v>17</v>
      </c>
      <c r="J223" t="n">
        <v>213.62</v>
      </c>
      <c r="K223" t="n">
        <v>50.28</v>
      </c>
      <c r="L223" t="n">
        <v>37</v>
      </c>
      <c r="M223" t="n">
        <v>8</v>
      </c>
      <c r="N223" t="n">
        <v>46.34</v>
      </c>
      <c r="O223" t="n">
        <v>26580.87</v>
      </c>
      <c r="P223" t="n">
        <v>792.38</v>
      </c>
      <c r="Q223" t="n">
        <v>1220.56</v>
      </c>
      <c r="R223" t="n">
        <v>166.61</v>
      </c>
      <c r="S223" t="n">
        <v>112.51</v>
      </c>
      <c r="T223" t="n">
        <v>12588.08</v>
      </c>
      <c r="U223" t="n">
        <v>0.68</v>
      </c>
      <c r="V223" t="n">
        <v>0.77</v>
      </c>
      <c r="W223" t="n">
        <v>7.28</v>
      </c>
      <c r="X223" t="n">
        <v>0.73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1.2853</v>
      </c>
      <c r="E224" t="n">
        <v>77.8</v>
      </c>
      <c r="F224" t="n">
        <v>74.93000000000001</v>
      </c>
      <c r="G224" t="n">
        <v>264.46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5</v>
      </c>
      <c r="N224" t="n">
        <v>46.97</v>
      </c>
      <c r="O224" t="n">
        <v>26781.46</v>
      </c>
      <c r="P224" t="n">
        <v>795.12</v>
      </c>
      <c r="Q224" t="n">
        <v>1220.54</v>
      </c>
      <c r="R224" t="n">
        <v>166.68</v>
      </c>
      <c r="S224" t="n">
        <v>112.51</v>
      </c>
      <c r="T224" t="n">
        <v>12625.8</v>
      </c>
      <c r="U224" t="n">
        <v>0.67</v>
      </c>
      <c r="V224" t="n">
        <v>0.77</v>
      </c>
      <c r="W224" t="n">
        <v>7.29</v>
      </c>
      <c r="X224" t="n">
        <v>0.73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1.2851</v>
      </c>
      <c r="E225" t="n">
        <v>77.81</v>
      </c>
      <c r="F225" t="n">
        <v>74.94</v>
      </c>
      <c r="G225" t="n">
        <v>264.5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796.04</v>
      </c>
      <c r="Q225" t="n">
        <v>1220.54</v>
      </c>
      <c r="R225" t="n">
        <v>166.75</v>
      </c>
      <c r="S225" t="n">
        <v>112.51</v>
      </c>
      <c r="T225" t="n">
        <v>12659.69</v>
      </c>
      <c r="U225" t="n">
        <v>0.67</v>
      </c>
      <c r="V225" t="n">
        <v>0.77</v>
      </c>
      <c r="W225" t="n">
        <v>7.29</v>
      </c>
      <c r="X225" t="n">
        <v>0.74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1.2852</v>
      </c>
      <c r="E226" t="n">
        <v>77.81</v>
      </c>
      <c r="F226" t="n">
        <v>74.93000000000001</v>
      </c>
      <c r="G226" t="n">
        <v>264.47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800.87</v>
      </c>
      <c r="Q226" t="n">
        <v>1220.54</v>
      </c>
      <c r="R226" t="n">
        <v>166.53</v>
      </c>
      <c r="S226" t="n">
        <v>112.51</v>
      </c>
      <c r="T226" t="n">
        <v>12551.95</v>
      </c>
      <c r="U226" t="n">
        <v>0.68</v>
      </c>
      <c r="V226" t="n">
        <v>0.77</v>
      </c>
      <c r="W226" t="n">
        <v>7.29</v>
      </c>
      <c r="X226" t="n">
        <v>0.74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0.8827</v>
      </c>
      <c r="E227" t="n">
        <v>113.29</v>
      </c>
      <c r="F227" t="n">
        <v>101.49</v>
      </c>
      <c r="G227" t="n">
        <v>10.59</v>
      </c>
      <c r="H227" t="n">
        <v>0.22</v>
      </c>
      <c r="I227" t="n">
        <v>575</v>
      </c>
      <c r="J227" t="n">
        <v>80.84</v>
      </c>
      <c r="K227" t="n">
        <v>35.1</v>
      </c>
      <c r="L227" t="n">
        <v>1</v>
      </c>
      <c r="M227" t="n">
        <v>573</v>
      </c>
      <c r="N227" t="n">
        <v>9.74</v>
      </c>
      <c r="O227" t="n">
        <v>10204.21</v>
      </c>
      <c r="P227" t="n">
        <v>789.89</v>
      </c>
      <c r="Q227" t="n">
        <v>1220.67</v>
      </c>
      <c r="R227" t="n">
        <v>1067.28</v>
      </c>
      <c r="S227" t="n">
        <v>112.51</v>
      </c>
      <c r="T227" t="n">
        <v>460133.55</v>
      </c>
      <c r="U227" t="n">
        <v>0.11</v>
      </c>
      <c r="V227" t="n">
        <v>0.57</v>
      </c>
      <c r="W227" t="n">
        <v>8.19</v>
      </c>
      <c r="X227" t="n">
        <v>27.28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1.0985</v>
      </c>
      <c r="E228" t="n">
        <v>91.03</v>
      </c>
      <c r="F228" t="n">
        <v>85.06999999999999</v>
      </c>
      <c r="G228" t="n">
        <v>21.63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651.09</v>
      </c>
      <c r="Q228" t="n">
        <v>1220.6</v>
      </c>
      <c r="R228" t="n">
        <v>510.1</v>
      </c>
      <c r="S228" t="n">
        <v>112.51</v>
      </c>
      <c r="T228" t="n">
        <v>183242.42</v>
      </c>
      <c r="U228" t="n">
        <v>0.22</v>
      </c>
      <c r="V228" t="n">
        <v>0.67</v>
      </c>
      <c r="W228" t="n">
        <v>7.64</v>
      </c>
      <c r="X228" t="n">
        <v>10.87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1.1717</v>
      </c>
      <c r="E229" t="n">
        <v>85.34999999999999</v>
      </c>
      <c r="F229" t="n">
        <v>80.93000000000001</v>
      </c>
      <c r="G229" t="n">
        <v>33.03</v>
      </c>
      <c r="H229" t="n">
        <v>0.63</v>
      </c>
      <c r="I229" t="n">
        <v>147</v>
      </c>
      <c r="J229" t="n">
        <v>83.25</v>
      </c>
      <c r="K229" t="n">
        <v>35.1</v>
      </c>
      <c r="L229" t="n">
        <v>3</v>
      </c>
      <c r="M229" t="n">
        <v>145</v>
      </c>
      <c r="N229" t="n">
        <v>10.15</v>
      </c>
      <c r="O229" t="n">
        <v>10501.19</v>
      </c>
      <c r="P229" t="n">
        <v>608.78</v>
      </c>
      <c r="Q229" t="n">
        <v>1220.67</v>
      </c>
      <c r="R229" t="n">
        <v>370.22</v>
      </c>
      <c r="S229" t="n">
        <v>112.51</v>
      </c>
      <c r="T229" t="n">
        <v>113744.38</v>
      </c>
      <c r="U229" t="n">
        <v>0.3</v>
      </c>
      <c r="V229" t="n">
        <v>0.71</v>
      </c>
      <c r="W229" t="n">
        <v>7.48</v>
      </c>
      <c r="X229" t="n">
        <v>6.72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1.2093</v>
      </c>
      <c r="E230" t="n">
        <v>82.69</v>
      </c>
      <c r="F230" t="n">
        <v>78.97</v>
      </c>
      <c r="G230" t="n">
        <v>44.7</v>
      </c>
      <c r="H230" t="n">
        <v>0.83</v>
      </c>
      <c r="I230" t="n">
        <v>106</v>
      </c>
      <c r="J230" t="n">
        <v>84.45999999999999</v>
      </c>
      <c r="K230" t="n">
        <v>35.1</v>
      </c>
      <c r="L230" t="n">
        <v>4</v>
      </c>
      <c r="M230" t="n">
        <v>104</v>
      </c>
      <c r="N230" t="n">
        <v>10.36</v>
      </c>
      <c r="O230" t="n">
        <v>10650.22</v>
      </c>
      <c r="P230" t="n">
        <v>582.9</v>
      </c>
      <c r="Q230" t="n">
        <v>1220.6</v>
      </c>
      <c r="R230" t="n">
        <v>303.64</v>
      </c>
      <c r="S230" t="n">
        <v>112.51</v>
      </c>
      <c r="T230" t="n">
        <v>80662.37</v>
      </c>
      <c r="U230" t="n">
        <v>0.37</v>
      </c>
      <c r="V230" t="n">
        <v>0.73</v>
      </c>
      <c r="W230" t="n">
        <v>7.42</v>
      </c>
      <c r="X230" t="n">
        <v>4.77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1.231</v>
      </c>
      <c r="E231" t="n">
        <v>81.23999999999999</v>
      </c>
      <c r="F231" t="n">
        <v>77.93000000000001</v>
      </c>
      <c r="G231" t="n">
        <v>57.02</v>
      </c>
      <c r="H231" t="n">
        <v>1.02</v>
      </c>
      <c r="I231" t="n">
        <v>82</v>
      </c>
      <c r="J231" t="n">
        <v>85.67</v>
      </c>
      <c r="K231" t="n">
        <v>35.1</v>
      </c>
      <c r="L231" t="n">
        <v>5</v>
      </c>
      <c r="M231" t="n">
        <v>80</v>
      </c>
      <c r="N231" t="n">
        <v>10.57</v>
      </c>
      <c r="O231" t="n">
        <v>10799.59</v>
      </c>
      <c r="P231" t="n">
        <v>563.75</v>
      </c>
      <c r="Q231" t="n">
        <v>1220.54</v>
      </c>
      <c r="R231" t="n">
        <v>268.43</v>
      </c>
      <c r="S231" t="n">
        <v>112.51</v>
      </c>
      <c r="T231" t="n">
        <v>63173.01</v>
      </c>
      <c r="U231" t="n">
        <v>0.42</v>
      </c>
      <c r="V231" t="n">
        <v>0.74</v>
      </c>
      <c r="W231" t="n">
        <v>7.39</v>
      </c>
      <c r="X231" t="n">
        <v>3.73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1.2458</v>
      </c>
      <c r="E232" t="n">
        <v>80.27</v>
      </c>
      <c r="F232" t="n">
        <v>77.22</v>
      </c>
      <c r="G232" t="n">
        <v>69.15000000000001</v>
      </c>
      <c r="H232" t="n">
        <v>1.21</v>
      </c>
      <c r="I232" t="n">
        <v>67</v>
      </c>
      <c r="J232" t="n">
        <v>86.88</v>
      </c>
      <c r="K232" t="n">
        <v>35.1</v>
      </c>
      <c r="L232" t="n">
        <v>6</v>
      </c>
      <c r="M232" t="n">
        <v>65</v>
      </c>
      <c r="N232" t="n">
        <v>10.78</v>
      </c>
      <c r="O232" t="n">
        <v>10949.33</v>
      </c>
      <c r="P232" t="n">
        <v>547.54</v>
      </c>
      <c r="Q232" t="n">
        <v>1220.55</v>
      </c>
      <c r="R232" t="n">
        <v>244.7</v>
      </c>
      <c r="S232" t="n">
        <v>112.51</v>
      </c>
      <c r="T232" t="n">
        <v>51387.44</v>
      </c>
      <c r="U232" t="n">
        <v>0.46</v>
      </c>
      <c r="V232" t="n">
        <v>0.74</v>
      </c>
      <c r="W232" t="n">
        <v>7.36</v>
      </c>
      <c r="X232" t="n">
        <v>3.02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1.2567</v>
      </c>
      <c r="E233" t="n">
        <v>79.58</v>
      </c>
      <c r="F233" t="n">
        <v>76.72</v>
      </c>
      <c r="G233" t="n">
        <v>82.2</v>
      </c>
      <c r="H233" t="n">
        <v>1.39</v>
      </c>
      <c r="I233" t="n">
        <v>56</v>
      </c>
      <c r="J233" t="n">
        <v>88.09999999999999</v>
      </c>
      <c r="K233" t="n">
        <v>35.1</v>
      </c>
      <c r="L233" t="n">
        <v>7</v>
      </c>
      <c r="M233" t="n">
        <v>54</v>
      </c>
      <c r="N233" t="n">
        <v>11</v>
      </c>
      <c r="O233" t="n">
        <v>11099.43</v>
      </c>
      <c r="P233" t="n">
        <v>530.88</v>
      </c>
      <c r="Q233" t="n">
        <v>1220.54</v>
      </c>
      <c r="R233" t="n">
        <v>227.43</v>
      </c>
      <c r="S233" t="n">
        <v>112.51</v>
      </c>
      <c r="T233" t="n">
        <v>42804.51</v>
      </c>
      <c r="U233" t="n">
        <v>0.49</v>
      </c>
      <c r="V233" t="n">
        <v>0.75</v>
      </c>
      <c r="W233" t="n">
        <v>7.34</v>
      </c>
      <c r="X233" t="n">
        <v>2.52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1.2648</v>
      </c>
      <c r="E234" t="n">
        <v>79.06</v>
      </c>
      <c r="F234" t="n">
        <v>76.34</v>
      </c>
      <c r="G234" t="n">
        <v>95.43000000000001</v>
      </c>
      <c r="H234" t="n">
        <v>1.57</v>
      </c>
      <c r="I234" t="n">
        <v>48</v>
      </c>
      <c r="J234" t="n">
        <v>89.31999999999999</v>
      </c>
      <c r="K234" t="n">
        <v>35.1</v>
      </c>
      <c r="L234" t="n">
        <v>8</v>
      </c>
      <c r="M234" t="n">
        <v>46</v>
      </c>
      <c r="N234" t="n">
        <v>11.22</v>
      </c>
      <c r="O234" t="n">
        <v>11249.89</v>
      </c>
      <c r="P234" t="n">
        <v>514.75</v>
      </c>
      <c r="Q234" t="n">
        <v>1220.57</v>
      </c>
      <c r="R234" t="n">
        <v>214.97</v>
      </c>
      <c r="S234" t="n">
        <v>112.51</v>
      </c>
      <c r="T234" t="n">
        <v>36616.24</v>
      </c>
      <c r="U234" t="n">
        <v>0.52</v>
      </c>
      <c r="V234" t="n">
        <v>0.75</v>
      </c>
      <c r="W234" t="n">
        <v>7.32</v>
      </c>
      <c r="X234" t="n">
        <v>2.14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1.2706</v>
      </c>
      <c r="E235" t="n">
        <v>78.7</v>
      </c>
      <c r="F235" t="n">
        <v>76.09</v>
      </c>
      <c r="G235" t="n">
        <v>108.7</v>
      </c>
      <c r="H235" t="n">
        <v>1.75</v>
      </c>
      <c r="I235" t="n">
        <v>42</v>
      </c>
      <c r="J235" t="n">
        <v>90.54000000000001</v>
      </c>
      <c r="K235" t="n">
        <v>35.1</v>
      </c>
      <c r="L235" t="n">
        <v>9</v>
      </c>
      <c r="M235" t="n">
        <v>37</v>
      </c>
      <c r="N235" t="n">
        <v>11.44</v>
      </c>
      <c r="O235" t="n">
        <v>11400.71</v>
      </c>
      <c r="P235" t="n">
        <v>502.08</v>
      </c>
      <c r="Q235" t="n">
        <v>1220.54</v>
      </c>
      <c r="R235" t="n">
        <v>206.37</v>
      </c>
      <c r="S235" t="n">
        <v>112.51</v>
      </c>
      <c r="T235" t="n">
        <v>32347.3</v>
      </c>
      <c r="U235" t="n">
        <v>0.55</v>
      </c>
      <c r="V235" t="n">
        <v>0.75</v>
      </c>
      <c r="W235" t="n">
        <v>7.31</v>
      </c>
      <c r="X235" t="n">
        <v>1.89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1.2746</v>
      </c>
      <c r="E236" t="n">
        <v>78.45999999999999</v>
      </c>
      <c r="F236" t="n">
        <v>75.91</v>
      </c>
      <c r="G236" t="n">
        <v>119.86</v>
      </c>
      <c r="H236" t="n">
        <v>1.91</v>
      </c>
      <c r="I236" t="n">
        <v>38</v>
      </c>
      <c r="J236" t="n">
        <v>91.77</v>
      </c>
      <c r="K236" t="n">
        <v>35.1</v>
      </c>
      <c r="L236" t="n">
        <v>10</v>
      </c>
      <c r="M236" t="n">
        <v>20</v>
      </c>
      <c r="N236" t="n">
        <v>11.67</v>
      </c>
      <c r="O236" t="n">
        <v>11551.91</v>
      </c>
      <c r="P236" t="n">
        <v>491.75</v>
      </c>
      <c r="Q236" t="n">
        <v>1220.55</v>
      </c>
      <c r="R236" t="n">
        <v>199.58</v>
      </c>
      <c r="S236" t="n">
        <v>112.51</v>
      </c>
      <c r="T236" t="n">
        <v>28971.34</v>
      </c>
      <c r="U236" t="n">
        <v>0.5600000000000001</v>
      </c>
      <c r="V236" t="n">
        <v>0.76</v>
      </c>
      <c r="W236" t="n">
        <v>7.33</v>
      </c>
      <c r="X236" t="n">
        <v>1.71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1.2761</v>
      </c>
      <c r="E237" t="n">
        <v>78.36</v>
      </c>
      <c r="F237" t="n">
        <v>75.84999999999999</v>
      </c>
      <c r="G237" t="n">
        <v>126.42</v>
      </c>
      <c r="H237" t="n">
        <v>2.08</v>
      </c>
      <c r="I237" t="n">
        <v>36</v>
      </c>
      <c r="J237" t="n">
        <v>93</v>
      </c>
      <c r="K237" t="n">
        <v>35.1</v>
      </c>
      <c r="L237" t="n">
        <v>11</v>
      </c>
      <c r="M237" t="n">
        <v>3</v>
      </c>
      <c r="N237" t="n">
        <v>11.9</v>
      </c>
      <c r="O237" t="n">
        <v>11703.47</v>
      </c>
      <c r="P237" t="n">
        <v>491.78</v>
      </c>
      <c r="Q237" t="n">
        <v>1220.55</v>
      </c>
      <c r="R237" t="n">
        <v>196.81</v>
      </c>
      <c r="S237" t="n">
        <v>112.51</v>
      </c>
      <c r="T237" t="n">
        <v>27595.71</v>
      </c>
      <c r="U237" t="n">
        <v>0.57</v>
      </c>
      <c r="V237" t="n">
        <v>0.76</v>
      </c>
      <c r="W237" t="n">
        <v>7.35</v>
      </c>
      <c r="X237" t="n">
        <v>1.65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1.2765</v>
      </c>
      <c r="E238" t="n">
        <v>78.34</v>
      </c>
      <c r="F238" t="n">
        <v>75.83</v>
      </c>
      <c r="G238" t="n">
        <v>126.38</v>
      </c>
      <c r="H238" t="n">
        <v>2.24</v>
      </c>
      <c r="I238" t="n">
        <v>36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497.94</v>
      </c>
      <c r="Q238" t="n">
        <v>1220.67</v>
      </c>
      <c r="R238" t="n">
        <v>195.8</v>
      </c>
      <c r="S238" t="n">
        <v>112.51</v>
      </c>
      <c r="T238" t="n">
        <v>27092.18</v>
      </c>
      <c r="U238" t="n">
        <v>0.57</v>
      </c>
      <c r="V238" t="n">
        <v>0.76</v>
      </c>
      <c r="W238" t="n">
        <v>7.35</v>
      </c>
      <c r="X238" t="n">
        <v>1.63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0.7671</v>
      </c>
      <c r="E239" t="n">
        <v>130.36</v>
      </c>
      <c r="F239" t="n">
        <v>111.23</v>
      </c>
      <c r="G239" t="n">
        <v>8.68</v>
      </c>
      <c r="H239" t="n">
        <v>0.16</v>
      </c>
      <c r="I239" t="n">
        <v>769</v>
      </c>
      <c r="J239" t="n">
        <v>107.41</v>
      </c>
      <c r="K239" t="n">
        <v>41.65</v>
      </c>
      <c r="L239" t="n">
        <v>1</v>
      </c>
      <c r="M239" t="n">
        <v>767</v>
      </c>
      <c r="N239" t="n">
        <v>14.77</v>
      </c>
      <c r="O239" t="n">
        <v>13481.73</v>
      </c>
      <c r="P239" t="n">
        <v>1053.29</v>
      </c>
      <c r="Q239" t="n">
        <v>1220.77</v>
      </c>
      <c r="R239" t="n">
        <v>1398.74</v>
      </c>
      <c r="S239" t="n">
        <v>112.51</v>
      </c>
      <c r="T239" t="n">
        <v>624896.04</v>
      </c>
      <c r="U239" t="n">
        <v>0.08</v>
      </c>
      <c r="V239" t="n">
        <v>0.52</v>
      </c>
      <c r="W239" t="n">
        <v>8.52</v>
      </c>
      <c r="X239" t="n">
        <v>37.02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1.0338</v>
      </c>
      <c r="E240" t="n">
        <v>96.73</v>
      </c>
      <c r="F240" t="n">
        <v>88.05</v>
      </c>
      <c r="G240" t="n">
        <v>17.67</v>
      </c>
      <c r="H240" t="n">
        <v>0.32</v>
      </c>
      <c r="I240" t="n">
        <v>299</v>
      </c>
      <c r="J240" t="n">
        <v>108.68</v>
      </c>
      <c r="K240" t="n">
        <v>41.65</v>
      </c>
      <c r="L240" t="n">
        <v>2</v>
      </c>
      <c r="M240" t="n">
        <v>297</v>
      </c>
      <c r="N240" t="n">
        <v>15.03</v>
      </c>
      <c r="O240" t="n">
        <v>13638.32</v>
      </c>
      <c r="P240" t="n">
        <v>825.88</v>
      </c>
      <c r="Q240" t="n">
        <v>1220.62</v>
      </c>
      <c r="R240" t="n">
        <v>611.37</v>
      </c>
      <c r="S240" t="n">
        <v>112.51</v>
      </c>
      <c r="T240" t="n">
        <v>233562.21</v>
      </c>
      <c r="U240" t="n">
        <v>0.18</v>
      </c>
      <c r="V240" t="n">
        <v>0.65</v>
      </c>
      <c r="W240" t="n">
        <v>7.74</v>
      </c>
      <c r="X240" t="n">
        <v>13.85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1.1244</v>
      </c>
      <c r="E241" t="n">
        <v>88.93000000000001</v>
      </c>
      <c r="F241" t="n">
        <v>82.77</v>
      </c>
      <c r="G241" t="n">
        <v>26.7</v>
      </c>
      <c r="H241" t="n">
        <v>0.48</v>
      </c>
      <c r="I241" t="n">
        <v>186</v>
      </c>
      <c r="J241" t="n">
        <v>109.96</v>
      </c>
      <c r="K241" t="n">
        <v>41.65</v>
      </c>
      <c r="L241" t="n">
        <v>3</v>
      </c>
      <c r="M241" t="n">
        <v>184</v>
      </c>
      <c r="N241" t="n">
        <v>15.31</v>
      </c>
      <c r="O241" t="n">
        <v>13795.21</v>
      </c>
      <c r="P241" t="n">
        <v>768.45</v>
      </c>
      <c r="Q241" t="n">
        <v>1220.57</v>
      </c>
      <c r="R241" t="n">
        <v>432.51</v>
      </c>
      <c r="S241" t="n">
        <v>112.51</v>
      </c>
      <c r="T241" t="n">
        <v>144694.19</v>
      </c>
      <c r="U241" t="n">
        <v>0.26</v>
      </c>
      <c r="V241" t="n">
        <v>0.6899999999999999</v>
      </c>
      <c r="W241" t="n">
        <v>7.55</v>
      </c>
      <c r="X241" t="n">
        <v>8.56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1.1717</v>
      </c>
      <c r="E242" t="n">
        <v>85.34999999999999</v>
      </c>
      <c r="F242" t="n">
        <v>80.34</v>
      </c>
      <c r="G242" t="n">
        <v>35.97</v>
      </c>
      <c r="H242" t="n">
        <v>0.63</v>
      </c>
      <c r="I242" t="n">
        <v>134</v>
      </c>
      <c r="J242" t="n">
        <v>111.23</v>
      </c>
      <c r="K242" t="n">
        <v>41.65</v>
      </c>
      <c r="L242" t="n">
        <v>4</v>
      </c>
      <c r="M242" t="n">
        <v>132</v>
      </c>
      <c r="N242" t="n">
        <v>15.58</v>
      </c>
      <c r="O242" t="n">
        <v>13952.52</v>
      </c>
      <c r="P242" t="n">
        <v>738.8</v>
      </c>
      <c r="Q242" t="n">
        <v>1220.62</v>
      </c>
      <c r="R242" t="n">
        <v>349.75</v>
      </c>
      <c r="S242" t="n">
        <v>112.51</v>
      </c>
      <c r="T242" t="n">
        <v>103573.32</v>
      </c>
      <c r="U242" t="n">
        <v>0.32</v>
      </c>
      <c r="V242" t="n">
        <v>0.71</v>
      </c>
      <c r="W242" t="n">
        <v>7.47</v>
      </c>
      <c r="X242" t="n">
        <v>6.13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1.2009</v>
      </c>
      <c r="E243" t="n">
        <v>83.27</v>
      </c>
      <c r="F243" t="n">
        <v>78.92</v>
      </c>
      <c r="G243" t="n">
        <v>45.53</v>
      </c>
      <c r="H243" t="n">
        <v>0.78</v>
      </c>
      <c r="I243" t="n">
        <v>104</v>
      </c>
      <c r="J243" t="n">
        <v>112.51</v>
      </c>
      <c r="K243" t="n">
        <v>41.65</v>
      </c>
      <c r="L243" t="n">
        <v>5</v>
      </c>
      <c r="M243" t="n">
        <v>102</v>
      </c>
      <c r="N243" t="n">
        <v>15.86</v>
      </c>
      <c r="O243" t="n">
        <v>14110.24</v>
      </c>
      <c r="P243" t="n">
        <v>717.89</v>
      </c>
      <c r="Q243" t="n">
        <v>1220.56</v>
      </c>
      <c r="R243" t="n">
        <v>302.04</v>
      </c>
      <c r="S243" t="n">
        <v>112.51</v>
      </c>
      <c r="T243" t="n">
        <v>79869.07000000001</v>
      </c>
      <c r="U243" t="n">
        <v>0.37</v>
      </c>
      <c r="V243" t="n">
        <v>0.73</v>
      </c>
      <c r="W243" t="n">
        <v>7.42</v>
      </c>
      <c r="X243" t="n">
        <v>4.72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1.2188</v>
      </c>
      <c r="E244" t="n">
        <v>82.05</v>
      </c>
      <c r="F244" t="n">
        <v>78.09999999999999</v>
      </c>
      <c r="G244" t="n">
        <v>54.49</v>
      </c>
      <c r="H244" t="n">
        <v>0.93</v>
      </c>
      <c r="I244" t="n">
        <v>86</v>
      </c>
      <c r="J244" t="n">
        <v>113.79</v>
      </c>
      <c r="K244" t="n">
        <v>41.65</v>
      </c>
      <c r="L244" t="n">
        <v>6</v>
      </c>
      <c r="M244" t="n">
        <v>84</v>
      </c>
      <c r="N244" t="n">
        <v>16.14</v>
      </c>
      <c r="O244" t="n">
        <v>14268.39</v>
      </c>
      <c r="P244" t="n">
        <v>703.74</v>
      </c>
      <c r="Q244" t="n">
        <v>1220.54</v>
      </c>
      <c r="R244" t="n">
        <v>274.72</v>
      </c>
      <c r="S244" t="n">
        <v>112.51</v>
      </c>
      <c r="T244" t="n">
        <v>66301.17</v>
      </c>
      <c r="U244" t="n">
        <v>0.41</v>
      </c>
      <c r="V244" t="n">
        <v>0.73</v>
      </c>
      <c r="W244" t="n">
        <v>7.38</v>
      </c>
      <c r="X244" t="n">
        <v>3.9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1.2332</v>
      </c>
      <c r="E245" t="n">
        <v>81.09</v>
      </c>
      <c r="F245" t="n">
        <v>77.45</v>
      </c>
      <c r="G245" t="n">
        <v>64.55</v>
      </c>
      <c r="H245" t="n">
        <v>1.07</v>
      </c>
      <c r="I245" t="n">
        <v>72</v>
      </c>
      <c r="J245" t="n">
        <v>115.08</v>
      </c>
      <c r="K245" t="n">
        <v>41.65</v>
      </c>
      <c r="L245" t="n">
        <v>7</v>
      </c>
      <c r="M245" t="n">
        <v>70</v>
      </c>
      <c r="N245" t="n">
        <v>16.43</v>
      </c>
      <c r="O245" t="n">
        <v>14426.96</v>
      </c>
      <c r="P245" t="n">
        <v>689.99</v>
      </c>
      <c r="Q245" t="n">
        <v>1220.54</v>
      </c>
      <c r="R245" t="n">
        <v>252.64</v>
      </c>
      <c r="S245" t="n">
        <v>112.51</v>
      </c>
      <c r="T245" t="n">
        <v>55330.96</v>
      </c>
      <c r="U245" t="n">
        <v>0.45</v>
      </c>
      <c r="V245" t="n">
        <v>0.74</v>
      </c>
      <c r="W245" t="n">
        <v>7.36</v>
      </c>
      <c r="X245" t="n">
        <v>3.25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1.244</v>
      </c>
      <c r="E246" t="n">
        <v>80.39</v>
      </c>
      <c r="F246" t="n">
        <v>76.97</v>
      </c>
      <c r="G246" t="n">
        <v>74.48999999999999</v>
      </c>
      <c r="H246" t="n">
        <v>1.21</v>
      </c>
      <c r="I246" t="n">
        <v>62</v>
      </c>
      <c r="J246" t="n">
        <v>116.37</v>
      </c>
      <c r="K246" t="n">
        <v>41.65</v>
      </c>
      <c r="L246" t="n">
        <v>8</v>
      </c>
      <c r="M246" t="n">
        <v>60</v>
      </c>
      <c r="N246" t="n">
        <v>16.72</v>
      </c>
      <c r="O246" t="n">
        <v>14585.96</v>
      </c>
      <c r="P246" t="n">
        <v>677.87</v>
      </c>
      <c r="Q246" t="n">
        <v>1220.55</v>
      </c>
      <c r="R246" t="n">
        <v>236.36</v>
      </c>
      <c r="S246" t="n">
        <v>112.51</v>
      </c>
      <c r="T246" t="n">
        <v>47238.67</v>
      </c>
      <c r="U246" t="n">
        <v>0.48</v>
      </c>
      <c r="V246" t="n">
        <v>0.75</v>
      </c>
      <c r="W246" t="n">
        <v>7.34</v>
      </c>
      <c r="X246" t="n">
        <v>2.77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1.251</v>
      </c>
      <c r="E247" t="n">
        <v>79.94</v>
      </c>
      <c r="F247" t="n">
        <v>76.68000000000001</v>
      </c>
      <c r="G247" t="n">
        <v>83.65000000000001</v>
      </c>
      <c r="H247" t="n">
        <v>1.35</v>
      </c>
      <c r="I247" t="n">
        <v>55</v>
      </c>
      <c r="J247" t="n">
        <v>117.66</v>
      </c>
      <c r="K247" t="n">
        <v>41.65</v>
      </c>
      <c r="L247" t="n">
        <v>9</v>
      </c>
      <c r="M247" t="n">
        <v>53</v>
      </c>
      <c r="N247" t="n">
        <v>17.01</v>
      </c>
      <c r="O247" t="n">
        <v>14745.39</v>
      </c>
      <c r="P247" t="n">
        <v>667.35</v>
      </c>
      <c r="Q247" t="n">
        <v>1220.56</v>
      </c>
      <c r="R247" t="n">
        <v>226.47</v>
      </c>
      <c r="S247" t="n">
        <v>112.51</v>
      </c>
      <c r="T247" t="n">
        <v>42331.6</v>
      </c>
      <c r="U247" t="n">
        <v>0.5</v>
      </c>
      <c r="V247" t="n">
        <v>0.75</v>
      </c>
      <c r="W247" t="n">
        <v>7.33</v>
      </c>
      <c r="X247" t="n">
        <v>2.48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1.2585</v>
      </c>
      <c r="E248" t="n">
        <v>79.45999999999999</v>
      </c>
      <c r="F248" t="n">
        <v>76.36</v>
      </c>
      <c r="G248" t="n">
        <v>95.45</v>
      </c>
      <c r="H248" t="n">
        <v>1.48</v>
      </c>
      <c r="I248" t="n">
        <v>48</v>
      </c>
      <c r="J248" t="n">
        <v>118.96</v>
      </c>
      <c r="K248" t="n">
        <v>41.65</v>
      </c>
      <c r="L248" t="n">
        <v>10</v>
      </c>
      <c r="M248" t="n">
        <v>46</v>
      </c>
      <c r="N248" t="n">
        <v>17.31</v>
      </c>
      <c r="O248" t="n">
        <v>14905.25</v>
      </c>
      <c r="P248" t="n">
        <v>655.86</v>
      </c>
      <c r="Q248" t="n">
        <v>1220.56</v>
      </c>
      <c r="R248" t="n">
        <v>215.48</v>
      </c>
      <c r="S248" t="n">
        <v>112.51</v>
      </c>
      <c r="T248" t="n">
        <v>36868.71</v>
      </c>
      <c r="U248" t="n">
        <v>0.52</v>
      </c>
      <c r="V248" t="n">
        <v>0.75</v>
      </c>
      <c r="W248" t="n">
        <v>7.32</v>
      </c>
      <c r="X248" t="n">
        <v>2.16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1.264</v>
      </c>
      <c r="E249" t="n">
        <v>79.11</v>
      </c>
      <c r="F249" t="n">
        <v>76.12</v>
      </c>
      <c r="G249" t="n">
        <v>106.22</v>
      </c>
      <c r="H249" t="n">
        <v>1.61</v>
      </c>
      <c r="I249" t="n">
        <v>43</v>
      </c>
      <c r="J249" t="n">
        <v>120.26</v>
      </c>
      <c r="K249" t="n">
        <v>41.65</v>
      </c>
      <c r="L249" t="n">
        <v>11</v>
      </c>
      <c r="M249" t="n">
        <v>41</v>
      </c>
      <c r="N249" t="n">
        <v>17.61</v>
      </c>
      <c r="O249" t="n">
        <v>15065.56</v>
      </c>
      <c r="P249" t="n">
        <v>645.15</v>
      </c>
      <c r="Q249" t="n">
        <v>1220.54</v>
      </c>
      <c r="R249" t="n">
        <v>207.25</v>
      </c>
      <c r="S249" t="n">
        <v>112.51</v>
      </c>
      <c r="T249" t="n">
        <v>32782.67</v>
      </c>
      <c r="U249" t="n">
        <v>0.54</v>
      </c>
      <c r="V249" t="n">
        <v>0.75</v>
      </c>
      <c r="W249" t="n">
        <v>7.32</v>
      </c>
      <c r="X249" t="n">
        <v>1.92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1.2689</v>
      </c>
      <c r="E250" t="n">
        <v>78.81</v>
      </c>
      <c r="F250" t="n">
        <v>75.91</v>
      </c>
      <c r="G250" t="n">
        <v>116.78</v>
      </c>
      <c r="H250" t="n">
        <v>1.74</v>
      </c>
      <c r="I250" t="n">
        <v>39</v>
      </c>
      <c r="J250" t="n">
        <v>121.56</v>
      </c>
      <c r="K250" t="n">
        <v>41.65</v>
      </c>
      <c r="L250" t="n">
        <v>12</v>
      </c>
      <c r="M250" t="n">
        <v>37</v>
      </c>
      <c r="N250" t="n">
        <v>17.91</v>
      </c>
      <c r="O250" t="n">
        <v>15226.31</v>
      </c>
      <c r="P250" t="n">
        <v>634.38</v>
      </c>
      <c r="Q250" t="n">
        <v>1220.54</v>
      </c>
      <c r="R250" t="n">
        <v>200.16</v>
      </c>
      <c r="S250" t="n">
        <v>112.51</v>
      </c>
      <c r="T250" t="n">
        <v>29257.21</v>
      </c>
      <c r="U250" t="n">
        <v>0.5600000000000001</v>
      </c>
      <c r="V250" t="n">
        <v>0.76</v>
      </c>
      <c r="W250" t="n">
        <v>7.31</v>
      </c>
      <c r="X250" t="n">
        <v>1.71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1.2716</v>
      </c>
      <c r="E251" t="n">
        <v>78.64</v>
      </c>
      <c r="F251" t="n">
        <v>75.8</v>
      </c>
      <c r="G251" t="n">
        <v>126.34</v>
      </c>
      <c r="H251" t="n">
        <v>1.87</v>
      </c>
      <c r="I251" t="n">
        <v>36</v>
      </c>
      <c r="J251" t="n">
        <v>122.87</v>
      </c>
      <c r="K251" t="n">
        <v>41.65</v>
      </c>
      <c r="L251" t="n">
        <v>13</v>
      </c>
      <c r="M251" t="n">
        <v>34</v>
      </c>
      <c r="N251" t="n">
        <v>18.22</v>
      </c>
      <c r="O251" t="n">
        <v>15387.5</v>
      </c>
      <c r="P251" t="n">
        <v>626.86</v>
      </c>
      <c r="Q251" t="n">
        <v>1220.55</v>
      </c>
      <c r="R251" t="n">
        <v>196.51</v>
      </c>
      <c r="S251" t="n">
        <v>112.51</v>
      </c>
      <c r="T251" t="n">
        <v>27447.42</v>
      </c>
      <c r="U251" t="n">
        <v>0.57</v>
      </c>
      <c r="V251" t="n">
        <v>0.76</v>
      </c>
      <c r="W251" t="n">
        <v>7.31</v>
      </c>
      <c r="X251" t="n">
        <v>1.6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1.2753</v>
      </c>
      <c r="E252" t="n">
        <v>78.41</v>
      </c>
      <c r="F252" t="n">
        <v>75.64</v>
      </c>
      <c r="G252" t="n">
        <v>137.53</v>
      </c>
      <c r="H252" t="n">
        <v>1.99</v>
      </c>
      <c r="I252" t="n">
        <v>33</v>
      </c>
      <c r="J252" t="n">
        <v>124.18</v>
      </c>
      <c r="K252" t="n">
        <v>41.65</v>
      </c>
      <c r="L252" t="n">
        <v>14</v>
      </c>
      <c r="M252" t="n">
        <v>31</v>
      </c>
      <c r="N252" t="n">
        <v>18.53</v>
      </c>
      <c r="O252" t="n">
        <v>15549.15</v>
      </c>
      <c r="P252" t="n">
        <v>616.27</v>
      </c>
      <c r="Q252" t="n">
        <v>1220.54</v>
      </c>
      <c r="R252" t="n">
        <v>191.22</v>
      </c>
      <c r="S252" t="n">
        <v>112.51</v>
      </c>
      <c r="T252" t="n">
        <v>24814.79</v>
      </c>
      <c r="U252" t="n">
        <v>0.59</v>
      </c>
      <c r="V252" t="n">
        <v>0.76</v>
      </c>
      <c r="W252" t="n">
        <v>7.3</v>
      </c>
      <c r="X252" t="n">
        <v>1.44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1.2784</v>
      </c>
      <c r="E253" t="n">
        <v>78.22</v>
      </c>
      <c r="F253" t="n">
        <v>75.52</v>
      </c>
      <c r="G253" t="n">
        <v>151.04</v>
      </c>
      <c r="H253" t="n">
        <v>2.11</v>
      </c>
      <c r="I253" t="n">
        <v>30</v>
      </c>
      <c r="J253" t="n">
        <v>125.49</v>
      </c>
      <c r="K253" t="n">
        <v>41.65</v>
      </c>
      <c r="L253" t="n">
        <v>15</v>
      </c>
      <c r="M253" t="n">
        <v>27</v>
      </c>
      <c r="N253" t="n">
        <v>18.84</v>
      </c>
      <c r="O253" t="n">
        <v>15711.24</v>
      </c>
      <c r="P253" t="n">
        <v>605.36</v>
      </c>
      <c r="Q253" t="n">
        <v>1220.54</v>
      </c>
      <c r="R253" t="n">
        <v>186.76</v>
      </c>
      <c r="S253" t="n">
        <v>112.51</v>
      </c>
      <c r="T253" t="n">
        <v>22599.88</v>
      </c>
      <c r="U253" t="n">
        <v>0.6</v>
      </c>
      <c r="V253" t="n">
        <v>0.76</v>
      </c>
      <c r="W253" t="n">
        <v>7.3</v>
      </c>
      <c r="X253" t="n">
        <v>1.32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1.2807</v>
      </c>
      <c r="E254" t="n">
        <v>78.08</v>
      </c>
      <c r="F254" t="n">
        <v>75.43000000000001</v>
      </c>
      <c r="G254" t="n">
        <v>161.63</v>
      </c>
      <c r="H254" t="n">
        <v>2.23</v>
      </c>
      <c r="I254" t="n">
        <v>28</v>
      </c>
      <c r="J254" t="n">
        <v>126.81</v>
      </c>
      <c r="K254" t="n">
        <v>41.65</v>
      </c>
      <c r="L254" t="n">
        <v>16</v>
      </c>
      <c r="M254" t="n">
        <v>22</v>
      </c>
      <c r="N254" t="n">
        <v>19.16</v>
      </c>
      <c r="O254" t="n">
        <v>15873.8</v>
      </c>
      <c r="P254" t="n">
        <v>599.9400000000001</v>
      </c>
      <c r="Q254" t="n">
        <v>1220.54</v>
      </c>
      <c r="R254" t="n">
        <v>183.64</v>
      </c>
      <c r="S254" t="n">
        <v>112.51</v>
      </c>
      <c r="T254" t="n">
        <v>21052.24</v>
      </c>
      <c r="U254" t="n">
        <v>0.61</v>
      </c>
      <c r="V254" t="n">
        <v>0.76</v>
      </c>
      <c r="W254" t="n">
        <v>7.3</v>
      </c>
      <c r="X254" t="n">
        <v>1.23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1.2816</v>
      </c>
      <c r="E255" t="n">
        <v>78.02</v>
      </c>
      <c r="F255" t="n">
        <v>75.39</v>
      </c>
      <c r="G255" t="n">
        <v>167.53</v>
      </c>
      <c r="H255" t="n">
        <v>2.34</v>
      </c>
      <c r="I255" t="n">
        <v>27</v>
      </c>
      <c r="J255" t="n">
        <v>128.13</v>
      </c>
      <c r="K255" t="n">
        <v>41.65</v>
      </c>
      <c r="L255" t="n">
        <v>17</v>
      </c>
      <c r="M255" t="n">
        <v>16</v>
      </c>
      <c r="N255" t="n">
        <v>19.48</v>
      </c>
      <c r="O255" t="n">
        <v>16036.82</v>
      </c>
      <c r="P255" t="n">
        <v>592.49</v>
      </c>
      <c r="Q255" t="n">
        <v>1220.54</v>
      </c>
      <c r="R255" t="n">
        <v>182.16</v>
      </c>
      <c r="S255" t="n">
        <v>112.51</v>
      </c>
      <c r="T255" t="n">
        <v>20317.33</v>
      </c>
      <c r="U255" t="n">
        <v>0.62</v>
      </c>
      <c r="V255" t="n">
        <v>0.76</v>
      </c>
      <c r="W255" t="n">
        <v>7.3</v>
      </c>
      <c r="X255" t="n">
        <v>1.19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1.2824</v>
      </c>
      <c r="E256" t="n">
        <v>77.98</v>
      </c>
      <c r="F256" t="n">
        <v>75.36</v>
      </c>
      <c r="G256" t="n">
        <v>173.92</v>
      </c>
      <c r="H256" t="n">
        <v>2.46</v>
      </c>
      <c r="I256" t="n">
        <v>26</v>
      </c>
      <c r="J256" t="n">
        <v>129.46</v>
      </c>
      <c r="K256" t="n">
        <v>41.65</v>
      </c>
      <c r="L256" t="n">
        <v>18</v>
      </c>
      <c r="M256" t="n">
        <v>5</v>
      </c>
      <c r="N256" t="n">
        <v>19.81</v>
      </c>
      <c r="O256" t="n">
        <v>16200.3</v>
      </c>
      <c r="P256" t="n">
        <v>591.8099999999999</v>
      </c>
      <c r="Q256" t="n">
        <v>1220.54</v>
      </c>
      <c r="R256" t="n">
        <v>180.89</v>
      </c>
      <c r="S256" t="n">
        <v>112.51</v>
      </c>
      <c r="T256" t="n">
        <v>19686.77</v>
      </c>
      <c r="U256" t="n">
        <v>0.62</v>
      </c>
      <c r="V256" t="n">
        <v>0.76</v>
      </c>
      <c r="W256" t="n">
        <v>7.32</v>
      </c>
      <c r="X256" t="n">
        <v>1.17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1.2824</v>
      </c>
      <c r="E257" t="n">
        <v>77.98</v>
      </c>
      <c r="F257" t="n">
        <v>75.36</v>
      </c>
      <c r="G257" t="n">
        <v>173.91</v>
      </c>
      <c r="H257" t="n">
        <v>2.57</v>
      </c>
      <c r="I257" t="n">
        <v>26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597</v>
      </c>
      <c r="Q257" t="n">
        <v>1220.54</v>
      </c>
      <c r="R257" t="n">
        <v>180.8</v>
      </c>
      <c r="S257" t="n">
        <v>112.51</v>
      </c>
      <c r="T257" t="n">
        <v>19640.1</v>
      </c>
      <c r="U257" t="n">
        <v>0.62</v>
      </c>
      <c r="V257" t="n">
        <v>0.76</v>
      </c>
      <c r="W257" t="n">
        <v>7.32</v>
      </c>
      <c r="X257" t="n">
        <v>1.16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1.2823</v>
      </c>
      <c r="E258" t="n">
        <v>77.98999999999999</v>
      </c>
      <c r="F258" t="n">
        <v>75.37</v>
      </c>
      <c r="G258" t="n">
        <v>173.94</v>
      </c>
      <c r="H258" t="n">
        <v>2.67</v>
      </c>
      <c r="I258" t="n">
        <v>26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602.78</v>
      </c>
      <c r="Q258" t="n">
        <v>1220.54</v>
      </c>
      <c r="R258" t="n">
        <v>180.87</v>
      </c>
      <c r="S258" t="n">
        <v>112.51</v>
      </c>
      <c r="T258" t="n">
        <v>19674.67</v>
      </c>
      <c r="U258" t="n">
        <v>0.62</v>
      </c>
      <c r="V258" t="n">
        <v>0.76</v>
      </c>
      <c r="W258" t="n">
        <v>7.33</v>
      </c>
      <c r="X258" t="n">
        <v>1.17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0.9718</v>
      </c>
      <c r="E259" t="n">
        <v>102.9</v>
      </c>
      <c r="F259" t="n">
        <v>94.97</v>
      </c>
      <c r="G259" t="n">
        <v>12.89</v>
      </c>
      <c r="H259" t="n">
        <v>0.28</v>
      </c>
      <c r="I259" t="n">
        <v>442</v>
      </c>
      <c r="J259" t="n">
        <v>61.76</v>
      </c>
      <c r="K259" t="n">
        <v>28.92</v>
      </c>
      <c r="L259" t="n">
        <v>1</v>
      </c>
      <c r="M259" t="n">
        <v>440</v>
      </c>
      <c r="N259" t="n">
        <v>6.84</v>
      </c>
      <c r="O259" t="n">
        <v>7851.41</v>
      </c>
      <c r="P259" t="n">
        <v>608.48</v>
      </c>
      <c r="Q259" t="n">
        <v>1220.69</v>
      </c>
      <c r="R259" t="n">
        <v>845.42</v>
      </c>
      <c r="S259" t="n">
        <v>112.51</v>
      </c>
      <c r="T259" t="n">
        <v>349869.34</v>
      </c>
      <c r="U259" t="n">
        <v>0.13</v>
      </c>
      <c r="V259" t="n">
        <v>0.6</v>
      </c>
      <c r="W259" t="n">
        <v>7.98</v>
      </c>
      <c r="X259" t="n">
        <v>20.76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1.1468</v>
      </c>
      <c r="E260" t="n">
        <v>87.2</v>
      </c>
      <c r="F260" t="n">
        <v>82.81</v>
      </c>
      <c r="G260" t="n">
        <v>26.57</v>
      </c>
      <c r="H260" t="n">
        <v>0.55</v>
      </c>
      <c r="I260" t="n">
        <v>187</v>
      </c>
      <c r="J260" t="n">
        <v>62.92</v>
      </c>
      <c r="K260" t="n">
        <v>28.92</v>
      </c>
      <c r="L260" t="n">
        <v>2</v>
      </c>
      <c r="M260" t="n">
        <v>185</v>
      </c>
      <c r="N260" t="n">
        <v>7</v>
      </c>
      <c r="O260" t="n">
        <v>7994.37</v>
      </c>
      <c r="P260" t="n">
        <v>515.65</v>
      </c>
      <c r="Q260" t="n">
        <v>1220.6</v>
      </c>
      <c r="R260" t="n">
        <v>433.52</v>
      </c>
      <c r="S260" t="n">
        <v>112.51</v>
      </c>
      <c r="T260" t="n">
        <v>145193.49</v>
      </c>
      <c r="U260" t="n">
        <v>0.26</v>
      </c>
      <c r="V260" t="n">
        <v>0.6899999999999999</v>
      </c>
      <c r="W260" t="n">
        <v>7.56</v>
      </c>
      <c r="X260" t="n">
        <v>8.6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1.2069</v>
      </c>
      <c r="E261" t="n">
        <v>82.86</v>
      </c>
      <c r="F261" t="n">
        <v>79.45</v>
      </c>
      <c r="G261" t="n">
        <v>41.09</v>
      </c>
      <c r="H261" t="n">
        <v>0.8100000000000001</v>
      </c>
      <c r="I261" t="n">
        <v>116</v>
      </c>
      <c r="J261" t="n">
        <v>64.08</v>
      </c>
      <c r="K261" t="n">
        <v>28.92</v>
      </c>
      <c r="L261" t="n">
        <v>3</v>
      </c>
      <c r="M261" t="n">
        <v>114</v>
      </c>
      <c r="N261" t="n">
        <v>7.16</v>
      </c>
      <c r="O261" t="n">
        <v>8137.65</v>
      </c>
      <c r="P261" t="n">
        <v>479.36</v>
      </c>
      <c r="Q261" t="n">
        <v>1220.6</v>
      </c>
      <c r="R261" t="n">
        <v>320.03</v>
      </c>
      <c r="S261" t="n">
        <v>112.51</v>
      </c>
      <c r="T261" t="n">
        <v>88803.67</v>
      </c>
      <c r="U261" t="n">
        <v>0.35</v>
      </c>
      <c r="V261" t="n">
        <v>0.72</v>
      </c>
      <c r="W261" t="n">
        <v>7.44</v>
      </c>
      <c r="X261" t="n">
        <v>5.25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1.2361</v>
      </c>
      <c r="E262" t="n">
        <v>80.90000000000001</v>
      </c>
      <c r="F262" t="n">
        <v>77.95</v>
      </c>
      <c r="G262" t="n">
        <v>56.35</v>
      </c>
      <c r="H262" t="n">
        <v>1.07</v>
      </c>
      <c r="I262" t="n">
        <v>83</v>
      </c>
      <c r="J262" t="n">
        <v>65.25</v>
      </c>
      <c r="K262" t="n">
        <v>28.92</v>
      </c>
      <c r="L262" t="n">
        <v>4</v>
      </c>
      <c r="M262" t="n">
        <v>81</v>
      </c>
      <c r="N262" t="n">
        <v>7.33</v>
      </c>
      <c r="O262" t="n">
        <v>8281.25</v>
      </c>
      <c r="P262" t="n">
        <v>454.31</v>
      </c>
      <c r="Q262" t="n">
        <v>1220.55</v>
      </c>
      <c r="R262" t="n">
        <v>268.88</v>
      </c>
      <c r="S262" t="n">
        <v>112.51</v>
      </c>
      <c r="T262" t="n">
        <v>63393.89</v>
      </c>
      <c r="U262" t="n">
        <v>0.42</v>
      </c>
      <c r="V262" t="n">
        <v>0.74</v>
      </c>
      <c r="W262" t="n">
        <v>7.39</v>
      </c>
      <c r="X262" t="n">
        <v>3.75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1.2535</v>
      </c>
      <c r="E263" t="n">
        <v>79.78</v>
      </c>
      <c r="F263" t="n">
        <v>77.09</v>
      </c>
      <c r="G263" t="n">
        <v>72.27</v>
      </c>
      <c r="H263" t="n">
        <v>1.31</v>
      </c>
      <c r="I263" t="n">
        <v>64</v>
      </c>
      <c r="J263" t="n">
        <v>66.42</v>
      </c>
      <c r="K263" t="n">
        <v>28.92</v>
      </c>
      <c r="L263" t="n">
        <v>5</v>
      </c>
      <c r="M263" t="n">
        <v>59</v>
      </c>
      <c r="N263" t="n">
        <v>7.49</v>
      </c>
      <c r="O263" t="n">
        <v>8425.16</v>
      </c>
      <c r="P263" t="n">
        <v>433.18</v>
      </c>
      <c r="Q263" t="n">
        <v>1220.54</v>
      </c>
      <c r="R263" t="n">
        <v>239.85</v>
      </c>
      <c r="S263" t="n">
        <v>112.51</v>
      </c>
      <c r="T263" t="n">
        <v>48975.91</v>
      </c>
      <c r="U263" t="n">
        <v>0.47</v>
      </c>
      <c r="V263" t="n">
        <v>0.74</v>
      </c>
      <c r="W263" t="n">
        <v>7.36</v>
      </c>
      <c r="X263" t="n">
        <v>2.89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1.2642</v>
      </c>
      <c r="E264" t="n">
        <v>79.09999999999999</v>
      </c>
      <c r="F264" t="n">
        <v>76.56999999999999</v>
      </c>
      <c r="G264" t="n">
        <v>86.68000000000001</v>
      </c>
      <c r="H264" t="n">
        <v>1.55</v>
      </c>
      <c r="I264" t="n">
        <v>53</v>
      </c>
      <c r="J264" t="n">
        <v>67.59</v>
      </c>
      <c r="K264" t="n">
        <v>28.92</v>
      </c>
      <c r="L264" t="n">
        <v>6</v>
      </c>
      <c r="M264" t="n">
        <v>32</v>
      </c>
      <c r="N264" t="n">
        <v>7.66</v>
      </c>
      <c r="O264" t="n">
        <v>8569.4</v>
      </c>
      <c r="P264" t="n">
        <v>416.88</v>
      </c>
      <c r="Q264" t="n">
        <v>1220.55</v>
      </c>
      <c r="R264" t="n">
        <v>221.4</v>
      </c>
      <c r="S264" t="n">
        <v>112.51</v>
      </c>
      <c r="T264" t="n">
        <v>39803.77</v>
      </c>
      <c r="U264" t="n">
        <v>0.51</v>
      </c>
      <c r="V264" t="n">
        <v>0.75</v>
      </c>
      <c r="W264" t="n">
        <v>7.37</v>
      </c>
      <c r="X264" t="n">
        <v>2.37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1.2662</v>
      </c>
      <c r="E265" t="n">
        <v>78.98</v>
      </c>
      <c r="F265" t="n">
        <v>76.48999999999999</v>
      </c>
      <c r="G265" t="n">
        <v>91.79000000000001</v>
      </c>
      <c r="H265" t="n">
        <v>1.78</v>
      </c>
      <c r="I265" t="n">
        <v>50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417.12</v>
      </c>
      <c r="Q265" t="n">
        <v>1220.57</v>
      </c>
      <c r="R265" t="n">
        <v>217.55</v>
      </c>
      <c r="S265" t="n">
        <v>112.51</v>
      </c>
      <c r="T265" t="n">
        <v>37895.11</v>
      </c>
      <c r="U265" t="n">
        <v>0.52</v>
      </c>
      <c r="V265" t="n">
        <v>0.75</v>
      </c>
      <c r="W265" t="n">
        <v>7.39</v>
      </c>
      <c r="X265" t="n">
        <v>2.29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1.2661</v>
      </c>
      <c r="E266" t="n">
        <v>78.98</v>
      </c>
      <c r="F266" t="n">
        <v>76.48999999999999</v>
      </c>
      <c r="G266" t="n">
        <v>91.79000000000001</v>
      </c>
      <c r="H266" t="n">
        <v>2</v>
      </c>
      <c r="I266" t="n">
        <v>50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423.82</v>
      </c>
      <c r="Q266" t="n">
        <v>1220.61</v>
      </c>
      <c r="R266" t="n">
        <v>217.3</v>
      </c>
      <c r="S266" t="n">
        <v>112.51</v>
      </c>
      <c r="T266" t="n">
        <v>37772.78</v>
      </c>
      <c r="U266" t="n">
        <v>0.52</v>
      </c>
      <c r="V266" t="n">
        <v>0.75</v>
      </c>
      <c r="W266" t="n">
        <v>7.4</v>
      </c>
      <c r="X266" t="n">
        <v>2.29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0.5373</v>
      </c>
      <c r="E267" t="n">
        <v>186.13</v>
      </c>
      <c r="F267" t="n">
        <v>139.53</v>
      </c>
      <c r="G267" t="n">
        <v>6.42</v>
      </c>
      <c r="H267" t="n">
        <v>0.11</v>
      </c>
      <c r="I267" t="n">
        <v>1305</v>
      </c>
      <c r="J267" t="n">
        <v>167.88</v>
      </c>
      <c r="K267" t="n">
        <v>51.39</v>
      </c>
      <c r="L267" t="n">
        <v>1</v>
      </c>
      <c r="M267" t="n">
        <v>1303</v>
      </c>
      <c r="N267" t="n">
        <v>30.49</v>
      </c>
      <c r="O267" t="n">
        <v>20939.59</v>
      </c>
      <c r="P267" t="n">
        <v>1774.1</v>
      </c>
      <c r="Q267" t="n">
        <v>1221.16</v>
      </c>
      <c r="R267" t="n">
        <v>2361.91</v>
      </c>
      <c r="S267" t="n">
        <v>112.51</v>
      </c>
      <c r="T267" t="n">
        <v>1103798.93</v>
      </c>
      <c r="U267" t="n">
        <v>0.05</v>
      </c>
      <c r="V267" t="n">
        <v>0.41</v>
      </c>
      <c r="W267" t="n">
        <v>9.460000000000001</v>
      </c>
      <c r="X267" t="n">
        <v>65.31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0.8947000000000001</v>
      </c>
      <c r="E268" t="n">
        <v>111.77</v>
      </c>
      <c r="F268" t="n">
        <v>94.66</v>
      </c>
      <c r="G268" t="n">
        <v>13.06</v>
      </c>
      <c r="H268" t="n">
        <v>0.21</v>
      </c>
      <c r="I268" t="n">
        <v>435</v>
      </c>
      <c r="J268" t="n">
        <v>169.33</v>
      </c>
      <c r="K268" t="n">
        <v>51.39</v>
      </c>
      <c r="L268" t="n">
        <v>2</v>
      </c>
      <c r="M268" t="n">
        <v>433</v>
      </c>
      <c r="N268" t="n">
        <v>30.94</v>
      </c>
      <c r="O268" t="n">
        <v>21118.46</v>
      </c>
      <c r="P268" t="n">
        <v>1198.72</v>
      </c>
      <c r="Q268" t="n">
        <v>1220.62</v>
      </c>
      <c r="R268" t="n">
        <v>834.48</v>
      </c>
      <c r="S268" t="n">
        <v>112.51</v>
      </c>
      <c r="T268" t="n">
        <v>344432.85</v>
      </c>
      <c r="U268" t="n">
        <v>0.13</v>
      </c>
      <c r="V268" t="n">
        <v>0.61</v>
      </c>
      <c r="W268" t="n">
        <v>7.99</v>
      </c>
      <c r="X268" t="n">
        <v>20.45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1.024</v>
      </c>
      <c r="E269" t="n">
        <v>97.66</v>
      </c>
      <c r="F269" t="n">
        <v>86.38</v>
      </c>
      <c r="G269" t="n">
        <v>19.71</v>
      </c>
      <c r="H269" t="n">
        <v>0.31</v>
      </c>
      <c r="I269" t="n">
        <v>263</v>
      </c>
      <c r="J269" t="n">
        <v>170.79</v>
      </c>
      <c r="K269" t="n">
        <v>51.39</v>
      </c>
      <c r="L269" t="n">
        <v>3</v>
      </c>
      <c r="M269" t="n">
        <v>261</v>
      </c>
      <c r="N269" t="n">
        <v>31.4</v>
      </c>
      <c r="O269" t="n">
        <v>21297.94</v>
      </c>
      <c r="P269" t="n">
        <v>1089.85</v>
      </c>
      <c r="Q269" t="n">
        <v>1220.6</v>
      </c>
      <c r="R269" t="n">
        <v>554.39</v>
      </c>
      <c r="S269" t="n">
        <v>112.51</v>
      </c>
      <c r="T269" t="n">
        <v>205252.25</v>
      </c>
      <c r="U269" t="n">
        <v>0.2</v>
      </c>
      <c r="V269" t="n">
        <v>0.66</v>
      </c>
      <c r="W269" t="n">
        <v>7.68</v>
      </c>
      <c r="X269" t="n">
        <v>12.17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1.091</v>
      </c>
      <c r="E270" t="n">
        <v>91.66</v>
      </c>
      <c r="F270" t="n">
        <v>82.88</v>
      </c>
      <c r="G270" t="n">
        <v>26.31</v>
      </c>
      <c r="H270" t="n">
        <v>0.41</v>
      </c>
      <c r="I270" t="n">
        <v>189</v>
      </c>
      <c r="J270" t="n">
        <v>172.25</v>
      </c>
      <c r="K270" t="n">
        <v>51.39</v>
      </c>
      <c r="L270" t="n">
        <v>4</v>
      </c>
      <c r="M270" t="n">
        <v>187</v>
      </c>
      <c r="N270" t="n">
        <v>31.86</v>
      </c>
      <c r="O270" t="n">
        <v>21478.05</v>
      </c>
      <c r="P270" t="n">
        <v>1042.01</v>
      </c>
      <c r="Q270" t="n">
        <v>1220.59</v>
      </c>
      <c r="R270" t="n">
        <v>436.99</v>
      </c>
      <c r="S270" t="n">
        <v>112.51</v>
      </c>
      <c r="T270" t="n">
        <v>146921.71</v>
      </c>
      <c r="U270" t="n">
        <v>0.26</v>
      </c>
      <c r="V270" t="n">
        <v>0.6899999999999999</v>
      </c>
      <c r="W270" t="n">
        <v>7.54</v>
      </c>
      <c r="X270" t="n">
        <v>8.68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1.1324</v>
      </c>
      <c r="E271" t="n">
        <v>88.31</v>
      </c>
      <c r="F271" t="n">
        <v>80.95</v>
      </c>
      <c r="G271" t="n">
        <v>33.04</v>
      </c>
      <c r="H271" t="n">
        <v>0.51</v>
      </c>
      <c r="I271" t="n">
        <v>147</v>
      </c>
      <c r="J271" t="n">
        <v>173.71</v>
      </c>
      <c r="K271" t="n">
        <v>51.39</v>
      </c>
      <c r="L271" t="n">
        <v>5</v>
      </c>
      <c r="M271" t="n">
        <v>145</v>
      </c>
      <c r="N271" t="n">
        <v>32.32</v>
      </c>
      <c r="O271" t="n">
        <v>21658.78</v>
      </c>
      <c r="P271" t="n">
        <v>1014.1</v>
      </c>
      <c r="Q271" t="n">
        <v>1220.64</v>
      </c>
      <c r="R271" t="n">
        <v>370.76</v>
      </c>
      <c r="S271" t="n">
        <v>112.51</v>
      </c>
      <c r="T271" t="n">
        <v>114014.17</v>
      </c>
      <c r="U271" t="n">
        <v>0.3</v>
      </c>
      <c r="V271" t="n">
        <v>0.71</v>
      </c>
      <c r="W271" t="n">
        <v>7.49</v>
      </c>
      <c r="X271" t="n">
        <v>6.75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1.1613</v>
      </c>
      <c r="E272" t="n">
        <v>86.11</v>
      </c>
      <c r="F272" t="n">
        <v>79.67</v>
      </c>
      <c r="G272" t="n">
        <v>39.84</v>
      </c>
      <c r="H272" t="n">
        <v>0.61</v>
      </c>
      <c r="I272" t="n">
        <v>120</v>
      </c>
      <c r="J272" t="n">
        <v>175.18</v>
      </c>
      <c r="K272" t="n">
        <v>51.39</v>
      </c>
      <c r="L272" t="n">
        <v>6</v>
      </c>
      <c r="M272" t="n">
        <v>118</v>
      </c>
      <c r="N272" t="n">
        <v>32.79</v>
      </c>
      <c r="O272" t="n">
        <v>21840.16</v>
      </c>
      <c r="P272" t="n">
        <v>994.3</v>
      </c>
      <c r="Q272" t="n">
        <v>1220.58</v>
      </c>
      <c r="R272" t="n">
        <v>327.4</v>
      </c>
      <c r="S272" t="n">
        <v>112.51</v>
      </c>
      <c r="T272" t="n">
        <v>92472.58</v>
      </c>
      <c r="U272" t="n">
        <v>0.34</v>
      </c>
      <c r="V272" t="n">
        <v>0.72</v>
      </c>
      <c r="W272" t="n">
        <v>7.45</v>
      </c>
      <c r="X272" t="n">
        <v>5.47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1.1812</v>
      </c>
      <c r="E273" t="n">
        <v>84.66</v>
      </c>
      <c r="F273" t="n">
        <v>78.83</v>
      </c>
      <c r="G273" t="n">
        <v>46.37</v>
      </c>
      <c r="H273" t="n">
        <v>0.7</v>
      </c>
      <c r="I273" t="n">
        <v>102</v>
      </c>
      <c r="J273" t="n">
        <v>176.66</v>
      </c>
      <c r="K273" t="n">
        <v>51.39</v>
      </c>
      <c r="L273" t="n">
        <v>7</v>
      </c>
      <c r="M273" t="n">
        <v>100</v>
      </c>
      <c r="N273" t="n">
        <v>33.27</v>
      </c>
      <c r="O273" t="n">
        <v>22022.17</v>
      </c>
      <c r="P273" t="n">
        <v>980.34</v>
      </c>
      <c r="Q273" t="n">
        <v>1220.54</v>
      </c>
      <c r="R273" t="n">
        <v>299.31</v>
      </c>
      <c r="S273" t="n">
        <v>112.51</v>
      </c>
      <c r="T273" t="n">
        <v>78517.62</v>
      </c>
      <c r="U273" t="n">
        <v>0.38</v>
      </c>
      <c r="V273" t="n">
        <v>0.73</v>
      </c>
      <c r="W273" t="n">
        <v>7.41</v>
      </c>
      <c r="X273" t="n">
        <v>4.63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1.1968</v>
      </c>
      <c r="E274" t="n">
        <v>83.56</v>
      </c>
      <c r="F274" t="n">
        <v>78.2</v>
      </c>
      <c r="G274" t="n">
        <v>53.32</v>
      </c>
      <c r="H274" t="n">
        <v>0.8</v>
      </c>
      <c r="I274" t="n">
        <v>88</v>
      </c>
      <c r="J274" t="n">
        <v>178.14</v>
      </c>
      <c r="K274" t="n">
        <v>51.39</v>
      </c>
      <c r="L274" t="n">
        <v>8</v>
      </c>
      <c r="M274" t="n">
        <v>86</v>
      </c>
      <c r="N274" t="n">
        <v>33.75</v>
      </c>
      <c r="O274" t="n">
        <v>22204.83</v>
      </c>
      <c r="P274" t="n">
        <v>969.27</v>
      </c>
      <c r="Q274" t="n">
        <v>1220.56</v>
      </c>
      <c r="R274" t="n">
        <v>278.29</v>
      </c>
      <c r="S274" t="n">
        <v>112.51</v>
      </c>
      <c r="T274" t="n">
        <v>68075.75999999999</v>
      </c>
      <c r="U274" t="n">
        <v>0.4</v>
      </c>
      <c r="V274" t="n">
        <v>0.73</v>
      </c>
      <c r="W274" t="n">
        <v>7.38</v>
      </c>
      <c r="X274" t="n">
        <v>4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1.2083</v>
      </c>
      <c r="E275" t="n">
        <v>82.76000000000001</v>
      </c>
      <c r="F275" t="n">
        <v>77.75</v>
      </c>
      <c r="G275" t="n">
        <v>59.8</v>
      </c>
      <c r="H275" t="n">
        <v>0.89</v>
      </c>
      <c r="I275" t="n">
        <v>78</v>
      </c>
      <c r="J275" t="n">
        <v>179.63</v>
      </c>
      <c r="K275" t="n">
        <v>51.39</v>
      </c>
      <c r="L275" t="n">
        <v>9</v>
      </c>
      <c r="M275" t="n">
        <v>76</v>
      </c>
      <c r="N275" t="n">
        <v>34.24</v>
      </c>
      <c r="O275" t="n">
        <v>22388.15</v>
      </c>
      <c r="P275" t="n">
        <v>960.17</v>
      </c>
      <c r="Q275" t="n">
        <v>1220.54</v>
      </c>
      <c r="R275" t="n">
        <v>262.11</v>
      </c>
      <c r="S275" t="n">
        <v>112.51</v>
      </c>
      <c r="T275" t="n">
        <v>60033.78</v>
      </c>
      <c r="U275" t="n">
        <v>0.43</v>
      </c>
      <c r="V275" t="n">
        <v>0.74</v>
      </c>
      <c r="W275" t="n">
        <v>7.38</v>
      </c>
      <c r="X275" t="n">
        <v>3.55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1.2177</v>
      </c>
      <c r="E276" t="n">
        <v>82.12</v>
      </c>
      <c r="F276" t="n">
        <v>77.37</v>
      </c>
      <c r="G276" t="n">
        <v>66.31999999999999</v>
      </c>
      <c r="H276" t="n">
        <v>0.98</v>
      </c>
      <c r="I276" t="n">
        <v>70</v>
      </c>
      <c r="J276" t="n">
        <v>181.12</v>
      </c>
      <c r="K276" t="n">
        <v>51.39</v>
      </c>
      <c r="L276" t="n">
        <v>10</v>
      </c>
      <c r="M276" t="n">
        <v>68</v>
      </c>
      <c r="N276" t="n">
        <v>34.73</v>
      </c>
      <c r="O276" t="n">
        <v>22572.13</v>
      </c>
      <c r="P276" t="n">
        <v>952.28</v>
      </c>
      <c r="Q276" t="n">
        <v>1220.57</v>
      </c>
      <c r="R276" t="n">
        <v>249.5</v>
      </c>
      <c r="S276" t="n">
        <v>112.51</v>
      </c>
      <c r="T276" t="n">
        <v>53770.22</v>
      </c>
      <c r="U276" t="n">
        <v>0.45</v>
      </c>
      <c r="V276" t="n">
        <v>0.74</v>
      </c>
      <c r="W276" t="n">
        <v>7.37</v>
      </c>
      <c r="X276" t="n">
        <v>3.17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1.2261</v>
      </c>
      <c r="E277" t="n">
        <v>81.56</v>
      </c>
      <c r="F277" t="n">
        <v>77.05</v>
      </c>
      <c r="G277" t="n">
        <v>73.38</v>
      </c>
      <c r="H277" t="n">
        <v>1.07</v>
      </c>
      <c r="I277" t="n">
        <v>63</v>
      </c>
      <c r="J277" t="n">
        <v>182.62</v>
      </c>
      <c r="K277" t="n">
        <v>51.39</v>
      </c>
      <c r="L277" t="n">
        <v>11</v>
      </c>
      <c r="M277" t="n">
        <v>61</v>
      </c>
      <c r="N277" t="n">
        <v>35.22</v>
      </c>
      <c r="O277" t="n">
        <v>22756.91</v>
      </c>
      <c r="P277" t="n">
        <v>944.5700000000001</v>
      </c>
      <c r="Q277" t="n">
        <v>1220.54</v>
      </c>
      <c r="R277" t="n">
        <v>238.65</v>
      </c>
      <c r="S277" t="n">
        <v>112.51</v>
      </c>
      <c r="T277" t="n">
        <v>48381.78</v>
      </c>
      <c r="U277" t="n">
        <v>0.47</v>
      </c>
      <c r="V277" t="n">
        <v>0.74</v>
      </c>
      <c r="W277" t="n">
        <v>7.36</v>
      </c>
      <c r="X277" t="n">
        <v>2.85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1.2337</v>
      </c>
      <c r="E278" t="n">
        <v>81.06</v>
      </c>
      <c r="F278" t="n">
        <v>76.76000000000001</v>
      </c>
      <c r="G278" t="n">
        <v>80.8</v>
      </c>
      <c r="H278" t="n">
        <v>1.16</v>
      </c>
      <c r="I278" t="n">
        <v>57</v>
      </c>
      <c r="J278" t="n">
        <v>184.12</v>
      </c>
      <c r="K278" t="n">
        <v>51.39</v>
      </c>
      <c r="L278" t="n">
        <v>12</v>
      </c>
      <c r="M278" t="n">
        <v>55</v>
      </c>
      <c r="N278" t="n">
        <v>35.73</v>
      </c>
      <c r="O278" t="n">
        <v>22942.24</v>
      </c>
      <c r="P278" t="n">
        <v>937.7</v>
      </c>
      <c r="Q278" t="n">
        <v>1220.55</v>
      </c>
      <c r="R278" t="n">
        <v>228.45</v>
      </c>
      <c r="S278" t="n">
        <v>112.51</v>
      </c>
      <c r="T278" t="n">
        <v>43308.85</v>
      </c>
      <c r="U278" t="n">
        <v>0.49</v>
      </c>
      <c r="V278" t="n">
        <v>0.75</v>
      </c>
      <c r="W278" t="n">
        <v>7.35</v>
      </c>
      <c r="X278" t="n">
        <v>2.56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1.238</v>
      </c>
      <c r="E279" t="n">
        <v>80.77</v>
      </c>
      <c r="F279" t="n">
        <v>76.59999999999999</v>
      </c>
      <c r="G279" t="n">
        <v>86.72</v>
      </c>
      <c r="H279" t="n">
        <v>1.24</v>
      </c>
      <c r="I279" t="n">
        <v>53</v>
      </c>
      <c r="J279" t="n">
        <v>185.63</v>
      </c>
      <c r="K279" t="n">
        <v>51.39</v>
      </c>
      <c r="L279" t="n">
        <v>13</v>
      </c>
      <c r="M279" t="n">
        <v>51</v>
      </c>
      <c r="N279" t="n">
        <v>36.24</v>
      </c>
      <c r="O279" t="n">
        <v>23128.27</v>
      </c>
      <c r="P279" t="n">
        <v>931.63</v>
      </c>
      <c r="Q279" t="n">
        <v>1220.54</v>
      </c>
      <c r="R279" t="n">
        <v>223.44</v>
      </c>
      <c r="S279" t="n">
        <v>112.51</v>
      </c>
      <c r="T279" t="n">
        <v>40823.43</v>
      </c>
      <c r="U279" t="n">
        <v>0.5</v>
      </c>
      <c r="V279" t="n">
        <v>0.75</v>
      </c>
      <c r="W279" t="n">
        <v>7.34</v>
      </c>
      <c r="X279" t="n">
        <v>2.4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1.2436</v>
      </c>
      <c r="E280" t="n">
        <v>80.41</v>
      </c>
      <c r="F280" t="n">
        <v>76.38</v>
      </c>
      <c r="G280" t="n">
        <v>93.53</v>
      </c>
      <c r="H280" t="n">
        <v>1.33</v>
      </c>
      <c r="I280" t="n">
        <v>49</v>
      </c>
      <c r="J280" t="n">
        <v>187.14</v>
      </c>
      <c r="K280" t="n">
        <v>51.39</v>
      </c>
      <c r="L280" t="n">
        <v>14</v>
      </c>
      <c r="M280" t="n">
        <v>47</v>
      </c>
      <c r="N280" t="n">
        <v>36.75</v>
      </c>
      <c r="O280" t="n">
        <v>23314.98</v>
      </c>
      <c r="P280" t="n">
        <v>925.37</v>
      </c>
      <c r="Q280" t="n">
        <v>1220.56</v>
      </c>
      <c r="R280" t="n">
        <v>215.95</v>
      </c>
      <c r="S280" t="n">
        <v>112.51</v>
      </c>
      <c r="T280" t="n">
        <v>37102.66</v>
      </c>
      <c r="U280" t="n">
        <v>0.52</v>
      </c>
      <c r="V280" t="n">
        <v>0.75</v>
      </c>
      <c r="W280" t="n">
        <v>7.33</v>
      </c>
      <c r="X280" t="n">
        <v>2.18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1.2484</v>
      </c>
      <c r="E281" t="n">
        <v>80.09999999999999</v>
      </c>
      <c r="F281" t="n">
        <v>76.2</v>
      </c>
      <c r="G281" t="n">
        <v>101.6</v>
      </c>
      <c r="H281" t="n">
        <v>1.41</v>
      </c>
      <c r="I281" t="n">
        <v>45</v>
      </c>
      <c r="J281" t="n">
        <v>188.66</v>
      </c>
      <c r="K281" t="n">
        <v>51.39</v>
      </c>
      <c r="L281" t="n">
        <v>15</v>
      </c>
      <c r="M281" t="n">
        <v>43</v>
      </c>
      <c r="N281" t="n">
        <v>37.27</v>
      </c>
      <c r="O281" t="n">
        <v>23502.4</v>
      </c>
      <c r="P281" t="n">
        <v>919.4400000000001</v>
      </c>
      <c r="Q281" t="n">
        <v>1220.55</v>
      </c>
      <c r="R281" t="n">
        <v>210</v>
      </c>
      <c r="S281" t="n">
        <v>112.51</v>
      </c>
      <c r="T281" t="n">
        <v>34145.81</v>
      </c>
      <c r="U281" t="n">
        <v>0.54</v>
      </c>
      <c r="V281" t="n">
        <v>0.75</v>
      </c>
      <c r="W281" t="n">
        <v>7.32</v>
      </c>
      <c r="X281" t="n">
        <v>2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1.252</v>
      </c>
      <c r="E282" t="n">
        <v>79.87</v>
      </c>
      <c r="F282" t="n">
        <v>76.06999999999999</v>
      </c>
      <c r="G282" t="n">
        <v>108.68</v>
      </c>
      <c r="H282" t="n">
        <v>1.49</v>
      </c>
      <c r="I282" t="n">
        <v>42</v>
      </c>
      <c r="J282" t="n">
        <v>190.19</v>
      </c>
      <c r="K282" t="n">
        <v>51.39</v>
      </c>
      <c r="L282" t="n">
        <v>16</v>
      </c>
      <c r="M282" t="n">
        <v>40</v>
      </c>
      <c r="N282" t="n">
        <v>37.79</v>
      </c>
      <c r="O282" t="n">
        <v>23690.52</v>
      </c>
      <c r="P282" t="n">
        <v>915.24</v>
      </c>
      <c r="Q282" t="n">
        <v>1220.56</v>
      </c>
      <c r="R282" t="n">
        <v>205.78</v>
      </c>
      <c r="S282" t="n">
        <v>112.51</v>
      </c>
      <c r="T282" t="n">
        <v>32047.95</v>
      </c>
      <c r="U282" t="n">
        <v>0.55</v>
      </c>
      <c r="V282" t="n">
        <v>0.75</v>
      </c>
      <c r="W282" t="n">
        <v>7.32</v>
      </c>
      <c r="X282" t="n">
        <v>1.88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1.2549</v>
      </c>
      <c r="E283" t="n">
        <v>79.69</v>
      </c>
      <c r="F283" t="n">
        <v>75.95999999999999</v>
      </c>
      <c r="G283" t="n">
        <v>113.94</v>
      </c>
      <c r="H283" t="n">
        <v>1.57</v>
      </c>
      <c r="I283" t="n">
        <v>40</v>
      </c>
      <c r="J283" t="n">
        <v>191.72</v>
      </c>
      <c r="K283" t="n">
        <v>51.39</v>
      </c>
      <c r="L283" t="n">
        <v>17</v>
      </c>
      <c r="M283" t="n">
        <v>38</v>
      </c>
      <c r="N283" t="n">
        <v>38.33</v>
      </c>
      <c r="O283" t="n">
        <v>23879.37</v>
      </c>
      <c r="P283" t="n">
        <v>912.9</v>
      </c>
      <c r="Q283" t="n">
        <v>1220.55</v>
      </c>
      <c r="R283" t="n">
        <v>202.08</v>
      </c>
      <c r="S283" t="n">
        <v>112.51</v>
      </c>
      <c r="T283" t="n">
        <v>30208.45</v>
      </c>
      <c r="U283" t="n">
        <v>0.5600000000000001</v>
      </c>
      <c r="V283" t="n">
        <v>0.76</v>
      </c>
      <c r="W283" t="n">
        <v>7.31</v>
      </c>
      <c r="X283" t="n">
        <v>1.76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1.2571</v>
      </c>
      <c r="E284" t="n">
        <v>79.55</v>
      </c>
      <c r="F284" t="n">
        <v>75.89</v>
      </c>
      <c r="G284" t="n">
        <v>119.82</v>
      </c>
      <c r="H284" t="n">
        <v>1.65</v>
      </c>
      <c r="I284" t="n">
        <v>38</v>
      </c>
      <c r="J284" t="n">
        <v>193.26</v>
      </c>
      <c r="K284" t="n">
        <v>51.39</v>
      </c>
      <c r="L284" t="n">
        <v>18</v>
      </c>
      <c r="M284" t="n">
        <v>36</v>
      </c>
      <c r="N284" t="n">
        <v>38.86</v>
      </c>
      <c r="O284" t="n">
        <v>24068.93</v>
      </c>
      <c r="P284" t="n">
        <v>907.4299999999999</v>
      </c>
      <c r="Q284" t="n">
        <v>1220.54</v>
      </c>
      <c r="R284" t="n">
        <v>199.58</v>
      </c>
      <c r="S284" t="n">
        <v>112.51</v>
      </c>
      <c r="T284" t="n">
        <v>28969.67</v>
      </c>
      <c r="U284" t="n">
        <v>0.5600000000000001</v>
      </c>
      <c r="V284" t="n">
        <v>0.76</v>
      </c>
      <c r="W284" t="n">
        <v>7.31</v>
      </c>
      <c r="X284" t="n">
        <v>1.69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1.2589</v>
      </c>
      <c r="E285" t="n">
        <v>79.43000000000001</v>
      </c>
      <c r="F285" t="n">
        <v>75.84</v>
      </c>
      <c r="G285" t="n">
        <v>126.4</v>
      </c>
      <c r="H285" t="n">
        <v>1.73</v>
      </c>
      <c r="I285" t="n">
        <v>36</v>
      </c>
      <c r="J285" t="n">
        <v>194.8</v>
      </c>
      <c r="K285" t="n">
        <v>51.39</v>
      </c>
      <c r="L285" t="n">
        <v>19</v>
      </c>
      <c r="M285" t="n">
        <v>34</v>
      </c>
      <c r="N285" t="n">
        <v>39.41</v>
      </c>
      <c r="O285" t="n">
        <v>24259.23</v>
      </c>
      <c r="P285" t="n">
        <v>903.77</v>
      </c>
      <c r="Q285" t="n">
        <v>1220.54</v>
      </c>
      <c r="R285" t="n">
        <v>197.74</v>
      </c>
      <c r="S285" t="n">
        <v>112.51</v>
      </c>
      <c r="T285" t="n">
        <v>28058.13</v>
      </c>
      <c r="U285" t="n">
        <v>0.57</v>
      </c>
      <c r="V285" t="n">
        <v>0.76</v>
      </c>
      <c r="W285" t="n">
        <v>7.31</v>
      </c>
      <c r="X285" t="n">
        <v>1.64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1.2619</v>
      </c>
      <c r="E286" t="n">
        <v>79.25</v>
      </c>
      <c r="F286" t="n">
        <v>75.72</v>
      </c>
      <c r="G286" t="n">
        <v>133.63</v>
      </c>
      <c r="H286" t="n">
        <v>1.81</v>
      </c>
      <c r="I286" t="n">
        <v>34</v>
      </c>
      <c r="J286" t="n">
        <v>196.35</v>
      </c>
      <c r="K286" t="n">
        <v>51.39</v>
      </c>
      <c r="L286" t="n">
        <v>20</v>
      </c>
      <c r="M286" t="n">
        <v>32</v>
      </c>
      <c r="N286" t="n">
        <v>39.96</v>
      </c>
      <c r="O286" t="n">
        <v>24450.27</v>
      </c>
      <c r="P286" t="n">
        <v>897.64</v>
      </c>
      <c r="Q286" t="n">
        <v>1220.55</v>
      </c>
      <c r="R286" t="n">
        <v>193.75</v>
      </c>
      <c r="S286" t="n">
        <v>112.51</v>
      </c>
      <c r="T286" t="n">
        <v>26076.65</v>
      </c>
      <c r="U286" t="n">
        <v>0.58</v>
      </c>
      <c r="V286" t="n">
        <v>0.76</v>
      </c>
      <c r="W286" t="n">
        <v>7.31</v>
      </c>
      <c r="X286" t="n">
        <v>1.52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1.2644</v>
      </c>
      <c r="E287" t="n">
        <v>79.09</v>
      </c>
      <c r="F287" t="n">
        <v>75.63</v>
      </c>
      <c r="G287" t="n">
        <v>141.81</v>
      </c>
      <c r="H287" t="n">
        <v>1.88</v>
      </c>
      <c r="I287" t="n">
        <v>32</v>
      </c>
      <c r="J287" t="n">
        <v>197.9</v>
      </c>
      <c r="K287" t="n">
        <v>51.39</v>
      </c>
      <c r="L287" t="n">
        <v>21</v>
      </c>
      <c r="M287" t="n">
        <v>30</v>
      </c>
      <c r="N287" t="n">
        <v>40.51</v>
      </c>
      <c r="O287" t="n">
        <v>24642.07</v>
      </c>
      <c r="P287" t="n">
        <v>895.04</v>
      </c>
      <c r="Q287" t="n">
        <v>1220.54</v>
      </c>
      <c r="R287" t="n">
        <v>190.43</v>
      </c>
      <c r="S287" t="n">
        <v>112.51</v>
      </c>
      <c r="T287" t="n">
        <v>24427.25</v>
      </c>
      <c r="U287" t="n">
        <v>0.59</v>
      </c>
      <c r="V287" t="n">
        <v>0.76</v>
      </c>
      <c r="W287" t="n">
        <v>7.31</v>
      </c>
      <c r="X287" t="n">
        <v>1.43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1.2673</v>
      </c>
      <c r="E288" t="n">
        <v>78.91</v>
      </c>
      <c r="F288" t="n">
        <v>75.52</v>
      </c>
      <c r="G288" t="n">
        <v>151.04</v>
      </c>
      <c r="H288" t="n">
        <v>1.96</v>
      </c>
      <c r="I288" t="n">
        <v>30</v>
      </c>
      <c r="J288" t="n">
        <v>199.46</v>
      </c>
      <c r="K288" t="n">
        <v>51.39</v>
      </c>
      <c r="L288" t="n">
        <v>22</v>
      </c>
      <c r="M288" t="n">
        <v>28</v>
      </c>
      <c r="N288" t="n">
        <v>41.07</v>
      </c>
      <c r="O288" t="n">
        <v>24834.62</v>
      </c>
      <c r="P288" t="n">
        <v>888.45</v>
      </c>
      <c r="Q288" t="n">
        <v>1220.54</v>
      </c>
      <c r="R288" t="n">
        <v>187.02</v>
      </c>
      <c r="S288" t="n">
        <v>112.51</v>
      </c>
      <c r="T288" t="n">
        <v>22731.38</v>
      </c>
      <c r="U288" t="n">
        <v>0.6</v>
      </c>
      <c r="V288" t="n">
        <v>0.76</v>
      </c>
      <c r="W288" t="n">
        <v>7.3</v>
      </c>
      <c r="X288" t="n">
        <v>1.32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1.2687</v>
      </c>
      <c r="E289" t="n">
        <v>78.81999999999999</v>
      </c>
      <c r="F289" t="n">
        <v>75.45999999999999</v>
      </c>
      <c r="G289" t="n">
        <v>156.13</v>
      </c>
      <c r="H289" t="n">
        <v>2.03</v>
      </c>
      <c r="I289" t="n">
        <v>29</v>
      </c>
      <c r="J289" t="n">
        <v>201.03</v>
      </c>
      <c r="K289" t="n">
        <v>51.39</v>
      </c>
      <c r="L289" t="n">
        <v>23</v>
      </c>
      <c r="M289" t="n">
        <v>27</v>
      </c>
      <c r="N289" t="n">
        <v>41.64</v>
      </c>
      <c r="O289" t="n">
        <v>25027.94</v>
      </c>
      <c r="P289" t="n">
        <v>885.74</v>
      </c>
      <c r="Q289" t="n">
        <v>1220.54</v>
      </c>
      <c r="R289" t="n">
        <v>185.12</v>
      </c>
      <c r="S289" t="n">
        <v>112.51</v>
      </c>
      <c r="T289" t="n">
        <v>21784.35</v>
      </c>
      <c r="U289" t="n">
        <v>0.61</v>
      </c>
      <c r="V289" t="n">
        <v>0.76</v>
      </c>
      <c r="W289" t="n">
        <v>7.29</v>
      </c>
      <c r="X289" t="n">
        <v>1.27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1.2698</v>
      </c>
      <c r="E290" t="n">
        <v>78.75</v>
      </c>
      <c r="F290" t="n">
        <v>75.43000000000001</v>
      </c>
      <c r="G290" t="n">
        <v>161.63</v>
      </c>
      <c r="H290" t="n">
        <v>2.1</v>
      </c>
      <c r="I290" t="n">
        <v>28</v>
      </c>
      <c r="J290" t="n">
        <v>202.61</v>
      </c>
      <c r="K290" t="n">
        <v>51.39</v>
      </c>
      <c r="L290" t="n">
        <v>24</v>
      </c>
      <c r="M290" t="n">
        <v>26</v>
      </c>
      <c r="N290" t="n">
        <v>42.21</v>
      </c>
      <c r="O290" t="n">
        <v>25222.04</v>
      </c>
      <c r="P290" t="n">
        <v>880.77</v>
      </c>
      <c r="Q290" t="n">
        <v>1220.54</v>
      </c>
      <c r="R290" t="n">
        <v>183.68</v>
      </c>
      <c r="S290" t="n">
        <v>112.51</v>
      </c>
      <c r="T290" t="n">
        <v>21068.78</v>
      </c>
      <c r="U290" t="n">
        <v>0.61</v>
      </c>
      <c r="V290" t="n">
        <v>0.76</v>
      </c>
      <c r="W290" t="n">
        <v>7.3</v>
      </c>
      <c r="X290" t="n">
        <v>1.23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1.2711</v>
      </c>
      <c r="E291" t="n">
        <v>78.67</v>
      </c>
      <c r="F291" t="n">
        <v>75.38</v>
      </c>
      <c r="G291" t="n">
        <v>167.52</v>
      </c>
      <c r="H291" t="n">
        <v>2.17</v>
      </c>
      <c r="I291" t="n">
        <v>27</v>
      </c>
      <c r="J291" t="n">
        <v>204.19</v>
      </c>
      <c r="K291" t="n">
        <v>51.39</v>
      </c>
      <c r="L291" t="n">
        <v>25</v>
      </c>
      <c r="M291" t="n">
        <v>25</v>
      </c>
      <c r="N291" t="n">
        <v>42.79</v>
      </c>
      <c r="O291" t="n">
        <v>25417.05</v>
      </c>
      <c r="P291" t="n">
        <v>877.29</v>
      </c>
      <c r="Q291" t="n">
        <v>1220.54</v>
      </c>
      <c r="R291" t="n">
        <v>182.66</v>
      </c>
      <c r="S291" t="n">
        <v>112.51</v>
      </c>
      <c r="T291" t="n">
        <v>20566.97</v>
      </c>
      <c r="U291" t="n">
        <v>0.62</v>
      </c>
      <c r="V291" t="n">
        <v>0.76</v>
      </c>
      <c r="W291" t="n">
        <v>7.28</v>
      </c>
      <c r="X291" t="n">
        <v>1.18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1.2742</v>
      </c>
      <c r="E292" t="n">
        <v>78.48</v>
      </c>
      <c r="F292" t="n">
        <v>75.26000000000001</v>
      </c>
      <c r="G292" t="n">
        <v>180.63</v>
      </c>
      <c r="H292" t="n">
        <v>2.24</v>
      </c>
      <c r="I292" t="n">
        <v>25</v>
      </c>
      <c r="J292" t="n">
        <v>205.77</v>
      </c>
      <c r="K292" t="n">
        <v>51.39</v>
      </c>
      <c r="L292" t="n">
        <v>26</v>
      </c>
      <c r="M292" t="n">
        <v>23</v>
      </c>
      <c r="N292" t="n">
        <v>43.38</v>
      </c>
      <c r="O292" t="n">
        <v>25612.75</v>
      </c>
      <c r="P292" t="n">
        <v>871.22</v>
      </c>
      <c r="Q292" t="n">
        <v>1220.54</v>
      </c>
      <c r="R292" t="n">
        <v>178.3</v>
      </c>
      <c r="S292" t="n">
        <v>112.51</v>
      </c>
      <c r="T292" t="n">
        <v>18397.32</v>
      </c>
      <c r="U292" t="n">
        <v>0.63</v>
      </c>
      <c r="V292" t="n">
        <v>0.76</v>
      </c>
      <c r="W292" t="n">
        <v>7.29</v>
      </c>
      <c r="X292" t="n">
        <v>1.06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1.2754</v>
      </c>
      <c r="E293" t="n">
        <v>78.41</v>
      </c>
      <c r="F293" t="n">
        <v>75.22</v>
      </c>
      <c r="G293" t="n">
        <v>188.06</v>
      </c>
      <c r="H293" t="n">
        <v>2.31</v>
      </c>
      <c r="I293" t="n">
        <v>24</v>
      </c>
      <c r="J293" t="n">
        <v>207.37</v>
      </c>
      <c r="K293" t="n">
        <v>51.39</v>
      </c>
      <c r="L293" t="n">
        <v>27</v>
      </c>
      <c r="M293" t="n">
        <v>22</v>
      </c>
      <c r="N293" t="n">
        <v>43.97</v>
      </c>
      <c r="O293" t="n">
        <v>25809.25</v>
      </c>
      <c r="P293" t="n">
        <v>867.22</v>
      </c>
      <c r="Q293" t="n">
        <v>1220.54</v>
      </c>
      <c r="R293" t="n">
        <v>176.99</v>
      </c>
      <c r="S293" t="n">
        <v>112.51</v>
      </c>
      <c r="T293" t="n">
        <v>17744.65</v>
      </c>
      <c r="U293" t="n">
        <v>0.64</v>
      </c>
      <c r="V293" t="n">
        <v>0.76</v>
      </c>
      <c r="W293" t="n">
        <v>7.28</v>
      </c>
      <c r="X293" t="n">
        <v>1.02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1.2749</v>
      </c>
      <c r="E294" t="n">
        <v>78.44</v>
      </c>
      <c r="F294" t="n">
        <v>75.25</v>
      </c>
      <c r="G294" t="n">
        <v>188.14</v>
      </c>
      <c r="H294" t="n">
        <v>2.38</v>
      </c>
      <c r="I294" t="n">
        <v>24</v>
      </c>
      <c r="J294" t="n">
        <v>208.97</v>
      </c>
      <c r="K294" t="n">
        <v>51.39</v>
      </c>
      <c r="L294" t="n">
        <v>28</v>
      </c>
      <c r="M294" t="n">
        <v>22</v>
      </c>
      <c r="N294" t="n">
        <v>44.57</v>
      </c>
      <c r="O294" t="n">
        <v>26006.56</v>
      </c>
      <c r="P294" t="n">
        <v>866.61</v>
      </c>
      <c r="Q294" t="n">
        <v>1220.54</v>
      </c>
      <c r="R294" t="n">
        <v>178.06</v>
      </c>
      <c r="S294" t="n">
        <v>112.51</v>
      </c>
      <c r="T294" t="n">
        <v>18280.34</v>
      </c>
      <c r="U294" t="n">
        <v>0.63</v>
      </c>
      <c r="V294" t="n">
        <v>0.76</v>
      </c>
      <c r="W294" t="n">
        <v>7.29</v>
      </c>
      <c r="X294" t="n">
        <v>1.05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1.276</v>
      </c>
      <c r="E295" t="n">
        <v>78.37</v>
      </c>
      <c r="F295" t="n">
        <v>75.22</v>
      </c>
      <c r="G295" t="n">
        <v>196.21</v>
      </c>
      <c r="H295" t="n">
        <v>2.45</v>
      </c>
      <c r="I295" t="n">
        <v>23</v>
      </c>
      <c r="J295" t="n">
        <v>210.57</v>
      </c>
      <c r="K295" t="n">
        <v>51.39</v>
      </c>
      <c r="L295" t="n">
        <v>29</v>
      </c>
      <c r="M295" t="n">
        <v>21</v>
      </c>
      <c r="N295" t="n">
        <v>45.18</v>
      </c>
      <c r="O295" t="n">
        <v>26204.71</v>
      </c>
      <c r="P295" t="n">
        <v>863.02</v>
      </c>
      <c r="Q295" t="n">
        <v>1220.54</v>
      </c>
      <c r="R295" t="n">
        <v>176.76</v>
      </c>
      <c r="S295" t="n">
        <v>112.51</v>
      </c>
      <c r="T295" t="n">
        <v>17636.07</v>
      </c>
      <c r="U295" t="n">
        <v>0.64</v>
      </c>
      <c r="V295" t="n">
        <v>0.76</v>
      </c>
      <c r="W295" t="n">
        <v>7.28</v>
      </c>
      <c r="X295" t="n">
        <v>1.02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1.2775</v>
      </c>
      <c r="E296" t="n">
        <v>78.28</v>
      </c>
      <c r="F296" t="n">
        <v>75.16</v>
      </c>
      <c r="G296" t="n">
        <v>204.98</v>
      </c>
      <c r="H296" t="n">
        <v>2.51</v>
      </c>
      <c r="I296" t="n">
        <v>22</v>
      </c>
      <c r="J296" t="n">
        <v>212.19</v>
      </c>
      <c r="K296" t="n">
        <v>51.39</v>
      </c>
      <c r="L296" t="n">
        <v>30</v>
      </c>
      <c r="M296" t="n">
        <v>20</v>
      </c>
      <c r="N296" t="n">
        <v>45.79</v>
      </c>
      <c r="O296" t="n">
        <v>26403.69</v>
      </c>
      <c r="P296" t="n">
        <v>860.13</v>
      </c>
      <c r="Q296" t="n">
        <v>1220.54</v>
      </c>
      <c r="R296" t="n">
        <v>174.62</v>
      </c>
      <c r="S296" t="n">
        <v>112.51</v>
      </c>
      <c r="T296" t="n">
        <v>16571.28</v>
      </c>
      <c r="U296" t="n">
        <v>0.64</v>
      </c>
      <c r="V296" t="n">
        <v>0.76</v>
      </c>
      <c r="W296" t="n">
        <v>7.29</v>
      </c>
      <c r="X296" t="n">
        <v>0.96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1.2786</v>
      </c>
      <c r="E297" t="n">
        <v>78.20999999999999</v>
      </c>
      <c r="F297" t="n">
        <v>75.13</v>
      </c>
      <c r="G297" t="n">
        <v>214.65</v>
      </c>
      <c r="H297" t="n">
        <v>2.58</v>
      </c>
      <c r="I297" t="n">
        <v>21</v>
      </c>
      <c r="J297" t="n">
        <v>213.81</v>
      </c>
      <c r="K297" t="n">
        <v>51.39</v>
      </c>
      <c r="L297" t="n">
        <v>31</v>
      </c>
      <c r="M297" t="n">
        <v>19</v>
      </c>
      <c r="N297" t="n">
        <v>46.41</v>
      </c>
      <c r="O297" t="n">
        <v>26603.52</v>
      </c>
      <c r="P297" t="n">
        <v>857</v>
      </c>
      <c r="Q297" t="n">
        <v>1220.54</v>
      </c>
      <c r="R297" t="n">
        <v>173.76</v>
      </c>
      <c r="S297" t="n">
        <v>112.51</v>
      </c>
      <c r="T297" t="n">
        <v>16147.44</v>
      </c>
      <c r="U297" t="n">
        <v>0.65</v>
      </c>
      <c r="V297" t="n">
        <v>0.76</v>
      </c>
      <c r="W297" t="n">
        <v>7.28</v>
      </c>
      <c r="X297" t="n">
        <v>0.93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1.2802</v>
      </c>
      <c r="E298" t="n">
        <v>78.11</v>
      </c>
      <c r="F298" t="n">
        <v>75.06</v>
      </c>
      <c r="G298" t="n">
        <v>225.19</v>
      </c>
      <c r="H298" t="n">
        <v>2.64</v>
      </c>
      <c r="I298" t="n">
        <v>20</v>
      </c>
      <c r="J298" t="n">
        <v>215.43</v>
      </c>
      <c r="K298" t="n">
        <v>51.39</v>
      </c>
      <c r="L298" t="n">
        <v>32</v>
      </c>
      <c r="M298" t="n">
        <v>18</v>
      </c>
      <c r="N298" t="n">
        <v>47.04</v>
      </c>
      <c r="O298" t="n">
        <v>26804.21</v>
      </c>
      <c r="P298" t="n">
        <v>849.8099999999999</v>
      </c>
      <c r="Q298" t="n">
        <v>1220.54</v>
      </c>
      <c r="R298" t="n">
        <v>171.49</v>
      </c>
      <c r="S298" t="n">
        <v>112.51</v>
      </c>
      <c r="T298" t="n">
        <v>15013.79</v>
      </c>
      <c r="U298" t="n">
        <v>0.66</v>
      </c>
      <c r="V298" t="n">
        <v>0.76</v>
      </c>
      <c r="W298" t="n">
        <v>7.28</v>
      </c>
      <c r="X298" t="n">
        <v>0.86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1.2804</v>
      </c>
      <c r="E299" t="n">
        <v>78.09999999999999</v>
      </c>
      <c r="F299" t="n">
        <v>75.05</v>
      </c>
      <c r="G299" t="n">
        <v>225.15</v>
      </c>
      <c r="H299" t="n">
        <v>2.7</v>
      </c>
      <c r="I299" t="n">
        <v>20</v>
      </c>
      <c r="J299" t="n">
        <v>217.07</v>
      </c>
      <c r="K299" t="n">
        <v>51.39</v>
      </c>
      <c r="L299" t="n">
        <v>33</v>
      </c>
      <c r="M299" t="n">
        <v>18</v>
      </c>
      <c r="N299" t="n">
        <v>47.68</v>
      </c>
      <c r="O299" t="n">
        <v>27005.77</v>
      </c>
      <c r="P299" t="n">
        <v>849.36</v>
      </c>
      <c r="Q299" t="n">
        <v>1220.54</v>
      </c>
      <c r="R299" t="n">
        <v>171.3</v>
      </c>
      <c r="S299" t="n">
        <v>112.51</v>
      </c>
      <c r="T299" t="n">
        <v>14919.83</v>
      </c>
      <c r="U299" t="n">
        <v>0.66</v>
      </c>
      <c r="V299" t="n">
        <v>0.76</v>
      </c>
      <c r="W299" t="n">
        <v>7.27</v>
      </c>
      <c r="X299" t="n">
        <v>0.85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1.2816</v>
      </c>
      <c r="E300" t="n">
        <v>78.03</v>
      </c>
      <c r="F300" t="n">
        <v>75.01000000000001</v>
      </c>
      <c r="G300" t="n">
        <v>236.87</v>
      </c>
      <c r="H300" t="n">
        <v>2.76</v>
      </c>
      <c r="I300" t="n">
        <v>19</v>
      </c>
      <c r="J300" t="n">
        <v>218.71</v>
      </c>
      <c r="K300" t="n">
        <v>51.39</v>
      </c>
      <c r="L300" t="n">
        <v>34</v>
      </c>
      <c r="M300" t="n">
        <v>17</v>
      </c>
      <c r="N300" t="n">
        <v>48.32</v>
      </c>
      <c r="O300" t="n">
        <v>27208.22</v>
      </c>
      <c r="P300" t="n">
        <v>843.84</v>
      </c>
      <c r="Q300" t="n">
        <v>1220.57</v>
      </c>
      <c r="R300" t="n">
        <v>169.72</v>
      </c>
      <c r="S300" t="n">
        <v>112.51</v>
      </c>
      <c r="T300" t="n">
        <v>14137.23</v>
      </c>
      <c r="U300" t="n">
        <v>0.66</v>
      </c>
      <c r="V300" t="n">
        <v>0.76</v>
      </c>
      <c r="W300" t="n">
        <v>7.28</v>
      </c>
      <c r="X300" t="n">
        <v>0.8100000000000001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1.2814</v>
      </c>
      <c r="E301" t="n">
        <v>78.04000000000001</v>
      </c>
      <c r="F301" t="n">
        <v>75.03</v>
      </c>
      <c r="G301" t="n">
        <v>236.92</v>
      </c>
      <c r="H301" t="n">
        <v>2.82</v>
      </c>
      <c r="I301" t="n">
        <v>19</v>
      </c>
      <c r="J301" t="n">
        <v>220.36</v>
      </c>
      <c r="K301" t="n">
        <v>51.39</v>
      </c>
      <c r="L301" t="n">
        <v>35</v>
      </c>
      <c r="M301" t="n">
        <v>17</v>
      </c>
      <c r="N301" t="n">
        <v>48.97</v>
      </c>
      <c r="O301" t="n">
        <v>27411.55</v>
      </c>
      <c r="P301" t="n">
        <v>838.61</v>
      </c>
      <c r="Q301" t="n">
        <v>1220.54</v>
      </c>
      <c r="R301" t="n">
        <v>170.34</v>
      </c>
      <c r="S301" t="n">
        <v>112.51</v>
      </c>
      <c r="T301" t="n">
        <v>14446.79</v>
      </c>
      <c r="U301" t="n">
        <v>0.66</v>
      </c>
      <c r="V301" t="n">
        <v>0.76</v>
      </c>
      <c r="W301" t="n">
        <v>7.28</v>
      </c>
      <c r="X301" t="n">
        <v>0.83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1.2826</v>
      </c>
      <c r="E302" t="n">
        <v>77.97</v>
      </c>
      <c r="F302" t="n">
        <v>74.98</v>
      </c>
      <c r="G302" t="n">
        <v>249.94</v>
      </c>
      <c r="H302" t="n">
        <v>2.88</v>
      </c>
      <c r="I302" t="n">
        <v>18</v>
      </c>
      <c r="J302" t="n">
        <v>222.01</v>
      </c>
      <c r="K302" t="n">
        <v>51.39</v>
      </c>
      <c r="L302" t="n">
        <v>36</v>
      </c>
      <c r="M302" t="n">
        <v>15</v>
      </c>
      <c r="N302" t="n">
        <v>49.62</v>
      </c>
      <c r="O302" t="n">
        <v>27615.8</v>
      </c>
      <c r="P302" t="n">
        <v>836.4400000000001</v>
      </c>
      <c r="Q302" t="n">
        <v>1220.54</v>
      </c>
      <c r="R302" t="n">
        <v>168.78</v>
      </c>
      <c r="S302" t="n">
        <v>112.51</v>
      </c>
      <c r="T302" t="n">
        <v>13668.07</v>
      </c>
      <c r="U302" t="n">
        <v>0.67</v>
      </c>
      <c r="V302" t="n">
        <v>0.77</v>
      </c>
      <c r="W302" t="n">
        <v>7.28</v>
      </c>
      <c r="X302" t="n">
        <v>0.78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1.2825</v>
      </c>
      <c r="E303" t="n">
        <v>77.97</v>
      </c>
      <c r="F303" t="n">
        <v>74.98999999999999</v>
      </c>
      <c r="G303" t="n">
        <v>249.96</v>
      </c>
      <c r="H303" t="n">
        <v>2.94</v>
      </c>
      <c r="I303" t="n">
        <v>18</v>
      </c>
      <c r="J303" t="n">
        <v>223.68</v>
      </c>
      <c r="K303" t="n">
        <v>51.39</v>
      </c>
      <c r="L303" t="n">
        <v>37</v>
      </c>
      <c r="M303" t="n">
        <v>15</v>
      </c>
      <c r="N303" t="n">
        <v>50.29</v>
      </c>
      <c r="O303" t="n">
        <v>27821.09</v>
      </c>
      <c r="P303" t="n">
        <v>833.97</v>
      </c>
      <c r="Q303" t="n">
        <v>1220.54</v>
      </c>
      <c r="R303" t="n">
        <v>168.91</v>
      </c>
      <c r="S303" t="n">
        <v>112.51</v>
      </c>
      <c r="T303" t="n">
        <v>13733.27</v>
      </c>
      <c r="U303" t="n">
        <v>0.67</v>
      </c>
      <c r="V303" t="n">
        <v>0.77</v>
      </c>
      <c r="W303" t="n">
        <v>7.28</v>
      </c>
      <c r="X303" t="n">
        <v>0.79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1.2842</v>
      </c>
      <c r="E304" t="n">
        <v>77.87</v>
      </c>
      <c r="F304" t="n">
        <v>74.92</v>
      </c>
      <c r="G304" t="n">
        <v>264.42</v>
      </c>
      <c r="H304" t="n">
        <v>3</v>
      </c>
      <c r="I304" t="n">
        <v>17</v>
      </c>
      <c r="J304" t="n">
        <v>225.35</v>
      </c>
      <c r="K304" t="n">
        <v>51.39</v>
      </c>
      <c r="L304" t="n">
        <v>38</v>
      </c>
      <c r="M304" t="n">
        <v>13</v>
      </c>
      <c r="N304" t="n">
        <v>50.96</v>
      </c>
      <c r="O304" t="n">
        <v>28027.19</v>
      </c>
      <c r="P304" t="n">
        <v>830.97</v>
      </c>
      <c r="Q304" t="n">
        <v>1220.55</v>
      </c>
      <c r="R304" t="n">
        <v>166.71</v>
      </c>
      <c r="S304" t="n">
        <v>112.51</v>
      </c>
      <c r="T304" t="n">
        <v>12639.11</v>
      </c>
      <c r="U304" t="n">
        <v>0.67</v>
      </c>
      <c r="V304" t="n">
        <v>0.77</v>
      </c>
      <c r="W304" t="n">
        <v>7.27</v>
      </c>
      <c r="X304" t="n">
        <v>0.72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1.2843</v>
      </c>
      <c r="E305" t="n">
        <v>77.86</v>
      </c>
      <c r="F305" t="n">
        <v>74.91</v>
      </c>
      <c r="G305" t="n">
        <v>264.4</v>
      </c>
      <c r="H305" t="n">
        <v>3.05</v>
      </c>
      <c r="I305" t="n">
        <v>17</v>
      </c>
      <c r="J305" t="n">
        <v>227.03</v>
      </c>
      <c r="K305" t="n">
        <v>51.39</v>
      </c>
      <c r="L305" t="n">
        <v>39</v>
      </c>
      <c r="M305" t="n">
        <v>11</v>
      </c>
      <c r="N305" t="n">
        <v>51.64</v>
      </c>
      <c r="O305" t="n">
        <v>28234.24</v>
      </c>
      <c r="P305" t="n">
        <v>829.58</v>
      </c>
      <c r="Q305" t="n">
        <v>1220.54</v>
      </c>
      <c r="R305" t="n">
        <v>166.34</v>
      </c>
      <c r="S305" t="n">
        <v>112.51</v>
      </c>
      <c r="T305" t="n">
        <v>12456.21</v>
      </c>
      <c r="U305" t="n">
        <v>0.68</v>
      </c>
      <c r="V305" t="n">
        <v>0.77</v>
      </c>
      <c r="W305" t="n">
        <v>7.28</v>
      </c>
      <c r="X305" t="n">
        <v>0.71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1.2854</v>
      </c>
      <c r="E306" t="n">
        <v>77.8</v>
      </c>
      <c r="F306" t="n">
        <v>74.88</v>
      </c>
      <c r="G306" t="n">
        <v>280.81</v>
      </c>
      <c r="H306" t="n">
        <v>3.11</v>
      </c>
      <c r="I306" t="n">
        <v>16</v>
      </c>
      <c r="J306" t="n">
        <v>228.71</v>
      </c>
      <c r="K306" t="n">
        <v>51.39</v>
      </c>
      <c r="L306" t="n">
        <v>40</v>
      </c>
      <c r="M306" t="n">
        <v>7</v>
      </c>
      <c r="N306" t="n">
        <v>52.32</v>
      </c>
      <c r="O306" t="n">
        <v>28442.24</v>
      </c>
      <c r="P306" t="n">
        <v>825.35</v>
      </c>
      <c r="Q306" t="n">
        <v>1220.54</v>
      </c>
      <c r="R306" t="n">
        <v>165.15</v>
      </c>
      <c r="S306" t="n">
        <v>112.51</v>
      </c>
      <c r="T306" t="n">
        <v>11866.34</v>
      </c>
      <c r="U306" t="n">
        <v>0.68</v>
      </c>
      <c r="V306" t="n">
        <v>0.77</v>
      </c>
      <c r="W306" t="n">
        <v>7.28</v>
      </c>
      <c r="X306" t="n">
        <v>0.68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1.0225</v>
      </c>
      <c r="E307" t="n">
        <v>97.8</v>
      </c>
      <c r="F307" t="n">
        <v>91.53</v>
      </c>
      <c r="G307" t="n">
        <v>14.84</v>
      </c>
      <c r="H307" t="n">
        <v>0.34</v>
      </c>
      <c r="I307" t="n">
        <v>370</v>
      </c>
      <c r="J307" t="n">
        <v>51.33</v>
      </c>
      <c r="K307" t="n">
        <v>24.83</v>
      </c>
      <c r="L307" t="n">
        <v>1</v>
      </c>
      <c r="M307" t="n">
        <v>368</v>
      </c>
      <c r="N307" t="n">
        <v>5.51</v>
      </c>
      <c r="O307" t="n">
        <v>6564.78</v>
      </c>
      <c r="P307" t="n">
        <v>509.55</v>
      </c>
      <c r="Q307" t="n">
        <v>1220.67</v>
      </c>
      <c r="R307" t="n">
        <v>728.08</v>
      </c>
      <c r="S307" t="n">
        <v>112.51</v>
      </c>
      <c r="T307" t="n">
        <v>291559.81</v>
      </c>
      <c r="U307" t="n">
        <v>0.15</v>
      </c>
      <c r="V307" t="n">
        <v>0.63</v>
      </c>
      <c r="W307" t="n">
        <v>7.89</v>
      </c>
      <c r="X307" t="n">
        <v>17.32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1.1744</v>
      </c>
      <c r="E308" t="n">
        <v>85.15000000000001</v>
      </c>
      <c r="F308" t="n">
        <v>81.47</v>
      </c>
      <c r="G308" t="n">
        <v>30.94</v>
      </c>
      <c r="H308" t="n">
        <v>0.66</v>
      </c>
      <c r="I308" t="n">
        <v>158</v>
      </c>
      <c r="J308" t="n">
        <v>52.47</v>
      </c>
      <c r="K308" t="n">
        <v>24.83</v>
      </c>
      <c r="L308" t="n">
        <v>2</v>
      </c>
      <c r="M308" t="n">
        <v>156</v>
      </c>
      <c r="N308" t="n">
        <v>5.64</v>
      </c>
      <c r="O308" t="n">
        <v>6705.1</v>
      </c>
      <c r="P308" t="n">
        <v>434.68</v>
      </c>
      <c r="Q308" t="n">
        <v>1220.55</v>
      </c>
      <c r="R308" t="n">
        <v>388.99</v>
      </c>
      <c r="S308" t="n">
        <v>112.51</v>
      </c>
      <c r="T308" t="n">
        <v>123073.87</v>
      </c>
      <c r="U308" t="n">
        <v>0.29</v>
      </c>
      <c r="V308" t="n">
        <v>0.7</v>
      </c>
      <c r="W308" t="n">
        <v>7.5</v>
      </c>
      <c r="X308" t="n">
        <v>7.27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1.2266</v>
      </c>
      <c r="E309" t="n">
        <v>81.52</v>
      </c>
      <c r="F309" t="n">
        <v>78.59</v>
      </c>
      <c r="G309" t="n">
        <v>48.61</v>
      </c>
      <c r="H309" t="n">
        <v>0.97</v>
      </c>
      <c r="I309" t="n">
        <v>97</v>
      </c>
      <c r="J309" t="n">
        <v>53.61</v>
      </c>
      <c r="K309" t="n">
        <v>24.83</v>
      </c>
      <c r="L309" t="n">
        <v>3</v>
      </c>
      <c r="M309" t="n">
        <v>94</v>
      </c>
      <c r="N309" t="n">
        <v>5.78</v>
      </c>
      <c r="O309" t="n">
        <v>6845.59</v>
      </c>
      <c r="P309" t="n">
        <v>400.01</v>
      </c>
      <c r="Q309" t="n">
        <v>1220.56</v>
      </c>
      <c r="R309" t="n">
        <v>291.14</v>
      </c>
      <c r="S309" t="n">
        <v>112.51</v>
      </c>
      <c r="T309" t="n">
        <v>74457.75</v>
      </c>
      <c r="U309" t="n">
        <v>0.39</v>
      </c>
      <c r="V309" t="n">
        <v>0.73</v>
      </c>
      <c r="W309" t="n">
        <v>7.4</v>
      </c>
      <c r="X309" t="n">
        <v>4.39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1.2503</v>
      </c>
      <c r="E310" t="n">
        <v>79.98</v>
      </c>
      <c r="F310" t="n">
        <v>77.38</v>
      </c>
      <c r="G310" t="n">
        <v>66.33</v>
      </c>
      <c r="H310" t="n">
        <v>1.27</v>
      </c>
      <c r="I310" t="n">
        <v>70</v>
      </c>
      <c r="J310" t="n">
        <v>54.75</v>
      </c>
      <c r="K310" t="n">
        <v>24.83</v>
      </c>
      <c r="L310" t="n">
        <v>4</v>
      </c>
      <c r="M310" t="n">
        <v>50</v>
      </c>
      <c r="N310" t="n">
        <v>5.92</v>
      </c>
      <c r="O310" t="n">
        <v>6986.39</v>
      </c>
      <c r="P310" t="n">
        <v>374.96</v>
      </c>
      <c r="Q310" t="n">
        <v>1220.57</v>
      </c>
      <c r="R310" t="n">
        <v>249.5</v>
      </c>
      <c r="S310" t="n">
        <v>112.51</v>
      </c>
      <c r="T310" t="n">
        <v>53772.33</v>
      </c>
      <c r="U310" t="n">
        <v>0.45</v>
      </c>
      <c r="V310" t="n">
        <v>0.74</v>
      </c>
      <c r="W310" t="n">
        <v>7.38</v>
      </c>
      <c r="X310" t="n">
        <v>3.18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1.256</v>
      </c>
      <c r="E311" t="n">
        <v>79.62</v>
      </c>
      <c r="F311" t="n">
        <v>77.09999999999999</v>
      </c>
      <c r="G311" t="n">
        <v>73.43000000000001</v>
      </c>
      <c r="H311" t="n">
        <v>1.55</v>
      </c>
      <c r="I311" t="n">
        <v>63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369.6</v>
      </c>
      <c r="Q311" t="n">
        <v>1220.57</v>
      </c>
      <c r="R311" t="n">
        <v>237.91</v>
      </c>
      <c r="S311" t="n">
        <v>112.51</v>
      </c>
      <c r="T311" t="n">
        <v>48012.28</v>
      </c>
      <c r="U311" t="n">
        <v>0.47</v>
      </c>
      <c r="V311" t="n">
        <v>0.74</v>
      </c>
      <c r="W311" t="n">
        <v>7.43</v>
      </c>
      <c r="X311" t="n">
        <v>2.9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1.2571</v>
      </c>
      <c r="E312" t="n">
        <v>79.55</v>
      </c>
      <c r="F312" t="n">
        <v>77.04000000000001</v>
      </c>
      <c r="G312" t="n">
        <v>74.56</v>
      </c>
      <c r="H312" t="n">
        <v>1.82</v>
      </c>
      <c r="I312" t="n">
        <v>62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375.89</v>
      </c>
      <c r="Q312" t="n">
        <v>1220.63</v>
      </c>
      <c r="R312" t="n">
        <v>235.55</v>
      </c>
      <c r="S312" t="n">
        <v>112.51</v>
      </c>
      <c r="T312" t="n">
        <v>46836.89</v>
      </c>
      <c r="U312" t="n">
        <v>0.48</v>
      </c>
      <c r="V312" t="n">
        <v>0.74</v>
      </c>
      <c r="W312" t="n">
        <v>7.43</v>
      </c>
      <c r="X312" t="n">
        <v>2.84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0.6639</v>
      </c>
      <c r="E313" t="n">
        <v>150.62</v>
      </c>
      <c r="F313" t="n">
        <v>121.87</v>
      </c>
      <c r="G313" t="n">
        <v>7.49</v>
      </c>
      <c r="H313" t="n">
        <v>0.13</v>
      </c>
      <c r="I313" t="n">
        <v>976</v>
      </c>
      <c r="J313" t="n">
        <v>133.21</v>
      </c>
      <c r="K313" t="n">
        <v>46.47</v>
      </c>
      <c r="L313" t="n">
        <v>1</v>
      </c>
      <c r="M313" t="n">
        <v>974</v>
      </c>
      <c r="N313" t="n">
        <v>20.75</v>
      </c>
      <c r="O313" t="n">
        <v>16663.42</v>
      </c>
      <c r="P313" t="n">
        <v>1332.33</v>
      </c>
      <c r="Q313" t="n">
        <v>1220.92</v>
      </c>
      <c r="R313" t="n">
        <v>1761.44</v>
      </c>
      <c r="S313" t="n">
        <v>112.51</v>
      </c>
      <c r="T313" t="n">
        <v>805211.05</v>
      </c>
      <c r="U313" t="n">
        <v>0.06</v>
      </c>
      <c r="V313" t="n">
        <v>0.47</v>
      </c>
      <c r="W313" t="n">
        <v>8.84</v>
      </c>
      <c r="X313" t="n">
        <v>47.65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0.9722</v>
      </c>
      <c r="E314" t="n">
        <v>102.86</v>
      </c>
      <c r="F314" t="n">
        <v>90.93000000000001</v>
      </c>
      <c r="G314" t="n">
        <v>15.24</v>
      </c>
      <c r="H314" t="n">
        <v>0.26</v>
      </c>
      <c r="I314" t="n">
        <v>358</v>
      </c>
      <c r="J314" t="n">
        <v>134.55</v>
      </c>
      <c r="K314" t="n">
        <v>46.47</v>
      </c>
      <c r="L314" t="n">
        <v>2</v>
      </c>
      <c r="M314" t="n">
        <v>356</v>
      </c>
      <c r="N314" t="n">
        <v>21.09</v>
      </c>
      <c r="O314" t="n">
        <v>16828.84</v>
      </c>
      <c r="P314" t="n">
        <v>987.74</v>
      </c>
      <c r="Q314" t="n">
        <v>1220.62</v>
      </c>
      <c r="R314" t="n">
        <v>708.71</v>
      </c>
      <c r="S314" t="n">
        <v>112.51</v>
      </c>
      <c r="T314" t="n">
        <v>281934.84</v>
      </c>
      <c r="U314" t="n">
        <v>0.16</v>
      </c>
      <c r="V314" t="n">
        <v>0.63</v>
      </c>
      <c r="W314" t="n">
        <v>7.84</v>
      </c>
      <c r="X314" t="n">
        <v>16.73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1.0807</v>
      </c>
      <c r="E315" t="n">
        <v>92.53</v>
      </c>
      <c r="F315" t="n">
        <v>84.36</v>
      </c>
      <c r="G315" t="n">
        <v>23.01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910.63</v>
      </c>
      <c r="Q315" t="n">
        <v>1220.57</v>
      </c>
      <c r="R315" t="n">
        <v>485.92</v>
      </c>
      <c r="S315" t="n">
        <v>112.51</v>
      </c>
      <c r="T315" t="n">
        <v>171231.51</v>
      </c>
      <c r="U315" t="n">
        <v>0.23</v>
      </c>
      <c r="V315" t="n">
        <v>0.68</v>
      </c>
      <c r="W315" t="n">
        <v>7.62</v>
      </c>
      <c r="X315" t="n">
        <v>10.16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1.1374</v>
      </c>
      <c r="E316" t="n">
        <v>87.92</v>
      </c>
      <c r="F316" t="n">
        <v>81.43000000000001</v>
      </c>
      <c r="G316" t="n">
        <v>30.92</v>
      </c>
      <c r="H316" t="n">
        <v>0.52</v>
      </c>
      <c r="I316" t="n">
        <v>158</v>
      </c>
      <c r="J316" t="n">
        <v>137.25</v>
      </c>
      <c r="K316" t="n">
        <v>46.47</v>
      </c>
      <c r="L316" t="n">
        <v>4</v>
      </c>
      <c r="M316" t="n">
        <v>156</v>
      </c>
      <c r="N316" t="n">
        <v>21.78</v>
      </c>
      <c r="O316" t="n">
        <v>17160.92</v>
      </c>
      <c r="P316" t="n">
        <v>873.52</v>
      </c>
      <c r="Q316" t="n">
        <v>1220.6</v>
      </c>
      <c r="R316" t="n">
        <v>387.29</v>
      </c>
      <c r="S316" t="n">
        <v>112.51</v>
      </c>
      <c r="T316" t="n">
        <v>122226.31</v>
      </c>
      <c r="U316" t="n">
        <v>0.29</v>
      </c>
      <c r="V316" t="n">
        <v>0.7</v>
      </c>
      <c r="W316" t="n">
        <v>7.5</v>
      </c>
      <c r="X316" t="n">
        <v>7.23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1.1712</v>
      </c>
      <c r="E317" t="n">
        <v>85.39</v>
      </c>
      <c r="F317" t="n">
        <v>79.83</v>
      </c>
      <c r="G317" t="n">
        <v>38.63</v>
      </c>
      <c r="H317" t="n">
        <v>0.64</v>
      </c>
      <c r="I317" t="n">
        <v>124</v>
      </c>
      <c r="J317" t="n">
        <v>138.6</v>
      </c>
      <c r="K317" t="n">
        <v>46.47</v>
      </c>
      <c r="L317" t="n">
        <v>5</v>
      </c>
      <c r="M317" t="n">
        <v>122</v>
      </c>
      <c r="N317" t="n">
        <v>22.13</v>
      </c>
      <c r="O317" t="n">
        <v>17327.69</v>
      </c>
      <c r="P317" t="n">
        <v>850.8</v>
      </c>
      <c r="Q317" t="n">
        <v>1220.56</v>
      </c>
      <c r="R317" t="n">
        <v>333.15</v>
      </c>
      <c r="S317" t="n">
        <v>112.51</v>
      </c>
      <c r="T317" t="n">
        <v>95325.66</v>
      </c>
      <c r="U317" t="n">
        <v>0.34</v>
      </c>
      <c r="V317" t="n">
        <v>0.72</v>
      </c>
      <c r="W317" t="n">
        <v>7.44</v>
      </c>
      <c r="X317" t="n">
        <v>5.63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1.1944</v>
      </c>
      <c r="E318" t="n">
        <v>83.72</v>
      </c>
      <c r="F318" t="n">
        <v>78.79000000000001</v>
      </c>
      <c r="G318" t="n">
        <v>46.81</v>
      </c>
      <c r="H318" t="n">
        <v>0.76</v>
      </c>
      <c r="I318" t="n">
        <v>101</v>
      </c>
      <c r="J318" t="n">
        <v>139.95</v>
      </c>
      <c r="K318" t="n">
        <v>46.47</v>
      </c>
      <c r="L318" t="n">
        <v>6</v>
      </c>
      <c r="M318" t="n">
        <v>99</v>
      </c>
      <c r="N318" t="n">
        <v>22.49</v>
      </c>
      <c r="O318" t="n">
        <v>17494.97</v>
      </c>
      <c r="P318" t="n">
        <v>835</v>
      </c>
      <c r="Q318" t="n">
        <v>1220.56</v>
      </c>
      <c r="R318" t="n">
        <v>297.89</v>
      </c>
      <c r="S318" t="n">
        <v>112.51</v>
      </c>
      <c r="T318" t="n">
        <v>77809.5</v>
      </c>
      <c r="U318" t="n">
        <v>0.38</v>
      </c>
      <c r="V318" t="n">
        <v>0.73</v>
      </c>
      <c r="W318" t="n">
        <v>7.41</v>
      </c>
      <c r="X318" t="n">
        <v>4.59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1.2098</v>
      </c>
      <c r="E319" t="n">
        <v>82.66</v>
      </c>
      <c r="F319" t="n">
        <v>78.13</v>
      </c>
      <c r="G319" t="n">
        <v>54.51</v>
      </c>
      <c r="H319" t="n">
        <v>0.88</v>
      </c>
      <c r="I319" t="n">
        <v>86</v>
      </c>
      <c r="J319" t="n">
        <v>141.31</v>
      </c>
      <c r="K319" t="n">
        <v>46.47</v>
      </c>
      <c r="L319" t="n">
        <v>7</v>
      </c>
      <c r="M319" t="n">
        <v>84</v>
      </c>
      <c r="N319" t="n">
        <v>22.85</v>
      </c>
      <c r="O319" t="n">
        <v>17662.75</v>
      </c>
      <c r="P319" t="n">
        <v>821.99</v>
      </c>
      <c r="Q319" t="n">
        <v>1220.54</v>
      </c>
      <c r="R319" t="n">
        <v>275.51</v>
      </c>
      <c r="S319" t="n">
        <v>112.51</v>
      </c>
      <c r="T319" t="n">
        <v>66697.50999999999</v>
      </c>
      <c r="U319" t="n">
        <v>0.41</v>
      </c>
      <c r="V319" t="n">
        <v>0.73</v>
      </c>
      <c r="W319" t="n">
        <v>7.39</v>
      </c>
      <c r="X319" t="n">
        <v>3.94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1.2237</v>
      </c>
      <c r="E320" t="n">
        <v>81.72</v>
      </c>
      <c r="F320" t="n">
        <v>77.53</v>
      </c>
      <c r="G320" t="n">
        <v>62.86</v>
      </c>
      <c r="H320" t="n">
        <v>0.99</v>
      </c>
      <c r="I320" t="n">
        <v>74</v>
      </c>
      <c r="J320" t="n">
        <v>142.68</v>
      </c>
      <c r="K320" t="n">
        <v>46.47</v>
      </c>
      <c r="L320" t="n">
        <v>8</v>
      </c>
      <c r="M320" t="n">
        <v>72</v>
      </c>
      <c r="N320" t="n">
        <v>23.21</v>
      </c>
      <c r="O320" t="n">
        <v>17831.04</v>
      </c>
      <c r="P320" t="n">
        <v>810.63</v>
      </c>
      <c r="Q320" t="n">
        <v>1220.57</v>
      </c>
      <c r="R320" t="n">
        <v>254.96</v>
      </c>
      <c r="S320" t="n">
        <v>112.51</v>
      </c>
      <c r="T320" t="n">
        <v>56482.27</v>
      </c>
      <c r="U320" t="n">
        <v>0.44</v>
      </c>
      <c r="V320" t="n">
        <v>0.74</v>
      </c>
      <c r="W320" t="n">
        <v>7.37</v>
      </c>
      <c r="X320" t="n">
        <v>3.33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1.2337</v>
      </c>
      <c r="E321" t="n">
        <v>81.06</v>
      </c>
      <c r="F321" t="n">
        <v>77.11</v>
      </c>
      <c r="G321" t="n">
        <v>71.17</v>
      </c>
      <c r="H321" t="n">
        <v>1.11</v>
      </c>
      <c r="I321" t="n">
        <v>65</v>
      </c>
      <c r="J321" t="n">
        <v>144.05</v>
      </c>
      <c r="K321" t="n">
        <v>46.47</v>
      </c>
      <c r="L321" t="n">
        <v>9</v>
      </c>
      <c r="M321" t="n">
        <v>63</v>
      </c>
      <c r="N321" t="n">
        <v>23.58</v>
      </c>
      <c r="O321" t="n">
        <v>17999.83</v>
      </c>
      <c r="P321" t="n">
        <v>800.64</v>
      </c>
      <c r="Q321" t="n">
        <v>1220.55</v>
      </c>
      <c r="R321" t="n">
        <v>240.7</v>
      </c>
      <c r="S321" t="n">
        <v>112.51</v>
      </c>
      <c r="T321" t="n">
        <v>49394.23</v>
      </c>
      <c r="U321" t="n">
        <v>0.47</v>
      </c>
      <c r="V321" t="n">
        <v>0.74</v>
      </c>
      <c r="W321" t="n">
        <v>7.35</v>
      </c>
      <c r="X321" t="n">
        <v>2.91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1.2415</v>
      </c>
      <c r="E322" t="n">
        <v>80.55</v>
      </c>
      <c r="F322" t="n">
        <v>76.79000000000001</v>
      </c>
      <c r="G322" t="n">
        <v>79.44</v>
      </c>
      <c r="H322" t="n">
        <v>1.22</v>
      </c>
      <c r="I322" t="n">
        <v>58</v>
      </c>
      <c r="J322" t="n">
        <v>145.42</v>
      </c>
      <c r="K322" t="n">
        <v>46.47</v>
      </c>
      <c r="L322" t="n">
        <v>10</v>
      </c>
      <c r="M322" t="n">
        <v>56</v>
      </c>
      <c r="N322" t="n">
        <v>23.95</v>
      </c>
      <c r="O322" t="n">
        <v>18169.15</v>
      </c>
      <c r="P322" t="n">
        <v>792.17</v>
      </c>
      <c r="Q322" t="n">
        <v>1220.56</v>
      </c>
      <c r="R322" t="n">
        <v>230.22</v>
      </c>
      <c r="S322" t="n">
        <v>112.51</v>
      </c>
      <c r="T322" t="n">
        <v>44191.48</v>
      </c>
      <c r="U322" t="n">
        <v>0.49</v>
      </c>
      <c r="V322" t="n">
        <v>0.75</v>
      </c>
      <c r="W322" t="n">
        <v>7.33</v>
      </c>
      <c r="X322" t="n">
        <v>2.59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1.2465</v>
      </c>
      <c r="E323" t="n">
        <v>80.22</v>
      </c>
      <c r="F323" t="n">
        <v>76.59999999999999</v>
      </c>
      <c r="G323" t="n">
        <v>86.72</v>
      </c>
      <c r="H323" t="n">
        <v>1.33</v>
      </c>
      <c r="I323" t="n">
        <v>53</v>
      </c>
      <c r="J323" t="n">
        <v>146.8</v>
      </c>
      <c r="K323" t="n">
        <v>46.47</v>
      </c>
      <c r="L323" t="n">
        <v>11</v>
      </c>
      <c r="M323" t="n">
        <v>51</v>
      </c>
      <c r="N323" t="n">
        <v>24.33</v>
      </c>
      <c r="O323" t="n">
        <v>18338.99</v>
      </c>
      <c r="P323" t="n">
        <v>784.49</v>
      </c>
      <c r="Q323" t="n">
        <v>1220.54</v>
      </c>
      <c r="R323" t="n">
        <v>223.52</v>
      </c>
      <c r="S323" t="n">
        <v>112.51</v>
      </c>
      <c r="T323" t="n">
        <v>40866.91</v>
      </c>
      <c r="U323" t="n">
        <v>0.5</v>
      </c>
      <c r="V323" t="n">
        <v>0.75</v>
      </c>
      <c r="W323" t="n">
        <v>7.34</v>
      </c>
      <c r="X323" t="n">
        <v>2.4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1.2528</v>
      </c>
      <c r="E324" t="n">
        <v>79.81999999999999</v>
      </c>
      <c r="F324" t="n">
        <v>76.33</v>
      </c>
      <c r="G324" t="n">
        <v>95.42</v>
      </c>
      <c r="H324" t="n">
        <v>1.43</v>
      </c>
      <c r="I324" t="n">
        <v>48</v>
      </c>
      <c r="J324" t="n">
        <v>148.18</v>
      </c>
      <c r="K324" t="n">
        <v>46.47</v>
      </c>
      <c r="L324" t="n">
        <v>12</v>
      </c>
      <c r="M324" t="n">
        <v>46</v>
      </c>
      <c r="N324" t="n">
        <v>24.71</v>
      </c>
      <c r="O324" t="n">
        <v>18509.36</v>
      </c>
      <c r="P324" t="n">
        <v>776.39</v>
      </c>
      <c r="Q324" t="n">
        <v>1220.55</v>
      </c>
      <c r="R324" t="n">
        <v>214.73</v>
      </c>
      <c r="S324" t="n">
        <v>112.51</v>
      </c>
      <c r="T324" t="n">
        <v>36495.44</v>
      </c>
      <c r="U324" t="n">
        <v>0.52</v>
      </c>
      <c r="V324" t="n">
        <v>0.75</v>
      </c>
      <c r="W324" t="n">
        <v>7.32</v>
      </c>
      <c r="X324" t="n">
        <v>2.14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1.2571</v>
      </c>
      <c r="E325" t="n">
        <v>79.55</v>
      </c>
      <c r="F325" t="n">
        <v>76.17</v>
      </c>
      <c r="G325" t="n">
        <v>103.86</v>
      </c>
      <c r="H325" t="n">
        <v>1.54</v>
      </c>
      <c r="I325" t="n">
        <v>44</v>
      </c>
      <c r="J325" t="n">
        <v>149.56</v>
      </c>
      <c r="K325" t="n">
        <v>46.47</v>
      </c>
      <c r="L325" t="n">
        <v>13</v>
      </c>
      <c r="M325" t="n">
        <v>42</v>
      </c>
      <c r="N325" t="n">
        <v>25.1</v>
      </c>
      <c r="O325" t="n">
        <v>18680.25</v>
      </c>
      <c r="P325" t="n">
        <v>769.3099999999999</v>
      </c>
      <c r="Q325" t="n">
        <v>1220.55</v>
      </c>
      <c r="R325" t="n">
        <v>209.12</v>
      </c>
      <c r="S325" t="n">
        <v>112.51</v>
      </c>
      <c r="T325" t="n">
        <v>33710.54</v>
      </c>
      <c r="U325" t="n">
        <v>0.54</v>
      </c>
      <c r="V325" t="n">
        <v>0.75</v>
      </c>
      <c r="W325" t="n">
        <v>7.31</v>
      </c>
      <c r="X325" t="n">
        <v>1.97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1.2617</v>
      </c>
      <c r="E326" t="n">
        <v>79.26000000000001</v>
      </c>
      <c r="F326" t="n">
        <v>75.98999999999999</v>
      </c>
      <c r="G326" t="n">
        <v>113.98</v>
      </c>
      <c r="H326" t="n">
        <v>1.64</v>
      </c>
      <c r="I326" t="n">
        <v>40</v>
      </c>
      <c r="J326" t="n">
        <v>150.95</v>
      </c>
      <c r="K326" t="n">
        <v>46.47</v>
      </c>
      <c r="L326" t="n">
        <v>14</v>
      </c>
      <c r="M326" t="n">
        <v>38</v>
      </c>
      <c r="N326" t="n">
        <v>25.49</v>
      </c>
      <c r="O326" t="n">
        <v>18851.69</v>
      </c>
      <c r="P326" t="n">
        <v>760.78</v>
      </c>
      <c r="Q326" t="n">
        <v>1220.54</v>
      </c>
      <c r="R326" t="n">
        <v>202.9</v>
      </c>
      <c r="S326" t="n">
        <v>112.51</v>
      </c>
      <c r="T326" t="n">
        <v>30620.77</v>
      </c>
      <c r="U326" t="n">
        <v>0.55</v>
      </c>
      <c r="V326" t="n">
        <v>0.76</v>
      </c>
      <c r="W326" t="n">
        <v>7.31</v>
      </c>
      <c r="X326" t="n">
        <v>1.79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1.2655</v>
      </c>
      <c r="E327" t="n">
        <v>79.02</v>
      </c>
      <c r="F327" t="n">
        <v>75.83</v>
      </c>
      <c r="G327" t="n">
        <v>122.97</v>
      </c>
      <c r="H327" t="n">
        <v>1.74</v>
      </c>
      <c r="I327" t="n">
        <v>37</v>
      </c>
      <c r="J327" t="n">
        <v>152.35</v>
      </c>
      <c r="K327" t="n">
        <v>46.47</v>
      </c>
      <c r="L327" t="n">
        <v>15</v>
      </c>
      <c r="M327" t="n">
        <v>35</v>
      </c>
      <c r="N327" t="n">
        <v>25.88</v>
      </c>
      <c r="O327" t="n">
        <v>19023.66</v>
      </c>
      <c r="P327" t="n">
        <v>754.45</v>
      </c>
      <c r="Q327" t="n">
        <v>1220.55</v>
      </c>
      <c r="R327" t="n">
        <v>197.62</v>
      </c>
      <c r="S327" t="n">
        <v>112.51</v>
      </c>
      <c r="T327" t="n">
        <v>27993.96</v>
      </c>
      <c r="U327" t="n">
        <v>0.57</v>
      </c>
      <c r="V327" t="n">
        <v>0.76</v>
      </c>
      <c r="W327" t="n">
        <v>7.31</v>
      </c>
      <c r="X327" t="n">
        <v>1.63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1.2677</v>
      </c>
      <c r="E328" t="n">
        <v>78.89</v>
      </c>
      <c r="F328" t="n">
        <v>75.75</v>
      </c>
      <c r="G328" t="n">
        <v>129.86</v>
      </c>
      <c r="H328" t="n">
        <v>1.84</v>
      </c>
      <c r="I328" t="n">
        <v>35</v>
      </c>
      <c r="J328" t="n">
        <v>153.75</v>
      </c>
      <c r="K328" t="n">
        <v>46.47</v>
      </c>
      <c r="L328" t="n">
        <v>16</v>
      </c>
      <c r="M328" t="n">
        <v>33</v>
      </c>
      <c r="N328" t="n">
        <v>26.28</v>
      </c>
      <c r="O328" t="n">
        <v>19196.18</v>
      </c>
      <c r="P328" t="n">
        <v>749.09</v>
      </c>
      <c r="Q328" t="n">
        <v>1220.54</v>
      </c>
      <c r="R328" t="n">
        <v>194.63</v>
      </c>
      <c r="S328" t="n">
        <v>112.51</v>
      </c>
      <c r="T328" t="n">
        <v>26511.51</v>
      </c>
      <c r="U328" t="n">
        <v>0.58</v>
      </c>
      <c r="V328" t="n">
        <v>0.76</v>
      </c>
      <c r="W328" t="n">
        <v>7.31</v>
      </c>
      <c r="X328" t="n">
        <v>1.55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1.2699</v>
      </c>
      <c r="E329" t="n">
        <v>78.75</v>
      </c>
      <c r="F329" t="n">
        <v>75.67</v>
      </c>
      <c r="G329" t="n">
        <v>137.58</v>
      </c>
      <c r="H329" t="n">
        <v>1.94</v>
      </c>
      <c r="I329" t="n">
        <v>33</v>
      </c>
      <c r="J329" t="n">
        <v>155.15</v>
      </c>
      <c r="K329" t="n">
        <v>46.47</v>
      </c>
      <c r="L329" t="n">
        <v>17</v>
      </c>
      <c r="M329" t="n">
        <v>31</v>
      </c>
      <c r="N329" t="n">
        <v>26.68</v>
      </c>
      <c r="O329" t="n">
        <v>19369.26</v>
      </c>
      <c r="P329" t="n">
        <v>741.3099999999999</v>
      </c>
      <c r="Q329" t="n">
        <v>1220.54</v>
      </c>
      <c r="R329" t="n">
        <v>191.98</v>
      </c>
      <c r="S329" t="n">
        <v>112.51</v>
      </c>
      <c r="T329" t="n">
        <v>25197.14</v>
      </c>
      <c r="U329" t="n">
        <v>0.59</v>
      </c>
      <c r="V329" t="n">
        <v>0.76</v>
      </c>
      <c r="W329" t="n">
        <v>7.31</v>
      </c>
      <c r="X329" t="n">
        <v>1.47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1.2721</v>
      </c>
      <c r="E330" t="n">
        <v>78.61</v>
      </c>
      <c r="F330" t="n">
        <v>75.59</v>
      </c>
      <c r="G330" t="n">
        <v>146.3</v>
      </c>
      <c r="H330" t="n">
        <v>2.04</v>
      </c>
      <c r="I330" t="n">
        <v>31</v>
      </c>
      <c r="J330" t="n">
        <v>156.56</v>
      </c>
      <c r="K330" t="n">
        <v>46.47</v>
      </c>
      <c r="L330" t="n">
        <v>18</v>
      </c>
      <c r="M330" t="n">
        <v>29</v>
      </c>
      <c r="N330" t="n">
        <v>27.09</v>
      </c>
      <c r="O330" t="n">
        <v>19542.89</v>
      </c>
      <c r="P330" t="n">
        <v>733.22</v>
      </c>
      <c r="Q330" t="n">
        <v>1220.54</v>
      </c>
      <c r="R330" t="n">
        <v>189.04</v>
      </c>
      <c r="S330" t="n">
        <v>112.51</v>
      </c>
      <c r="T330" t="n">
        <v>23736.47</v>
      </c>
      <c r="U330" t="n">
        <v>0.6</v>
      </c>
      <c r="V330" t="n">
        <v>0.76</v>
      </c>
      <c r="W330" t="n">
        <v>7.3</v>
      </c>
      <c r="X330" t="n">
        <v>1.39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1.2749</v>
      </c>
      <c r="E331" t="n">
        <v>78.44</v>
      </c>
      <c r="F331" t="n">
        <v>75.47</v>
      </c>
      <c r="G331" t="n">
        <v>156.15</v>
      </c>
      <c r="H331" t="n">
        <v>2.13</v>
      </c>
      <c r="I331" t="n">
        <v>29</v>
      </c>
      <c r="J331" t="n">
        <v>157.97</v>
      </c>
      <c r="K331" t="n">
        <v>46.47</v>
      </c>
      <c r="L331" t="n">
        <v>19</v>
      </c>
      <c r="M331" t="n">
        <v>27</v>
      </c>
      <c r="N331" t="n">
        <v>27.5</v>
      </c>
      <c r="O331" t="n">
        <v>19717.08</v>
      </c>
      <c r="P331" t="n">
        <v>728.72</v>
      </c>
      <c r="Q331" t="n">
        <v>1220.54</v>
      </c>
      <c r="R331" t="n">
        <v>185.08</v>
      </c>
      <c r="S331" t="n">
        <v>112.51</v>
      </c>
      <c r="T331" t="n">
        <v>21764.31</v>
      </c>
      <c r="U331" t="n">
        <v>0.61</v>
      </c>
      <c r="V331" t="n">
        <v>0.76</v>
      </c>
      <c r="W331" t="n">
        <v>7.3</v>
      </c>
      <c r="X331" t="n">
        <v>1.27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1.2776</v>
      </c>
      <c r="E332" t="n">
        <v>78.27</v>
      </c>
      <c r="F332" t="n">
        <v>75.36</v>
      </c>
      <c r="G332" t="n">
        <v>167.46</v>
      </c>
      <c r="H332" t="n">
        <v>2.22</v>
      </c>
      <c r="I332" t="n">
        <v>27</v>
      </c>
      <c r="J332" t="n">
        <v>159.39</v>
      </c>
      <c r="K332" t="n">
        <v>46.47</v>
      </c>
      <c r="L332" t="n">
        <v>20</v>
      </c>
      <c r="M332" t="n">
        <v>25</v>
      </c>
      <c r="N332" t="n">
        <v>27.92</v>
      </c>
      <c r="O332" t="n">
        <v>19891.97</v>
      </c>
      <c r="P332" t="n">
        <v>720.35</v>
      </c>
      <c r="Q332" t="n">
        <v>1220.56</v>
      </c>
      <c r="R332" t="n">
        <v>181.58</v>
      </c>
      <c r="S332" t="n">
        <v>112.51</v>
      </c>
      <c r="T332" t="n">
        <v>20023.79</v>
      </c>
      <c r="U332" t="n">
        <v>0.62</v>
      </c>
      <c r="V332" t="n">
        <v>0.76</v>
      </c>
      <c r="W332" t="n">
        <v>7.29</v>
      </c>
      <c r="X332" t="n">
        <v>1.16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1.2781</v>
      </c>
      <c r="E333" t="n">
        <v>78.23999999999999</v>
      </c>
      <c r="F333" t="n">
        <v>75.34999999999999</v>
      </c>
      <c r="G333" t="n">
        <v>173.89</v>
      </c>
      <c r="H333" t="n">
        <v>2.31</v>
      </c>
      <c r="I333" t="n">
        <v>26</v>
      </c>
      <c r="J333" t="n">
        <v>160.81</v>
      </c>
      <c r="K333" t="n">
        <v>46.47</v>
      </c>
      <c r="L333" t="n">
        <v>21</v>
      </c>
      <c r="M333" t="n">
        <v>24</v>
      </c>
      <c r="N333" t="n">
        <v>28.34</v>
      </c>
      <c r="O333" t="n">
        <v>20067.32</v>
      </c>
      <c r="P333" t="n">
        <v>715.05</v>
      </c>
      <c r="Q333" t="n">
        <v>1220.54</v>
      </c>
      <c r="R333" t="n">
        <v>181.39</v>
      </c>
      <c r="S333" t="n">
        <v>112.51</v>
      </c>
      <c r="T333" t="n">
        <v>19935.33</v>
      </c>
      <c r="U333" t="n">
        <v>0.62</v>
      </c>
      <c r="V333" t="n">
        <v>0.76</v>
      </c>
      <c r="W333" t="n">
        <v>7.29</v>
      </c>
      <c r="X333" t="n">
        <v>1.15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1.2808</v>
      </c>
      <c r="E334" t="n">
        <v>78.06999999999999</v>
      </c>
      <c r="F334" t="n">
        <v>75.23999999999999</v>
      </c>
      <c r="G334" t="n">
        <v>188.1</v>
      </c>
      <c r="H334" t="n">
        <v>2.4</v>
      </c>
      <c r="I334" t="n">
        <v>24</v>
      </c>
      <c r="J334" t="n">
        <v>162.24</v>
      </c>
      <c r="K334" t="n">
        <v>46.47</v>
      </c>
      <c r="L334" t="n">
        <v>22</v>
      </c>
      <c r="M334" t="n">
        <v>22</v>
      </c>
      <c r="N334" t="n">
        <v>28.77</v>
      </c>
      <c r="O334" t="n">
        <v>20243.25</v>
      </c>
      <c r="P334" t="n">
        <v>705.51</v>
      </c>
      <c r="Q334" t="n">
        <v>1220.54</v>
      </c>
      <c r="R334" t="n">
        <v>177.62</v>
      </c>
      <c r="S334" t="n">
        <v>112.51</v>
      </c>
      <c r="T334" t="n">
        <v>18060.25</v>
      </c>
      <c r="U334" t="n">
        <v>0.63</v>
      </c>
      <c r="V334" t="n">
        <v>0.76</v>
      </c>
      <c r="W334" t="n">
        <v>7.28</v>
      </c>
      <c r="X334" t="n">
        <v>1.04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1.282</v>
      </c>
      <c r="E335" t="n">
        <v>78</v>
      </c>
      <c r="F335" t="n">
        <v>75.2</v>
      </c>
      <c r="G335" t="n">
        <v>196.17</v>
      </c>
      <c r="H335" t="n">
        <v>2.49</v>
      </c>
      <c r="I335" t="n">
        <v>23</v>
      </c>
      <c r="J335" t="n">
        <v>163.67</v>
      </c>
      <c r="K335" t="n">
        <v>46.47</v>
      </c>
      <c r="L335" t="n">
        <v>23</v>
      </c>
      <c r="M335" t="n">
        <v>20</v>
      </c>
      <c r="N335" t="n">
        <v>29.2</v>
      </c>
      <c r="O335" t="n">
        <v>20419.76</v>
      </c>
      <c r="P335" t="n">
        <v>701.92</v>
      </c>
      <c r="Q335" t="n">
        <v>1220.54</v>
      </c>
      <c r="R335" t="n">
        <v>176.02</v>
      </c>
      <c r="S335" t="n">
        <v>112.51</v>
      </c>
      <c r="T335" t="n">
        <v>17265.17</v>
      </c>
      <c r="U335" t="n">
        <v>0.64</v>
      </c>
      <c r="V335" t="n">
        <v>0.76</v>
      </c>
      <c r="W335" t="n">
        <v>7.29</v>
      </c>
      <c r="X335" t="n">
        <v>1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1.283</v>
      </c>
      <c r="E336" t="n">
        <v>77.94</v>
      </c>
      <c r="F336" t="n">
        <v>75.16</v>
      </c>
      <c r="G336" t="n">
        <v>204.98</v>
      </c>
      <c r="H336" t="n">
        <v>2.58</v>
      </c>
      <c r="I336" t="n">
        <v>22</v>
      </c>
      <c r="J336" t="n">
        <v>165.1</v>
      </c>
      <c r="K336" t="n">
        <v>46.47</v>
      </c>
      <c r="L336" t="n">
        <v>24</v>
      </c>
      <c r="M336" t="n">
        <v>17</v>
      </c>
      <c r="N336" t="n">
        <v>29.64</v>
      </c>
      <c r="O336" t="n">
        <v>20596.86</v>
      </c>
      <c r="P336" t="n">
        <v>695.15</v>
      </c>
      <c r="Q336" t="n">
        <v>1220.54</v>
      </c>
      <c r="R336" t="n">
        <v>174.93</v>
      </c>
      <c r="S336" t="n">
        <v>112.51</v>
      </c>
      <c r="T336" t="n">
        <v>16723.62</v>
      </c>
      <c r="U336" t="n">
        <v>0.64</v>
      </c>
      <c r="V336" t="n">
        <v>0.76</v>
      </c>
      <c r="W336" t="n">
        <v>7.28</v>
      </c>
      <c r="X336" t="n">
        <v>0.96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1.2838</v>
      </c>
      <c r="E337" t="n">
        <v>77.89</v>
      </c>
      <c r="F337" t="n">
        <v>75.14</v>
      </c>
      <c r="G337" t="n">
        <v>214.69</v>
      </c>
      <c r="H337" t="n">
        <v>2.66</v>
      </c>
      <c r="I337" t="n">
        <v>21</v>
      </c>
      <c r="J337" t="n">
        <v>166.54</v>
      </c>
      <c r="K337" t="n">
        <v>46.47</v>
      </c>
      <c r="L337" t="n">
        <v>25</v>
      </c>
      <c r="M337" t="n">
        <v>13</v>
      </c>
      <c r="N337" t="n">
        <v>30.08</v>
      </c>
      <c r="O337" t="n">
        <v>20774.56</v>
      </c>
      <c r="P337" t="n">
        <v>689.01</v>
      </c>
      <c r="Q337" t="n">
        <v>1220.54</v>
      </c>
      <c r="R337" t="n">
        <v>173.99</v>
      </c>
      <c r="S337" t="n">
        <v>112.51</v>
      </c>
      <c r="T337" t="n">
        <v>16260.18</v>
      </c>
      <c r="U337" t="n">
        <v>0.65</v>
      </c>
      <c r="V337" t="n">
        <v>0.76</v>
      </c>
      <c r="W337" t="n">
        <v>7.29</v>
      </c>
      <c r="X337" t="n">
        <v>0.9399999999999999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1.2841</v>
      </c>
      <c r="E338" t="n">
        <v>77.88</v>
      </c>
      <c r="F338" t="n">
        <v>75.13</v>
      </c>
      <c r="G338" t="n">
        <v>214.65</v>
      </c>
      <c r="H338" t="n">
        <v>2.74</v>
      </c>
      <c r="I338" t="n">
        <v>21</v>
      </c>
      <c r="J338" t="n">
        <v>167.99</v>
      </c>
      <c r="K338" t="n">
        <v>46.47</v>
      </c>
      <c r="L338" t="n">
        <v>26</v>
      </c>
      <c r="M338" t="n">
        <v>9</v>
      </c>
      <c r="N338" t="n">
        <v>30.52</v>
      </c>
      <c r="O338" t="n">
        <v>20952.87</v>
      </c>
      <c r="P338" t="n">
        <v>691.89</v>
      </c>
      <c r="Q338" t="n">
        <v>1220.56</v>
      </c>
      <c r="R338" t="n">
        <v>173.17</v>
      </c>
      <c r="S338" t="n">
        <v>112.51</v>
      </c>
      <c r="T338" t="n">
        <v>15851.57</v>
      </c>
      <c r="U338" t="n">
        <v>0.65</v>
      </c>
      <c r="V338" t="n">
        <v>0.76</v>
      </c>
      <c r="W338" t="n">
        <v>7.3</v>
      </c>
      <c r="X338" t="n">
        <v>0.93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1.2842</v>
      </c>
      <c r="E339" t="n">
        <v>77.87</v>
      </c>
      <c r="F339" t="n">
        <v>75.12</v>
      </c>
      <c r="G339" t="n">
        <v>214.62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691.55</v>
      </c>
      <c r="Q339" t="n">
        <v>1220.54</v>
      </c>
      <c r="R339" t="n">
        <v>172.82</v>
      </c>
      <c r="S339" t="n">
        <v>112.51</v>
      </c>
      <c r="T339" t="n">
        <v>15673.95</v>
      </c>
      <c r="U339" t="n">
        <v>0.65</v>
      </c>
      <c r="V339" t="n">
        <v>0.76</v>
      </c>
      <c r="W339" t="n">
        <v>7.3</v>
      </c>
      <c r="X339" t="n">
        <v>0.92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1.2852</v>
      </c>
      <c r="E340" t="n">
        <v>77.81</v>
      </c>
      <c r="F340" t="n">
        <v>75.08</v>
      </c>
      <c r="G340" t="n">
        <v>225.24</v>
      </c>
      <c r="H340" t="n">
        <v>2.9</v>
      </c>
      <c r="I340" t="n">
        <v>20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692.27</v>
      </c>
      <c r="Q340" t="n">
        <v>1220.54</v>
      </c>
      <c r="R340" t="n">
        <v>171.41</v>
      </c>
      <c r="S340" t="n">
        <v>112.51</v>
      </c>
      <c r="T340" t="n">
        <v>14974.57</v>
      </c>
      <c r="U340" t="n">
        <v>0.66</v>
      </c>
      <c r="V340" t="n">
        <v>0.76</v>
      </c>
      <c r="W340" t="n">
        <v>7.3</v>
      </c>
      <c r="X340" t="n">
        <v>0.88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1.2852</v>
      </c>
      <c r="E341" t="n">
        <v>77.81</v>
      </c>
      <c r="F341" t="n">
        <v>75.09</v>
      </c>
      <c r="G341" t="n">
        <v>225.26</v>
      </c>
      <c r="H341" t="n">
        <v>2.98</v>
      </c>
      <c r="I341" t="n">
        <v>20</v>
      </c>
      <c r="J341" t="n">
        <v>172.36</v>
      </c>
      <c r="K341" t="n">
        <v>46.47</v>
      </c>
      <c r="L341" t="n">
        <v>29</v>
      </c>
      <c r="M341" t="n">
        <v>1</v>
      </c>
      <c r="N341" t="n">
        <v>31.89</v>
      </c>
      <c r="O341" t="n">
        <v>21491.47</v>
      </c>
      <c r="P341" t="n">
        <v>697.3200000000001</v>
      </c>
      <c r="Q341" t="n">
        <v>1220.54</v>
      </c>
      <c r="R341" t="n">
        <v>171.44</v>
      </c>
      <c r="S341" t="n">
        <v>112.51</v>
      </c>
      <c r="T341" t="n">
        <v>14990.7</v>
      </c>
      <c r="U341" t="n">
        <v>0.66</v>
      </c>
      <c r="V341" t="n">
        <v>0.76</v>
      </c>
      <c r="W341" t="n">
        <v>7.31</v>
      </c>
      <c r="X341" t="n">
        <v>0.89</v>
      </c>
      <c r="Y341" t="n">
        <v>0.5</v>
      </c>
      <c r="Z341" t="n">
        <v>10</v>
      </c>
    </row>
    <row r="342">
      <c r="A342" t="n">
        <v>29</v>
      </c>
      <c r="B342" t="n">
        <v>65</v>
      </c>
      <c r="C342" t="inlineStr">
        <is>
          <t xml:space="preserve">CONCLUIDO	</t>
        </is>
      </c>
      <c r="D342" t="n">
        <v>1.2852</v>
      </c>
      <c r="E342" t="n">
        <v>77.81</v>
      </c>
      <c r="F342" t="n">
        <v>75.08</v>
      </c>
      <c r="G342" t="n">
        <v>225.25</v>
      </c>
      <c r="H342" t="n">
        <v>3.06</v>
      </c>
      <c r="I342" t="n">
        <v>20</v>
      </c>
      <c r="J342" t="n">
        <v>173.82</v>
      </c>
      <c r="K342" t="n">
        <v>46.47</v>
      </c>
      <c r="L342" t="n">
        <v>30</v>
      </c>
      <c r="M342" t="n">
        <v>0</v>
      </c>
      <c r="N342" t="n">
        <v>32.36</v>
      </c>
      <c r="O342" t="n">
        <v>21672.25</v>
      </c>
      <c r="P342" t="n">
        <v>702.75</v>
      </c>
      <c r="Q342" t="n">
        <v>1220.54</v>
      </c>
      <c r="R342" t="n">
        <v>171.42</v>
      </c>
      <c r="S342" t="n">
        <v>112.51</v>
      </c>
      <c r="T342" t="n">
        <v>14980.93</v>
      </c>
      <c r="U342" t="n">
        <v>0.66</v>
      </c>
      <c r="V342" t="n">
        <v>0.76</v>
      </c>
      <c r="W342" t="n">
        <v>7.31</v>
      </c>
      <c r="X342" t="n">
        <v>0.89</v>
      </c>
      <c r="Y342" t="n">
        <v>0.5</v>
      </c>
      <c r="Z342" t="n">
        <v>10</v>
      </c>
    </row>
    <row r="343">
      <c r="A343" t="n">
        <v>0</v>
      </c>
      <c r="B343" t="n">
        <v>75</v>
      </c>
      <c r="C343" t="inlineStr">
        <is>
          <t xml:space="preserve">CONCLUIDO	</t>
        </is>
      </c>
      <c r="D343" t="n">
        <v>0.5995</v>
      </c>
      <c r="E343" t="n">
        <v>166.81</v>
      </c>
      <c r="F343" t="n">
        <v>130.01</v>
      </c>
      <c r="G343" t="n">
        <v>6.9</v>
      </c>
      <c r="H343" t="n">
        <v>0.12</v>
      </c>
      <c r="I343" t="n">
        <v>1130</v>
      </c>
      <c r="J343" t="n">
        <v>150.44</v>
      </c>
      <c r="K343" t="n">
        <v>49.1</v>
      </c>
      <c r="L343" t="n">
        <v>1</v>
      </c>
      <c r="M343" t="n">
        <v>1128</v>
      </c>
      <c r="N343" t="n">
        <v>25.34</v>
      </c>
      <c r="O343" t="n">
        <v>18787.76</v>
      </c>
      <c r="P343" t="n">
        <v>1539.33</v>
      </c>
      <c r="Q343" t="n">
        <v>1220.78</v>
      </c>
      <c r="R343" t="n">
        <v>2038.85</v>
      </c>
      <c r="S343" t="n">
        <v>112.51</v>
      </c>
      <c r="T343" t="n">
        <v>943145.53</v>
      </c>
      <c r="U343" t="n">
        <v>0.06</v>
      </c>
      <c r="V343" t="n">
        <v>0.44</v>
      </c>
      <c r="W343" t="n">
        <v>9.1</v>
      </c>
      <c r="X343" t="n">
        <v>55.79</v>
      </c>
      <c r="Y343" t="n">
        <v>0.5</v>
      </c>
      <c r="Z343" t="n">
        <v>10</v>
      </c>
    </row>
    <row r="344">
      <c r="A344" t="n">
        <v>1</v>
      </c>
      <c r="B344" t="n">
        <v>75</v>
      </c>
      <c r="C344" t="inlineStr">
        <is>
          <t xml:space="preserve">CONCLUIDO	</t>
        </is>
      </c>
      <c r="D344" t="n">
        <v>0.9338</v>
      </c>
      <c r="E344" t="n">
        <v>107.09</v>
      </c>
      <c r="F344" t="n">
        <v>92.70999999999999</v>
      </c>
      <c r="G344" t="n">
        <v>14.05</v>
      </c>
      <c r="H344" t="n">
        <v>0.23</v>
      </c>
      <c r="I344" t="n">
        <v>396</v>
      </c>
      <c r="J344" t="n">
        <v>151.83</v>
      </c>
      <c r="K344" t="n">
        <v>49.1</v>
      </c>
      <c r="L344" t="n">
        <v>2</v>
      </c>
      <c r="M344" t="n">
        <v>394</v>
      </c>
      <c r="N344" t="n">
        <v>25.73</v>
      </c>
      <c r="O344" t="n">
        <v>18959.54</v>
      </c>
      <c r="P344" t="n">
        <v>1092.21</v>
      </c>
      <c r="Q344" t="n">
        <v>1220.63</v>
      </c>
      <c r="R344" t="n">
        <v>769.39</v>
      </c>
      <c r="S344" t="n">
        <v>112.51</v>
      </c>
      <c r="T344" t="n">
        <v>312087.17</v>
      </c>
      <c r="U344" t="n">
        <v>0.15</v>
      </c>
      <c r="V344" t="n">
        <v>0.62</v>
      </c>
      <c r="W344" t="n">
        <v>7.9</v>
      </c>
      <c r="X344" t="n">
        <v>18.51</v>
      </c>
      <c r="Y344" t="n">
        <v>0.5</v>
      </c>
      <c r="Z344" t="n">
        <v>10</v>
      </c>
    </row>
    <row r="345">
      <c r="A345" t="n">
        <v>2</v>
      </c>
      <c r="B345" t="n">
        <v>75</v>
      </c>
      <c r="C345" t="inlineStr">
        <is>
          <t xml:space="preserve">CONCLUIDO	</t>
        </is>
      </c>
      <c r="D345" t="n">
        <v>1.0524</v>
      </c>
      <c r="E345" t="n">
        <v>95.02</v>
      </c>
      <c r="F345" t="n">
        <v>85.34999999999999</v>
      </c>
      <c r="G345" t="n">
        <v>21.16</v>
      </c>
      <c r="H345" t="n">
        <v>0.35</v>
      </c>
      <c r="I345" t="n">
        <v>242</v>
      </c>
      <c r="J345" t="n">
        <v>153.23</v>
      </c>
      <c r="K345" t="n">
        <v>49.1</v>
      </c>
      <c r="L345" t="n">
        <v>3</v>
      </c>
      <c r="M345" t="n">
        <v>240</v>
      </c>
      <c r="N345" t="n">
        <v>26.13</v>
      </c>
      <c r="O345" t="n">
        <v>19131.85</v>
      </c>
      <c r="P345" t="n">
        <v>1000.87</v>
      </c>
      <c r="Q345" t="n">
        <v>1220.62</v>
      </c>
      <c r="R345" t="n">
        <v>520</v>
      </c>
      <c r="S345" t="n">
        <v>112.51</v>
      </c>
      <c r="T345" t="n">
        <v>188162.52</v>
      </c>
      <c r="U345" t="n">
        <v>0.22</v>
      </c>
      <c r="V345" t="n">
        <v>0.67</v>
      </c>
      <c r="W345" t="n">
        <v>7.63</v>
      </c>
      <c r="X345" t="n">
        <v>11.15</v>
      </c>
      <c r="Y345" t="n">
        <v>0.5</v>
      </c>
      <c r="Z345" t="n">
        <v>10</v>
      </c>
    </row>
    <row r="346">
      <c r="A346" t="n">
        <v>3</v>
      </c>
      <c r="B346" t="n">
        <v>75</v>
      </c>
      <c r="C346" t="inlineStr">
        <is>
          <t xml:space="preserve">CONCLUIDO	</t>
        </is>
      </c>
      <c r="D346" t="n">
        <v>1.1139</v>
      </c>
      <c r="E346" t="n">
        <v>89.77</v>
      </c>
      <c r="F346" t="n">
        <v>82.18000000000001</v>
      </c>
      <c r="G346" t="n">
        <v>28.34</v>
      </c>
      <c r="H346" t="n">
        <v>0.46</v>
      </c>
      <c r="I346" t="n">
        <v>174</v>
      </c>
      <c r="J346" t="n">
        <v>154.63</v>
      </c>
      <c r="K346" t="n">
        <v>49.1</v>
      </c>
      <c r="L346" t="n">
        <v>4</v>
      </c>
      <c r="M346" t="n">
        <v>172</v>
      </c>
      <c r="N346" t="n">
        <v>26.53</v>
      </c>
      <c r="O346" t="n">
        <v>19304.72</v>
      </c>
      <c r="P346" t="n">
        <v>958.91</v>
      </c>
      <c r="Q346" t="n">
        <v>1220.64</v>
      </c>
      <c r="R346" t="n">
        <v>412.22</v>
      </c>
      <c r="S346" t="n">
        <v>112.51</v>
      </c>
      <c r="T346" t="n">
        <v>134609.88</v>
      </c>
      <c r="U346" t="n">
        <v>0.27</v>
      </c>
      <c r="V346" t="n">
        <v>0.7</v>
      </c>
      <c r="W346" t="n">
        <v>7.54</v>
      </c>
      <c r="X346" t="n">
        <v>7.98</v>
      </c>
      <c r="Y346" t="n">
        <v>0.5</v>
      </c>
      <c r="Z346" t="n">
        <v>10</v>
      </c>
    </row>
    <row r="347">
      <c r="A347" t="n">
        <v>4</v>
      </c>
      <c r="B347" t="n">
        <v>75</v>
      </c>
      <c r="C347" t="inlineStr">
        <is>
          <t xml:space="preserve">CONCLUIDO	</t>
        </is>
      </c>
      <c r="D347" t="n">
        <v>1.1513</v>
      </c>
      <c r="E347" t="n">
        <v>86.86</v>
      </c>
      <c r="F347" t="n">
        <v>80.43000000000001</v>
      </c>
      <c r="G347" t="n">
        <v>35.48</v>
      </c>
      <c r="H347" t="n">
        <v>0.57</v>
      </c>
      <c r="I347" t="n">
        <v>136</v>
      </c>
      <c r="J347" t="n">
        <v>156.03</v>
      </c>
      <c r="K347" t="n">
        <v>49.1</v>
      </c>
      <c r="L347" t="n">
        <v>5</v>
      </c>
      <c r="M347" t="n">
        <v>134</v>
      </c>
      <c r="N347" t="n">
        <v>26.94</v>
      </c>
      <c r="O347" t="n">
        <v>19478.15</v>
      </c>
      <c r="P347" t="n">
        <v>933.9299999999999</v>
      </c>
      <c r="Q347" t="n">
        <v>1220.59</v>
      </c>
      <c r="R347" t="n">
        <v>352.79</v>
      </c>
      <c r="S347" t="n">
        <v>112.51</v>
      </c>
      <c r="T347" t="n">
        <v>105086.62</v>
      </c>
      <c r="U347" t="n">
        <v>0.32</v>
      </c>
      <c r="V347" t="n">
        <v>0.71</v>
      </c>
      <c r="W347" t="n">
        <v>7.48</v>
      </c>
      <c r="X347" t="n">
        <v>6.23</v>
      </c>
      <c r="Y347" t="n">
        <v>0.5</v>
      </c>
      <c r="Z347" t="n">
        <v>10</v>
      </c>
    </row>
    <row r="348">
      <c r="A348" t="n">
        <v>5</v>
      </c>
      <c r="B348" t="n">
        <v>75</v>
      </c>
      <c r="C348" t="inlineStr">
        <is>
          <t xml:space="preserve">CONCLUIDO	</t>
        </is>
      </c>
      <c r="D348" t="n">
        <v>1.1776</v>
      </c>
      <c r="E348" t="n">
        <v>84.92</v>
      </c>
      <c r="F348" t="n">
        <v>79.25</v>
      </c>
      <c r="G348" t="n">
        <v>42.84</v>
      </c>
      <c r="H348" t="n">
        <v>0.67</v>
      </c>
      <c r="I348" t="n">
        <v>111</v>
      </c>
      <c r="J348" t="n">
        <v>157.44</v>
      </c>
      <c r="K348" t="n">
        <v>49.1</v>
      </c>
      <c r="L348" t="n">
        <v>6</v>
      </c>
      <c r="M348" t="n">
        <v>109</v>
      </c>
      <c r="N348" t="n">
        <v>27.35</v>
      </c>
      <c r="O348" t="n">
        <v>19652.13</v>
      </c>
      <c r="P348" t="n">
        <v>916.28</v>
      </c>
      <c r="Q348" t="n">
        <v>1220.55</v>
      </c>
      <c r="R348" t="n">
        <v>312.93</v>
      </c>
      <c r="S348" t="n">
        <v>112.51</v>
      </c>
      <c r="T348" t="n">
        <v>85280.75</v>
      </c>
      <c r="U348" t="n">
        <v>0.36</v>
      </c>
      <c r="V348" t="n">
        <v>0.72</v>
      </c>
      <c r="W348" t="n">
        <v>7.44</v>
      </c>
      <c r="X348" t="n">
        <v>5.05</v>
      </c>
      <c r="Y348" t="n">
        <v>0.5</v>
      </c>
      <c r="Z348" t="n">
        <v>10</v>
      </c>
    </row>
    <row r="349">
      <c r="A349" t="n">
        <v>6</v>
      </c>
      <c r="B349" t="n">
        <v>75</v>
      </c>
      <c r="C349" t="inlineStr">
        <is>
          <t xml:space="preserve">CONCLUIDO	</t>
        </is>
      </c>
      <c r="D349" t="n">
        <v>1.1956</v>
      </c>
      <c r="E349" t="n">
        <v>83.64</v>
      </c>
      <c r="F349" t="n">
        <v>78.48999999999999</v>
      </c>
      <c r="G349" t="n">
        <v>50.1</v>
      </c>
      <c r="H349" t="n">
        <v>0.78</v>
      </c>
      <c r="I349" t="n">
        <v>94</v>
      </c>
      <c r="J349" t="n">
        <v>158.86</v>
      </c>
      <c r="K349" t="n">
        <v>49.1</v>
      </c>
      <c r="L349" t="n">
        <v>7</v>
      </c>
      <c r="M349" t="n">
        <v>92</v>
      </c>
      <c r="N349" t="n">
        <v>27.77</v>
      </c>
      <c r="O349" t="n">
        <v>19826.68</v>
      </c>
      <c r="P349" t="n">
        <v>902.51</v>
      </c>
      <c r="Q349" t="n">
        <v>1220.58</v>
      </c>
      <c r="R349" t="n">
        <v>287.45</v>
      </c>
      <c r="S349" t="n">
        <v>112.51</v>
      </c>
      <c r="T349" t="n">
        <v>72627.56</v>
      </c>
      <c r="U349" t="n">
        <v>0.39</v>
      </c>
      <c r="V349" t="n">
        <v>0.73</v>
      </c>
      <c r="W349" t="n">
        <v>7.41</v>
      </c>
      <c r="X349" t="n">
        <v>4.29</v>
      </c>
      <c r="Y349" t="n">
        <v>0.5</v>
      </c>
      <c r="Z349" t="n">
        <v>10</v>
      </c>
    </row>
    <row r="350">
      <c r="A350" t="n">
        <v>7</v>
      </c>
      <c r="B350" t="n">
        <v>75</v>
      </c>
      <c r="C350" t="inlineStr">
        <is>
          <t xml:space="preserve">CONCLUIDO	</t>
        </is>
      </c>
      <c r="D350" t="n">
        <v>1.2104</v>
      </c>
      <c r="E350" t="n">
        <v>82.62</v>
      </c>
      <c r="F350" t="n">
        <v>77.87</v>
      </c>
      <c r="G350" t="n">
        <v>57.68</v>
      </c>
      <c r="H350" t="n">
        <v>0.88</v>
      </c>
      <c r="I350" t="n">
        <v>81</v>
      </c>
      <c r="J350" t="n">
        <v>160.28</v>
      </c>
      <c r="K350" t="n">
        <v>49.1</v>
      </c>
      <c r="L350" t="n">
        <v>8</v>
      </c>
      <c r="M350" t="n">
        <v>79</v>
      </c>
      <c r="N350" t="n">
        <v>28.19</v>
      </c>
      <c r="O350" t="n">
        <v>20001.93</v>
      </c>
      <c r="P350" t="n">
        <v>892.01</v>
      </c>
      <c r="Q350" t="n">
        <v>1220.57</v>
      </c>
      <c r="R350" t="n">
        <v>266.33</v>
      </c>
      <c r="S350" t="n">
        <v>112.51</v>
      </c>
      <c r="T350" t="n">
        <v>62128.18</v>
      </c>
      <c r="U350" t="n">
        <v>0.42</v>
      </c>
      <c r="V350" t="n">
        <v>0.74</v>
      </c>
      <c r="W350" t="n">
        <v>7.38</v>
      </c>
      <c r="X350" t="n">
        <v>3.67</v>
      </c>
      <c r="Y350" t="n">
        <v>0.5</v>
      </c>
      <c r="Z350" t="n">
        <v>10</v>
      </c>
    </row>
    <row r="351">
      <c r="A351" t="n">
        <v>8</v>
      </c>
      <c r="B351" t="n">
        <v>75</v>
      </c>
      <c r="C351" t="inlineStr">
        <is>
          <t xml:space="preserve">CONCLUIDO	</t>
        </is>
      </c>
      <c r="D351" t="n">
        <v>1.2204</v>
      </c>
      <c r="E351" t="n">
        <v>81.94</v>
      </c>
      <c r="F351" t="n">
        <v>77.45999999999999</v>
      </c>
      <c r="G351" t="n">
        <v>64.55</v>
      </c>
      <c r="H351" t="n">
        <v>0.99</v>
      </c>
      <c r="I351" t="n">
        <v>72</v>
      </c>
      <c r="J351" t="n">
        <v>161.71</v>
      </c>
      <c r="K351" t="n">
        <v>49.1</v>
      </c>
      <c r="L351" t="n">
        <v>9</v>
      </c>
      <c r="M351" t="n">
        <v>70</v>
      </c>
      <c r="N351" t="n">
        <v>28.61</v>
      </c>
      <c r="O351" t="n">
        <v>20177.64</v>
      </c>
      <c r="P351" t="n">
        <v>882.48</v>
      </c>
      <c r="Q351" t="n">
        <v>1220.56</v>
      </c>
      <c r="R351" t="n">
        <v>252.62</v>
      </c>
      <c r="S351" t="n">
        <v>112.51</v>
      </c>
      <c r="T351" t="n">
        <v>55318.28</v>
      </c>
      <c r="U351" t="n">
        <v>0.45</v>
      </c>
      <c r="V351" t="n">
        <v>0.74</v>
      </c>
      <c r="W351" t="n">
        <v>7.37</v>
      </c>
      <c r="X351" t="n">
        <v>3.26</v>
      </c>
      <c r="Y351" t="n">
        <v>0.5</v>
      </c>
      <c r="Z351" t="n">
        <v>10</v>
      </c>
    </row>
    <row r="352">
      <c r="A352" t="n">
        <v>9</v>
      </c>
      <c r="B352" t="n">
        <v>75</v>
      </c>
      <c r="C352" t="inlineStr">
        <is>
          <t xml:space="preserve">CONCLUIDO	</t>
        </is>
      </c>
      <c r="D352" t="n">
        <v>1.2299</v>
      </c>
      <c r="E352" t="n">
        <v>81.31</v>
      </c>
      <c r="F352" t="n">
        <v>77.08</v>
      </c>
      <c r="G352" t="n">
        <v>72.26000000000001</v>
      </c>
      <c r="H352" t="n">
        <v>1.09</v>
      </c>
      <c r="I352" t="n">
        <v>64</v>
      </c>
      <c r="J352" t="n">
        <v>163.13</v>
      </c>
      <c r="K352" t="n">
        <v>49.1</v>
      </c>
      <c r="L352" t="n">
        <v>10</v>
      </c>
      <c r="M352" t="n">
        <v>62</v>
      </c>
      <c r="N352" t="n">
        <v>29.04</v>
      </c>
      <c r="O352" t="n">
        <v>20353.94</v>
      </c>
      <c r="P352" t="n">
        <v>873.77</v>
      </c>
      <c r="Q352" t="n">
        <v>1220.54</v>
      </c>
      <c r="R352" t="n">
        <v>239.69</v>
      </c>
      <c r="S352" t="n">
        <v>112.51</v>
      </c>
      <c r="T352" t="n">
        <v>48895.14</v>
      </c>
      <c r="U352" t="n">
        <v>0.47</v>
      </c>
      <c r="V352" t="n">
        <v>0.74</v>
      </c>
      <c r="W352" t="n">
        <v>7.35</v>
      </c>
      <c r="X352" t="n">
        <v>2.88</v>
      </c>
      <c r="Y352" t="n">
        <v>0.5</v>
      </c>
      <c r="Z352" t="n">
        <v>10</v>
      </c>
    </row>
    <row r="353">
      <c r="A353" t="n">
        <v>10</v>
      </c>
      <c r="B353" t="n">
        <v>75</v>
      </c>
      <c r="C353" t="inlineStr">
        <is>
          <t xml:space="preserve">CONCLUIDO	</t>
        </is>
      </c>
      <c r="D353" t="n">
        <v>1.2363</v>
      </c>
      <c r="E353" t="n">
        <v>80.88</v>
      </c>
      <c r="F353" t="n">
        <v>76.83</v>
      </c>
      <c r="G353" t="n">
        <v>79.48</v>
      </c>
      <c r="H353" t="n">
        <v>1.18</v>
      </c>
      <c r="I353" t="n">
        <v>58</v>
      </c>
      <c r="J353" t="n">
        <v>164.57</v>
      </c>
      <c r="K353" t="n">
        <v>49.1</v>
      </c>
      <c r="L353" t="n">
        <v>11</v>
      </c>
      <c r="M353" t="n">
        <v>56</v>
      </c>
      <c r="N353" t="n">
        <v>29.47</v>
      </c>
      <c r="O353" t="n">
        <v>20530.82</v>
      </c>
      <c r="P353" t="n">
        <v>866.9</v>
      </c>
      <c r="Q353" t="n">
        <v>1220.54</v>
      </c>
      <c r="R353" t="n">
        <v>231.57</v>
      </c>
      <c r="S353" t="n">
        <v>112.51</v>
      </c>
      <c r="T353" t="n">
        <v>44865.75</v>
      </c>
      <c r="U353" t="n">
        <v>0.49</v>
      </c>
      <c r="V353" t="n">
        <v>0.75</v>
      </c>
      <c r="W353" t="n">
        <v>7.34</v>
      </c>
      <c r="X353" t="n">
        <v>2.63</v>
      </c>
      <c r="Y353" t="n">
        <v>0.5</v>
      </c>
      <c r="Z353" t="n">
        <v>10</v>
      </c>
    </row>
    <row r="354">
      <c r="A354" t="n">
        <v>11</v>
      </c>
      <c r="B354" t="n">
        <v>75</v>
      </c>
      <c r="C354" t="inlineStr">
        <is>
          <t xml:space="preserve">CONCLUIDO	</t>
        </is>
      </c>
      <c r="D354" t="n">
        <v>1.2423</v>
      </c>
      <c r="E354" t="n">
        <v>80.5</v>
      </c>
      <c r="F354" t="n">
        <v>76.59999999999999</v>
      </c>
      <c r="G354" t="n">
        <v>86.72</v>
      </c>
      <c r="H354" t="n">
        <v>1.28</v>
      </c>
      <c r="I354" t="n">
        <v>53</v>
      </c>
      <c r="J354" t="n">
        <v>166.01</v>
      </c>
      <c r="K354" t="n">
        <v>49.1</v>
      </c>
      <c r="L354" t="n">
        <v>12</v>
      </c>
      <c r="M354" t="n">
        <v>51</v>
      </c>
      <c r="N354" t="n">
        <v>29.91</v>
      </c>
      <c r="O354" t="n">
        <v>20708.3</v>
      </c>
      <c r="P354" t="n">
        <v>859.41</v>
      </c>
      <c r="Q354" t="n">
        <v>1220.55</v>
      </c>
      <c r="R354" t="n">
        <v>223.56</v>
      </c>
      <c r="S354" t="n">
        <v>112.51</v>
      </c>
      <c r="T354" t="n">
        <v>40883.43</v>
      </c>
      <c r="U354" t="n">
        <v>0.5</v>
      </c>
      <c r="V354" t="n">
        <v>0.75</v>
      </c>
      <c r="W354" t="n">
        <v>7.34</v>
      </c>
      <c r="X354" t="n">
        <v>2.4</v>
      </c>
      <c r="Y354" t="n">
        <v>0.5</v>
      </c>
      <c r="Z354" t="n">
        <v>10</v>
      </c>
    </row>
    <row r="355">
      <c r="A355" t="n">
        <v>12</v>
      </c>
      <c r="B355" t="n">
        <v>75</v>
      </c>
      <c r="C355" t="inlineStr">
        <is>
          <t xml:space="preserve">CONCLUIDO	</t>
        </is>
      </c>
      <c r="D355" t="n">
        <v>1.2485</v>
      </c>
      <c r="E355" t="n">
        <v>80.09999999999999</v>
      </c>
      <c r="F355" t="n">
        <v>76.34999999999999</v>
      </c>
      <c r="G355" t="n">
        <v>95.44</v>
      </c>
      <c r="H355" t="n">
        <v>1.38</v>
      </c>
      <c r="I355" t="n">
        <v>48</v>
      </c>
      <c r="J355" t="n">
        <v>167.45</v>
      </c>
      <c r="K355" t="n">
        <v>49.1</v>
      </c>
      <c r="L355" t="n">
        <v>13</v>
      </c>
      <c r="M355" t="n">
        <v>46</v>
      </c>
      <c r="N355" t="n">
        <v>30.36</v>
      </c>
      <c r="O355" t="n">
        <v>20886.38</v>
      </c>
      <c r="P355" t="n">
        <v>852.29</v>
      </c>
      <c r="Q355" t="n">
        <v>1220.55</v>
      </c>
      <c r="R355" t="n">
        <v>215.49</v>
      </c>
      <c r="S355" t="n">
        <v>112.51</v>
      </c>
      <c r="T355" t="n">
        <v>36873.39</v>
      </c>
      <c r="U355" t="n">
        <v>0.52</v>
      </c>
      <c r="V355" t="n">
        <v>0.75</v>
      </c>
      <c r="W355" t="n">
        <v>7.32</v>
      </c>
      <c r="X355" t="n">
        <v>2.15</v>
      </c>
      <c r="Y355" t="n">
        <v>0.5</v>
      </c>
      <c r="Z355" t="n">
        <v>10</v>
      </c>
    </row>
    <row r="356">
      <c r="A356" t="n">
        <v>13</v>
      </c>
      <c r="B356" t="n">
        <v>75</v>
      </c>
      <c r="C356" t="inlineStr">
        <is>
          <t xml:space="preserve">CONCLUIDO	</t>
        </is>
      </c>
      <c r="D356" t="n">
        <v>1.2522</v>
      </c>
      <c r="E356" t="n">
        <v>79.86</v>
      </c>
      <c r="F356" t="n">
        <v>76.20999999999999</v>
      </c>
      <c r="G356" t="n">
        <v>101.61</v>
      </c>
      <c r="H356" t="n">
        <v>1.47</v>
      </c>
      <c r="I356" t="n">
        <v>45</v>
      </c>
      <c r="J356" t="n">
        <v>168.9</v>
      </c>
      <c r="K356" t="n">
        <v>49.1</v>
      </c>
      <c r="L356" t="n">
        <v>14</v>
      </c>
      <c r="M356" t="n">
        <v>43</v>
      </c>
      <c r="N356" t="n">
        <v>30.81</v>
      </c>
      <c r="O356" t="n">
        <v>21065.06</v>
      </c>
      <c r="P356" t="n">
        <v>847.79</v>
      </c>
      <c r="Q356" t="n">
        <v>1220.54</v>
      </c>
      <c r="R356" t="n">
        <v>210.38</v>
      </c>
      <c r="S356" t="n">
        <v>112.51</v>
      </c>
      <c r="T356" t="n">
        <v>34332.89</v>
      </c>
      <c r="U356" t="n">
        <v>0.53</v>
      </c>
      <c r="V356" t="n">
        <v>0.75</v>
      </c>
      <c r="W356" t="n">
        <v>7.32</v>
      </c>
      <c r="X356" t="n">
        <v>2.01</v>
      </c>
      <c r="Y356" t="n">
        <v>0.5</v>
      </c>
      <c r="Z356" t="n">
        <v>10</v>
      </c>
    </row>
    <row r="357">
      <c r="A357" t="n">
        <v>14</v>
      </c>
      <c r="B357" t="n">
        <v>75</v>
      </c>
      <c r="C357" t="inlineStr">
        <is>
          <t xml:space="preserve">CONCLUIDO	</t>
        </is>
      </c>
      <c r="D357" t="n">
        <v>1.2556</v>
      </c>
      <c r="E357" t="n">
        <v>79.64</v>
      </c>
      <c r="F357" t="n">
        <v>76.08</v>
      </c>
      <c r="G357" t="n">
        <v>108.69</v>
      </c>
      <c r="H357" t="n">
        <v>1.56</v>
      </c>
      <c r="I357" t="n">
        <v>42</v>
      </c>
      <c r="J357" t="n">
        <v>170.35</v>
      </c>
      <c r="K357" t="n">
        <v>49.1</v>
      </c>
      <c r="L357" t="n">
        <v>15</v>
      </c>
      <c r="M357" t="n">
        <v>40</v>
      </c>
      <c r="N357" t="n">
        <v>31.26</v>
      </c>
      <c r="O357" t="n">
        <v>21244.37</v>
      </c>
      <c r="P357" t="n">
        <v>840.88</v>
      </c>
      <c r="Q357" t="n">
        <v>1220.56</v>
      </c>
      <c r="R357" t="n">
        <v>206.1</v>
      </c>
      <c r="S357" t="n">
        <v>112.51</v>
      </c>
      <c r="T357" t="n">
        <v>32208.01</v>
      </c>
      <c r="U357" t="n">
        <v>0.55</v>
      </c>
      <c r="V357" t="n">
        <v>0.75</v>
      </c>
      <c r="W357" t="n">
        <v>7.32</v>
      </c>
      <c r="X357" t="n">
        <v>1.88</v>
      </c>
      <c r="Y357" t="n">
        <v>0.5</v>
      </c>
      <c r="Z357" t="n">
        <v>10</v>
      </c>
    </row>
    <row r="358">
      <c r="A358" t="n">
        <v>15</v>
      </c>
      <c r="B358" t="n">
        <v>75</v>
      </c>
      <c r="C358" t="inlineStr">
        <is>
          <t xml:space="preserve">CONCLUIDO	</t>
        </is>
      </c>
      <c r="D358" t="n">
        <v>1.2596</v>
      </c>
      <c r="E358" t="n">
        <v>79.39</v>
      </c>
      <c r="F358" t="n">
        <v>75.92</v>
      </c>
      <c r="G358" t="n">
        <v>116.8</v>
      </c>
      <c r="H358" t="n">
        <v>1.65</v>
      </c>
      <c r="I358" t="n">
        <v>39</v>
      </c>
      <c r="J358" t="n">
        <v>171.81</v>
      </c>
      <c r="K358" t="n">
        <v>49.1</v>
      </c>
      <c r="L358" t="n">
        <v>16</v>
      </c>
      <c r="M358" t="n">
        <v>37</v>
      </c>
      <c r="N358" t="n">
        <v>31.72</v>
      </c>
      <c r="O358" t="n">
        <v>21424.29</v>
      </c>
      <c r="P358" t="n">
        <v>835.02</v>
      </c>
      <c r="Q358" t="n">
        <v>1220.54</v>
      </c>
      <c r="R358" t="n">
        <v>200.52</v>
      </c>
      <c r="S358" t="n">
        <v>112.51</v>
      </c>
      <c r="T358" t="n">
        <v>29434.86</v>
      </c>
      <c r="U358" t="n">
        <v>0.5600000000000001</v>
      </c>
      <c r="V358" t="n">
        <v>0.76</v>
      </c>
      <c r="W358" t="n">
        <v>7.31</v>
      </c>
      <c r="X358" t="n">
        <v>1.72</v>
      </c>
      <c r="Y358" t="n">
        <v>0.5</v>
      </c>
      <c r="Z358" t="n">
        <v>10</v>
      </c>
    </row>
    <row r="359">
      <c r="A359" t="n">
        <v>16</v>
      </c>
      <c r="B359" t="n">
        <v>75</v>
      </c>
      <c r="C359" t="inlineStr">
        <is>
          <t xml:space="preserve">CONCLUIDO	</t>
        </is>
      </c>
      <c r="D359" t="n">
        <v>1.2631</v>
      </c>
      <c r="E359" t="n">
        <v>79.17</v>
      </c>
      <c r="F359" t="n">
        <v>75.8</v>
      </c>
      <c r="G359" t="n">
        <v>126.33</v>
      </c>
      <c r="H359" t="n">
        <v>1.74</v>
      </c>
      <c r="I359" t="n">
        <v>36</v>
      </c>
      <c r="J359" t="n">
        <v>173.28</v>
      </c>
      <c r="K359" t="n">
        <v>49.1</v>
      </c>
      <c r="L359" t="n">
        <v>17</v>
      </c>
      <c r="M359" t="n">
        <v>34</v>
      </c>
      <c r="N359" t="n">
        <v>32.18</v>
      </c>
      <c r="O359" t="n">
        <v>21604.83</v>
      </c>
      <c r="P359" t="n">
        <v>828.4400000000001</v>
      </c>
      <c r="Q359" t="n">
        <v>1220.55</v>
      </c>
      <c r="R359" t="n">
        <v>196.18</v>
      </c>
      <c r="S359" t="n">
        <v>112.51</v>
      </c>
      <c r="T359" t="n">
        <v>27279.86</v>
      </c>
      <c r="U359" t="n">
        <v>0.57</v>
      </c>
      <c r="V359" t="n">
        <v>0.76</v>
      </c>
      <c r="W359" t="n">
        <v>7.31</v>
      </c>
      <c r="X359" t="n">
        <v>1.6</v>
      </c>
      <c r="Y359" t="n">
        <v>0.5</v>
      </c>
      <c r="Z359" t="n">
        <v>10</v>
      </c>
    </row>
    <row r="360">
      <c r="A360" t="n">
        <v>17</v>
      </c>
      <c r="B360" t="n">
        <v>75</v>
      </c>
      <c r="C360" t="inlineStr">
        <is>
          <t xml:space="preserve">CONCLUIDO	</t>
        </is>
      </c>
      <c r="D360" t="n">
        <v>1.2655</v>
      </c>
      <c r="E360" t="n">
        <v>79.02</v>
      </c>
      <c r="F360" t="n">
        <v>75.7</v>
      </c>
      <c r="G360" t="n">
        <v>133.59</v>
      </c>
      <c r="H360" t="n">
        <v>1.83</v>
      </c>
      <c r="I360" t="n">
        <v>34</v>
      </c>
      <c r="J360" t="n">
        <v>174.75</v>
      </c>
      <c r="K360" t="n">
        <v>49.1</v>
      </c>
      <c r="L360" t="n">
        <v>18</v>
      </c>
      <c r="M360" t="n">
        <v>32</v>
      </c>
      <c r="N360" t="n">
        <v>32.65</v>
      </c>
      <c r="O360" t="n">
        <v>21786.02</v>
      </c>
      <c r="P360" t="n">
        <v>822.14</v>
      </c>
      <c r="Q360" t="n">
        <v>1220.54</v>
      </c>
      <c r="R360" t="n">
        <v>193.04</v>
      </c>
      <c r="S360" t="n">
        <v>112.51</v>
      </c>
      <c r="T360" t="n">
        <v>25722.55</v>
      </c>
      <c r="U360" t="n">
        <v>0.58</v>
      </c>
      <c r="V360" t="n">
        <v>0.76</v>
      </c>
      <c r="W360" t="n">
        <v>7.31</v>
      </c>
      <c r="X360" t="n">
        <v>1.5</v>
      </c>
      <c r="Y360" t="n">
        <v>0.5</v>
      </c>
      <c r="Z360" t="n">
        <v>10</v>
      </c>
    </row>
    <row r="361">
      <c r="A361" t="n">
        <v>18</v>
      </c>
      <c r="B361" t="n">
        <v>75</v>
      </c>
      <c r="C361" t="inlineStr">
        <is>
          <t xml:space="preserve">CONCLUIDO	</t>
        </is>
      </c>
      <c r="D361" t="n">
        <v>1.2679</v>
      </c>
      <c r="E361" t="n">
        <v>78.87</v>
      </c>
      <c r="F361" t="n">
        <v>75.62</v>
      </c>
      <c r="G361" t="n">
        <v>141.78</v>
      </c>
      <c r="H361" t="n">
        <v>1.91</v>
      </c>
      <c r="I361" t="n">
        <v>32</v>
      </c>
      <c r="J361" t="n">
        <v>176.22</v>
      </c>
      <c r="K361" t="n">
        <v>49.1</v>
      </c>
      <c r="L361" t="n">
        <v>19</v>
      </c>
      <c r="M361" t="n">
        <v>30</v>
      </c>
      <c r="N361" t="n">
        <v>33.13</v>
      </c>
      <c r="O361" t="n">
        <v>21967.84</v>
      </c>
      <c r="P361" t="n">
        <v>820.62</v>
      </c>
      <c r="Q361" t="n">
        <v>1220.55</v>
      </c>
      <c r="R361" t="n">
        <v>190.33</v>
      </c>
      <c r="S361" t="n">
        <v>112.51</v>
      </c>
      <c r="T361" t="n">
        <v>24375.93</v>
      </c>
      <c r="U361" t="n">
        <v>0.59</v>
      </c>
      <c r="V361" t="n">
        <v>0.76</v>
      </c>
      <c r="W361" t="n">
        <v>7.3</v>
      </c>
      <c r="X361" t="n">
        <v>1.42</v>
      </c>
      <c r="Y361" t="n">
        <v>0.5</v>
      </c>
      <c r="Z361" t="n">
        <v>10</v>
      </c>
    </row>
    <row r="362">
      <c r="A362" t="n">
        <v>19</v>
      </c>
      <c r="B362" t="n">
        <v>75</v>
      </c>
      <c r="C362" t="inlineStr">
        <is>
          <t xml:space="preserve">CONCLUIDO	</t>
        </is>
      </c>
      <c r="D362" t="n">
        <v>1.269</v>
      </c>
      <c r="E362" t="n">
        <v>78.8</v>
      </c>
      <c r="F362" t="n">
        <v>75.58</v>
      </c>
      <c r="G362" t="n">
        <v>146.28</v>
      </c>
      <c r="H362" t="n">
        <v>2</v>
      </c>
      <c r="I362" t="n">
        <v>31</v>
      </c>
      <c r="J362" t="n">
        <v>177.7</v>
      </c>
      <c r="K362" t="n">
        <v>49.1</v>
      </c>
      <c r="L362" t="n">
        <v>20</v>
      </c>
      <c r="M362" t="n">
        <v>29</v>
      </c>
      <c r="N362" t="n">
        <v>33.61</v>
      </c>
      <c r="O362" t="n">
        <v>22150.3</v>
      </c>
      <c r="P362" t="n">
        <v>812.5</v>
      </c>
      <c r="Q362" t="n">
        <v>1220.56</v>
      </c>
      <c r="R362" t="n">
        <v>189.04</v>
      </c>
      <c r="S362" t="n">
        <v>112.51</v>
      </c>
      <c r="T362" t="n">
        <v>23736.8</v>
      </c>
      <c r="U362" t="n">
        <v>0.6</v>
      </c>
      <c r="V362" t="n">
        <v>0.76</v>
      </c>
      <c r="W362" t="n">
        <v>7.3</v>
      </c>
      <c r="X362" t="n">
        <v>1.38</v>
      </c>
      <c r="Y362" t="n">
        <v>0.5</v>
      </c>
      <c r="Z362" t="n">
        <v>10</v>
      </c>
    </row>
    <row r="363">
      <c r="A363" t="n">
        <v>20</v>
      </c>
      <c r="B363" t="n">
        <v>75</v>
      </c>
      <c r="C363" t="inlineStr">
        <is>
          <t xml:space="preserve">CONCLUIDO	</t>
        </is>
      </c>
      <c r="D363" t="n">
        <v>1.2718</v>
      </c>
      <c r="E363" t="n">
        <v>78.63</v>
      </c>
      <c r="F363" t="n">
        <v>75.47</v>
      </c>
      <c r="G363" t="n">
        <v>156.13</v>
      </c>
      <c r="H363" t="n">
        <v>2.08</v>
      </c>
      <c r="I363" t="n">
        <v>29</v>
      </c>
      <c r="J363" t="n">
        <v>179.18</v>
      </c>
      <c r="K363" t="n">
        <v>49.1</v>
      </c>
      <c r="L363" t="n">
        <v>21</v>
      </c>
      <c r="M363" t="n">
        <v>27</v>
      </c>
      <c r="N363" t="n">
        <v>34.09</v>
      </c>
      <c r="O363" t="n">
        <v>22333.43</v>
      </c>
      <c r="P363" t="n">
        <v>808.35</v>
      </c>
      <c r="Q363" t="n">
        <v>1220.54</v>
      </c>
      <c r="R363" t="n">
        <v>185.21</v>
      </c>
      <c r="S363" t="n">
        <v>112.51</v>
      </c>
      <c r="T363" t="n">
        <v>21828.06</v>
      </c>
      <c r="U363" t="n">
        <v>0.61</v>
      </c>
      <c r="V363" t="n">
        <v>0.76</v>
      </c>
      <c r="W363" t="n">
        <v>7.29</v>
      </c>
      <c r="X363" t="n">
        <v>1.27</v>
      </c>
      <c r="Y363" t="n">
        <v>0.5</v>
      </c>
      <c r="Z363" t="n">
        <v>10</v>
      </c>
    </row>
    <row r="364">
      <c r="A364" t="n">
        <v>21</v>
      </c>
      <c r="B364" t="n">
        <v>75</v>
      </c>
      <c r="C364" t="inlineStr">
        <is>
          <t xml:space="preserve">CONCLUIDO	</t>
        </is>
      </c>
      <c r="D364" t="n">
        <v>1.2726</v>
      </c>
      <c r="E364" t="n">
        <v>78.58</v>
      </c>
      <c r="F364" t="n">
        <v>75.44</v>
      </c>
      <c r="G364" t="n">
        <v>161.67</v>
      </c>
      <c r="H364" t="n">
        <v>2.16</v>
      </c>
      <c r="I364" t="n">
        <v>28</v>
      </c>
      <c r="J364" t="n">
        <v>180.67</v>
      </c>
      <c r="K364" t="n">
        <v>49.1</v>
      </c>
      <c r="L364" t="n">
        <v>22</v>
      </c>
      <c r="M364" t="n">
        <v>26</v>
      </c>
      <c r="N364" t="n">
        <v>34.58</v>
      </c>
      <c r="O364" t="n">
        <v>22517.21</v>
      </c>
      <c r="P364" t="n">
        <v>800.5599999999999</v>
      </c>
      <c r="Q364" t="n">
        <v>1220.54</v>
      </c>
      <c r="R364" t="n">
        <v>184.52</v>
      </c>
      <c r="S364" t="n">
        <v>112.51</v>
      </c>
      <c r="T364" t="n">
        <v>21490.43</v>
      </c>
      <c r="U364" t="n">
        <v>0.61</v>
      </c>
      <c r="V364" t="n">
        <v>0.76</v>
      </c>
      <c r="W364" t="n">
        <v>7.29</v>
      </c>
      <c r="X364" t="n">
        <v>1.25</v>
      </c>
      <c r="Y364" t="n">
        <v>0.5</v>
      </c>
      <c r="Z364" t="n">
        <v>10</v>
      </c>
    </row>
    <row r="365">
      <c r="A365" t="n">
        <v>22</v>
      </c>
      <c r="B365" t="n">
        <v>75</v>
      </c>
      <c r="C365" t="inlineStr">
        <is>
          <t xml:space="preserve">CONCLUIDO	</t>
        </is>
      </c>
      <c r="D365" t="n">
        <v>1.2752</v>
      </c>
      <c r="E365" t="n">
        <v>78.42</v>
      </c>
      <c r="F365" t="n">
        <v>75.34999999999999</v>
      </c>
      <c r="G365" t="n">
        <v>173.88</v>
      </c>
      <c r="H365" t="n">
        <v>2.24</v>
      </c>
      <c r="I365" t="n">
        <v>26</v>
      </c>
      <c r="J365" t="n">
        <v>182.17</v>
      </c>
      <c r="K365" t="n">
        <v>49.1</v>
      </c>
      <c r="L365" t="n">
        <v>23</v>
      </c>
      <c r="M365" t="n">
        <v>24</v>
      </c>
      <c r="N365" t="n">
        <v>35.08</v>
      </c>
      <c r="O365" t="n">
        <v>22701.78</v>
      </c>
      <c r="P365" t="n">
        <v>797.48</v>
      </c>
      <c r="Q365" t="n">
        <v>1220.55</v>
      </c>
      <c r="R365" t="n">
        <v>181.08</v>
      </c>
      <c r="S365" t="n">
        <v>112.51</v>
      </c>
      <c r="T365" t="n">
        <v>19779.84</v>
      </c>
      <c r="U365" t="n">
        <v>0.62</v>
      </c>
      <c r="V365" t="n">
        <v>0.76</v>
      </c>
      <c r="W365" t="n">
        <v>7.29</v>
      </c>
      <c r="X365" t="n">
        <v>1.15</v>
      </c>
      <c r="Y365" t="n">
        <v>0.5</v>
      </c>
      <c r="Z365" t="n">
        <v>10</v>
      </c>
    </row>
    <row r="366">
      <c r="A366" t="n">
        <v>23</v>
      </c>
      <c r="B366" t="n">
        <v>75</v>
      </c>
      <c r="C366" t="inlineStr">
        <is>
          <t xml:space="preserve">CONCLUIDO	</t>
        </is>
      </c>
      <c r="D366" t="n">
        <v>1.2768</v>
      </c>
      <c r="E366" t="n">
        <v>78.31999999999999</v>
      </c>
      <c r="F366" t="n">
        <v>75.28</v>
      </c>
      <c r="G366" t="n">
        <v>180.68</v>
      </c>
      <c r="H366" t="n">
        <v>2.32</v>
      </c>
      <c r="I366" t="n">
        <v>25</v>
      </c>
      <c r="J366" t="n">
        <v>183.67</v>
      </c>
      <c r="K366" t="n">
        <v>49.1</v>
      </c>
      <c r="L366" t="n">
        <v>24</v>
      </c>
      <c r="M366" t="n">
        <v>23</v>
      </c>
      <c r="N366" t="n">
        <v>35.58</v>
      </c>
      <c r="O366" t="n">
        <v>22886.92</v>
      </c>
      <c r="P366" t="n">
        <v>791.02</v>
      </c>
      <c r="Q366" t="n">
        <v>1220.54</v>
      </c>
      <c r="R366" t="n">
        <v>179.02</v>
      </c>
      <c r="S366" t="n">
        <v>112.51</v>
      </c>
      <c r="T366" t="n">
        <v>18754.18</v>
      </c>
      <c r="U366" t="n">
        <v>0.63</v>
      </c>
      <c r="V366" t="n">
        <v>0.76</v>
      </c>
      <c r="W366" t="n">
        <v>7.29</v>
      </c>
      <c r="X366" t="n">
        <v>1.08</v>
      </c>
      <c r="Y366" t="n">
        <v>0.5</v>
      </c>
      <c r="Z366" t="n">
        <v>10</v>
      </c>
    </row>
    <row r="367">
      <c r="A367" t="n">
        <v>24</v>
      </c>
      <c r="B367" t="n">
        <v>75</v>
      </c>
      <c r="C367" t="inlineStr">
        <is>
          <t xml:space="preserve">CONCLUIDO	</t>
        </is>
      </c>
      <c r="D367" t="n">
        <v>1.2779</v>
      </c>
      <c r="E367" t="n">
        <v>78.25</v>
      </c>
      <c r="F367" t="n">
        <v>75.23999999999999</v>
      </c>
      <c r="G367" t="n">
        <v>188.1</v>
      </c>
      <c r="H367" t="n">
        <v>2.4</v>
      </c>
      <c r="I367" t="n">
        <v>24</v>
      </c>
      <c r="J367" t="n">
        <v>185.18</v>
      </c>
      <c r="K367" t="n">
        <v>49.1</v>
      </c>
      <c r="L367" t="n">
        <v>25</v>
      </c>
      <c r="M367" t="n">
        <v>22</v>
      </c>
      <c r="N367" t="n">
        <v>36.08</v>
      </c>
      <c r="O367" t="n">
        <v>23072.73</v>
      </c>
      <c r="P367" t="n">
        <v>786.76</v>
      </c>
      <c r="Q367" t="n">
        <v>1220.54</v>
      </c>
      <c r="R367" t="n">
        <v>177.71</v>
      </c>
      <c r="S367" t="n">
        <v>112.51</v>
      </c>
      <c r="T367" t="n">
        <v>18106.32</v>
      </c>
      <c r="U367" t="n">
        <v>0.63</v>
      </c>
      <c r="V367" t="n">
        <v>0.76</v>
      </c>
      <c r="W367" t="n">
        <v>7.28</v>
      </c>
      <c r="X367" t="n">
        <v>1.04</v>
      </c>
      <c r="Y367" t="n">
        <v>0.5</v>
      </c>
      <c r="Z367" t="n">
        <v>10</v>
      </c>
    </row>
    <row r="368">
      <c r="A368" t="n">
        <v>25</v>
      </c>
      <c r="B368" t="n">
        <v>75</v>
      </c>
      <c r="C368" t="inlineStr">
        <is>
          <t xml:space="preserve">CONCLUIDO	</t>
        </is>
      </c>
      <c r="D368" t="n">
        <v>1.2791</v>
      </c>
      <c r="E368" t="n">
        <v>78.18000000000001</v>
      </c>
      <c r="F368" t="n">
        <v>75.2</v>
      </c>
      <c r="G368" t="n">
        <v>196.17</v>
      </c>
      <c r="H368" t="n">
        <v>2.47</v>
      </c>
      <c r="I368" t="n">
        <v>23</v>
      </c>
      <c r="J368" t="n">
        <v>186.69</v>
      </c>
      <c r="K368" t="n">
        <v>49.1</v>
      </c>
      <c r="L368" t="n">
        <v>26</v>
      </c>
      <c r="M368" t="n">
        <v>21</v>
      </c>
      <c r="N368" t="n">
        <v>36.6</v>
      </c>
      <c r="O368" t="n">
        <v>23259.24</v>
      </c>
      <c r="P368" t="n">
        <v>782.1</v>
      </c>
      <c r="Q368" t="n">
        <v>1220.54</v>
      </c>
      <c r="R368" t="n">
        <v>176.35</v>
      </c>
      <c r="S368" t="n">
        <v>112.51</v>
      </c>
      <c r="T368" t="n">
        <v>17430.33</v>
      </c>
      <c r="U368" t="n">
        <v>0.64</v>
      </c>
      <c r="V368" t="n">
        <v>0.76</v>
      </c>
      <c r="W368" t="n">
        <v>7.28</v>
      </c>
      <c r="X368" t="n">
        <v>1</v>
      </c>
      <c r="Y368" t="n">
        <v>0.5</v>
      </c>
      <c r="Z368" t="n">
        <v>10</v>
      </c>
    </row>
    <row r="369">
      <c r="A369" t="n">
        <v>26</v>
      </c>
      <c r="B369" t="n">
        <v>75</v>
      </c>
      <c r="C369" t="inlineStr">
        <is>
          <t xml:space="preserve">CONCLUIDO	</t>
        </is>
      </c>
      <c r="D369" t="n">
        <v>1.2806</v>
      </c>
      <c r="E369" t="n">
        <v>78.09</v>
      </c>
      <c r="F369" t="n">
        <v>75.14</v>
      </c>
      <c r="G369" t="n">
        <v>204.93</v>
      </c>
      <c r="H369" t="n">
        <v>2.55</v>
      </c>
      <c r="I369" t="n">
        <v>22</v>
      </c>
      <c r="J369" t="n">
        <v>188.21</v>
      </c>
      <c r="K369" t="n">
        <v>49.1</v>
      </c>
      <c r="L369" t="n">
        <v>27</v>
      </c>
      <c r="M369" t="n">
        <v>20</v>
      </c>
      <c r="N369" t="n">
        <v>37.11</v>
      </c>
      <c r="O369" t="n">
        <v>23446.45</v>
      </c>
      <c r="P369" t="n">
        <v>779.99</v>
      </c>
      <c r="Q369" t="n">
        <v>1220.54</v>
      </c>
      <c r="R369" t="n">
        <v>174.16</v>
      </c>
      <c r="S369" t="n">
        <v>112.51</v>
      </c>
      <c r="T369" t="n">
        <v>16340.08</v>
      </c>
      <c r="U369" t="n">
        <v>0.65</v>
      </c>
      <c r="V369" t="n">
        <v>0.76</v>
      </c>
      <c r="W369" t="n">
        <v>7.28</v>
      </c>
      <c r="X369" t="n">
        <v>0.9399999999999999</v>
      </c>
      <c r="Y369" t="n">
        <v>0.5</v>
      </c>
      <c r="Z369" t="n">
        <v>10</v>
      </c>
    </row>
    <row r="370">
      <c r="A370" t="n">
        <v>27</v>
      </c>
      <c r="B370" t="n">
        <v>75</v>
      </c>
      <c r="C370" t="inlineStr">
        <is>
          <t xml:space="preserve">CONCLUIDO	</t>
        </is>
      </c>
      <c r="D370" t="n">
        <v>1.2812</v>
      </c>
      <c r="E370" t="n">
        <v>78.05</v>
      </c>
      <c r="F370" t="n">
        <v>75.13</v>
      </c>
      <c r="G370" t="n">
        <v>214.66</v>
      </c>
      <c r="H370" t="n">
        <v>2.62</v>
      </c>
      <c r="I370" t="n">
        <v>21</v>
      </c>
      <c r="J370" t="n">
        <v>189.73</v>
      </c>
      <c r="K370" t="n">
        <v>49.1</v>
      </c>
      <c r="L370" t="n">
        <v>28</v>
      </c>
      <c r="M370" t="n">
        <v>19</v>
      </c>
      <c r="N370" t="n">
        <v>37.64</v>
      </c>
      <c r="O370" t="n">
        <v>23634.36</v>
      </c>
      <c r="P370" t="n">
        <v>774.25</v>
      </c>
      <c r="Q370" t="n">
        <v>1220.55</v>
      </c>
      <c r="R370" t="n">
        <v>173.75</v>
      </c>
      <c r="S370" t="n">
        <v>112.51</v>
      </c>
      <c r="T370" t="n">
        <v>16141.52</v>
      </c>
      <c r="U370" t="n">
        <v>0.65</v>
      </c>
      <c r="V370" t="n">
        <v>0.76</v>
      </c>
      <c r="W370" t="n">
        <v>7.29</v>
      </c>
      <c r="X370" t="n">
        <v>0.93</v>
      </c>
      <c r="Y370" t="n">
        <v>0.5</v>
      </c>
      <c r="Z370" t="n">
        <v>10</v>
      </c>
    </row>
    <row r="371">
      <c r="A371" t="n">
        <v>28</v>
      </c>
      <c r="B371" t="n">
        <v>75</v>
      </c>
      <c r="C371" t="inlineStr">
        <is>
          <t xml:space="preserve">CONCLUIDO	</t>
        </is>
      </c>
      <c r="D371" t="n">
        <v>1.2831</v>
      </c>
      <c r="E371" t="n">
        <v>77.94</v>
      </c>
      <c r="F371" t="n">
        <v>75.05</v>
      </c>
      <c r="G371" t="n">
        <v>225.15</v>
      </c>
      <c r="H371" t="n">
        <v>2.69</v>
      </c>
      <c r="I371" t="n">
        <v>20</v>
      </c>
      <c r="J371" t="n">
        <v>191.26</v>
      </c>
      <c r="K371" t="n">
        <v>49.1</v>
      </c>
      <c r="L371" t="n">
        <v>29</v>
      </c>
      <c r="M371" t="n">
        <v>17</v>
      </c>
      <c r="N371" t="n">
        <v>38.17</v>
      </c>
      <c r="O371" t="n">
        <v>23822.99</v>
      </c>
      <c r="P371" t="n">
        <v>763.78</v>
      </c>
      <c r="Q371" t="n">
        <v>1220.57</v>
      </c>
      <c r="R371" t="n">
        <v>171.22</v>
      </c>
      <c r="S371" t="n">
        <v>112.51</v>
      </c>
      <c r="T371" t="n">
        <v>14882.01</v>
      </c>
      <c r="U371" t="n">
        <v>0.66</v>
      </c>
      <c r="V371" t="n">
        <v>0.76</v>
      </c>
      <c r="W371" t="n">
        <v>7.28</v>
      </c>
      <c r="X371" t="n">
        <v>0.85</v>
      </c>
      <c r="Y371" t="n">
        <v>0.5</v>
      </c>
      <c r="Z371" t="n">
        <v>10</v>
      </c>
    </row>
    <row r="372">
      <c r="A372" t="n">
        <v>29</v>
      </c>
      <c r="B372" t="n">
        <v>75</v>
      </c>
      <c r="C372" t="inlineStr">
        <is>
          <t xml:space="preserve">CONCLUIDO	</t>
        </is>
      </c>
      <c r="D372" t="n">
        <v>1.2826</v>
      </c>
      <c r="E372" t="n">
        <v>77.97</v>
      </c>
      <c r="F372" t="n">
        <v>75.08</v>
      </c>
      <c r="G372" t="n">
        <v>225.25</v>
      </c>
      <c r="H372" t="n">
        <v>2.76</v>
      </c>
      <c r="I372" t="n">
        <v>20</v>
      </c>
      <c r="J372" t="n">
        <v>192.8</v>
      </c>
      <c r="K372" t="n">
        <v>49.1</v>
      </c>
      <c r="L372" t="n">
        <v>30</v>
      </c>
      <c r="M372" t="n">
        <v>16</v>
      </c>
      <c r="N372" t="n">
        <v>38.7</v>
      </c>
      <c r="O372" t="n">
        <v>24012.34</v>
      </c>
      <c r="P372" t="n">
        <v>763.91</v>
      </c>
      <c r="Q372" t="n">
        <v>1220.56</v>
      </c>
      <c r="R372" t="n">
        <v>171.97</v>
      </c>
      <c r="S372" t="n">
        <v>112.51</v>
      </c>
      <c r="T372" t="n">
        <v>15253.91</v>
      </c>
      <c r="U372" t="n">
        <v>0.65</v>
      </c>
      <c r="V372" t="n">
        <v>0.76</v>
      </c>
      <c r="W372" t="n">
        <v>7.29</v>
      </c>
      <c r="X372" t="n">
        <v>0.88</v>
      </c>
      <c r="Y372" t="n">
        <v>0.5</v>
      </c>
      <c r="Z372" t="n">
        <v>10</v>
      </c>
    </row>
    <row r="373">
      <c r="A373" t="n">
        <v>30</v>
      </c>
      <c r="B373" t="n">
        <v>75</v>
      </c>
      <c r="C373" t="inlineStr">
        <is>
          <t xml:space="preserve">CONCLUIDO	</t>
        </is>
      </c>
      <c r="D373" t="n">
        <v>1.2839</v>
      </c>
      <c r="E373" t="n">
        <v>77.89</v>
      </c>
      <c r="F373" t="n">
        <v>75.03</v>
      </c>
      <c r="G373" t="n">
        <v>236.94</v>
      </c>
      <c r="H373" t="n">
        <v>2.83</v>
      </c>
      <c r="I373" t="n">
        <v>19</v>
      </c>
      <c r="J373" t="n">
        <v>194.34</v>
      </c>
      <c r="K373" t="n">
        <v>49.1</v>
      </c>
      <c r="L373" t="n">
        <v>31</v>
      </c>
      <c r="M373" t="n">
        <v>13</v>
      </c>
      <c r="N373" t="n">
        <v>39.24</v>
      </c>
      <c r="O373" t="n">
        <v>24202.42</v>
      </c>
      <c r="P373" t="n">
        <v>760.26</v>
      </c>
      <c r="Q373" t="n">
        <v>1220.54</v>
      </c>
      <c r="R373" t="n">
        <v>170.23</v>
      </c>
      <c r="S373" t="n">
        <v>112.51</v>
      </c>
      <c r="T373" t="n">
        <v>14390.83</v>
      </c>
      <c r="U373" t="n">
        <v>0.66</v>
      </c>
      <c r="V373" t="n">
        <v>0.76</v>
      </c>
      <c r="W373" t="n">
        <v>7.29</v>
      </c>
      <c r="X373" t="n">
        <v>0.83</v>
      </c>
      <c r="Y373" t="n">
        <v>0.5</v>
      </c>
      <c r="Z373" t="n">
        <v>10</v>
      </c>
    </row>
    <row r="374">
      <c r="A374" t="n">
        <v>31</v>
      </c>
      <c r="B374" t="n">
        <v>75</v>
      </c>
      <c r="C374" t="inlineStr">
        <is>
          <t xml:space="preserve">CONCLUIDO	</t>
        </is>
      </c>
      <c r="D374" t="n">
        <v>1.2837</v>
      </c>
      <c r="E374" t="n">
        <v>77.90000000000001</v>
      </c>
      <c r="F374" t="n">
        <v>75.04000000000001</v>
      </c>
      <c r="G374" t="n">
        <v>236.97</v>
      </c>
      <c r="H374" t="n">
        <v>2.9</v>
      </c>
      <c r="I374" t="n">
        <v>19</v>
      </c>
      <c r="J374" t="n">
        <v>195.89</v>
      </c>
      <c r="K374" t="n">
        <v>49.1</v>
      </c>
      <c r="L374" t="n">
        <v>32</v>
      </c>
      <c r="M374" t="n">
        <v>11</v>
      </c>
      <c r="N374" t="n">
        <v>39.79</v>
      </c>
      <c r="O374" t="n">
        <v>24393.24</v>
      </c>
      <c r="P374" t="n">
        <v>756.15</v>
      </c>
      <c r="Q374" t="n">
        <v>1220.54</v>
      </c>
      <c r="R374" t="n">
        <v>170.35</v>
      </c>
      <c r="S374" t="n">
        <v>112.51</v>
      </c>
      <c r="T374" t="n">
        <v>14452</v>
      </c>
      <c r="U374" t="n">
        <v>0.66</v>
      </c>
      <c r="V374" t="n">
        <v>0.76</v>
      </c>
      <c r="W374" t="n">
        <v>7.29</v>
      </c>
      <c r="X374" t="n">
        <v>0.84</v>
      </c>
      <c r="Y374" t="n">
        <v>0.5</v>
      </c>
      <c r="Z374" t="n">
        <v>10</v>
      </c>
    </row>
    <row r="375">
      <c r="A375" t="n">
        <v>32</v>
      </c>
      <c r="B375" t="n">
        <v>75</v>
      </c>
      <c r="C375" t="inlineStr">
        <is>
          <t xml:space="preserve">CONCLUIDO	</t>
        </is>
      </c>
      <c r="D375" t="n">
        <v>1.2854</v>
      </c>
      <c r="E375" t="n">
        <v>77.79000000000001</v>
      </c>
      <c r="F375" t="n">
        <v>74.97</v>
      </c>
      <c r="G375" t="n">
        <v>249.89</v>
      </c>
      <c r="H375" t="n">
        <v>2.97</v>
      </c>
      <c r="I375" t="n">
        <v>18</v>
      </c>
      <c r="J375" t="n">
        <v>197.44</v>
      </c>
      <c r="K375" t="n">
        <v>49.1</v>
      </c>
      <c r="L375" t="n">
        <v>33</v>
      </c>
      <c r="M375" t="n">
        <v>9</v>
      </c>
      <c r="N375" t="n">
        <v>40.34</v>
      </c>
      <c r="O375" t="n">
        <v>24584.81</v>
      </c>
      <c r="P375" t="n">
        <v>756.63</v>
      </c>
      <c r="Q375" t="n">
        <v>1220.54</v>
      </c>
      <c r="R375" t="n">
        <v>168.08</v>
      </c>
      <c r="S375" t="n">
        <v>112.51</v>
      </c>
      <c r="T375" t="n">
        <v>13322.77</v>
      </c>
      <c r="U375" t="n">
        <v>0.67</v>
      </c>
      <c r="V375" t="n">
        <v>0.77</v>
      </c>
      <c r="W375" t="n">
        <v>7.28</v>
      </c>
      <c r="X375" t="n">
        <v>0.77</v>
      </c>
      <c r="Y375" t="n">
        <v>0.5</v>
      </c>
      <c r="Z375" t="n">
        <v>10</v>
      </c>
    </row>
    <row r="376">
      <c r="A376" t="n">
        <v>33</v>
      </c>
      <c r="B376" t="n">
        <v>75</v>
      </c>
      <c r="C376" t="inlineStr">
        <is>
          <t xml:space="preserve">CONCLUIDO	</t>
        </is>
      </c>
      <c r="D376" t="n">
        <v>1.285</v>
      </c>
      <c r="E376" t="n">
        <v>77.81999999999999</v>
      </c>
      <c r="F376" t="n">
        <v>74.98999999999999</v>
      </c>
      <c r="G376" t="n">
        <v>249.98</v>
      </c>
      <c r="H376" t="n">
        <v>3.03</v>
      </c>
      <c r="I376" t="n">
        <v>18</v>
      </c>
      <c r="J376" t="n">
        <v>199</v>
      </c>
      <c r="K376" t="n">
        <v>49.1</v>
      </c>
      <c r="L376" t="n">
        <v>34</v>
      </c>
      <c r="M376" t="n">
        <v>5</v>
      </c>
      <c r="N376" t="n">
        <v>40.9</v>
      </c>
      <c r="O376" t="n">
        <v>24777.13</v>
      </c>
      <c r="P376" t="n">
        <v>760.5700000000001</v>
      </c>
      <c r="Q376" t="n">
        <v>1220.57</v>
      </c>
      <c r="R376" t="n">
        <v>168.83</v>
      </c>
      <c r="S376" t="n">
        <v>112.51</v>
      </c>
      <c r="T376" t="n">
        <v>13696.74</v>
      </c>
      <c r="U376" t="n">
        <v>0.67</v>
      </c>
      <c r="V376" t="n">
        <v>0.77</v>
      </c>
      <c r="W376" t="n">
        <v>7.29</v>
      </c>
      <c r="X376" t="n">
        <v>0.79</v>
      </c>
      <c r="Y376" t="n">
        <v>0.5</v>
      </c>
      <c r="Z376" t="n">
        <v>10</v>
      </c>
    </row>
    <row r="377">
      <c r="A377" t="n">
        <v>34</v>
      </c>
      <c r="B377" t="n">
        <v>75</v>
      </c>
      <c r="C377" t="inlineStr">
        <is>
          <t xml:space="preserve">CONCLUIDO	</t>
        </is>
      </c>
      <c r="D377" t="n">
        <v>1.2853</v>
      </c>
      <c r="E377" t="n">
        <v>77.8</v>
      </c>
      <c r="F377" t="n">
        <v>74.97</v>
      </c>
      <c r="G377" t="n">
        <v>249.91</v>
      </c>
      <c r="H377" t="n">
        <v>3.1</v>
      </c>
      <c r="I377" t="n">
        <v>18</v>
      </c>
      <c r="J377" t="n">
        <v>200.56</v>
      </c>
      <c r="K377" t="n">
        <v>49.1</v>
      </c>
      <c r="L377" t="n">
        <v>35</v>
      </c>
      <c r="M377" t="n">
        <v>2</v>
      </c>
      <c r="N377" t="n">
        <v>41.47</v>
      </c>
      <c r="O377" t="n">
        <v>24970.22</v>
      </c>
      <c r="P377" t="n">
        <v>763.04</v>
      </c>
      <c r="Q377" t="n">
        <v>1220.54</v>
      </c>
      <c r="R377" t="n">
        <v>168.08</v>
      </c>
      <c r="S377" t="n">
        <v>112.51</v>
      </c>
      <c r="T377" t="n">
        <v>13320.33</v>
      </c>
      <c r="U377" t="n">
        <v>0.67</v>
      </c>
      <c r="V377" t="n">
        <v>0.77</v>
      </c>
      <c r="W377" t="n">
        <v>7.29</v>
      </c>
      <c r="X377" t="n">
        <v>0.78</v>
      </c>
      <c r="Y377" t="n">
        <v>0.5</v>
      </c>
      <c r="Z377" t="n">
        <v>10</v>
      </c>
    </row>
    <row r="378">
      <c r="A378" t="n">
        <v>35</v>
      </c>
      <c r="B378" t="n">
        <v>75</v>
      </c>
      <c r="C378" t="inlineStr">
        <is>
          <t xml:space="preserve">CONCLUIDO	</t>
        </is>
      </c>
      <c r="D378" t="n">
        <v>1.2853</v>
      </c>
      <c r="E378" t="n">
        <v>77.8</v>
      </c>
      <c r="F378" t="n">
        <v>74.97</v>
      </c>
      <c r="G378" t="n">
        <v>249.91</v>
      </c>
      <c r="H378" t="n">
        <v>3.16</v>
      </c>
      <c r="I378" t="n">
        <v>18</v>
      </c>
      <c r="J378" t="n">
        <v>202.14</v>
      </c>
      <c r="K378" t="n">
        <v>49.1</v>
      </c>
      <c r="L378" t="n">
        <v>36</v>
      </c>
      <c r="M378" t="n">
        <v>1</v>
      </c>
      <c r="N378" t="n">
        <v>42.04</v>
      </c>
      <c r="O378" t="n">
        <v>25164.09</v>
      </c>
      <c r="P378" t="n">
        <v>767.16</v>
      </c>
      <c r="Q378" t="n">
        <v>1220.55</v>
      </c>
      <c r="R378" t="n">
        <v>168.03</v>
      </c>
      <c r="S378" t="n">
        <v>112.51</v>
      </c>
      <c r="T378" t="n">
        <v>13293.63</v>
      </c>
      <c r="U378" t="n">
        <v>0.67</v>
      </c>
      <c r="V378" t="n">
        <v>0.77</v>
      </c>
      <c r="W378" t="n">
        <v>7.29</v>
      </c>
      <c r="X378" t="n">
        <v>0.78</v>
      </c>
      <c r="Y378" t="n">
        <v>0.5</v>
      </c>
      <c r="Z378" t="n">
        <v>10</v>
      </c>
    </row>
    <row r="379">
      <c r="A379" t="n">
        <v>36</v>
      </c>
      <c r="B379" t="n">
        <v>75</v>
      </c>
      <c r="C379" t="inlineStr">
        <is>
          <t xml:space="preserve">CONCLUIDO	</t>
        </is>
      </c>
      <c r="D379" t="n">
        <v>1.2852</v>
      </c>
      <c r="E379" t="n">
        <v>77.81</v>
      </c>
      <c r="F379" t="n">
        <v>74.98</v>
      </c>
      <c r="G379" t="n">
        <v>249.94</v>
      </c>
      <c r="H379" t="n">
        <v>3.23</v>
      </c>
      <c r="I379" t="n">
        <v>18</v>
      </c>
      <c r="J379" t="n">
        <v>203.71</v>
      </c>
      <c r="K379" t="n">
        <v>49.1</v>
      </c>
      <c r="L379" t="n">
        <v>37</v>
      </c>
      <c r="M379" t="n">
        <v>1</v>
      </c>
      <c r="N379" t="n">
        <v>42.62</v>
      </c>
      <c r="O379" t="n">
        <v>25358.87</v>
      </c>
      <c r="P379" t="n">
        <v>772.17</v>
      </c>
      <c r="Q379" t="n">
        <v>1220.55</v>
      </c>
      <c r="R379" t="n">
        <v>168.22</v>
      </c>
      <c r="S379" t="n">
        <v>112.51</v>
      </c>
      <c r="T379" t="n">
        <v>13388.18</v>
      </c>
      <c r="U379" t="n">
        <v>0.67</v>
      </c>
      <c r="V379" t="n">
        <v>0.77</v>
      </c>
      <c r="W379" t="n">
        <v>7.29</v>
      </c>
      <c r="X379" t="n">
        <v>0.78</v>
      </c>
      <c r="Y379" t="n">
        <v>0.5</v>
      </c>
      <c r="Z379" t="n">
        <v>10</v>
      </c>
    </row>
    <row r="380">
      <c r="A380" t="n">
        <v>37</v>
      </c>
      <c r="B380" t="n">
        <v>75</v>
      </c>
      <c r="C380" t="inlineStr">
        <is>
          <t xml:space="preserve">CONCLUIDO	</t>
        </is>
      </c>
      <c r="D380" t="n">
        <v>1.2851</v>
      </c>
      <c r="E380" t="n">
        <v>77.81</v>
      </c>
      <c r="F380" t="n">
        <v>74.98999999999999</v>
      </c>
      <c r="G380" t="n">
        <v>249.95</v>
      </c>
      <c r="H380" t="n">
        <v>3.29</v>
      </c>
      <c r="I380" t="n">
        <v>18</v>
      </c>
      <c r="J380" t="n">
        <v>205.3</v>
      </c>
      <c r="K380" t="n">
        <v>49.1</v>
      </c>
      <c r="L380" t="n">
        <v>38</v>
      </c>
      <c r="M380" t="n">
        <v>0</v>
      </c>
      <c r="N380" t="n">
        <v>43.2</v>
      </c>
      <c r="O380" t="n">
        <v>25554.32</v>
      </c>
      <c r="P380" t="n">
        <v>777.52</v>
      </c>
      <c r="Q380" t="n">
        <v>1220.55</v>
      </c>
      <c r="R380" t="n">
        <v>168.27</v>
      </c>
      <c r="S380" t="n">
        <v>112.51</v>
      </c>
      <c r="T380" t="n">
        <v>13416.68</v>
      </c>
      <c r="U380" t="n">
        <v>0.67</v>
      </c>
      <c r="V380" t="n">
        <v>0.77</v>
      </c>
      <c r="W380" t="n">
        <v>7.3</v>
      </c>
      <c r="X380" t="n">
        <v>0.79</v>
      </c>
      <c r="Y380" t="n">
        <v>0.5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0.4778</v>
      </c>
      <c r="E381" t="n">
        <v>209.28</v>
      </c>
      <c r="F381" t="n">
        <v>150.68</v>
      </c>
      <c r="G381" t="n">
        <v>6</v>
      </c>
      <c r="H381" t="n">
        <v>0.1</v>
      </c>
      <c r="I381" t="n">
        <v>1508</v>
      </c>
      <c r="J381" t="n">
        <v>185.69</v>
      </c>
      <c r="K381" t="n">
        <v>53.44</v>
      </c>
      <c r="L381" t="n">
        <v>1</v>
      </c>
      <c r="M381" t="n">
        <v>1506</v>
      </c>
      <c r="N381" t="n">
        <v>36.26</v>
      </c>
      <c r="O381" t="n">
        <v>23136.14</v>
      </c>
      <c r="P381" t="n">
        <v>2044.27</v>
      </c>
      <c r="Q381" t="n">
        <v>1221.11</v>
      </c>
      <c r="R381" t="n">
        <v>2745.81</v>
      </c>
      <c r="S381" t="n">
        <v>112.51</v>
      </c>
      <c r="T381" t="n">
        <v>1294737.73</v>
      </c>
      <c r="U381" t="n">
        <v>0.04</v>
      </c>
      <c r="V381" t="n">
        <v>0.38</v>
      </c>
      <c r="W381" t="n">
        <v>9.710000000000001</v>
      </c>
      <c r="X381" t="n">
        <v>76.45999999999999</v>
      </c>
      <c r="Y381" t="n">
        <v>0.5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0.8572</v>
      </c>
      <c r="E382" t="n">
        <v>116.65</v>
      </c>
      <c r="F382" t="n">
        <v>96.54000000000001</v>
      </c>
      <c r="G382" t="n">
        <v>12.22</v>
      </c>
      <c r="H382" t="n">
        <v>0.19</v>
      </c>
      <c r="I382" t="n">
        <v>474</v>
      </c>
      <c r="J382" t="n">
        <v>187.21</v>
      </c>
      <c r="K382" t="n">
        <v>53.44</v>
      </c>
      <c r="L382" t="n">
        <v>2</v>
      </c>
      <c r="M382" t="n">
        <v>472</v>
      </c>
      <c r="N382" t="n">
        <v>36.77</v>
      </c>
      <c r="O382" t="n">
        <v>23322.88</v>
      </c>
      <c r="P382" t="n">
        <v>1305.57</v>
      </c>
      <c r="Q382" t="n">
        <v>1220.7</v>
      </c>
      <c r="R382" t="n">
        <v>898.6900000000001</v>
      </c>
      <c r="S382" t="n">
        <v>112.51</v>
      </c>
      <c r="T382" t="n">
        <v>376345.3</v>
      </c>
      <c r="U382" t="n">
        <v>0.13</v>
      </c>
      <c r="V382" t="n">
        <v>0.59</v>
      </c>
      <c r="W382" t="n">
        <v>8.050000000000001</v>
      </c>
      <c r="X382" t="n">
        <v>22.33</v>
      </c>
      <c r="Y382" t="n">
        <v>0.5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0.9951</v>
      </c>
      <c r="E383" t="n">
        <v>100.5</v>
      </c>
      <c r="F383" t="n">
        <v>87.42</v>
      </c>
      <c r="G383" t="n">
        <v>18.4</v>
      </c>
      <c r="H383" t="n">
        <v>0.28</v>
      </c>
      <c r="I383" t="n">
        <v>285</v>
      </c>
      <c r="J383" t="n">
        <v>188.73</v>
      </c>
      <c r="K383" t="n">
        <v>53.44</v>
      </c>
      <c r="L383" t="n">
        <v>3</v>
      </c>
      <c r="M383" t="n">
        <v>283</v>
      </c>
      <c r="N383" t="n">
        <v>37.29</v>
      </c>
      <c r="O383" t="n">
        <v>23510.33</v>
      </c>
      <c r="P383" t="n">
        <v>1178.77</v>
      </c>
      <c r="Q383" t="n">
        <v>1220.63</v>
      </c>
      <c r="R383" t="n">
        <v>590.12</v>
      </c>
      <c r="S383" t="n">
        <v>112.51</v>
      </c>
      <c r="T383" t="n">
        <v>223003.32</v>
      </c>
      <c r="U383" t="n">
        <v>0.19</v>
      </c>
      <c r="V383" t="n">
        <v>0.66</v>
      </c>
      <c r="W383" t="n">
        <v>7.71</v>
      </c>
      <c r="X383" t="n">
        <v>13.21</v>
      </c>
      <c r="Y383" t="n">
        <v>0.5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1.0681</v>
      </c>
      <c r="E384" t="n">
        <v>93.63</v>
      </c>
      <c r="F384" t="n">
        <v>83.56</v>
      </c>
      <c r="G384" t="n">
        <v>24.58</v>
      </c>
      <c r="H384" t="n">
        <v>0.37</v>
      </c>
      <c r="I384" t="n">
        <v>204</v>
      </c>
      <c r="J384" t="n">
        <v>190.25</v>
      </c>
      <c r="K384" t="n">
        <v>53.44</v>
      </c>
      <c r="L384" t="n">
        <v>4</v>
      </c>
      <c r="M384" t="n">
        <v>202</v>
      </c>
      <c r="N384" t="n">
        <v>37.82</v>
      </c>
      <c r="O384" t="n">
        <v>23698.48</v>
      </c>
      <c r="P384" t="n">
        <v>1123.89</v>
      </c>
      <c r="Q384" t="n">
        <v>1220.58</v>
      </c>
      <c r="R384" t="n">
        <v>459.34</v>
      </c>
      <c r="S384" t="n">
        <v>112.51</v>
      </c>
      <c r="T384" t="n">
        <v>158019.62</v>
      </c>
      <c r="U384" t="n">
        <v>0.24</v>
      </c>
      <c r="V384" t="n">
        <v>0.6899999999999999</v>
      </c>
      <c r="W384" t="n">
        <v>7.58</v>
      </c>
      <c r="X384" t="n">
        <v>9.359999999999999</v>
      </c>
      <c r="Y384" t="n">
        <v>0.5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1.1138</v>
      </c>
      <c r="E385" t="n">
        <v>89.79000000000001</v>
      </c>
      <c r="F385" t="n">
        <v>81.44</v>
      </c>
      <c r="G385" t="n">
        <v>30.93</v>
      </c>
      <c r="H385" t="n">
        <v>0.46</v>
      </c>
      <c r="I385" t="n">
        <v>158</v>
      </c>
      <c r="J385" t="n">
        <v>191.78</v>
      </c>
      <c r="K385" t="n">
        <v>53.44</v>
      </c>
      <c r="L385" t="n">
        <v>5</v>
      </c>
      <c r="M385" t="n">
        <v>156</v>
      </c>
      <c r="N385" t="n">
        <v>38.35</v>
      </c>
      <c r="O385" t="n">
        <v>23887.36</v>
      </c>
      <c r="P385" t="n">
        <v>1092.24</v>
      </c>
      <c r="Q385" t="n">
        <v>1220.58</v>
      </c>
      <c r="R385" t="n">
        <v>386.94</v>
      </c>
      <c r="S385" t="n">
        <v>112.51</v>
      </c>
      <c r="T385" t="n">
        <v>122052.33</v>
      </c>
      <c r="U385" t="n">
        <v>0.29</v>
      </c>
      <c r="V385" t="n">
        <v>0.7</v>
      </c>
      <c r="W385" t="n">
        <v>7.51</v>
      </c>
      <c r="X385" t="n">
        <v>7.23</v>
      </c>
      <c r="Y385" t="n">
        <v>0.5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1.1437</v>
      </c>
      <c r="E386" t="n">
        <v>87.44</v>
      </c>
      <c r="F386" t="n">
        <v>80.13</v>
      </c>
      <c r="G386" t="n">
        <v>36.98</v>
      </c>
      <c r="H386" t="n">
        <v>0.55</v>
      </c>
      <c r="I386" t="n">
        <v>130</v>
      </c>
      <c r="J386" t="n">
        <v>193.32</v>
      </c>
      <c r="K386" t="n">
        <v>53.44</v>
      </c>
      <c r="L386" t="n">
        <v>6</v>
      </c>
      <c r="M386" t="n">
        <v>128</v>
      </c>
      <c r="N386" t="n">
        <v>38.89</v>
      </c>
      <c r="O386" t="n">
        <v>24076.95</v>
      </c>
      <c r="P386" t="n">
        <v>1071.92</v>
      </c>
      <c r="Q386" t="n">
        <v>1220.59</v>
      </c>
      <c r="R386" t="n">
        <v>342.49</v>
      </c>
      <c r="S386" t="n">
        <v>112.51</v>
      </c>
      <c r="T386" t="n">
        <v>99966</v>
      </c>
      <c r="U386" t="n">
        <v>0.33</v>
      </c>
      <c r="V386" t="n">
        <v>0.72</v>
      </c>
      <c r="W386" t="n">
        <v>7.47</v>
      </c>
      <c r="X386" t="n">
        <v>5.93</v>
      </c>
      <c r="Y386" t="n">
        <v>0.5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1.1659</v>
      </c>
      <c r="E387" t="n">
        <v>85.77</v>
      </c>
      <c r="F387" t="n">
        <v>79.20999999999999</v>
      </c>
      <c r="G387" t="n">
        <v>43.21</v>
      </c>
      <c r="H387" t="n">
        <v>0.64</v>
      </c>
      <c r="I387" t="n">
        <v>110</v>
      </c>
      <c r="J387" t="n">
        <v>194.86</v>
      </c>
      <c r="K387" t="n">
        <v>53.44</v>
      </c>
      <c r="L387" t="n">
        <v>7</v>
      </c>
      <c r="M387" t="n">
        <v>108</v>
      </c>
      <c r="N387" t="n">
        <v>39.43</v>
      </c>
      <c r="O387" t="n">
        <v>24267.28</v>
      </c>
      <c r="P387" t="n">
        <v>1056.96</v>
      </c>
      <c r="Q387" t="n">
        <v>1220.55</v>
      </c>
      <c r="R387" t="n">
        <v>311.54</v>
      </c>
      <c r="S387" t="n">
        <v>112.51</v>
      </c>
      <c r="T387" t="n">
        <v>84588.17999999999</v>
      </c>
      <c r="U387" t="n">
        <v>0.36</v>
      </c>
      <c r="V387" t="n">
        <v>0.72</v>
      </c>
      <c r="W387" t="n">
        <v>7.44</v>
      </c>
      <c r="X387" t="n">
        <v>5.01</v>
      </c>
      <c r="Y387" t="n">
        <v>0.5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1.1829</v>
      </c>
      <c r="E388" t="n">
        <v>84.54000000000001</v>
      </c>
      <c r="F388" t="n">
        <v>78.54000000000001</v>
      </c>
      <c r="G388" t="n">
        <v>49.6</v>
      </c>
      <c r="H388" t="n">
        <v>0.72</v>
      </c>
      <c r="I388" t="n">
        <v>95</v>
      </c>
      <c r="J388" t="n">
        <v>196.41</v>
      </c>
      <c r="K388" t="n">
        <v>53.44</v>
      </c>
      <c r="L388" t="n">
        <v>8</v>
      </c>
      <c r="M388" t="n">
        <v>93</v>
      </c>
      <c r="N388" t="n">
        <v>39.98</v>
      </c>
      <c r="O388" t="n">
        <v>24458.36</v>
      </c>
      <c r="P388" t="n">
        <v>1045.19</v>
      </c>
      <c r="Q388" t="n">
        <v>1220.54</v>
      </c>
      <c r="R388" t="n">
        <v>288.75</v>
      </c>
      <c r="S388" t="n">
        <v>112.51</v>
      </c>
      <c r="T388" t="n">
        <v>73272.09</v>
      </c>
      <c r="U388" t="n">
        <v>0.39</v>
      </c>
      <c r="V388" t="n">
        <v>0.73</v>
      </c>
      <c r="W388" t="n">
        <v>7.41</v>
      </c>
      <c r="X388" t="n">
        <v>4.34</v>
      </c>
      <c r="Y388" t="n">
        <v>0.5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1.1964</v>
      </c>
      <c r="E389" t="n">
        <v>83.58</v>
      </c>
      <c r="F389" t="n">
        <v>77.98999999999999</v>
      </c>
      <c r="G389" t="n">
        <v>55.71</v>
      </c>
      <c r="H389" t="n">
        <v>0.8100000000000001</v>
      </c>
      <c r="I389" t="n">
        <v>84</v>
      </c>
      <c r="J389" t="n">
        <v>197.97</v>
      </c>
      <c r="K389" t="n">
        <v>53.44</v>
      </c>
      <c r="L389" t="n">
        <v>9</v>
      </c>
      <c r="M389" t="n">
        <v>82</v>
      </c>
      <c r="N389" t="n">
        <v>40.53</v>
      </c>
      <c r="O389" t="n">
        <v>24650.18</v>
      </c>
      <c r="P389" t="n">
        <v>1035.4</v>
      </c>
      <c r="Q389" t="n">
        <v>1220.58</v>
      </c>
      <c r="R389" t="n">
        <v>270.98</v>
      </c>
      <c r="S389" t="n">
        <v>112.51</v>
      </c>
      <c r="T389" t="n">
        <v>64438.89</v>
      </c>
      <c r="U389" t="n">
        <v>0.42</v>
      </c>
      <c r="V389" t="n">
        <v>0.74</v>
      </c>
      <c r="W389" t="n">
        <v>7.37</v>
      </c>
      <c r="X389" t="n">
        <v>3.79</v>
      </c>
      <c r="Y389" t="n">
        <v>0.5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1.2071</v>
      </c>
      <c r="E390" t="n">
        <v>82.84</v>
      </c>
      <c r="F390" t="n">
        <v>77.58</v>
      </c>
      <c r="G390" t="n">
        <v>62.07</v>
      </c>
      <c r="H390" t="n">
        <v>0.89</v>
      </c>
      <c r="I390" t="n">
        <v>75</v>
      </c>
      <c r="J390" t="n">
        <v>199.53</v>
      </c>
      <c r="K390" t="n">
        <v>53.44</v>
      </c>
      <c r="L390" t="n">
        <v>10</v>
      </c>
      <c r="M390" t="n">
        <v>73</v>
      </c>
      <c r="N390" t="n">
        <v>41.1</v>
      </c>
      <c r="O390" t="n">
        <v>24842.77</v>
      </c>
      <c r="P390" t="n">
        <v>1027.53</v>
      </c>
      <c r="Q390" t="n">
        <v>1220.55</v>
      </c>
      <c r="R390" t="n">
        <v>256.81</v>
      </c>
      <c r="S390" t="n">
        <v>112.51</v>
      </c>
      <c r="T390" t="n">
        <v>57401.74</v>
      </c>
      <c r="U390" t="n">
        <v>0.44</v>
      </c>
      <c r="V390" t="n">
        <v>0.74</v>
      </c>
      <c r="W390" t="n">
        <v>7.37</v>
      </c>
      <c r="X390" t="n">
        <v>3.39</v>
      </c>
      <c r="Y390" t="n">
        <v>0.5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1.2152</v>
      </c>
      <c r="E391" t="n">
        <v>82.29000000000001</v>
      </c>
      <c r="F391" t="n">
        <v>77.29000000000001</v>
      </c>
      <c r="G391" t="n">
        <v>68.2</v>
      </c>
      <c r="H391" t="n">
        <v>0.97</v>
      </c>
      <c r="I391" t="n">
        <v>68</v>
      </c>
      <c r="J391" t="n">
        <v>201.1</v>
      </c>
      <c r="K391" t="n">
        <v>53.44</v>
      </c>
      <c r="L391" t="n">
        <v>11</v>
      </c>
      <c r="M391" t="n">
        <v>66</v>
      </c>
      <c r="N391" t="n">
        <v>41.66</v>
      </c>
      <c r="O391" t="n">
        <v>25036.12</v>
      </c>
      <c r="P391" t="n">
        <v>1020.54</v>
      </c>
      <c r="Q391" t="n">
        <v>1220.56</v>
      </c>
      <c r="R391" t="n">
        <v>246.6</v>
      </c>
      <c r="S391" t="n">
        <v>112.51</v>
      </c>
      <c r="T391" t="n">
        <v>52329.12</v>
      </c>
      <c r="U391" t="n">
        <v>0.46</v>
      </c>
      <c r="V391" t="n">
        <v>0.74</v>
      </c>
      <c r="W391" t="n">
        <v>7.37</v>
      </c>
      <c r="X391" t="n">
        <v>3.09</v>
      </c>
      <c r="Y391" t="n">
        <v>0.5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1.2226</v>
      </c>
      <c r="E392" t="n">
        <v>81.79000000000001</v>
      </c>
      <c r="F392" t="n">
        <v>77.01000000000001</v>
      </c>
      <c r="G392" t="n">
        <v>74.53</v>
      </c>
      <c r="H392" t="n">
        <v>1.05</v>
      </c>
      <c r="I392" t="n">
        <v>62</v>
      </c>
      <c r="J392" t="n">
        <v>202.67</v>
      </c>
      <c r="K392" t="n">
        <v>53.44</v>
      </c>
      <c r="L392" t="n">
        <v>12</v>
      </c>
      <c r="M392" t="n">
        <v>60</v>
      </c>
      <c r="N392" t="n">
        <v>42.24</v>
      </c>
      <c r="O392" t="n">
        <v>25230.25</v>
      </c>
      <c r="P392" t="n">
        <v>1014.14</v>
      </c>
      <c r="Q392" t="n">
        <v>1220.57</v>
      </c>
      <c r="R392" t="n">
        <v>237.04</v>
      </c>
      <c r="S392" t="n">
        <v>112.51</v>
      </c>
      <c r="T392" t="n">
        <v>47581.9</v>
      </c>
      <c r="U392" t="n">
        <v>0.47</v>
      </c>
      <c r="V392" t="n">
        <v>0.75</v>
      </c>
      <c r="W392" t="n">
        <v>7.36</v>
      </c>
      <c r="X392" t="n">
        <v>2.81</v>
      </c>
      <c r="Y392" t="n">
        <v>0.5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1.2297</v>
      </c>
      <c r="E393" t="n">
        <v>81.31999999999999</v>
      </c>
      <c r="F393" t="n">
        <v>76.73</v>
      </c>
      <c r="G393" t="n">
        <v>80.77</v>
      </c>
      <c r="H393" t="n">
        <v>1.13</v>
      </c>
      <c r="I393" t="n">
        <v>57</v>
      </c>
      <c r="J393" t="n">
        <v>204.25</v>
      </c>
      <c r="K393" t="n">
        <v>53.44</v>
      </c>
      <c r="L393" t="n">
        <v>13</v>
      </c>
      <c r="M393" t="n">
        <v>55</v>
      </c>
      <c r="N393" t="n">
        <v>42.82</v>
      </c>
      <c r="O393" t="n">
        <v>25425.3</v>
      </c>
      <c r="P393" t="n">
        <v>1007.62</v>
      </c>
      <c r="Q393" t="n">
        <v>1220.54</v>
      </c>
      <c r="R393" t="n">
        <v>228.01</v>
      </c>
      <c r="S393" t="n">
        <v>112.51</v>
      </c>
      <c r="T393" t="n">
        <v>43091.46</v>
      </c>
      <c r="U393" t="n">
        <v>0.49</v>
      </c>
      <c r="V393" t="n">
        <v>0.75</v>
      </c>
      <c r="W393" t="n">
        <v>7.34</v>
      </c>
      <c r="X393" t="n">
        <v>2.53</v>
      </c>
      <c r="Y393" t="n">
        <v>0.5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1.2339</v>
      </c>
      <c r="E394" t="n">
        <v>81.04000000000001</v>
      </c>
      <c r="F394" t="n">
        <v>76.59999999999999</v>
      </c>
      <c r="G394" t="n">
        <v>86.72</v>
      </c>
      <c r="H394" t="n">
        <v>1.21</v>
      </c>
      <c r="I394" t="n">
        <v>53</v>
      </c>
      <c r="J394" t="n">
        <v>205.84</v>
      </c>
      <c r="K394" t="n">
        <v>53.44</v>
      </c>
      <c r="L394" t="n">
        <v>14</v>
      </c>
      <c r="M394" t="n">
        <v>51</v>
      </c>
      <c r="N394" t="n">
        <v>43.4</v>
      </c>
      <c r="O394" t="n">
        <v>25621.03</v>
      </c>
      <c r="P394" t="n">
        <v>1002.93</v>
      </c>
      <c r="Q394" t="n">
        <v>1220.56</v>
      </c>
      <c r="R394" t="n">
        <v>223.43</v>
      </c>
      <c r="S394" t="n">
        <v>112.51</v>
      </c>
      <c r="T394" t="n">
        <v>40819.11</v>
      </c>
      <c r="U394" t="n">
        <v>0.5</v>
      </c>
      <c r="V394" t="n">
        <v>0.75</v>
      </c>
      <c r="W394" t="n">
        <v>7.34</v>
      </c>
      <c r="X394" t="n">
        <v>2.4</v>
      </c>
      <c r="Y394" t="n">
        <v>0.5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1.2395</v>
      </c>
      <c r="E395" t="n">
        <v>80.67</v>
      </c>
      <c r="F395" t="n">
        <v>76.38</v>
      </c>
      <c r="G395" t="n">
        <v>93.53</v>
      </c>
      <c r="H395" t="n">
        <v>1.28</v>
      </c>
      <c r="I395" t="n">
        <v>49</v>
      </c>
      <c r="J395" t="n">
        <v>207.43</v>
      </c>
      <c r="K395" t="n">
        <v>53.44</v>
      </c>
      <c r="L395" t="n">
        <v>15</v>
      </c>
      <c r="M395" t="n">
        <v>47</v>
      </c>
      <c r="N395" t="n">
        <v>44</v>
      </c>
      <c r="O395" t="n">
        <v>25817.56</v>
      </c>
      <c r="P395" t="n">
        <v>997.75</v>
      </c>
      <c r="Q395" t="n">
        <v>1220.54</v>
      </c>
      <c r="R395" t="n">
        <v>215.93</v>
      </c>
      <c r="S395" t="n">
        <v>112.51</v>
      </c>
      <c r="T395" t="n">
        <v>37092.37</v>
      </c>
      <c r="U395" t="n">
        <v>0.52</v>
      </c>
      <c r="V395" t="n">
        <v>0.75</v>
      </c>
      <c r="W395" t="n">
        <v>7.33</v>
      </c>
      <c r="X395" t="n">
        <v>2.18</v>
      </c>
      <c r="Y395" t="n">
        <v>0.5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1.2434</v>
      </c>
      <c r="E396" t="n">
        <v>80.42</v>
      </c>
      <c r="F396" t="n">
        <v>76.23999999999999</v>
      </c>
      <c r="G396" t="n">
        <v>99.45</v>
      </c>
      <c r="H396" t="n">
        <v>1.36</v>
      </c>
      <c r="I396" t="n">
        <v>46</v>
      </c>
      <c r="J396" t="n">
        <v>209.03</v>
      </c>
      <c r="K396" t="n">
        <v>53.44</v>
      </c>
      <c r="L396" t="n">
        <v>16</v>
      </c>
      <c r="M396" t="n">
        <v>44</v>
      </c>
      <c r="N396" t="n">
        <v>44.6</v>
      </c>
      <c r="O396" t="n">
        <v>26014.91</v>
      </c>
      <c r="P396" t="n">
        <v>995.1900000000001</v>
      </c>
      <c r="Q396" t="n">
        <v>1220.54</v>
      </c>
      <c r="R396" t="n">
        <v>211.51</v>
      </c>
      <c r="S396" t="n">
        <v>112.51</v>
      </c>
      <c r="T396" t="n">
        <v>34896.83</v>
      </c>
      <c r="U396" t="n">
        <v>0.53</v>
      </c>
      <c r="V396" t="n">
        <v>0.75</v>
      </c>
      <c r="W396" t="n">
        <v>7.32</v>
      </c>
      <c r="X396" t="n">
        <v>2.04</v>
      </c>
      <c r="Y396" t="n">
        <v>0.5</v>
      </c>
      <c r="Z396" t="n">
        <v>10</v>
      </c>
    </row>
    <row r="397">
      <c r="A397" t="n">
        <v>16</v>
      </c>
      <c r="B397" t="n">
        <v>95</v>
      </c>
      <c r="C397" t="inlineStr">
        <is>
          <t xml:space="preserve">CONCLUIDO	</t>
        </is>
      </c>
      <c r="D397" t="n">
        <v>1.2473</v>
      </c>
      <c r="E397" t="n">
        <v>80.17</v>
      </c>
      <c r="F397" t="n">
        <v>76.09999999999999</v>
      </c>
      <c r="G397" t="n">
        <v>106.19</v>
      </c>
      <c r="H397" t="n">
        <v>1.43</v>
      </c>
      <c r="I397" t="n">
        <v>43</v>
      </c>
      <c r="J397" t="n">
        <v>210.64</v>
      </c>
      <c r="K397" t="n">
        <v>53.44</v>
      </c>
      <c r="L397" t="n">
        <v>17</v>
      </c>
      <c r="M397" t="n">
        <v>41</v>
      </c>
      <c r="N397" t="n">
        <v>45.21</v>
      </c>
      <c r="O397" t="n">
        <v>26213.09</v>
      </c>
      <c r="P397" t="n">
        <v>988.3</v>
      </c>
      <c r="Q397" t="n">
        <v>1220.55</v>
      </c>
      <c r="R397" t="n">
        <v>206.82</v>
      </c>
      <c r="S397" t="n">
        <v>112.51</v>
      </c>
      <c r="T397" t="n">
        <v>32563.12</v>
      </c>
      <c r="U397" t="n">
        <v>0.54</v>
      </c>
      <c r="V397" t="n">
        <v>0.75</v>
      </c>
      <c r="W397" t="n">
        <v>7.32</v>
      </c>
      <c r="X397" t="n">
        <v>1.9</v>
      </c>
      <c r="Y397" t="n">
        <v>0.5</v>
      </c>
      <c r="Z397" t="n">
        <v>10</v>
      </c>
    </row>
    <row r="398">
      <c r="A398" t="n">
        <v>17</v>
      </c>
      <c r="B398" t="n">
        <v>95</v>
      </c>
      <c r="C398" t="inlineStr">
        <is>
          <t xml:space="preserve">CONCLUIDO	</t>
        </is>
      </c>
      <c r="D398" t="n">
        <v>1.2496</v>
      </c>
      <c r="E398" t="n">
        <v>80.02</v>
      </c>
      <c r="F398" t="n">
        <v>76.03</v>
      </c>
      <c r="G398" t="n">
        <v>111.26</v>
      </c>
      <c r="H398" t="n">
        <v>1.51</v>
      </c>
      <c r="I398" t="n">
        <v>41</v>
      </c>
      <c r="J398" t="n">
        <v>212.25</v>
      </c>
      <c r="K398" t="n">
        <v>53.44</v>
      </c>
      <c r="L398" t="n">
        <v>18</v>
      </c>
      <c r="M398" t="n">
        <v>39</v>
      </c>
      <c r="N398" t="n">
        <v>45.82</v>
      </c>
      <c r="O398" t="n">
        <v>26412.11</v>
      </c>
      <c r="P398" t="n">
        <v>985.23</v>
      </c>
      <c r="Q398" t="n">
        <v>1220.54</v>
      </c>
      <c r="R398" t="n">
        <v>203.98</v>
      </c>
      <c r="S398" t="n">
        <v>112.51</v>
      </c>
      <c r="T398" t="n">
        <v>31156.69</v>
      </c>
      <c r="U398" t="n">
        <v>0.55</v>
      </c>
      <c r="V398" t="n">
        <v>0.75</v>
      </c>
      <c r="W398" t="n">
        <v>7.32</v>
      </c>
      <c r="X398" t="n">
        <v>1.83</v>
      </c>
      <c r="Y398" t="n">
        <v>0.5</v>
      </c>
      <c r="Z398" t="n">
        <v>10</v>
      </c>
    </row>
    <row r="399">
      <c r="A399" t="n">
        <v>18</v>
      </c>
      <c r="B399" t="n">
        <v>95</v>
      </c>
      <c r="C399" t="inlineStr">
        <is>
          <t xml:space="preserve">CONCLUIDO	</t>
        </is>
      </c>
      <c r="D399" t="n">
        <v>1.2538</v>
      </c>
      <c r="E399" t="n">
        <v>79.76000000000001</v>
      </c>
      <c r="F399" t="n">
        <v>75.87</v>
      </c>
      <c r="G399" t="n">
        <v>119.8</v>
      </c>
      <c r="H399" t="n">
        <v>1.58</v>
      </c>
      <c r="I399" t="n">
        <v>38</v>
      </c>
      <c r="J399" t="n">
        <v>213.87</v>
      </c>
      <c r="K399" t="n">
        <v>53.44</v>
      </c>
      <c r="L399" t="n">
        <v>19</v>
      </c>
      <c r="M399" t="n">
        <v>36</v>
      </c>
      <c r="N399" t="n">
        <v>46.44</v>
      </c>
      <c r="O399" t="n">
        <v>26611.98</v>
      </c>
      <c r="P399" t="n">
        <v>981.96</v>
      </c>
      <c r="Q399" t="n">
        <v>1220.56</v>
      </c>
      <c r="R399" t="n">
        <v>198.74</v>
      </c>
      <c r="S399" t="n">
        <v>112.51</v>
      </c>
      <c r="T399" t="n">
        <v>28550.53</v>
      </c>
      <c r="U399" t="n">
        <v>0.57</v>
      </c>
      <c r="V399" t="n">
        <v>0.76</v>
      </c>
      <c r="W399" t="n">
        <v>7.32</v>
      </c>
      <c r="X399" t="n">
        <v>1.68</v>
      </c>
      <c r="Y399" t="n">
        <v>0.5</v>
      </c>
      <c r="Z399" t="n">
        <v>10</v>
      </c>
    </row>
    <row r="400">
      <c r="A400" t="n">
        <v>19</v>
      </c>
      <c r="B400" t="n">
        <v>95</v>
      </c>
      <c r="C400" t="inlineStr">
        <is>
          <t xml:space="preserve">CONCLUIDO	</t>
        </is>
      </c>
      <c r="D400" t="n">
        <v>1.2561</v>
      </c>
      <c r="E400" t="n">
        <v>79.61</v>
      </c>
      <c r="F400" t="n">
        <v>75.8</v>
      </c>
      <c r="G400" t="n">
        <v>126.34</v>
      </c>
      <c r="H400" t="n">
        <v>1.65</v>
      </c>
      <c r="I400" t="n">
        <v>36</v>
      </c>
      <c r="J400" t="n">
        <v>215.5</v>
      </c>
      <c r="K400" t="n">
        <v>53.44</v>
      </c>
      <c r="L400" t="n">
        <v>20</v>
      </c>
      <c r="M400" t="n">
        <v>34</v>
      </c>
      <c r="N400" t="n">
        <v>47.07</v>
      </c>
      <c r="O400" t="n">
        <v>26812.71</v>
      </c>
      <c r="P400" t="n">
        <v>977.4400000000001</v>
      </c>
      <c r="Q400" t="n">
        <v>1220.55</v>
      </c>
      <c r="R400" t="n">
        <v>196.79</v>
      </c>
      <c r="S400" t="n">
        <v>112.51</v>
      </c>
      <c r="T400" t="n">
        <v>27584.73</v>
      </c>
      <c r="U400" t="n">
        <v>0.57</v>
      </c>
      <c r="V400" t="n">
        <v>0.76</v>
      </c>
      <c r="W400" t="n">
        <v>7.3</v>
      </c>
      <c r="X400" t="n">
        <v>1.6</v>
      </c>
      <c r="Y400" t="n">
        <v>0.5</v>
      </c>
      <c r="Z400" t="n">
        <v>10</v>
      </c>
    </row>
    <row r="401">
      <c r="A401" t="n">
        <v>20</v>
      </c>
      <c r="B401" t="n">
        <v>95</v>
      </c>
      <c r="C401" t="inlineStr">
        <is>
          <t xml:space="preserve">CONCLUIDO	</t>
        </is>
      </c>
      <c r="D401" t="n">
        <v>1.257</v>
      </c>
      <c r="E401" t="n">
        <v>79.55</v>
      </c>
      <c r="F401" t="n">
        <v>75.78</v>
      </c>
      <c r="G401" t="n">
        <v>129.91</v>
      </c>
      <c r="H401" t="n">
        <v>1.72</v>
      </c>
      <c r="I401" t="n">
        <v>35</v>
      </c>
      <c r="J401" t="n">
        <v>217.14</v>
      </c>
      <c r="K401" t="n">
        <v>53.44</v>
      </c>
      <c r="L401" t="n">
        <v>21</v>
      </c>
      <c r="M401" t="n">
        <v>33</v>
      </c>
      <c r="N401" t="n">
        <v>47.7</v>
      </c>
      <c r="O401" t="n">
        <v>27014.3</v>
      </c>
      <c r="P401" t="n">
        <v>975.49</v>
      </c>
      <c r="Q401" t="n">
        <v>1220.54</v>
      </c>
      <c r="R401" t="n">
        <v>195.55</v>
      </c>
      <c r="S401" t="n">
        <v>112.51</v>
      </c>
      <c r="T401" t="n">
        <v>26968.37</v>
      </c>
      <c r="U401" t="n">
        <v>0.58</v>
      </c>
      <c r="V401" t="n">
        <v>0.76</v>
      </c>
      <c r="W401" t="n">
        <v>7.32</v>
      </c>
      <c r="X401" t="n">
        <v>1.58</v>
      </c>
      <c r="Y401" t="n">
        <v>0.5</v>
      </c>
      <c r="Z401" t="n">
        <v>10</v>
      </c>
    </row>
    <row r="402">
      <c r="A402" t="n">
        <v>21</v>
      </c>
      <c r="B402" t="n">
        <v>95</v>
      </c>
      <c r="C402" t="inlineStr">
        <is>
          <t xml:space="preserve">CONCLUIDO	</t>
        </is>
      </c>
      <c r="D402" t="n">
        <v>1.2606</v>
      </c>
      <c r="E402" t="n">
        <v>79.33</v>
      </c>
      <c r="F402" t="n">
        <v>75.63</v>
      </c>
      <c r="G402" t="n">
        <v>137.52</v>
      </c>
      <c r="H402" t="n">
        <v>1.79</v>
      </c>
      <c r="I402" t="n">
        <v>33</v>
      </c>
      <c r="J402" t="n">
        <v>218.78</v>
      </c>
      <c r="K402" t="n">
        <v>53.44</v>
      </c>
      <c r="L402" t="n">
        <v>22</v>
      </c>
      <c r="M402" t="n">
        <v>31</v>
      </c>
      <c r="N402" t="n">
        <v>48.34</v>
      </c>
      <c r="O402" t="n">
        <v>27216.79</v>
      </c>
      <c r="P402" t="n">
        <v>971.67</v>
      </c>
      <c r="Q402" t="n">
        <v>1220.55</v>
      </c>
      <c r="R402" t="n">
        <v>190.85</v>
      </c>
      <c r="S402" t="n">
        <v>112.51</v>
      </c>
      <c r="T402" t="n">
        <v>24631.89</v>
      </c>
      <c r="U402" t="n">
        <v>0.59</v>
      </c>
      <c r="V402" t="n">
        <v>0.76</v>
      </c>
      <c r="W402" t="n">
        <v>7.3</v>
      </c>
      <c r="X402" t="n">
        <v>1.43</v>
      </c>
      <c r="Y402" t="n">
        <v>0.5</v>
      </c>
      <c r="Z402" t="n">
        <v>10</v>
      </c>
    </row>
    <row r="403">
      <c r="A403" t="n">
        <v>22</v>
      </c>
      <c r="B403" t="n">
        <v>95</v>
      </c>
      <c r="C403" t="inlineStr">
        <is>
          <t xml:space="preserve">CONCLUIDO	</t>
        </is>
      </c>
      <c r="D403" t="n">
        <v>1.2614</v>
      </c>
      <c r="E403" t="n">
        <v>79.28</v>
      </c>
      <c r="F403" t="n">
        <v>75.62</v>
      </c>
      <c r="G403" t="n">
        <v>141.78</v>
      </c>
      <c r="H403" t="n">
        <v>1.85</v>
      </c>
      <c r="I403" t="n">
        <v>32</v>
      </c>
      <c r="J403" t="n">
        <v>220.43</v>
      </c>
      <c r="K403" t="n">
        <v>53.44</v>
      </c>
      <c r="L403" t="n">
        <v>23</v>
      </c>
      <c r="M403" t="n">
        <v>30</v>
      </c>
      <c r="N403" t="n">
        <v>48.99</v>
      </c>
      <c r="O403" t="n">
        <v>27420.16</v>
      </c>
      <c r="P403" t="n">
        <v>967.76</v>
      </c>
      <c r="Q403" t="n">
        <v>1220.54</v>
      </c>
      <c r="R403" t="n">
        <v>190.29</v>
      </c>
      <c r="S403" t="n">
        <v>112.51</v>
      </c>
      <c r="T403" t="n">
        <v>24356.68</v>
      </c>
      <c r="U403" t="n">
        <v>0.59</v>
      </c>
      <c r="V403" t="n">
        <v>0.76</v>
      </c>
      <c r="W403" t="n">
        <v>7.3</v>
      </c>
      <c r="X403" t="n">
        <v>1.42</v>
      </c>
      <c r="Y403" t="n">
        <v>0.5</v>
      </c>
      <c r="Z403" t="n">
        <v>10</v>
      </c>
    </row>
    <row r="404">
      <c r="A404" t="n">
        <v>23</v>
      </c>
      <c r="B404" t="n">
        <v>95</v>
      </c>
      <c r="C404" t="inlineStr">
        <is>
          <t xml:space="preserve">CONCLUIDO	</t>
        </is>
      </c>
      <c r="D404" t="n">
        <v>1.2642</v>
      </c>
      <c r="E404" t="n">
        <v>79.09999999999999</v>
      </c>
      <c r="F404" t="n">
        <v>75.51000000000001</v>
      </c>
      <c r="G404" t="n">
        <v>151.03</v>
      </c>
      <c r="H404" t="n">
        <v>1.92</v>
      </c>
      <c r="I404" t="n">
        <v>30</v>
      </c>
      <c r="J404" t="n">
        <v>222.08</v>
      </c>
      <c r="K404" t="n">
        <v>53.44</v>
      </c>
      <c r="L404" t="n">
        <v>24</v>
      </c>
      <c r="M404" t="n">
        <v>28</v>
      </c>
      <c r="N404" t="n">
        <v>49.65</v>
      </c>
      <c r="O404" t="n">
        <v>27624.44</v>
      </c>
      <c r="P404" t="n">
        <v>965.77</v>
      </c>
      <c r="Q404" t="n">
        <v>1220.55</v>
      </c>
      <c r="R404" t="n">
        <v>186.8</v>
      </c>
      <c r="S404" t="n">
        <v>112.51</v>
      </c>
      <c r="T404" t="n">
        <v>22620.92</v>
      </c>
      <c r="U404" t="n">
        <v>0.6</v>
      </c>
      <c r="V404" t="n">
        <v>0.76</v>
      </c>
      <c r="W404" t="n">
        <v>7.3</v>
      </c>
      <c r="X404" t="n">
        <v>1.31</v>
      </c>
      <c r="Y404" t="n">
        <v>0.5</v>
      </c>
      <c r="Z404" t="n">
        <v>10</v>
      </c>
    </row>
    <row r="405">
      <c r="A405" t="n">
        <v>24</v>
      </c>
      <c r="B405" t="n">
        <v>95</v>
      </c>
      <c r="C405" t="inlineStr">
        <is>
          <t xml:space="preserve">CONCLUIDO	</t>
        </is>
      </c>
      <c r="D405" t="n">
        <v>1.2654</v>
      </c>
      <c r="E405" t="n">
        <v>79.02</v>
      </c>
      <c r="F405" t="n">
        <v>75.48</v>
      </c>
      <c r="G405" t="n">
        <v>156.16</v>
      </c>
      <c r="H405" t="n">
        <v>1.99</v>
      </c>
      <c r="I405" t="n">
        <v>29</v>
      </c>
      <c r="J405" t="n">
        <v>223.75</v>
      </c>
      <c r="K405" t="n">
        <v>53.44</v>
      </c>
      <c r="L405" t="n">
        <v>25</v>
      </c>
      <c r="M405" t="n">
        <v>27</v>
      </c>
      <c r="N405" t="n">
        <v>50.31</v>
      </c>
      <c r="O405" t="n">
        <v>27829.77</v>
      </c>
      <c r="P405" t="n">
        <v>962.9299999999999</v>
      </c>
      <c r="Q405" t="n">
        <v>1220.54</v>
      </c>
      <c r="R405" t="n">
        <v>185.28</v>
      </c>
      <c r="S405" t="n">
        <v>112.51</v>
      </c>
      <c r="T405" t="n">
        <v>21867.61</v>
      </c>
      <c r="U405" t="n">
        <v>0.61</v>
      </c>
      <c r="V405" t="n">
        <v>0.76</v>
      </c>
      <c r="W405" t="n">
        <v>7.3</v>
      </c>
      <c r="X405" t="n">
        <v>1.28</v>
      </c>
      <c r="Y405" t="n">
        <v>0.5</v>
      </c>
      <c r="Z405" t="n">
        <v>10</v>
      </c>
    </row>
    <row r="406">
      <c r="A406" t="n">
        <v>25</v>
      </c>
      <c r="B406" t="n">
        <v>95</v>
      </c>
      <c r="C406" t="inlineStr">
        <is>
          <t xml:space="preserve">CONCLUIDO	</t>
        </is>
      </c>
      <c r="D406" t="n">
        <v>1.2668</v>
      </c>
      <c r="E406" t="n">
        <v>78.94</v>
      </c>
      <c r="F406" t="n">
        <v>75.43000000000001</v>
      </c>
      <c r="G406" t="n">
        <v>161.63</v>
      </c>
      <c r="H406" t="n">
        <v>2.05</v>
      </c>
      <c r="I406" t="n">
        <v>28</v>
      </c>
      <c r="J406" t="n">
        <v>225.42</v>
      </c>
      <c r="K406" t="n">
        <v>53.44</v>
      </c>
      <c r="L406" t="n">
        <v>26</v>
      </c>
      <c r="M406" t="n">
        <v>26</v>
      </c>
      <c r="N406" t="n">
        <v>50.98</v>
      </c>
      <c r="O406" t="n">
        <v>28035.92</v>
      </c>
      <c r="P406" t="n">
        <v>958.6900000000001</v>
      </c>
      <c r="Q406" t="n">
        <v>1220.55</v>
      </c>
      <c r="R406" t="n">
        <v>183.65</v>
      </c>
      <c r="S406" t="n">
        <v>112.51</v>
      </c>
      <c r="T406" t="n">
        <v>21054.66</v>
      </c>
      <c r="U406" t="n">
        <v>0.61</v>
      </c>
      <c r="V406" t="n">
        <v>0.76</v>
      </c>
      <c r="W406" t="n">
        <v>7.3</v>
      </c>
      <c r="X406" t="n">
        <v>1.23</v>
      </c>
      <c r="Y406" t="n">
        <v>0.5</v>
      </c>
      <c r="Z406" t="n">
        <v>10</v>
      </c>
    </row>
    <row r="407">
      <c r="A407" t="n">
        <v>26</v>
      </c>
      <c r="B407" t="n">
        <v>95</v>
      </c>
      <c r="C407" t="inlineStr">
        <is>
          <t xml:space="preserve">CONCLUIDO	</t>
        </is>
      </c>
      <c r="D407" t="n">
        <v>1.2678</v>
      </c>
      <c r="E407" t="n">
        <v>78.88</v>
      </c>
      <c r="F407" t="n">
        <v>75.40000000000001</v>
      </c>
      <c r="G407" t="n">
        <v>167.56</v>
      </c>
      <c r="H407" t="n">
        <v>2.11</v>
      </c>
      <c r="I407" t="n">
        <v>27</v>
      </c>
      <c r="J407" t="n">
        <v>227.1</v>
      </c>
      <c r="K407" t="n">
        <v>53.44</v>
      </c>
      <c r="L407" t="n">
        <v>27</v>
      </c>
      <c r="M407" t="n">
        <v>25</v>
      </c>
      <c r="N407" t="n">
        <v>51.66</v>
      </c>
      <c r="O407" t="n">
        <v>28243</v>
      </c>
      <c r="P407" t="n">
        <v>957.64</v>
      </c>
      <c r="Q407" t="n">
        <v>1220.54</v>
      </c>
      <c r="R407" t="n">
        <v>182.75</v>
      </c>
      <c r="S407" t="n">
        <v>112.51</v>
      </c>
      <c r="T407" t="n">
        <v>20612.29</v>
      </c>
      <c r="U407" t="n">
        <v>0.62</v>
      </c>
      <c r="V407" t="n">
        <v>0.76</v>
      </c>
      <c r="W407" t="n">
        <v>7.3</v>
      </c>
      <c r="X407" t="n">
        <v>1.2</v>
      </c>
      <c r="Y407" t="n">
        <v>0.5</v>
      </c>
      <c r="Z407" t="n">
        <v>10</v>
      </c>
    </row>
    <row r="408">
      <c r="A408" t="n">
        <v>27</v>
      </c>
      <c r="B408" t="n">
        <v>95</v>
      </c>
      <c r="C408" t="inlineStr">
        <is>
          <t xml:space="preserve">CONCLUIDO	</t>
        </is>
      </c>
      <c r="D408" t="n">
        <v>1.2692</v>
      </c>
      <c r="E408" t="n">
        <v>78.79000000000001</v>
      </c>
      <c r="F408" t="n">
        <v>75.34999999999999</v>
      </c>
      <c r="G408" t="n">
        <v>173.89</v>
      </c>
      <c r="H408" t="n">
        <v>2.18</v>
      </c>
      <c r="I408" t="n">
        <v>26</v>
      </c>
      <c r="J408" t="n">
        <v>228.79</v>
      </c>
      <c r="K408" t="n">
        <v>53.44</v>
      </c>
      <c r="L408" t="n">
        <v>28</v>
      </c>
      <c r="M408" t="n">
        <v>24</v>
      </c>
      <c r="N408" t="n">
        <v>52.35</v>
      </c>
      <c r="O408" t="n">
        <v>28451.04</v>
      </c>
      <c r="P408" t="n">
        <v>954.6799999999999</v>
      </c>
      <c r="Q408" t="n">
        <v>1220.54</v>
      </c>
      <c r="R408" t="n">
        <v>181.44</v>
      </c>
      <c r="S408" t="n">
        <v>112.51</v>
      </c>
      <c r="T408" t="n">
        <v>19962.1</v>
      </c>
      <c r="U408" t="n">
        <v>0.62</v>
      </c>
      <c r="V408" t="n">
        <v>0.76</v>
      </c>
      <c r="W408" t="n">
        <v>7.29</v>
      </c>
      <c r="X408" t="n">
        <v>1.15</v>
      </c>
      <c r="Y408" t="n">
        <v>0.5</v>
      </c>
      <c r="Z408" t="n">
        <v>10</v>
      </c>
    </row>
    <row r="409">
      <c r="A409" t="n">
        <v>28</v>
      </c>
      <c r="B409" t="n">
        <v>95</v>
      </c>
      <c r="C409" t="inlineStr">
        <is>
          <t xml:space="preserve">CONCLUIDO	</t>
        </is>
      </c>
      <c r="D409" t="n">
        <v>1.2706</v>
      </c>
      <c r="E409" t="n">
        <v>78.7</v>
      </c>
      <c r="F409" t="n">
        <v>75.3</v>
      </c>
      <c r="G409" t="n">
        <v>180.73</v>
      </c>
      <c r="H409" t="n">
        <v>2.24</v>
      </c>
      <c r="I409" t="n">
        <v>25</v>
      </c>
      <c r="J409" t="n">
        <v>230.48</v>
      </c>
      <c r="K409" t="n">
        <v>53.44</v>
      </c>
      <c r="L409" t="n">
        <v>29</v>
      </c>
      <c r="M409" t="n">
        <v>23</v>
      </c>
      <c r="N409" t="n">
        <v>53.05</v>
      </c>
      <c r="O409" t="n">
        <v>28660.06</v>
      </c>
      <c r="P409" t="n">
        <v>951.87</v>
      </c>
      <c r="Q409" t="n">
        <v>1220.56</v>
      </c>
      <c r="R409" t="n">
        <v>179.66</v>
      </c>
      <c r="S409" t="n">
        <v>112.51</v>
      </c>
      <c r="T409" t="n">
        <v>19073.79</v>
      </c>
      <c r="U409" t="n">
        <v>0.63</v>
      </c>
      <c r="V409" t="n">
        <v>0.76</v>
      </c>
      <c r="W409" t="n">
        <v>7.29</v>
      </c>
      <c r="X409" t="n">
        <v>1.1</v>
      </c>
      <c r="Y409" t="n">
        <v>0.5</v>
      </c>
      <c r="Z409" t="n">
        <v>10</v>
      </c>
    </row>
    <row r="410">
      <c r="A410" t="n">
        <v>29</v>
      </c>
      <c r="B410" t="n">
        <v>95</v>
      </c>
      <c r="C410" t="inlineStr">
        <is>
          <t xml:space="preserve">CONCLUIDO	</t>
        </is>
      </c>
      <c r="D410" t="n">
        <v>1.2723</v>
      </c>
      <c r="E410" t="n">
        <v>78.59999999999999</v>
      </c>
      <c r="F410" t="n">
        <v>75.23999999999999</v>
      </c>
      <c r="G410" t="n">
        <v>188.1</v>
      </c>
      <c r="H410" t="n">
        <v>2.3</v>
      </c>
      <c r="I410" t="n">
        <v>24</v>
      </c>
      <c r="J410" t="n">
        <v>232.18</v>
      </c>
      <c r="K410" t="n">
        <v>53.44</v>
      </c>
      <c r="L410" t="n">
        <v>30</v>
      </c>
      <c r="M410" t="n">
        <v>22</v>
      </c>
      <c r="N410" t="n">
        <v>53.75</v>
      </c>
      <c r="O410" t="n">
        <v>28870.05</v>
      </c>
      <c r="P410" t="n">
        <v>948.87</v>
      </c>
      <c r="Q410" t="n">
        <v>1220.54</v>
      </c>
      <c r="R410" t="n">
        <v>177.52</v>
      </c>
      <c r="S410" t="n">
        <v>112.51</v>
      </c>
      <c r="T410" t="n">
        <v>18008.75</v>
      </c>
      <c r="U410" t="n">
        <v>0.63</v>
      </c>
      <c r="V410" t="n">
        <v>0.76</v>
      </c>
      <c r="W410" t="n">
        <v>7.28</v>
      </c>
      <c r="X410" t="n">
        <v>1.04</v>
      </c>
      <c r="Y410" t="n">
        <v>0.5</v>
      </c>
      <c r="Z410" t="n">
        <v>10</v>
      </c>
    </row>
    <row r="411">
      <c r="A411" t="n">
        <v>30</v>
      </c>
      <c r="B411" t="n">
        <v>95</v>
      </c>
      <c r="C411" t="inlineStr">
        <is>
          <t xml:space="preserve">CONCLUIDO	</t>
        </is>
      </c>
      <c r="D411" t="n">
        <v>1.2736</v>
      </c>
      <c r="E411" t="n">
        <v>78.52</v>
      </c>
      <c r="F411" t="n">
        <v>75.19</v>
      </c>
      <c r="G411" t="n">
        <v>196.15</v>
      </c>
      <c r="H411" t="n">
        <v>2.36</v>
      </c>
      <c r="I411" t="n">
        <v>23</v>
      </c>
      <c r="J411" t="n">
        <v>233.89</v>
      </c>
      <c r="K411" t="n">
        <v>53.44</v>
      </c>
      <c r="L411" t="n">
        <v>31</v>
      </c>
      <c r="M411" t="n">
        <v>21</v>
      </c>
      <c r="N411" t="n">
        <v>54.46</v>
      </c>
      <c r="O411" t="n">
        <v>29081.05</v>
      </c>
      <c r="P411" t="n">
        <v>947.13</v>
      </c>
      <c r="Q411" t="n">
        <v>1220.54</v>
      </c>
      <c r="R411" t="n">
        <v>175.83</v>
      </c>
      <c r="S411" t="n">
        <v>112.51</v>
      </c>
      <c r="T411" t="n">
        <v>17171.19</v>
      </c>
      <c r="U411" t="n">
        <v>0.64</v>
      </c>
      <c r="V411" t="n">
        <v>0.76</v>
      </c>
      <c r="W411" t="n">
        <v>7.29</v>
      </c>
      <c r="X411" t="n">
        <v>0.99</v>
      </c>
      <c r="Y411" t="n">
        <v>0.5</v>
      </c>
      <c r="Z411" t="n">
        <v>10</v>
      </c>
    </row>
    <row r="412">
      <c r="A412" t="n">
        <v>31</v>
      </c>
      <c r="B412" t="n">
        <v>95</v>
      </c>
      <c r="C412" t="inlineStr">
        <is>
          <t xml:space="preserve">CONCLUIDO	</t>
        </is>
      </c>
      <c r="D412" t="n">
        <v>1.2733</v>
      </c>
      <c r="E412" t="n">
        <v>78.54000000000001</v>
      </c>
      <c r="F412" t="n">
        <v>75.20999999999999</v>
      </c>
      <c r="G412" t="n">
        <v>196.2</v>
      </c>
      <c r="H412" t="n">
        <v>2.41</v>
      </c>
      <c r="I412" t="n">
        <v>23</v>
      </c>
      <c r="J412" t="n">
        <v>235.61</v>
      </c>
      <c r="K412" t="n">
        <v>53.44</v>
      </c>
      <c r="L412" t="n">
        <v>32</v>
      </c>
      <c r="M412" t="n">
        <v>21</v>
      </c>
      <c r="N412" t="n">
        <v>55.18</v>
      </c>
      <c r="O412" t="n">
        <v>29293.06</v>
      </c>
      <c r="P412" t="n">
        <v>942.52</v>
      </c>
      <c r="Q412" t="n">
        <v>1220.55</v>
      </c>
      <c r="R412" t="n">
        <v>176.52</v>
      </c>
      <c r="S412" t="n">
        <v>112.51</v>
      </c>
      <c r="T412" t="n">
        <v>17513.82</v>
      </c>
      <c r="U412" t="n">
        <v>0.64</v>
      </c>
      <c r="V412" t="n">
        <v>0.76</v>
      </c>
      <c r="W412" t="n">
        <v>7.29</v>
      </c>
      <c r="X412" t="n">
        <v>1.01</v>
      </c>
      <c r="Y412" t="n">
        <v>0.5</v>
      </c>
      <c r="Z412" t="n">
        <v>10</v>
      </c>
    </row>
    <row r="413">
      <c r="A413" t="n">
        <v>32</v>
      </c>
      <c r="B413" t="n">
        <v>95</v>
      </c>
      <c r="C413" t="inlineStr">
        <is>
          <t xml:space="preserve">CONCLUIDO	</t>
        </is>
      </c>
      <c r="D413" t="n">
        <v>1.2745</v>
      </c>
      <c r="E413" t="n">
        <v>78.45999999999999</v>
      </c>
      <c r="F413" t="n">
        <v>75.18000000000001</v>
      </c>
      <c r="G413" t="n">
        <v>205.03</v>
      </c>
      <c r="H413" t="n">
        <v>2.47</v>
      </c>
      <c r="I413" t="n">
        <v>22</v>
      </c>
      <c r="J413" t="n">
        <v>237.34</v>
      </c>
      <c r="K413" t="n">
        <v>53.44</v>
      </c>
      <c r="L413" t="n">
        <v>33</v>
      </c>
      <c r="M413" t="n">
        <v>20</v>
      </c>
      <c r="N413" t="n">
        <v>55.91</v>
      </c>
      <c r="O413" t="n">
        <v>29506.09</v>
      </c>
      <c r="P413" t="n">
        <v>942.24</v>
      </c>
      <c r="Q413" t="n">
        <v>1220.54</v>
      </c>
      <c r="R413" t="n">
        <v>175.5</v>
      </c>
      <c r="S413" t="n">
        <v>112.51</v>
      </c>
      <c r="T413" t="n">
        <v>17008.55</v>
      </c>
      <c r="U413" t="n">
        <v>0.64</v>
      </c>
      <c r="V413" t="n">
        <v>0.76</v>
      </c>
      <c r="W413" t="n">
        <v>7.28</v>
      </c>
      <c r="X413" t="n">
        <v>0.98</v>
      </c>
      <c r="Y413" t="n">
        <v>0.5</v>
      </c>
      <c r="Z413" t="n">
        <v>10</v>
      </c>
    </row>
    <row r="414">
      <c r="A414" t="n">
        <v>33</v>
      </c>
      <c r="B414" t="n">
        <v>95</v>
      </c>
      <c r="C414" t="inlineStr">
        <is>
          <t xml:space="preserve">CONCLUIDO	</t>
        </is>
      </c>
      <c r="D414" t="n">
        <v>1.2759</v>
      </c>
      <c r="E414" t="n">
        <v>78.37</v>
      </c>
      <c r="F414" t="n">
        <v>75.12</v>
      </c>
      <c r="G414" t="n">
        <v>214.64</v>
      </c>
      <c r="H414" t="n">
        <v>2.53</v>
      </c>
      <c r="I414" t="n">
        <v>21</v>
      </c>
      <c r="J414" t="n">
        <v>239.08</v>
      </c>
      <c r="K414" t="n">
        <v>53.44</v>
      </c>
      <c r="L414" t="n">
        <v>34</v>
      </c>
      <c r="M414" t="n">
        <v>19</v>
      </c>
      <c r="N414" t="n">
        <v>56.64</v>
      </c>
      <c r="O414" t="n">
        <v>29720.17</v>
      </c>
      <c r="P414" t="n">
        <v>939.65</v>
      </c>
      <c r="Q414" t="n">
        <v>1220.54</v>
      </c>
      <c r="R414" t="n">
        <v>173.7</v>
      </c>
      <c r="S414" t="n">
        <v>112.51</v>
      </c>
      <c r="T414" t="n">
        <v>16117.2</v>
      </c>
      <c r="U414" t="n">
        <v>0.65</v>
      </c>
      <c r="V414" t="n">
        <v>0.76</v>
      </c>
      <c r="W414" t="n">
        <v>7.28</v>
      </c>
      <c r="X414" t="n">
        <v>0.92</v>
      </c>
      <c r="Y414" t="n">
        <v>0.5</v>
      </c>
      <c r="Z414" t="n">
        <v>10</v>
      </c>
    </row>
    <row r="415">
      <c r="A415" t="n">
        <v>34</v>
      </c>
      <c r="B415" t="n">
        <v>95</v>
      </c>
      <c r="C415" t="inlineStr">
        <is>
          <t xml:space="preserve">CONCLUIDO	</t>
        </is>
      </c>
      <c r="D415" t="n">
        <v>1.2764</v>
      </c>
      <c r="E415" t="n">
        <v>78.34</v>
      </c>
      <c r="F415" t="n">
        <v>75.09</v>
      </c>
      <c r="G415" t="n">
        <v>214.55</v>
      </c>
      <c r="H415" t="n">
        <v>2.58</v>
      </c>
      <c r="I415" t="n">
        <v>21</v>
      </c>
      <c r="J415" t="n">
        <v>240.82</v>
      </c>
      <c r="K415" t="n">
        <v>53.44</v>
      </c>
      <c r="L415" t="n">
        <v>35</v>
      </c>
      <c r="M415" t="n">
        <v>19</v>
      </c>
      <c r="N415" t="n">
        <v>57.39</v>
      </c>
      <c r="O415" t="n">
        <v>29935.43</v>
      </c>
      <c r="P415" t="n">
        <v>938.62</v>
      </c>
      <c r="Q415" t="n">
        <v>1220.54</v>
      </c>
      <c r="R415" t="n">
        <v>172.74</v>
      </c>
      <c r="S415" t="n">
        <v>112.51</v>
      </c>
      <c r="T415" t="n">
        <v>15636.74</v>
      </c>
      <c r="U415" t="n">
        <v>0.65</v>
      </c>
      <c r="V415" t="n">
        <v>0.76</v>
      </c>
      <c r="W415" t="n">
        <v>7.28</v>
      </c>
      <c r="X415" t="n">
        <v>0.9</v>
      </c>
      <c r="Y415" t="n">
        <v>0.5</v>
      </c>
      <c r="Z415" t="n">
        <v>10</v>
      </c>
    </row>
    <row r="416">
      <c r="A416" t="n">
        <v>35</v>
      </c>
      <c r="B416" t="n">
        <v>95</v>
      </c>
      <c r="C416" t="inlineStr">
        <is>
          <t xml:space="preserve">CONCLUIDO	</t>
        </is>
      </c>
      <c r="D416" t="n">
        <v>1.2773</v>
      </c>
      <c r="E416" t="n">
        <v>78.29000000000001</v>
      </c>
      <c r="F416" t="n">
        <v>75.08</v>
      </c>
      <c r="G416" t="n">
        <v>225.24</v>
      </c>
      <c r="H416" t="n">
        <v>2.64</v>
      </c>
      <c r="I416" t="n">
        <v>20</v>
      </c>
      <c r="J416" t="n">
        <v>242.57</v>
      </c>
      <c r="K416" t="n">
        <v>53.44</v>
      </c>
      <c r="L416" t="n">
        <v>36</v>
      </c>
      <c r="M416" t="n">
        <v>18</v>
      </c>
      <c r="N416" t="n">
        <v>58.14</v>
      </c>
      <c r="O416" t="n">
        <v>30151.65</v>
      </c>
      <c r="P416" t="n">
        <v>937.7</v>
      </c>
      <c r="Q416" t="n">
        <v>1220.55</v>
      </c>
      <c r="R416" t="n">
        <v>171.97</v>
      </c>
      <c r="S416" t="n">
        <v>112.51</v>
      </c>
      <c r="T416" t="n">
        <v>15257.7</v>
      </c>
      <c r="U416" t="n">
        <v>0.65</v>
      </c>
      <c r="V416" t="n">
        <v>0.76</v>
      </c>
      <c r="W416" t="n">
        <v>7.29</v>
      </c>
      <c r="X416" t="n">
        <v>0.88</v>
      </c>
      <c r="Y416" t="n">
        <v>0.5</v>
      </c>
      <c r="Z416" t="n">
        <v>10</v>
      </c>
    </row>
    <row r="417">
      <c r="A417" t="n">
        <v>36</v>
      </c>
      <c r="B417" t="n">
        <v>95</v>
      </c>
      <c r="C417" t="inlineStr">
        <is>
          <t xml:space="preserve">CONCLUIDO	</t>
        </is>
      </c>
      <c r="D417" t="n">
        <v>1.2789</v>
      </c>
      <c r="E417" t="n">
        <v>78.19</v>
      </c>
      <c r="F417" t="n">
        <v>75.01000000000001</v>
      </c>
      <c r="G417" t="n">
        <v>236.89</v>
      </c>
      <c r="H417" t="n">
        <v>2.69</v>
      </c>
      <c r="I417" t="n">
        <v>19</v>
      </c>
      <c r="J417" t="n">
        <v>244.34</v>
      </c>
      <c r="K417" t="n">
        <v>53.44</v>
      </c>
      <c r="L417" t="n">
        <v>37</v>
      </c>
      <c r="M417" t="n">
        <v>17</v>
      </c>
      <c r="N417" t="n">
        <v>58.9</v>
      </c>
      <c r="O417" t="n">
        <v>30368.96</v>
      </c>
      <c r="P417" t="n">
        <v>929.23</v>
      </c>
      <c r="Q417" t="n">
        <v>1220.55</v>
      </c>
      <c r="R417" t="n">
        <v>169.94</v>
      </c>
      <c r="S417" t="n">
        <v>112.51</v>
      </c>
      <c r="T417" t="n">
        <v>14243.89</v>
      </c>
      <c r="U417" t="n">
        <v>0.66</v>
      </c>
      <c r="V417" t="n">
        <v>0.76</v>
      </c>
      <c r="W417" t="n">
        <v>7.28</v>
      </c>
      <c r="X417" t="n">
        <v>0.8100000000000001</v>
      </c>
      <c r="Y417" t="n">
        <v>0.5</v>
      </c>
      <c r="Z417" t="n">
        <v>10</v>
      </c>
    </row>
    <row r="418">
      <c r="A418" t="n">
        <v>37</v>
      </c>
      <c r="B418" t="n">
        <v>95</v>
      </c>
      <c r="C418" t="inlineStr">
        <is>
          <t xml:space="preserve">CONCLUIDO	</t>
        </is>
      </c>
      <c r="D418" t="n">
        <v>1.2788</v>
      </c>
      <c r="E418" t="n">
        <v>78.2</v>
      </c>
      <c r="F418" t="n">
        <v>75.02</v>
      </c>
      <c r="G418" t="n">
        <v>236.92</v>
      </c>
      <c r="H418" t="n">
        <v>2.75</v>
      </c>
      <c r="I418" t="n">
        <v>19</v>
      </c>
      <c r="J418" t="n">
        <v>246.11</v>
      </c>
      <c r="K418" t="n">
        <v>53.44</v>
      </c>
      <c r="L418" t="n">
        <v>38</v>
      </c>
      <c r="M418" t="n">
        <v>17</v>
      </c>
      <c r="N418" t="n">
        <v>59.67</v>
      </c>
      <c r="O418" t="n">
        <v>30587.38</v>
      </c>
      <c r="P418" t="n">
        <v>931.05</v>
      </c>
      <c r="Q418" t="n">
        <v>1220.54</v>
      </c>
      <c r="R418" t="n">
        <v>170.15</v>
      </c>
      <c r="S418" t="n">
        <v>112.51</v>
      </c>
      <c r="T418" t="n">
        <v>14352.78</v>
      </c>
      <c r="U418" t="n">
        <v>0.66</v>
      </c>
      <c r="V418" t="n">
        <v>0.76</v>
      </c>
      <c r="W418" t="n">
        <v>7.28</v>
      </c>
      <c r="X418" t="n">
        <v>0.82</v>
      </c>
      <c r="Y418" t="n">
        <v>0.5</v>
      </c>
      <c r="Z418" t="n">
        <v>10</v>
      </c>
    </row>
    <row r="419">
      <c r="A419" t="n">
        <v>38</v>
      </c>
      <c r="B419" t="n">
        <v>95</v>
      </c>
      <c r="C419" t="inlineStr">
        <is>
          <t xml:space="preserve">CONCLUIDO	</t>
        </is>
      </c>
      <c r="D419" t="n">
        <v>1.2803</v>
      </c>
      <c r="E419" t="n">
        <v>78.11</v>
      </c>
      <c r="F419" t="n">
        <v>74.97</v>
      </c>
      <c r="G419" t="n">
        <v>249.9</v>
      </c>
      <c r="H419" t="n">
        <v>2.8</v>
      </c>
      <c r="I419" t="n">
        <v>18</v>
      </c>
      <c r="J419" t="n">
        <v>247.89</v>
      </c>
      <c r="K419" t="n">
        <v>53.44</v>
      </c>
      <c r="L419" t="n">
        <v>39</v>
      </c>
      <c r="M419" t="n">
        <v>16</v>
      </c>
      <c r="N419" t="n">
        <v>60.45</v>
      </c>
      <c r="O419" t="n">
        <v>30806.92</v>
      </c>
      <c r="P419" t="n">
        <v>924.5700000000001</v>
      </c>
      <c r="Q419" t="n">
        <v>1220.55</v>
      </c>
      <c r="R419" t="n">
        <v>168.48</v>
      </c>
      <c r="S419" t="n">
        <v>112.51</v>
      </c>
      <c r="T419" t="n">
        <v>13522.48</v>
      </c>
      <c r="U419" t="n">
        <v>0.67</v>
      </c>
      <c r="V419" t="n">
        <v>0.77</v>
      </c>
      <c r="W419" t="n">
        <v>7.27</v>
      </c>
      <c r="X419" t="n">
        <v>0.77</v>
      </c>
      <c r="Y419" t="n">
        <v>0.5</v>
      </c>
      <c r="Z419" t="n">
        <v>10</v>
      </c>
    </row>
    <row r="420">
      <c r="A420" t="n">
        <v>39</v>
      </c>
      <c r="B420" t="n">
        <v>95</v>
      </c>
      <c r="C420" t="inlineStr">
        <is>
          <t xml:space="preserve">CONCLUIDO	</t>
        </is>
      </c>
      <c r="D420" t="n">
        <v>1.2802</v>
      </c>
      <c r="E420" t="n">
        <v>78.11</v>
      </c>
      <c r="F420" t="n">
        <v>74.98</v>
      </c>
      <c r="G420" t="n">
        <v>249.92</v>
      </c>
      <c r="H420" t="n">
        <v>2.85</v>
      </c>
      <c r="I420" t="n">
        <v>18</v>
      </c>
      <c r="J420" t="n">
        <v>249.68</v>
      </c>
      <c r="K420" t="n">
        <v>53.44</v>
      </c>
      <c r="L420" t="n">
        <v>40</v>
      </c>
      <c r="M420" t="n">
        <v>16</v>
      </c>
      <c r="N420" t="n">
        <v>61.24</v>
      </c>
      <c r="O420" t="n">
        <v>31027.6</v>
      </c>
      <c r="P420" t="n">
        <v>925.16</v>
      </c>
      <c r="Q420" t="n">
        <v>1220.55</v>
      </c>
      <c r="R420" t="n">
        <v>168.65</v>
      </c>
      <c r="S420" t="n">
        <v>112.51</v>
      </c>
      <c r="T420" t="n">
        <v>13603.14</v>
      </c>
      <c r="U420" t="n">
        <v>0.67</v>
      </c>
      <c r="V420" t="n">
        <v>0.77</v>
      </c>
      <c r="W420" t="n">
        <v>7.28</v>
      </c>
      <c r="X420" t="n">
        <v>0.78</v>
      </c>
      <c r="Y420" t="n">
        <v>0.5</v>
      </c>
      <c r="Z420" t="n">
        <v>10</v>
      </c>
    </row>
    <row r="421">
      <c r="A421" t="n">
        <v>0</v>
      </c>
      <c r="B421" t="n">
        <v>55</v>
      </c>
      <c r="C421" t="inlineStr">
        <is>
          <t xml:space="preserve">CONCLUIDO	</t>
        </is>
      </c>
      <c r="D421" t="n">
        <v>0.7314000000000001</v>
      </c>
      <c r="E421" t="n">
        <v>136.72</v>
      </c>
      <c r="F421" t="n">
        <v>114.67</v>
      </c>
      <c r="G421" t="n">
        <v>8.23</v>
      </c>
      <c r="H421" t="n">
        <v>0.15</v>
      </c>
      <c r="I421" t="n">
        <v>836</v>
      </c>
      <c r="J421" t="n">
        <v>116.05</v>
      </c>
      <c r="K421" t="n">
        <v>43.4</v>
      </c>
      <c r="L421" t="n">
        <v>1</v>
      </c>
      <c r="M421" t="n">
        <v>834</v>
      </c>
      <c r="N421" t="n">
        <v>16.65</v>
      </c>
      <c r="O421" t="n">
        <v>14546.17</v>
      </c>
      <c r="P421" t="n">
        <v>1143.77</v>
      </c>
      <c r="Q421" t="n">
        <v>1220.79</v>
      </c>
      <c r="R421" t="n">
        <v>1514.72</v>
      </c>
      <c r="S421" t="n">
        <v>112.51</v>
      </c>
      <c r="T421" t="n">
        <v>682549.5600000001</v>
      </c>
      <c r="U421" t="n">
        <v>0.07000000000000001</v>
      </c>
      <c r="V421" t="n">
        <v>0.5</v>
      </c>
      <c r="W421" t="n">
        <v>8.66</v>
      </c>
      <c r="X421" t="n">
        <v>40.45</v>
      </c>
      <c r="Y421" t="n">
        <v>0.5</v>
      </c>
      <c r="Z421" t="n">
        <v>10</v>
      </c>
    </row>
    <row r="422">
      <c r="A422" t="n">
        <v>1</v>
      </c>
      <c r="B422" t="n">
        <v>55</v>
      </c>
      <c r="C422" t="inlineStr">
        <is>
          <t xml:space="preserve">CONCLUIDO	</t>
        </is>
      </c>
      <c r="D422" t="n">
        <v>1.0125</v>
      </c>
      <c r="E422" t="n">
        <v>98.77</v>
      </c>
      <c r="F422" t="n">
        <v>89.06</v>
      </c>
      <c r="G422" t="n">
        <v>16.75</v>
      </c>
      <c r="H422" t="n">
        <v>0.3</v>
      </c>
      <c r="I422" t="n">
        <v>319</v>
      </c>
      <c r="J422" t="n">
        <v>117.34</v>
      </c>
      <c r="K422" t="n">
        <v>43.4</v>
      </c>
      <c r="L422" t="n">
        <v>2</v>
      </c>
      <c r="M422" t="n">
        <v>317</v>
      </c>
      <c r="N422" t="n">
        <v>16.94</v>
      </c>
      <c r="O422" t="n">
        <v>14705.49</v>
      </c>
      <c r="P422" t="n">
        <v>880.88</v>
      </c>
      <c r="Q422" t="n">
        <v>1220.66</v>
      </c>
      <c r="R422" t="n">
        <v>644.9299999999999</v>
      </c>
      <c r="S422" t="n">
        <v>112.51</v>
      </c>
      <c r="T422" t="n">
        <v>250240.36</v>
      </c>
      <c r="U422" t="n">
        <v>0.17</v>
      </c>
      <c r="V422" t="n">
        <v>0.64</v>
      </c>
      <c r="W422" t="n">
        <v>7.79</v>
      </c>
      <c r="X422" t="n">
        <v>14.86</v>
      </c>
      <c r="Y422" t="n">
        <v>0.5</v>
      </c>
      <c r="Z422" t="n">
        <v>10</v>
      </c>
    </row>
    <row r="423">
      <c r="A423" t="n">
        <v>2</v>
      </c>
      <c r="B423" t="n">
        <v>55</v>
      </c>
      <c r="C423" t="inlineStr">
        <is>
          <t xml:space="preserve">CONCLUIDO	</t>
        </is>
      </c>
      <c r="D423" t="n">
        <v>1.1109</v>
      </c>
      <c r="E423" t="n">
        <v>90.02</v>
      </c>
      <c r="F423" t="n">
        <v>83.23</v>
      </c>
      <c r="G423" t="n">
        <v>25.35</v>
      </c>
      <c r="H423" t="n">
        <v>0.45</v>
      </c>
      <c r="I423" t="n">
        <v>197</v>
      </c>
      <c r="J423" t="n">
        <v>118.63</v>
      </c>
      <c r="K423" t="n">
        <v>43.4</v>
      </c>
      <c r="L423" t="n">
        <v>3</v>
      </c>
      <c r="M423" t="n">
        <v>195</v>
      </c>
      <c r="N423" t="n">
        <v>17.23</v>
      </c>
      <c r="O423" t="n">
        <v>14865.24</v>
      </c>
      <c r="P423" t="n">
        <v>816.35</v>
      </c>
      <c r="Q423" t="n">
        <v>1220.63</v>
      </c>
      <c r="R423" t="n">
        <v>447.6</v>
      </c>
      <c r="S423" t="n">
        <v>112.51</v>
      </c>
      <c r="T423" t="n">
        <v>152185.75</v>
      </c>
      <c r="U423" t="n">
        <v>0.25</v>
      </c>
      <c r="V423" t="n">
        <v>0.6899999999999999</v>
      </c>
      <c r="W423" t="n">
        <v>7.58</v>
      </c>
      <c r="X423" t="n">
        <v>9.02</v>
      </c>
      <c r="Y423" t="n">
        <v>0.5</v>
      </c>
      <c r="Z423" t="n">
        <v>10</v>
      </c>
    </row>
    <row r="424">
      <c r="A424" t="n">
        <v>3</v>
      </c>
      <c r="B424" t="n">
        <v>55</v>
      </c>
      <c r="C424" t="inlineStr">
        <is>
          <t xml:space="preserve">CONCLUIDO	</t>
        </is>
      </c>
      <c r="D424" t="n">
        <v>1.161</v>
      </c>
      <c r="E424" t="n">
        <v>86.13</v>
      </c>
      <c r="F424" t="n">
        <v>80.66</v>
      </c>
      <c r="G424" t="n">
        <v>34.08</v>
      </c>
      <c r="H424" t="n">
        <v>0.59</v>
      </c>
      <c r="I424" t="n">
        <v>142</v>
      </c>
      <c r="J424" t="n">
        <v>119.93</v>
      </c>
      <c r="K424" t="n">
        <v>43.4</v>
      </c>
      <c r="L424" t="n">
        <v>4</v>
      </c>
      <c r="M424" t="n">
        <v>140</v>
      </c>
      <c r="N424" t="n">
        <v>17.53</v>
      </c>
      <c r="O424" t="n">
        <v>15025.44</v>
      </c>
      <c r="P424" t="n">
        <v>784.1900000000001</v>
      </c>
      <c r="Q424" t="n">
        <v>1220.55</v>
      </c>
      <c r="R424" t="n">
        <v>361.06</v>
      </c>
      <c r="S424" t="n">
        <v>112.51</v>
      </c>
      <c r="T424" t="n">
        <v>109190.83</v>
      </c>
      <c r="U424" t="n">
        <v>0.31</v>
      </c>
      <c r="V424" t="n">
        <v>0.71</v>
      </c>
      <c r="W424" t="n">
        <v>7.48</v>
      </c>
      <c r="X424" t="n">
        <v>6.46</v>
      </c>
      <c r="Y424" t="n">
        <v>0.5</v>
      </c>
      <c r="Z424" t="n">
        <v>10</v>
      </c>
    </row>
    <row r="425">
      <c r="A425" t="n">
        <v>4</v>
      </c>
      <c r="B425" t="n">
        <v>55</v>
      </c>
      <c r="C425" t="inlineStr">
        <is>
          <t xml:space="preserve">CONCLUIDO	</t>
        </is>
      </c>
      <c r="D425" t="n">
        <v>1.1909</v>
      </c>
      <c r="E425" t="n">
        <v>83.97</v>
      </c>
      <c r="F425" t="n">
        <v>79.23</v>
      </c>
      <c r="G425" t="n">
        <v>42.83</v>
      </c>
      <c r="H425" t="n">
        <v>0.73</v>
      </c>
      <c r="I425" t="n">
        <v>111</v>
      </c>
      <c r="J425" t="n">
        <v>121.23</v>
      </c>
      <c r="K425" t="n">
        <v>43.4</v>
      </c>
      <c r="L425" t="n">
        <v>5</v>
      </c>
      <c r="M425" t="n">
        <v>109</v>
      </c>
      <c r="N425" t="n">
        <v>17.83</v>
      </c>
      <c r="O425" t="n">
        <v>15186.08</v>
      </c>
      <c r="P425" t="n">
        <v>764.05</v>
      </c>
      <c r="Q425" t="n">
        <v>1220.58</v>
      </c>
      <c r="R425" t="n">
        <v>312.8</v>
      </c>
      <c r="S425" t="n">
        <v>112.51</v>
      </c>
      <c r="T425" t="n">
        <v>85216.17</v>
      </c>
      <c r="U425" t="n">
        <v>0.36</v>
      </c>
      <c r="V425" t="n">
        <v>0.72</v>
      </c>
      <c r="W425" t="n">
        <v>7.42</v>
      </c>
      <c r="X425" t="n">
        <v>5.03</v>
      </c>
      <c r="Y425" t="n">
        <v>0.5</v>
      </c>
      <c r="Z425" t="n">
        <v>10</v>
      </c>
    </row>
    <row r="426">
      <c r="A426" t="n">
        <v>5</v>
      </c>
      <c r="B426" t="n">
        <v>55</v>
      </c>
      <c r="C426" t="inlineStr">
        <is>
          <t xml:space="preserve">CONCLUIDO	</t>
        </is>
      </c>
      <c r="D426" t="n">
        <v>1.2114</v>
      </c>
      <c r="E426" t="n">
        <v>82.55</v>
      </c>
      <c r="F426" t="n">
        <v>78.29000000000001</v>
      </c>
      <c r="G426" t="n">
        <v>51.62</v>
      </c>
      <c r="H426" t="n">
        <v>0.86</v>
      </c>
      <c r="I426" t="n">
        <v>91</v>
      </c>
      <c r="J426" t="n">
        <v>122.54</v>
      </c>
      <c r="K426" t="n">
        <v>43.4</v>
      </c>
      <c r="L426" t="n">
        <v>6</v>
      </c>
      <c r="M426" t="n">
        <v>89</v>
      </c>
      <c r="N426" t="n">
        <v>18.14</v>
      </c>
      <c r="O426" t="n">
        <v>15347.16</v>
      </c>
      <c r="P426" t="n">
        <v>748.08</v>
      </c>
      <c r="Q426" t="n">
        <v>1220.56</v>
      </c>
      <c r="R426" t="n">
        <v>280.27</v>
      </c>
      <c r="S426" t="n">
        <v>112.51</v>
      </c>
      <c r="T426" t="n">
        <v>69047.95</v>
      </c>
      <c r="U426" t="n">
        <v>0.4</v>
      </c>
      <c r="V426" t="n">
        <v>0.73</v>
      </c>
      <c r="W426" t="n">
        <v>7.41</v>
      </c>
      <c r="X426" t="n">
        <v>4.09</v>
      </c>
      <c r="Y426" t="n">
        <v>0.5</v>
      </c>
      <c r="Z426" t="n">
        <v>10</v>
      </c>
    </row>
    <row r="427">
      <c r="A427" t="n">
        <v>6</v>
      </c>
      <c r="B427" t="n">
        <v>55</v>
      </c>
      <c r="C427" t="inlineStr">
        <is>
          <t xml:space="preserve">CONCLUIDO	</t>
        </is>
      </c>
      <c r="D427" t="n">
        <v>1.2255</v>
      </c>
      <c r="E427" t="n">
        <v>81.59999999999999</v>
      </c>
      <c r="F427" t="n">
        <v>77.68000000000001</v>
      </c>
      <c r="G427" t="n">
        <v>60.53</v>
      </c>
      <c r="H427" t="n">
        <v>1</v>
      </c>
      <c r="I427" t="n">
        <v>77</v>
      </c>
      <c r="J427" t="n">
        <v>123.85</v>
      </c>
      <c r="K427" t="n">
        <v>43.4</v>
      </c>
      <c r="L427" t="n">
        <v>7</v>
      </c>
      <c r="M427" t="n">
        <v>75</v>
      </c>
      <c r="N427" t="n">
        <v>18.45</v>
      </c>
      <c r="O427" t="n">
        <v>15508.69</v>
      </c>
      <c r="P427" t="n">
        <v>735.87</v>
      </c>
      <c r="Q427" t="n">
        <v>1220.55</v>
      </c>
      <c r="R427" t="n">
        <v>259.48</v>
      </c>
      <c r="S427" t="n">
        <v>112.51</v>
      </c>
      <c r="T427" t="n">
        <v>58722.94</v>
      </c>
      <c r="U427" t="n">
        <v>0.43</v>
      </c>
      <c r="V427" t="n">
        <v>0.74</v>
      </c>
      <c r="W427" t="n">
        <v>7.39</v>
      </c>
      <c r="X427" t="n">
        <v>3.48</v>
      </c>
      <c r="Y427" t="n">
        <v>0.5</v>
      </c>
      <c r="Z427" t="n">
        <v>10</v>
      </c>
    </row>
    <row r="428">
      <c r="A428" t="n">
        <v>7</v>
      </c>
      <c r="B428" t="n">
        <v>55</v>
      </c>
      <c r="C428" t="inlineStr">
        <is>
          <t xml:space="preserve">CONCLUIDO	</t>
        </is>
      </c>
      <c r="D428" t="n">
        <v>1.2369</v>
      </c>
      <c r="E428" t="n">
        <v>80.84</v>
      </c>
      <c r="F428" t="n">
        <v>77.18000000000001</v>
      </c>
      <c r="G428" t="n">
        <v>70.17</v>
      </c>
      <c r="H428" t="n">
        <v>1.13</v>
      </c>
      <c r="I428" t="n">
        <v>66</v>
      </c>
      <c r="J428" t="n">
        <v>125.16</v>
      </c>
      <c r="K428" t="n">
        <v>43.4</v>
      </c>
      <c r="L428" t="n">
        <v>8</v>
      </c>
      <c r="M428" t="n">
        <v>64</v>
      </c>
      <c r="N428" t="n">
        <v>18.76</v>
      </c>
      <c r="O428" t="n">
        <v>15670.68</v>
      </c>
      <c r="P428" t="n">
        <v>723.46</v>
      </c>
      <c r="Q428" t="n">
        <v>1220.56</v>
      </c>
      <c r="R428" t="n">
        <v>243.03</v>
      </c>
      <c r="S428" t="n">
        <v>112.51</v>
      </c>
      <c r="T428" t="n">
        <v>50554.43</v>
      </c>
      <c r="U428" t="n">
        <v>0.46</v>
      </c>
      <c r="V428" t="n">
        <v>0.74</v>
      </c>
      <c r="W428" t="n">
        <v>7.36</v>
      </c>
      <c r="X428" t="n">
        <v>2.98</v>
      </c>
      <c r="Y428" t="n">
        <v>0.5</v>
      </c>
      <c r="Z428" t="n">
        <v>10</v>
      </c>
    </row>
    <row r="429">
      <c r="A429" t="n">
        <v>8</v>
      </c>
      <c r="B429" t="n">
        <v>55</v>
      </c>
      <c r="C429" t="inlineStr">
        <is>
          <t xml:space="preserve">CONCLUIDO	</t>
        </is>
      </c>
      <c r="D429" t="n">
        <v>1.2456</v>
      </c>
      <c r="E429" t="n">
        <v>80.28</v>
      </c>
      <c r="F429" t="n">
        <v>76.81</v>
      </c>
      <c r="G429" t="n">
        <v>79.45999999999999</v>
      </c>
      <c r="H429" t="n">
        <v>1.26</v>
      </c>
      <c r="I429" t="n">
        <v>58</v>
      </c>
      <c r="J429" t="n">
        <v>126.48</v>
      </c>
      <c r="K429" t="n">
        <v>43.4</v>
      </c>
      <c r="L429" t="n">
        <v>9</v>
      </c>
      <c r="M429" t="n">
        <v>56</v>
      </c>
      <c r="N429" t="n">
        <v>19.08</v>
      </c>
      <c r="O429" t="n">
        <v>15833.12</v>
      </c>
      <c r="P429" t="n">
        <v>713.86</v>
      </c>
      <c r="Q429" t="n">
        <v>1220.54</v>
      </c>
      <c r="R429" t="n">
        <v>230.52</v>
      </c>
      <c r="S429" t="n">
        <v>112.51</v>
      </c>
      <c r="T429" t="n">
        <v>44339.52</v>
      </c>
      <c r="U429" t="n">
        <v>0.49</v>
      </c>
      <c r="V429" t="n">
        <v>0.75</v>
      </c>
      <c r="W429" t="n">
        <v>7.35</v>
      </c>
      <c r="X429" t="n">
        <v>2.61</v>
      </c>
      <c r="Y429" t="n">
        <v>0.5</v>
      </c>
      <c r="Z429" t="n">
        <v>10</v>
      </c>
    </row>
    <row r="430">
      <c r="A430" t="n">
        <v>9</v>
      </c>
      <c r="B430" t="n">
        <v>55</v>
      </c>
      <c r="C430" t="inlineStr">
        <is>
          <t xml:space="preserve">CONCLUIDO	</t>
        </is>
      </c>
      <c r="D430" t="n">
        <v>1.2522</v>
      </c>
      <c r="E430" t="n">
        <v>79.86</v>
      </c>
      <c r="F430" t="n">
        <v>76.54000000000001</v>
      </c>
      <c r="G430" t="n">
        <v>88.31</v>
      </c>
      <c r="H430" t="n">
        <v>1.38</v>
      </c>
      <c r="I430" t="n">
        <v>52</v>
      </c>
      <c r="J430" t="n">
        <v>127.8</v>
      </c>
      <c r="K430" t="n">
        <v>43.4</v>
      </c>
      <c r="L430" t="n">
        <v>10</v>
      </c>
      <c r="M430" t="n">
        <v>50</v>
      </c>
      <c r="N430" t="n">
        <v>19.4</v>
      </c>
      <c r="O430" t="n">
        <v>15996.02</v>
      </c>
      <c r="P430" t="n">
        <v>703.98</v>
      </c>
      <c r="Q430" t="n">
        <v>1220.56</v>
      </c>
      <c r="R430" t="n">
        <v>221.77</v>
      </c>
      <c r="S430" t="n">
        <v>112.51</v>
      </c>
      <c r="T430" t="n">
        <v>39993.75</v>
      </c>
      <c r="U430" t="n">
        <v>0.51</v>
      </c>
      <c r="V430" t="n">
        <v>0.75</v>
      </c>
      <c r="W430" t="n">
        <v>7.32</v>
      </c>
      <c r="X430" t="n">
        <v>2.34</v>
      </c>
      <c r="Y430" t="n">
        <v>0.5</v>
      </c>
      <c r="Z430" t="n">
        <v>10</v>
      </c>
    </row>
    <row r="431">
      <c r="A431" t="n">
        <v>10</v>
      </c>
      <c r="B431" t="n">
        <v>55</v>
      </c>
      <c r="C431" t="inlineStr">
        <is>
          <t xml:space="preserve">CONCLUIDO	</t>
        </is>
      </c>
      <c r="D431" t="n">
        <v>1.2578</v>
      </c>
      <c r="E431" t="n">
        <v>79.5</v>
      </c>
      <c r="F431" t="n">
        <v>76.3</v>
      </c>
      <c r="G431" t="n">
        <v>97.40000000000001</v>
      </c>
      <c r="H431" t="n">
        <v>1.5</v>
      </c>
      <c r="I431" t="n">
        <v>47</v>
      </c>
      <c r="J431" t="n">
        <v>129.13</v>
      </c>
      <c r="K431" t="n">
        <v>43.4</v>
      </c>
      <c r="L431" t="n">
        <v>11</v>
      </c>
      <c r="M431" t="n">
        <v>45</v>
      </c>
      <c r="N431" t="n">
        <v>19.73</v>
      </c>
      <c r="O431" t="n">
        <v>16159.39</v>
      </c>
      <c r="P431" t="n">
        <v>694.49</v>
      </c>
      <c r="Q431" t="n">
        <v>1220.55</v>
      </c>
      <c r="R431" t="n">
        <v>213.27</v>
      </c>
      <c r="S431" t="n">
        <v>112.51</v>
      </c>
      <c r="T431" t="n">
        <v>35771.47</v>
      </c>
      <c r="U431" t="n">
        <v>0.53</v>
      </c>
      <c r="V431" t="n">
        <v>0.75</v>
      </c>
      <c r="W431" t="n">
        <v>7.32</v>
      </c>
      <c r="X431" t="n">
        <v>2.1</v>
      </c>
      <c r="Y431" t="n">
        <v>0.5</v>
      </c>
      <c r="Z431" t="n">
        <v>10</v>
      </c>
    </row>
    <row r="432">
      <c r="A432" t="n">
        <v>11</v>
      </c>
      <c r="B432" t="n">
        <v>55</v>
      </c>
      <c r="C432" t="inlineStr">
        <is>
          <t xml:space="preserve">CONCLUIDO	</t>
        </is>
      </c>
      <c r="D432" t="n">
        <v>1.2631</v>
      </c>
      <c r="E432" t="n">
        <v>79.17</v>
      </c>
      <c r="F432" t="n">
        <v>76.08</v>
      </c>
      <c r="G432" t="n">
        <v>108.69</v>
      </c>
      <c r="H432" t="n">
        <v>1.63</v>
      </c>
      <c r="I432" t="n">
        <v>42</v>
      </c>
      <c r="J432" t="n">
        <v>130.45</v>
      </c>
      <c r="K432" t="n">
        <v>43.4</v>
      </c>
      <c r="L432" t="n">
        <v>12</v>
      </c>
      <c r="M432" t="n">
        <v>40</v>
      </c>
      <c r="N432" t="n">
        <v>20.05</v>
      </c>
      <c r="O432" t="n">
        <v>16323.22</v>
      </c>
      <c r="P432" t="n">
        <v>685.34</v>
      </c>
      <c r="Q432" t="n">
        <v>1220.54</v>
      </c>
      <c r="R432" t="n">
        <v>206.27</v>
      </c>
      <c r="S432" t="n">
        <v>112.51</v>
      </c>
      <c r="T432" t="n">
        <v>32294</v>
      </c>
      <c r="U432" t="n">
        <v>0.55</v>
      </c>
      <c r="V432" t="n">
        <v>0.75</v>
      </c>
      <c r="W432" t="n">
        <v>7.31</v>
      </c>
      <c r="X432" t="n">
        <v>1.88</v>
      </c>
      <c r="Y432" t="n">
        <v>0.5</v>
      </c>
      <c r="Z432" t="n">
        <v>10</v>
      </c>
    </row>
    <row r="433">
      <c r="A433" t="n">
        <v>12</v>
      </c>
      <c r="B433" t="n">
        <v>55</v>
      </c>
      <c r="C433" t="inlineStr">
        <is>
          <t xml:space="preserve">CONCLUIDO	</t>
        </is>
      </c>
      <c r="D433" t="n">
        <v>1.2667</v>
      </c>
      <c r="E433" t="n">
        <v>78.95</v>
      </c>
      <c r="F433" t="n">
        <v>75.93000000000001</v>
      </c>
      <c r="G433" t="n">
        <v>116.82</v>
      </c>
      <c r="H433" t="n">
        <v>1.74</v>
      </c>
      <c r="I433" t="n">
        <v>39</v>
      </c>
      <c r="J433" t="n">
        <v>131.79</v>
      </c>
      <c r="K433" t="n">
        <v>43.4</v>
      </c>
      <c r="L433" t="n">
        <v>13</v>
      </c>
      <c r="M433" t="n">
        <v>37</v>
      </c>
      <c r="N433" t="n">
        <v>20.39</v>
      </c>
      <c r="O433" t="n">
        <v>16487.53</v>
      </c>
      <c r="P433" t="n">
        <v>677.95</v>
      </c>
      <c r="Q433" t="n">
        <v>1220.59</v>
      </c>
      <c r="R433" t="n">
        <v>200.86</v>
      </c>
      <c r="S433" t="n">
        <v>112.51</v>
      </c>
      <c r="T433" t="n">
        <v>29604.62</v>
      </c>
      <c r="U433" t="n">
        <v>0.5600000000000001</v>
      </c>
      <c r="V433" t="n">
        <v>0.76</v>
      </c>
      <c r="W433" t="n">
        <v>7.32</v>
      </c>
      <c r="X433" t="n">
        <v>1.73</v>
      </c>
      <c r="Y433" t="n">
        <v>0.5</v>
      </c>
      <c r="Z433" t="n">
        <v>10</v>
      </c>
    </row>
    <row r="434">
      <c r="A434" t="n">
        <v>13</v>
      </c>
      <c r="B434" t="n">
        <v>55</v>
      </c>
      <c r="C434" t="inlineStr">
        <is>
          <t xml:space="preserve">CONCLUIDO	</t>
        </is>
      </c>
      <c r="D434" t="n">
        <v>1.2699</v>
      </c>
      <c r="E434" t="n">
        <v>78.75</v>
      </c>
      <c r="F434" t="n">
        <v>75.8</v>
      </c>
      <c r="G434" t="n">
        <v>126.34</v>
      </c>
      <c r="H434" t="n">
        <v>1.86</v>
      </c>
      <c r="I434" t="n">
        <v>36</v>
      </c>
      <c r="J434" t="n">
        <v>133.12</v>
      </c>
      <c r="K434" t="n">
        <v>43.4</v>
      </c>
      <c r="L434" t="n">
        <v>14</v>
      </c>
      <c r="M434" t="n">
        <v>34</v>
      </c>
      <c r="N434" t="n">
        <v>20.72</v>
      </c>
      <c r="O434" t="n">
        <v>16652.31</v>
      </c>
      <c r="P434" t="n">
        <v>669.77</v>
      </c>
      <c r="Q434" t="n">
        <v>1220.54</v>
      </c>
      <c r="R434" t="n">
        <v>196.4</v>
      </c>
      <c r="S434" t="n">
        <v>112.51</v>
      </c>
      <c r="T434" t="n">
        <v>27391.81</v>
      </c>
      <c r="U434" t="n">
        <v>0.57</v>
      </c>
      <c r="V434" t="n">
        <v>0.76</v>
      </c>
      <c r="W434" t="n">
        <v>7.31</v>
      </c>
      <c r="X434" t="n">
        <v>1.6</v>
      </c>
      <c r="Y434" t="n">
        <v>0.5</v>
      </c>
      <c r="Z434" t="n">
        <v>10</v>
      </c>
    </row>
    <row r="435">
      <c r="A435" t="n">
        <v>14</v>
      </c>
      <c r="B435" t="n">
        <v>55</v>
      </c>
      <c r="C435" t="inlineStr">
        <is>
          <t xml:space="preserve">CONCLUIDO	</t>
        </is>
      </c>
      <c r="D435" t="n">
        <v>1.2736</v>
      </c>
      <c r="E435" t="n">
        <v>78.52</v>
      </c>
      <c r="F435" t="n">
        <v>75.64</v>
      </c>
      <c r="G435" t="n">
        <v>137.54</v>
      </c>
      <c r="H435" t="n">
        <v>1.97</v>
      </c>
      <c r="I435" t="n">
        <v>33</v>
      </c>
      <c r="J435" t="n">
        <v>134.46</v>
      </c>
      <c r="K435" t="n">
        <v>43.4</v>
      </c>
      <c r="L435" t="n">
        <v>15</v>
      </c>
      <c r="M435" t="n">
        <v>31</v>
      </c>
      <c r="N435" t="n">
        <v>21.06</v>
      </c>
      <c r="O435" t="n">
        <v>16817.7</v>
      </c>
      <c r="P435" t="n">
        <v>659.8</v>
      </c>
      <c r="Q435" t="n">
        <v>1220.55</v>
      </c>
      <c r="R435" t="n">
        <v>191.31</v>
      </c>
      <c r="S435" t="n">
        <v>112.51</v>
      </c>
      <c r="T435" t="n">
        <v>24858.2</v>
      </c>
      <c r="U435" t="n">
        <v>0.59</v>
      </c>
      <c r="V435" t="n">
        <v>0.76</v>
      </c>
      <c r="W435" t="n">
        <v>7.3</v>
      </c>
      <c r="X435" t="n">
        <v>1.45</v>
      </c>
      <c r="Y435" t="n">
        <v>0.5</v>
      </c>
      <c r="Z435" t="n">
        <v>10</v>
      </c>
    </row>
    <row r="436">
      <c r="A436" t="n">
        <v>15</v>
      </c>
      <c r="B436" t="n">
        <v>55</v>
      </c>
      <c r="C436" t="inlineStr">
        <is>
          <t xml:space="preserve">CONCLUIDO	</t>
        </is>
      </c>
      <c r="D436" t="n">
        <v>1.2754</v>
      </c>
      <c r="E436" t="n">
        <v>78.40000000000001</v>
      </c>
      <c r="F436" t="n">
        <v>75.58</v>
      </c>
      <c r="G436" t="n">
        <v>146.28</v>
      </c>
      <c r="H436" t="n">
        <v>2.08</v>
      </c>
      <c r="I436" t="n">
        <v>31</v>
      </c>
      <c r="J436" t="n">
        <v>135.81</v>
      </c>
      <c r="K436" t="n">
        <v>43.4</v>
      </c>
      <c r="L436" t="n">
        <v>16</v>
      </c>
      <c r="M436" t="n">
        <v>29</v>
      </c>
      <c r="N436" t="n">
        <v>21.41</v>
      </c>
      <c r="O436" t="n">
        <v>16983.46</v>
      </c>
      <c r="P436" t="n">
        <v>649.9299999999999</v>
      </c>
      <c r="Q436" t="n">
        <v>1220.55</v>
      </c>
      <c r="R436" t="n">
        <v>189.08</v>
      </c>
      <c r="S436" t="n">
        <v>112.51</v>
      </c>
      <c r="T436" t="n">
        <v>23754.79</v>
      </c>
      <c r="U436" t="n">
        <v>0.6</v>
      </c>
      <c r="V436" t="n">
        <v>0.76</v>
      </c>
      <c r="W436" t="n">
        <v>7.3</v>
      </c>
      <c r="X436" t="n">
        <v>1.38</v>
      </c>
      <c r="Y436" t="n">
        <v>0.5</v>
      </c>
      <c r="Z436" t="n">
        <v>10</v>
      </c>
    </row>
    <row r="437">
      <c r="A437" t="n">
        <v>16</v>
      </c>
      <c r="B437" t="n">
        <v>55</v>
      </c>
      <c r="C437" t="inlineStr">
        <is>
          <t xml:space="preserve">CONCLUIDO	</t>
        </is>
      </c>
      <c r="D437" t="n">
        <v>1.2778</v>
      </c>
      <c r="E437" t="n">
        <v>78.26000000000001</v>
      </c>
      <c r="F437" t="n">
        <v>75.48</v>
      </c>
      <c r="G437" t="n">
        <v>156.17</v>
      </c>
      <c r="H437" t="n">
        <v>2.19</v>
      </c>
      <c r="I437" t="n">
        <v>29</v>
      </c>
      <c r="J437" t="n">
        <v>137.15</v>
      </c>
      <c r="K437" t="n">
        <v>43.4</v>
      </c>
      <c r="L437" t="n">
        <v>17</v>
      </c>
      <c r="M437" t="n">
        <v>27</v>
      </c>
      <c r="N437" t="n">
        <v>21.75</v>
      </c>
      <c r="O437" t="n">
        <v>17149.71</v>
      </c>
      <c r="P437" t="n">
        <v>643.99</v>
      </c>
      <c r="Q437" t="n">
        <v>1220.54</v>
      </c>
      <c r="R437" t="n">
        <v>185.61</v>
      </c>
      <c r="S437" t="n">
        <v>112.51</v>
      </c>
      <c r="T437" t="n">
        <v>22031.69</v>
      </c>
      <c r="U437" t="n">
        <v>0.61</v>
      </c>
      <c r="V437" t="n">
        <v>0.76</v>
      </c>
      <c r="W437" t="n">
        <v>7.3</v>
      </c>
      <c r="X437" t="n">
        <v>1.28</v>
      </c>
      <c r="Y437" t="n">
        <v>0.5</v>
      </c>
      <c r="Z437" t="n">
        <v>10</v>
      </c>
    </row>
    <row r="438">
      <c r="A438" t="n">
        <v>17</v>
      </c>
      <c r="B438" t="n">
        <v>55</v>
      </c>
      <c r="C438" t="inlineStr">
        <is>
          <t xml:space="preserve">CONCLUIDO	</t>
        </is>
      </c>
      <c r="D438" t="n">
        <v>1.2802</v>
      </c>
      <c r="E438" t="n">
        <v>78.11</v>
      </c>
      <c r="F438" t="n">
        <v>75.38</v>
      </c>
      <c r="G438" t="n">
        <v>167.52</v>
      </c>
      <c r="H438" t="n">
        <v>2.3</v>
      </c>
      <c r="I438" t="n">
        <v>27</v>
      </c>
      <c r="J438" t="n">
        <v>138.51</v>
      </c>
      <c r="K438" t="n">
        <v>43.4</v>
      </c>
      <c r="L438" t="n">
        <v>18</v>
      </c>
      <c r="M438" t="n">
        <v>22</v>
      </c>
      <c r="N438" t="n">
        <v>22.11</v>
      </c>
      <c r="O438" t="n">
        <v>17316.45</v>
      </c>
      <c r="P438" t="n">
        <v>633.1900000000001</v>
      </c>
      <c r="Q438" t="n">
        <v>1220.55</v>
      </c>
      <c r="R438" t="n">
        <v>182.38</v>
      </c>
      <c r="S438" t="n">
        <v>112.51</v>
      </c>
      <c r="T438" t="n">
        <v>20427.54</v>
      </c>
      <c r="U438" t="n">
        <v>0.62</v>
      </c>
      <c r="V438" t="n">
        <v>0.76</v>
      </c>
      <c r="W438" t="n">
        <v>7.29</v>
      </c>
      <c r="X438" t="n">
        <v>1.18</v>
      </c>
      <c r="Y438" t="n">
        <v>0.5</v>
      </c>
      <c r="Z438" t="n">
        <v>10</v>
      </c>
    </row>
    <row r="439">
      <c r="A439" t="n">
        <v>18</v>
      </c>
      <c r="B439" t="n">
        <v>55</v>
      </c>
      <c r="C439" t="inlineStr">
        <is>
          <t xml:space="preserve">CONCLUIDO	</t>
        </is>
      </c>
      <c r="D439" t="n">
        <v>1.2826</v>
      </c>
      <c r="E439" t="n">
        <v>77.97</v>
      </c>
      <c r="F439" t="n">
        <v>75.28</v>
      </c>
      <c r="G439" t="n">
        <v>180.68</v>
      </c>
      <c r="H439" t="n">
        <v>2.4</v>
      </c>
      <c r="I439" t="n">
        <v>25</v>
      </c>
      <c r="J439" t="n">
        <v>139.86</v>
      </c>
      <c r="K439" t="n">
        <v>43.4</v>
      </c>
      <c r="L439" t="n">
        <v>19</v>
      </c>
      <c r="M439" t="n">
        <v>17</v>
      </c>
      <c r="N439" t="n">
        <v>22.46</v>
      </c>
      <c r="O439" t="n">
        <v>17483.7</v>
      </c>
      <c r="P439" t="n">
        <v>625.08</v>
      </c>
      <c r="Q439" t="n">
        <v>1220.57</v>
      </c>
      <c r="R439" t="n">
        <v>178.63</v>
      </c>
      <c r="S439" t="n">
        <v>112.51</v>
      </c>
      <c r="T439" t="n">
        <v>18561.11</v>
      </c>
      <c r="U439" t="n">
        <v>0.63</v>
      </c>
      <c r="V439" t="n">
        <v>0.76</v>
      </c>
      <c r="W439" t="n">
        <v>7.3</v>
      </c>
      <c r="X439" t="n">
        <v>1.08</v>
      </c>
      <c r="Y439" t="n">
        <v>0.5</v>
      </c>
      <c r="Z439" t="n">
        <v>10</v>
      </c>
    </row>
    <row r="440">
      <c r="A440" t="n">
        <v>19</v>
      </c>
      <c r="B440" t="n">
        <v>55</v>
      </c>
      <c r="C440" t="inlineStr">
        <is>
          <t xml:space="preserve">CONCLUIDO	</t>
        </is>
      </c>
      <c r="D440" t="n">
        <v>1.2834</v>
      </c>
      <c r="E440" t="n">
        <v>77.92</v>
      </c>
      <c r="F440" t="n">
        <v>75.26000000000001</v>
      </c>
      <c r="G440" t="n">
        <v>188.15</v>
      </c>
      <c r="H440" t="n">
        <v>2.5</v>
      </c>
      <c r="I440" t="n">
        <v>24</v>
      </c>
      <c r="J440" t="n">
        <v>141.22</v>
      </c>
      <c r="K440" t="n">
        <v>43.4</v>
      </c>
      <c r="L440" t="n">
        <v>20</v>
      </c>
      <c r="M440" t="n">
        <v>9</v>
      </c>
      <c r="N440" t="n">
        <v>22.82</v>
      </c>
      <c r="O440" t="n">
        <v>17651.44</v>
      </c>
      <c r="P440" t="n">
        <v>625.02</v>
      </c>
      <c r="Q440" t="n">
        <v>1220.56</v>
      </c>
      <c r="R440" t="n">
        <v>177.85</v>
      </c>
      <c r="S440" t="n">
        <v>112.51</v>
      </c>
      <c r="T440" t="n">
        <v>18176.1</v>
      </c>
      <c r="U440" t="n">
        <v>0.63</v>
      </c>
      <c r="V440" t="n">
        <v>0.76</v>
      </c>
      <c r="W440" t="n">
        <v>7.3</v>
      </c>
      <c r="X440" t="n">
        <v>1.06</v>
      </c>
      <c r="Y440" t="n">
        <v>0.5</v>
      </c>
      <c r="Z440" t="n">
        <v>10</v>
      </c>
    </row>
    <row r="441">
      <c r="A441" t="n">
        <v>20</v>
      </c>
      <c r="B441" t="n">
        <v>55</v>
      </c>
      <c r="C441" t="inlineStr">
        <is>
          <t xml:space="preserve">CONCLUIDO	</t>
        </is>
      </c>
      <c r="D441" t="n">
        <v>1.2832</v>
      </c>
      <c r="E441" t="n">
        <v>77.93000000000001</v>
      </c>
      <c r="F441" t="n">
        <v>75.27</v>
      </c>
      <c r="G441" t="n">
        <v>188.18</v>
      </c>
      <c r="H441" t="n">
        <v>2.61</v>
      </c>
      <c r="I441" t="n">
        <v>24</v>
      </c>
      <c r="J441" t="n">
        <v>142.59</v>
      </c>
      <c r="K441" t="n">
        <v>43.4</v>
      </c>
      <c r="L441" t="n">
        <v>21</v>
      </c>
      <c r="M441" t="n">
        <v>5</v>
      </c>
      <c r="N441" t="n">
        <v>23.19</v>
      </c>
      <c r="O441" t="n">
        <v>17819.69</v>
      </c>
      <c r="P441" t="n">
        <v>624.6</v>
      </c>
      <c r="Q441" t="n">
        <v>1220.54</v>
      </c>
      <c r="R441" t="n">
        <v>177.69</v>
      </c>
      <c r="S441" t="n">
        <v>112.51</v>
      </c>
      <c r="T441" t="n">
        <v>18097.2</v>
      </c>
      <c r="U441" t="n">
        <v>0.63</v>
      </c>
      <c r="V441" t="n">
        <v>0.76</v>
      </c>
      <c r="W441" t="n">
        <v>7.31</v>
      </c>
      <c r="X441" t="n">
        <v>1.07</v>
      </c>
      <c r="Y441" t="n">
        <v>0.5</v>
      </c>
      <c r="Z441" t="n">
        <v>10</v>
      </c>
    </row>
    <row r="442">
      <c r="A442" t="n">
        <v>21</v>
      </c>
      <c r="B442" t="n">
        <v>55</v>
      </c>
      <c r="C442" t="inlineStr">
        <is>
          <t xml:space="preserve">CONCLUIDO	</t>
        </is>
      </c>
      <c r="D442" t="n">
        <v>1.2828</v>
      </c>
      <c r="E442" t="n">
        <v>77.95</v>
      </c>
      <c r="F442" t="n">
        <v>75.29000000000001</v>
      </c>
      <c r="G442" t="n">
        <v>188.24</v>
      </c>
      <c r="H442" t="n">
        <v>2.7</v>
      </c>
      <c r="I442" t="n">
        <v>24</v>
      </c>
      <c r="J442" t="n">
        <v>143.96</v>
      </c>
      <c r="K442" t="n">
        <v>43.4</v>
      </c>
      <c r="L442" t="n">
        <v>22</v>
      </c>
      <c r="M442" t="n">
        <v>0</v>
      </c>
      <c r="N442" t="n">
        <v>23.56</v>
      </c>
      <c r="O442" t="n">
        <v>17988.46</v>
      </c>
      <c r="P442" t="n">
        <v>629.5700000000001</v>
      </c>
      <c r="Q442" t="n">
        <v>1220.59</v>
      </c>
      <c r="R442" t="n">
        <v>178.23</v>
      </c>
      <c r="S442" t="n">
        <v>112.51</v>
      </c>
      <c r="T442" t="n">
        <v>18365.88</v>
      </c>
      <c r="U442" t="n">
        <v>0.63</v>
      </c>
      <c r="V442" t="n">
        <v>0.76</v>
      </c>
      <c r="W442" t="n">
        <v>7.32</v>
      </c>
      <c r="X442" t="n">
        <v>1.1</v>
      </c>
      <c r="Y442" t="n">
        <v>0.5</v>
      </c>
      <c r="Z4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INDEX(resultados!$A$2:$ZZ$442, 1, MATCH($B$1, resultados!$A$1:$ZZ$1, 0))</f>
        <v/>
      </c>
      <c r="B7">
        <f>INDEX(resultados!$A$2:$ZZ$442, 1, MATCH($B$2, resultados!$A$1:$ZZ$1, 0))</f>
        <v/>
      </c>
      <c r="C7">
        <f>INDEX(resultados!$A$2:$ZZ$442, 1, MATCH($B$3, resultados!$A$1:$ZZ$1, 0))</f>
        <v/>
      </c>
    </row>
    <row r="8">
      <c r="A8">
        <f>INDEX(resultados!$A$2:$ZZ$442, 2, MATCH($B$1, resultados!$A$1:$ZZ$1, 0))</f>
        <v/>
      </c>
      <c r="B8">
        <f>INDEX(resultados!$A$2:$ZZ$442, 2, MATCH($B$2, resultados!$A$1:$ZZ$1, 0))</f>
        <v/>
      </c>
      <c r="C8">
        <f>INDEX(resultados!$A$2:$ZZ$442, 2, MATCH($B$3, resultados!$A$1:$ZZ$1, 0))</f>
        <v/>
      </c>
    </row>
    <row r="9">
      <c r="A9">
        <f>INDEX(resultados!$A$2:$ZZ$442, 3, MATCH($B$1, resultados!$A$1:$ZZ$1, 0))</f>
        <v/>
      </c>
      <c r="B9">
        <f>INDEX(resultados!$A$2:$ZZ$442, 3, MATCH($B$2, resultados!$A$1:$ZZ$1, 0))</f>
        <v/>
      </c>
      <c r="C9">
        <f>INDEX(resultados!$A$2:$ZZ$442, 3, MATCH($B$3, resultados!$A$1:$ZZ$1, 0))</f>
        <v/>
      </c>
    </row>
    <row r="10">
      <c r="A10">
        <f>INDEX(resultados!$A$2:$ZZ$442, 4, MATCH($B$1, resultados!$A$1:$ZZ$1, 0))</f>
        <v/>
      </c>
      <c r="B10">
        <f>INDEX(resultados!$A$2:$ZZ$442, 4, MATCH($B$2, resultados!$A$1:$ZZ$1, 0))</f>
        <v/>
      </c>
      <c r="C10">
        <f>INDEX(resultados!$A$2:$ZZ$442, 4, MATCH($B$3, resultados!$A$1:$ZZ$1, 0))</f>
        <v/>
      </c>
    </row>
    <row r="11">
      <c r="A11">
        <f>INDEX(resultados!$A$2:$ZZ$442, 5, MATCH($B$1, resultados!$A$1:$ZZ$1, 0))</f>
        <v/>
      </c>
      <c r="B11">
        <f>INDEX(resultados!$A$2:$ZZ$442, 5, MATCH($B$2, resultados!$A$1:$ZZ$1, 0))</f>
        <v/>
      </c>
      <c r="C11">
        <f>INDEX(resultados!$A$2:$ZZ$442, 5, MATCH($B$3, resultados!$A$1:$ZZ$1, 0))</f>
        <v/>
      </c>
    </row>
    <row r="12">
      <c r="A12">
        <f>INDEX(resultados!$A$2:$ZZ$442, 6, MATCH($B$1, resultados!$A$1:$ZZ$1, 0))</f>
        <v/>
      </c>
      <c r="B12">
        <f>INDEX(resultados!$A$2:$ZZ$442, 6, MATCH($B$2, resultados!$A$1:$ZZ$1, 0))</f>
        <v/>
      </c>
      <c r="C12">
        <f>INDEX(resultados!$A$2:$ZZ$442, 6, MATCH($B$3, resultados!$A$1:$ZZ$1, 0))</f>
        <v/>
      </c>
    </row>
    <row r="13">
      <c r="A13">
        <f>INDEX(resultados!$A$2:$ZZ$442, 7, MATCH($B$1, resultados!$A$1:$ZZ$1, 0))</f>
        <v/>
      </c>
      <c r="B13">
        <f>INDEX(resultados!$A$2:$ZZ$442, 7, MATCH($B$2, resultados!$A$1:$ZZ$1, 0))</f>
        <v/>
      </c>
      <c r="C13">
        <f>INDEX(resultados!$A$2:$ZZ$442, 7, MATCH($B$3, resultados!$A$1:$ZZ$1, 0))</f>
        <v/>
      </c>
    </row>
    <row r="14">
      <c r="A14">
        <f>INDEX(resultados!$A$2:$ZZ$442, 8, MATCH($B$1, resultados!$A$1:$ZZ$1, 0))</f>
        <v/>
      </c>
      <c r="B14">
        <f>INDEX(resultados!$A$2:$ZZ$442, 8, MATCH($B$2, resultados!$A$1:$ZZ$1, 0))</f>
        <v/>
      </c>
      <c r="C14">
        <f>INDEX(resultados!$A$2:$ZZ$442, 8, MATCH($B$3, resultados!$A$1:$ZZ$1, 0))</f>
        <v/>
      </c>
    </row>
    <row r="15">
      <c r="A15">
        <f>INDEX(resultados!$A$2:$ZZ$442, 9, MATCH($B$1, resultados!$A$1:$ZZ$1, 0))</f>
        <v/>
      </c>
      <c r="B15">
        <f>INDEX(resultados!$A$2:$ZZ$442, 9, MATCH($B$2, resultados!$A$1:$ZZ$1, 0))</f>
        <v/>
      </c>
      <c r="C15">
        <f>INDEX(resultados!$A$2:$ZZ$442, 9, MATCH($B$3, resultados!$A$1:$ZZ$1, 0))</f>
        <v/>
      </c>
    </row>
    <row r="16">
      <c r="A16">
        <f>INDEX(resultados!$A$2:$ZZ$442, 10, MATCH($B$1, resultados!$A$1:$ZZ$1, 0))</f>
        <v/>
      </c>
      <c r="B16">
        <f>INDEX(resultados!$A$2:$ZZ$442, 10, MATCH($B$2, resultados!$A$1:$ZZ$1, 0))</f>
        <v/>
      </c>
      <c r="C16">
        <f>INDEX(resultados!$A$2:$ZZ$442, 10, MATCH($B$3, resultados!$A$1:$ZZ$1, 0))</f>
        <v/>
      </c>
    </row>
    <row r="17">
      <c r="A17">
        <f>INDEX(resultados!$A$2:$ZZ$442, 11, MATCH($B$1, resultados!$A$1:$ZZ$1, 0))</f>
        <v/>
      </c>
      <c r="B17">
        <f>INDEX(resultados!$A$2:$ZZ$442, 11, MATCH($B$2, resultados!$A$1:$ZZ$1, 0))</f>
        <v/>
      </c>
      <c r="C17">
        <f>INDEX(resultados!$A$2:$ZZ$442, 11, MATCH($B$3, resultados!$A$1:$ZZ$1, 0))</f>
        <v/>
      </c>
    </row>
    <row r="18">
      <c r="A18">
        <f>INDEX(resultados!$A$2:$ZZ$442, 12, MATCH($B$1, resultados!$A$1:$ZZ$1, 0))</f>
        <v/>
      </c>
      <c r="B18">
        <f>INDEX(resultados!$A$2:$ZZ$442, 12, MATCH($B$2, resultados!$A$1:$ZZ$1, 0))</f>
        <v/>
      </c>
      <c r="C18">
        <f>INDEX(resultados!$A$2:$ZZ$442, 12, MATCH($B$3, resultados!$A$1:$ZZ$1, 0))</f>
        <v/>
      </c>
    </row>
    <row r="19">
      <c r="A19">
        <f>INDEX(resultados!$A$2:$ZZ$442, 13, MATCH($B$1, resultados!$A$1:$ZZ$1, 0))</f>
        <v/>
      </c>
      <c r="B19">
        <f>INDEX(resultados!$A$2:$ZZ$442, 13, MATCH($B$2, resultados!$A$1:$ZZ$1, 0))</f>
        <v/>
      </c>
      <c r="C19">
        <f>INDEX(resultados!$A$2:$ZZ$442, 13, MATCH($B$3, resultados!$A$1:$ZZ$1, 0))</f>
        <v/>
      </c>
    </row>
    <row r="20">
      <c r="A20">
        <f>INDEX(resultados!$A$2:$ZZ$442, 14, MATCH($B$1, resultados!$A$1:$ZZ$1, 0))</f>
        <v/>
      </c>
      <c r="B20">
        <f>INDEX(resultados!$A$2:$ZZ$442, 14, MATCH($B$2, resultados!$A$1:$ZZ$1, 0))</f>
        <v/>
      </c>
      <c r="C20">
        <f>INDEX(resultados!$A$2:$ZZ$442, 14, MATCH($B$3, resultados!$A$1:$ZZ$1, 0))</f>
        <v/>
      </c>
    </row>
    <row r="21">
      <c r="A21">
        <f>INDEX(resultados!$A$2:$ZZ$442, 15, MATCH($B$1, resultados!$A$1:$ZZ$1, 0))</f>
        <v/>
      </c>
      <c r="B21">
        <f>INDEX(resultados!$A$2:$ZZ$442, 15, MATCH($B$2, resultados!$A$1:$ZZ$1, 0))</f>
        <v/>
      </c>
      <c r="C21">
        <f>INDEX(resultados!$A$2:$ZZ$442, 15, MATCH($B$3, resultados!$A$1:$ZZ$1, 0))</f>
        <v/>
      </c>
    </row>
    <row r="22">
      <c r="A22">
        <f>INDEX(resultados!$A$2:$ZZ$442, 16, MATCH($B$1, resultados!$A$1:$ZZ$1, 0))</f>
        <v/>
      </c>
      <c r="B22">
        <f>INDEX(resultados!$A$2:$ZZ$442, 16, MATCH($B$2, resultados!$A$1:$ZZ$1, 0))</f>
        <v/>
      </c>
      <c r="C22">
        <f>INDEX(resultados!$A$2:$ZZ$442, 16, MATCH($B$3, resultados!$A$1:$ZZ$1, 0))</f>
        <v/>
      </c>
    </row>
    <row r="23">
      <c r="A23">
        <f>INDEX(resultados!$A$2:$ZZ$442, 17, MATCH($B$1, resultados!$A$1:$ZZ$1, 0))</f>
        <v/>
      </c>
      <c r="B23">
        <f>INDEX(resultados!$A$2:$ZZ$442, 17, MATCH($B$2, resultados!$A$1:$ZZ$1, 0))</f>
        <v/>
      </c>
      <c r="C23">
        <f>INDEX(resultados!$A$2:$ZZ$442, 17, MATCH($B$3, resultados!$A$1:$ZZ$1, 0))</f>
        <v/>
      </c>
    </row>
    <row r="24">
      <c r="A24">
        <f>INDEX(resultados!$A$2:$ZZ$442, 18, MATCH($B$1, resultados!$A$1:$ZZ$1, 0))</f>
        <v/>
      </c>
      <c r="B24">
        <f>INDEX(resultados!$A$2:$ZZ$442, 18, MATCH($B$2, resultados!$A$1:$ZZ$1, 0))</f>
        <v/>
      </c>
      <c r="C24">
        <f>INDEX(resultados!$A$2:$ZZ$442, 18, MATCH($B$3, resultados!$A$1:$ZZ$1, 0))</f>
        <v/>
      </c>
    </row>
    <row r="25">
      <c r="A25">
        <f>INDEX(resultados!$A$2:$ZZ$442, 19, MATCH($B$1, resultados!$A$1:$ZZ$1, 0))</f>
        <v/>
      </c>
      <c r="B25">
        <f>INDEX(resultados!$A$2:$ZZ$442, 19, MATCH($B$2, resultados!$A$1:$ZZ$1, 0))</f>
        <v/>
      </c>
      <c r="C25">
        <f>INDEX(resultados!$A$2:$ZZ$442, 19, MATCH($B$3, resultados!$A$1:$ZZ$1, 0))</f>
        <v/>
      </c>
    </row>
    <row r="26">
      <c r="A26">
        <f>INDEX(resultados!$A$2:$ZZ$442, 20, MATCH($B$1, resultados!$A$1:$ZZ$1, 0))</f>
        <v/>
      </c>
      <c r="B26">
        <f>INDEX(resultados!$A$2:$ZZ$442, 20, MATCH($B$2, resultados!$A$1:$ZZ$1, 0))</f>
        <v/>
      </c>
      <c r="C26">
        <f>INDEX(resultados!$A$2:$ZZ$442, 20, MATCH($B$3, resultados!$A$1:$ZZ$1, 0))</f>
        <v/>
      </c>
    </row>
    <row r="27">
      <c r="A27">
        <f>INDEX(resultados!$A$2:$ZZ$442, 21, MATCH($B$1, resultados!$A$1:$ZZ$1, 0))</f>
        <v/>
      </c>
      <c r="B27">
        <f>INDEX(resultados!$A$2:$ZZ$442, 21, MATCH($B$2, resultados!$A$1:$ZZ$1, 0))</f>
        <v/>
      </c>
      <c r="C27">
        <f>INDEX(resultados!$A$2:$ZZ$442, 21, MATCH($B$3, resultados!$A$1:$ZZ$1, 0))</f>
        <v/>
      </c>
    </row>
    <row r="28">
      <c r="A28">
        <f>INDEX(resultados!$A$2:$ZZ$442, 22, MATCH($B$1, resultados!$A$1:$ZZ$1, 0))</f>
        <v/>
      </c>
      <c r="B28">
        <f>INDEX(resultados!$A$2:$ZZ$442, 22, MATCH($B$2, resultados!$A$1:$ZZ$1, 0))</f>
        <v/>
      </c>
      <c r="C28">
        <f>INDEX(resultados!$A$2:$ZZ$442, 22, MATCH($B$3, resultados!$A$1:$ZZ$1, 0))</f>
        <v/>
      </c>
    </row>
    <row r="29">
      <c r="A29">
        <f>INDEX(resultados!$A$2:$ZZ$442, 23, MATCH($B$1, resultados!$A$1:$ZZ$1, 0))</f>
        <v/>
      </c>
      <c r="B29">
        <f>INDEX(resultados!$A$2:$ZZ$442, 23, MATCH($B$2, resultados!$A$1:$ZZ$1, 0))</f>
        <v/>
      </c>
      <c r="C29">
        <f>INDEX(resultados!$A$2:$ZZ$442, 23, MATCH($B$3, resultados!$A$1:$ZZ$1, 0))</f>
        <v/>
      </c>
    </row>
    <row r="30">
      <c r="A30">
        <f>INDEX(resultados!$A$2:$ZZ$442, 24, MATCH($B$1, resultados!$A$1:$ZZ$1, 0))</f>
        <v/>
      </c>
      <c r="B30">
        <f>INDEX(resultados!$A$2:$ZZ$442, 24, MATCH($B$2, resultados!$A$1:$ZZ$1, 0))</f>
        <v/>
      </c>
      <c r="C30">
        <f>INDEX(resultados!$A$2:$ZZ$442, 24, MATCH($B$3, resultados!$A$1:$ZZ$1, 0))</f>
        <v/>
      </c>
    </row>
    <row r="31">
      <c r="A31">
        <f>INDEX(resultados!$A$2:$ZZ$442, 25, MATCH($B$1, resultados!$A$1:$ZZ$1, 0))</f>
        <v/>
      </c>
      <c r="B31">
        <f>INDEX(resultados!$A$2:$ZZ$442, 25, MATCH($B$2, resultados!$A$1:$ZZ$1, 0))</f>
        <v/>
      </c>
      <c r="C31">
        <f>INDEX(resultados!$A$2:$ZZ$442, 25, MATCH($B$3, resultados!$A$1:$ZZ$1, 0))</f>
        <v/>
      </c>
    </row>
    <row r="32">
      <c r="A32">
        <f>INDEX(resultados!$A$2:$ZZ$442, 26, MATCH($B$1, resultados!$A$1:$ZZ$1, 0))</f>
        <v/>
      </c>
      <c r="B32">
        <f>INDEX(resultados!$A$2:$ZZ$442, 26, MATCH($B$2, resultados!$A$1:$ZZ$1, 0))</f>
        <v/>
      </c>
      <c r="C32">
        <f>INDEX(resultados!$A$2:$ZZ$442, 26, MATCH($B$3, resultados!$A$1:$ZZ$1, 0))</f>
        <v/>
      </c>
    </row>
    <row r="33">
      <c r="A33">
        <f>INDEX(resultados!$A$2:$ZZ$442, 27, MATCH($B$1, resultados!$A$1:$ZZ$1, 0))</f>
        <v/>
      </c>
      <c r="B33">
        <f>INDEX(resultados!$A$2:$ZZ$442, 27, MATCH($B$2, resultados!$A$1:$ZZ$1, 0))</f>
        <v/>
      </c>
      <c r="C33">
        <f>INDEX(resultados!$A$2:$ZZ$442, 27, MATCH($B$3, resultados!$A$1:$ZZ$1, 0))</f>
        <v/>
      </c>
    </row>
    <row r="34">
      <c r="A34">
        <f>INDEX(resultados!$A$2:$ZZ$442, 28, MATCH($B$1, resultados!$A$1:$ZZ$1, 0))</f>
        <v/>
      </c>
      <c r="B34">
        <f>INDEX(resultados!$A$2:$ZZ$442, 28, MATCH($B$2, resultados!$A$1:$ZZ$1, 0))</f>
        <v/>
      </c>
      <c r="C34">
        <f>INDEX(resultados!$A$2:$ZZ$442, 28, MATCH($B$3, resultados!$A$1:$ZZ$1, 0))</f>
        <v/>
      </c>
    </row>
    <row r="35">
      <c r="A35">
        <f>INDEX(resultados!$A$2:$ZZ$442, 29, MATCH($B$1, resultados!$A$1:$ZZ$1, 0))</f>
        <v/>
      </c>
      <c r="B35">
        <f>INDEX(resultados!$A$2:$ZZ$442, 29, MATCH($B$2, resultados!$A$1:$ZZ$1, 0))</f>
        <v/>
      </c>
      <c r="C35">
        <f>INDEX(resultados!$A$2:$ZZ$442, 29, MATCH($B$3, resultados!$A$1:$ZZ$1, 0))</f>
        <v/>
      </c>
    </row>
    <row r="36">
      <c r="A36">
        <f>INDEX(resultados!$A$2:$ZZ$442, 30, MATCH($B$1, resultados!$A$1:$ZZ$1, 0))</f>
        <v/>
      </c>
      <c r="B36">
        <f>INDEX(resultados!$A$2:$ZZ$442, 30, MATCH($B$2, resultados!$A$1:$ZZ$1, 0))</f>
        <v/>
      </c>
      <c r="C36">
        <f>INDEX(resultados!$A$2:$ZZ$442, 30, MATCH($B$3, resultados!$A$1:$ZZ$1, 0))</f>
        <v/>
      </c>
    </row>
    <row r="37">
      <c r="A37">
        <f>INDEX(resultados!$A$2:$ZZ$442, 31, MATCH($B$1, resultados!$A$1:$ZZ$1, 0))</f>
        <v/>
      </c>
      <c r="B37">
        <f>INDEX(resultados!$A$2:$ZZ$442, 31, MATCH($B$2, resultados!$A$1:$ZZ$1, 0))</f>
        <v/>
      </c>
      <c r="C37">
        <f>INDEX(resultados!$A$2:$ZZ$442, 31, MATCH($B$3, resultados!$A$1:$ZZ$1, 0))</f>
        <v/>
      </c>
    </row>
    <row r="38">
      <c r="A38">
        <f>INDEX(resultados!$A$2:$ZZ$442, 32, MATCH($B$1, resultados!$A$1:$ZZ$1, 0))</f>
        <v/>
      </c>
      <c r="B38">
        <f>INDEX(resultados!$A$2:$ZZ$442, 32, MATCH($B$2, resultados!$A$1:$ZZ$1, 0))</f>
        <v/>
      </c>
      <c r="C38">
        <f>INDEX(resultados!$A$2:$ZZ$442, 32, MATCH($B$3, resultados!$A$1:$ZZ$1, 0))</f>
        <v/>
      </c>
    </row>
    <row r="39">
      <c r="A39">
        <f>INDEX(resultados!$A$2:$ZZ$442, 33, MATCH($B$1, resultados!$A$1:$ZZ$1, 0))</f>
        <v/>
      </c>
      <c r="B39">
        <f>INDEX(resultados!$A$2:$ZZ$442, 33, MATCH($B$2, resultados!$A$1:$ZZ$1, 0))</f>
        <v/>
      </c>
      <c r="C39">
        <f>INDEX(resultados!$A$2:$ZZ$442, 33, MATCH($B$3, resultados!$A$1:$ZZ$1, 0))</f>
        <v/>
      </c>
    </row>
    <row r="40">
      <c r="A40">
        <f>INDEX(resultados!$A$2:$ZZ$442, 34, MATCH($B$1, resultados!$A$1:$ZZ$1, 0))</f>
        <v/>
      </c>
      <c r="B40">
        <f>INDEX(resultados!$A$2:$ZZ$442, 34, MATCH($B$2, resultados!$A$1:$ZZ$1, 0))</f>
        <v/>
      </c>
      <c r="C40">
        <f>INDEX(resultados!$A$2:$ZZ$442, 34, MATCH($B$3, resultados!$A$1:$ZZ$1, 0))</f>
        <v/>
      </c>
    </row>
    <row r="41">
      <c r="A41">
        <f>INDEX(resultados!$A$2:$ZZ$442, 35, MATCH($B$1, resultados!$A$1:$ZZ$1, 0))</f>
        <v/>
      </c>
      <c r="B41">
        <f>INDEX(resultados!$A$2:$ZZ$442, 35, MATCH($B$2, resultados!$A$1:$ZZ$1, 0))</f>
        <v/>
      </c>
      <c r="C41">
        <f>INDEX(resultados!$A$2:$ZZ$442, 35, MATCH($B$3, resultados!$A$1:$ZZ$1, 0))</f>
        <v/>
      </c>
    </row>
    <row r="42">
      <c r="A42">
        <f>INDEX(resultados!$A$2:$ZZ$442, 36, MATCH($B$1, resultados!$A$1:$ZZ$1, 0))</f>
        <v/>
      </c>
      <c r="B42">
        <f>INDEX(resultados!$A$2:$ZZ$442, 36, MATCH($B$2, resultados!$A$1:$ZZ$1, 0))</f>
        <v/>
      </c>
      <c r="C42">
        <f>INDEX(resultados!$A$2:$ZZ$442, 36, MATCH($B$3, resultados!$A$1:$ZZ$1, 0))</f>
        <v/>
      </c>
    </row>
    <row r="43">
      <c r="A43">
        <f>INDEX(resultados!$A$2:$ZZ$442, 37, MATCH($B$1, resultados!$A$1:$ZZ$1, 0))</f>
        <v/>
      </c>
      <c r="B43">
        <f>INDEX(resultados!$A$2:$ZZ$442, 37, MATCH($B$2, resultados!$A$1:$ZZ$1, 0))</f>
        <v/>
      </c>
      <c r="C43">
        <f>INDEX(resultados!$A$2:$ZZ$442, 37, MATCH($B$3, resultados!$A$1:$ZZ$1, 0))</f>
        <v/>
      </c>
    </row>
    <row r="44">
      <c r="A44">
        <f>INDEX(resultados!$A$2:$ZZ$442, 38, MATCH($B$1, resultados!$A$1:$ZZ$1, 0))</f>
        <v/>
      </c>
      <c r="B44">
        <f>INDEX(resultados!$A$2:$ZZ$442, 38, MATCH($B$2, resultados!$A$1:$ZZ$1, 0))</f>
        <v/>
      </c>
      <c r="C44">
        <f>INDEX(resultados!$A$2:$ZZ$442, 38, MATCH($B$3, resultados!$A$1:$ZZ$1, 0))</f>
        <v/>
      </c>
    </row>
    <row r="45">
      <c r="A45">
        <f>INDEX(resultados!$A$2:$ZZ$442, 39, MATCH($B$1, resultados!$A$1:$ZZ$1, 0))</f>
        <v/>
      </c>
      <c r="B45">
        <f>INDEX(resultados!$A$2:$ZZ$442, 39, MATCH($B$2, resultados!$A$1:$ZZ$1, 0))</f>
        <v/>
      </c>
      <c r="C45">
        <f>INDEX(resultados!$A$2:$ZZ$442, 39, MATCH($B$3, resultados!$A$1:$ZZ$1, 0))</f>
        <v/>
      </c>
    </row>
    <row r="46">
      <c r="A46">
        <f>INDEX(resultados!$A$2:$ZZ$442, 40, MATCH($B$1, resultados!$A$1:$ZZ$1, 0))</f>
        <v/>
      </c>
      <c r="B46">
        <f>INDEX(resultados!$A$2:$ZZ$442, 40, MATCH($B$2, resultados!$A$1:$ZZ$1, 0))</f>
        <v/>
      </c>
      <c r="C46">
        <f>INDEX(resultados!$A$2:$ZZ$442, 40, MATCH($B$3, resultados!$A$1:$ZZ$1, 0))</f>
        <v/>
      </c>
    </row>
    <row r="47">
      <c r="A47">
        <f>INDEX(resultados!$A$2:$ZZ$442, 41, MATCH($B$1, resultados!$A$1:$ZZ$1, 0))</f>
        <v/>
      </c>
      <c r="B47">
        <f>INDEX(resultados!$A$2:$ZZ$442, 41, MATCH($B$2, resultados!$A$1:$ZZ$1, 0))</f>
        <v/>
      </c>
      <c r="C47">
        <f>INDEX(resultados!$A$2:$ZZ$442, 41, MATCH($B$3, resultados!$A$1:$ZZ$1, 0))</f>
        <v/>
      </c>
    </row>
    <row r="48">
      <c r="A48">
        <f>INDEX(resultados!$A$2:$ZZ$442, 42, MATCH($B$1, resultados!$A$1:$ZZ$1, 0))</f>
        <v/>
      </c>
      <c r="B48">
        <f>INDEX(resultados!$A$2:$ZZ$442, 42, MATCH($B$2, resultados!$A$1:$ZZ$1, 0))</f>
        <v/>
      </c>
      <c r="C48">
        <f>INDEX(resultados!$A$2:$ZZ$442, 42, MATCH($B$3, resultados!$A$1:$ZZ$1, 0))</f>
        <v/>
      </c>
    </row>
    <row r="49">
      <c r="A49">
        <f>INDEX(resultados!$A$2:$ZZ$442, 43, MATCH($B$1, resultados!$A$1:$ZZ$1, 0))</f>
        <v/>
      </c>
      <c r="B49">
        <f>INDEX(resultados!$A$2:$ZZ$442, 43, MATCH($B$2, resultados!$A$1:$ZZ$1, 0))</f>
        <v/>
      </c>
      <c r="C49">
        <f>INDEX(resultados!$A$2:$ZZ$442, 43, MATCH($B$3, resultados!$A$1:$ZZ$1, 0))</f>
        <v/>
      </c>
    </row>
    <row r="50">
      <c r="A50">
        <f>INDEX(resultados!$A$2:$ZZ$442, 44, MATCH($B$1, resultados!$A$1:$ZZ$1, 0))</f>
        <v/>
      </c>
      <c r="B50">
        <f>INDEX(resultados!$A$2:$ZZ$442, 44, MATCH($B$2, resultados!$A$1:$ZZ$1, 0))</f>
        <v/>
      </c>
      <c r="C50">
        <f>INDEX(resultados!$A$2:$ZZ$442, 44, MATCH($B$3, resultados!$A$1:$ZZ$1, 0))</f>
        <v/>
      </c>
    </row>
    <row r="51">
      <c r="A51">
        <f>INDEX(resultados!$A$2:$ZZ$442, 45, MATCH($B$1, resultados!$A$1:$ZZ$1, 0))</f>
        <v/>
      </c>
      <c r="B51">
        <f>INDEX(resultados!$A$2:$ZZ$442, 45, MATCH($B$2, resultados!$A$1:$ZZ$1, 0))</f>
        <v/>
      </c>
      <c r="C51">
        <f>INDEX(resultados!$A$2:$ZZ$442, 45, MATCH($B$3, resultados!$A$1:$ZZ$1, 0))</f>
        <v/>
      </c>
    </row>
    <row r="52">
      <c r="A52">
        <f>INDEX(resultados!$A$2:$ZZ$442, 46, MATCH($B$1, resultados!$A$1:$ZZ$1, 0))</f>
        <v/>
      </c>
      <c r="B52">
        <f>INDEX(resultados!$A$2:$ZZ$442, 46, MATCH($B$2, resultados!$A$1:$ZZ$1, 0))</f>
        <v/>
      </c>
      <c r="C52">
        <f>INDEX(resultados!$A$2:$ZZ$442, 46, MATCH($B$3, resultados!$A$1:$ZZ$1, 0))</f>
        <v/>
      </c>
    </row>
    <row r="53">
      <c r="A53">
        <f>INDEX(resultados!$A$2:$ZZ$442, 47, MATCH($B$1, resultados!$A$1:$ZZ$1, 0))</f>
        <v/>
      </c>
      <c r="B53">
        <f>INDEX(resultados!$A$2:$ZZ$442, 47, MATCH($B$2, resultados!$A$1:$ZZ$1, 0))</f>
        <v/>
      </c>
      <c r="C53">
        <f>INDEX(resultados!$A$2:$ZZ$442, 47, MATCH($B$3, resultados!$A$1:$ZZ$1, 0))</f>
        <v/>
      </c>
    </row>
    <row r="54">
      <c r="A54">
        <f>INDEX(resultados!$A$2:$ZZ$442, 48, MATCH($B$1, resultados!$A$1:$ZZ$1, 0))</f>
        <v/>
      </c>
      <c r="B54">
        <f>INDEX(resultados!$A$2:$ZZ$442, 48, MATCH($B$2, resultados!$A$1:$ZZ$1, 0))</f>
        <v/>
      </c>
      <c r="C54">
        <f>INDEX(resultados!$A$2:$ZZ$442, 48, MATCH($B$3, resultados!$A$1:$ZZ$1, 0))</f>
        <v/>
      </c>
    </row>
    <row r="55">
      <c r="A55">
        <f>INDEX(resultados!$A$2:$ZZ$442, 49, MATCH($B$1, resultados!$A$1:$ZZ$1, 0))</f>
        <v/>
      </c>
      <c r="B55">
        <f>INDEX(resultados!$A$2:$ZZ$442, 49, MATCH($B$2, resultados!$A$1:$ZZ$1, 0))</f>
        <v/>
      </c>
      <c r="C55">
        <f>INDEX(resultados!$A$2:$ZZ$442, 49, MATCH($B$3, resultados!$A$1:$ZZ$1, 0))</f>
        <v/>
      </c>
    </row>
    <row r="56">
      <c r="A56">
        <f>INDEX(resultados!$A$2:$ZZ$442, 50, MATCH($B$1, resultados!$A$1:$ZZ$1, 0))</f>
        <v/>
      </c>
      <c r="B56">
        <f>INDEX(resultados!$A$2:$ZZ$442, 50, MATCH($B$2, resultados!$A$1:$ZZ$1, 0))</f>
        <v/>
      </c>
      <c r="C56">
        <f>INDEX(resultados!$A$2:$ZZ$442, 50, MATCH($B$3, resultados!$A$1:$ZZ$1, 0))</f>
        <v/>
      </c>
    </row>
    <row r="57">
      <c r="A57">
        <f>INDEX(resultados!$A$2:$ZZ$442, 51, MATCH($B$1, resultados!$A$1:$ZZ$1, 0))</f>
        <v/>
      </c>
      <c r="B57">
        <f>INDEX(resultados!$A$2:$ZZ$442, 51, MATCH($B$2, resultados!$A$1:$ZZ$1, 0))</f>
        <v/>
      </c>
      <c r="C57">
        <f>INDEX(resultados!$A$2:$ZZ$442, 51, MATCH($B$3, resultados!$A$1:$ZZ$1, 0))</f>
        <v/>
      </c>
    </row>
    <row r="58">
      <c r="A58">
        <f>INDEX(resultados!$A$2:$ZZ$442, 52, MATCH($B$1, resultados!$A$1:$ZZ$1, 0))</f>
        <v/>
      </c>
      <c r="B58">
        <f>INDEX(resultados!$A$2:$ZZ$442, 52, MATCH($B$2, resultados!$A$1:$ZZ$1, 0))</f>
        <v/>
      </c>
      <c r="C58">
        <f>INDEX(resultados!$A$2:$ZZ$442, 52, MATCH($B$3, resultados!$A$1:$ZZ$1, 0))</f>
        <v/>
      </c>
    </row>
    <row r="59">
      <c r="A59">
        <f>INDEX(resultados!$A$2:$ZZ$442, 53, MATCH($B$1, resultados!$A$1:$ZZ$1, 0))</f>
        <v/>
      </c>
      <c r="B59">
        <f>INDEX(resultados!$A$2:$ZZ$442, 53, MATCH($B$2, resultados!$A$1:$ZZ$1, 0))</f>
        <v/>
      </c>
      <c r="C59">
        <f>INDEX(resultados!$A$2:$ZZ$442, 53, MATCH($B$3, resultados!$A$1:$ZZ$1, 0))</f>
        <v/>
      </c>
    </row>
    <row r="60">
      <c r="A60">
        <f>INDEX(resultados!$A$2:$ZZ$442, 54, MATCH($B$1, resultados!$A$1:$ZZ$1, 0))</f>
        <v/>
      </c>
      <c r="B60">
        <f>INDEX(resultados!$A$2:$ZZ$442, 54, MATCH($B$2, resultados!$A$1:$ZZ$1, 0))</f>
        <v/>
      </c>
      <c r="C60">
        <f>INDEX(resultados!$A$2:$ZZ$442, 54, MATCH($B$3, resultados!$A$1:$ZZ$1, 0))</f>
        <v/>
      </c>
    </row>
    <row r="61">
      <c r="A61">
        <f>INDEX(resultados!$A$2:$ZZ$442, 55, MATCH($B$1, resultados!$A$1:$ZZ$1, 0))</f>
        <v/>
      </c>
      <c r="B61">
        <f>INDEX(resultados!$A$2:$ZZ$442, 55, MATCH($B$2, resultados!$A$1:$ZZ$1, 0))</f>
        <v/>
      </c>
      <c r="C61">
        <f>INDEX(resultados!$A$2:$ZZ$442, 55, MATCH($B$3, resultados!$A$1:$ZZ$1, 0))</f>
        <v/>
      </c>
    </row>
    <row r="62">
      <c r="A62">
        <f>INDEX(resultados!$A$2:$ZZ$442, 56, MATCH($B$1, resultados!$A$1:$ZZ$1, 0))</f>
        <v/>
      </c>
      <c r="B62">
        <f>INDEX(resultados!$A$2:$ZZ$442, 56, MATCH($B$2, resultados!$A$1:$ZZ$1, 0))</f>
        <v/>
      </c>
      <c r="C62">
        <f>INDEX(resultados!$A$2:$ZZ$442, 56, MATCH($B$3, resultados!$A$1:$ZZ$1, 0))</f>
        <v/>
      </c>
    </row>
    <row r="63">
      <c r="A63">
        <f>INDEX(resultados!$A$2:$ZZ$442, 57, MATCH($B$1, resultados!$A$1:$ZZ$1, 0))</f>
        <v/>
      </c>
      <c r="B63">
        <f>INDEX(resultados!$A$2:$ZZ$442, 57, MATCH($B$2, resultados!$A$1:$ZZ$1, 0))</f>
        <v/>
      </c>
      <c r="C63">
        <f>INDEX(resultados!$A$2:$ZZ$442, 57, MATCH($B$3, resultados!$A$1:$ZZ$1, 0))</f>
        <v/>
      </c>
    </row>
    <row r="64">
      <c r="A64">
        <f>INDEX(resultados!$A$2:$ZZ$442, 58, MATCH($B$1, resultados!$A$1:$ZZ$1, 0))</f>
        <v/>
      </c>
      <c r="B64">
        <f>INDEX(resultados!$A$2:$ZZ$442, 58, MATCH($B$2, resultados!$A$1:$ZZ$1, 0))</f>
        <v/>
      </c>
      <c r="C64">
        <f>INDEX(resultados!$A$2:$ZZ$442, 58, MATCH($B$3, resultados!$A$1:$ZZ$1, 0))</f>
        <v/>
      </c>
    </row>
    <row r="65">
      <c r="A65">
        <f>INDEX(resultados!$A$2:$ZZ$442, 59, MATCH($B$1, resultados!$A$1:$ZZ$1, 0))</f>
        <v/>
      </c>
      <c r="B65">
        <f>INDEX(resultados!$A$2:$ZZ$442, 59, MATCH($B$2, resultados!$A$1:$ZZ$1, 0))</f>
        <v/>
      </c>
      <c r="C65">
        <f>INDEX(resultados!$A$2:$ZZ$442, 59, MATCH($B$3, resultados!$A$1:$ZZ$1, 0))</f>
        <v/>
      </c>
    </row>
    <row r="66">
      <c r="A66">
        <f>INDEX(resultados!$A$2:$ZZ$442, 60, MATCH($B$1, resultados!$A$1:$ZZ$1, 0))</f>
        <v/>
      </c>
      <c r="B66">
        <f>INDEX(resultados!$A$2:$ZZ$442, 60, MATCH($B$2, resultados!$A$1:$ZZ$1, 0))</f>
        <v/>
      </c>
      <c r="C66">
        <f>INDEX(resultados!$A$2:$ZZ$442, 60, MATCH($B$3, resultados!$A$1:$ZZ$1, 0))</f>
        <v/>
      </c>
    </row>
    <row r="67">
      <c r="A67">
        <f>INDEX(resultados!$A$2:$ZZ$442, 61, MATCH($B$1, resultados!$A$1:$ZZ$1, 0))</f>
        <v/>
      </c>
      <c r="B67">
        <f>INDEX(resultados!$A$2:$ZZ$442, 61, MATCH($B$2, resultados!$A$1:$ZZ$1, 0))</f>
        <v/>
      </c>
      <c r="C67">
        <f>INDEX(resultados!$A$2:$ZZ$442, 61, MATCH($B$3, resultados!$A$1:$ZZ$1, 0))</f>
        <v/>
      </c>
    </row>
    <row r="68">
      <c r="A68">
        <f>INDEX(resultados!$A$2:$ZZ$442, 62, MATCH($B$1, resultados!$A$1:$ZZ$1, 0))</f>
        <v/>
      </c>
      <c r="B68">
        <f>INDEX(resultados!$A$2:$ZZ$442, 62, MATCH($B$2, resultados!$A$1:$ZZ$1, 0))</f>
        <v/>
      </c>
      <c r="C68">
        <f>INDEX(resultados!$A$2:$ZZ$442, 62, MATCH($B$3, resultados!$A$1:$ZZ$1, 0))</f>
        <v/>
      </c>
    </row>
    <row r="69">
      <c r="A69">
        <f>INDEX(resultados!$A$2:$ZZ$442, 63, MATCH($B$1, resultados!$A$1:$ZZ$1, 0))</f>
        <v/>
      </c>
      <c r="B69">
        <f>INDEX(resultados!$A$2:$ZZ$442, 63, MATCH($B$2, resultados!$A$1:$ZZ$1, 0))</f>
        <v/>
      </c>
      <c r="C69">
        <f>INDEX(resultados!$A$2:$ZZ$442, 63, MATCH($B$3, resultados!$A$1:$ZZ$1, 0))</f>
        <v/>
      </c>
    </row>
    <row r="70">
      <c r="A70">
        <f>INDEX(resultados!$A$2:$ZZ$442, 64, MATCH($B$1, resultados!$A$1:$ZZ$1, 0))</f>
        <v/>
      </c>
      <c r="B70">
        <f>INDEX(resultados!$A$2:$ZZ$442, 64, MATCH($B$2, resultados!$A$1:$ZZ$1, 0))</f>
        <v/>
      </c>
      <c r="C70">
        <f>INDEX(resultados!$A$2:$ZZ$442, 64, MATCH($B$3, resultados!$A$1:$ZZ$1, 0))</f>
        <v/>
      </c>
    </row>
    <row r="71">
      <c r="A71">
        <f>INDEX(resultados!$A$2:$ZZ$442, 65, MATCH($B$1, resultados!$A$1:$ZZ$1, 0))</f>
        <v/>
      </c>
      <c r="B71">
        <f>INDEX(resultados!$A$2:$ZZ$442, 65, MATCH($B$2, resultados!$A$1:$ZZ$1, 0))</f>
        <v/>
      </c>
      <c r="C71">
        <f>INDEX(resultados!$A$2:$ZZ$442, 65, MATCH($B$3, resultados!$A$1:$ZZ$1, 0))</f>
        <v/>
      </c>
    </row>
    <row r="72">
      <c r="A72">
        <f>INDEX(resultados!$A$2:$ZZ$442, 66, MATCH($B$1, resultados!$A$1:$ZZ$1, 0))</f>
        <v/>
      </c>
      <c r="B72">
        <f>INDEX(resultados!$A$2:$ZZ$442, 66, MATCH($B$2, resultados!$A$1:$ZZ$1, 0))</f>
        <v/>
      </c>
      <c r="C72">
        <f>INDEX(resultados!$A$2:$ZZ$442, 66, MATCH($B$3, resultados!$A$1:$ZZ$1, 0))</f>
        <v/>
      </c>
    </row>
    <row r="73">
      <c r="A73">
        <f>INDEX(resultados!$A$2:$ZZ$442, 67, MATCH($B$1, resultados!$A$1:$ZZ$1, 0))</f>
        <v/>
      </c>
      <c r="B73">
        <f>INDEX(resultados!$A$2:$ZZ$442, 67, MATCH($B$2, resultados!$A$1:$ZZ$1, 0))</f>
        <v/>
      </c>
      <c r="C73">
        <f>INDEX(resultados!$A$2:$ZZ$442, 67, MATCH($B$3, resultados!$A$1:$ZZ$1, 0))</f>
        <v/>
      </c>
    </row>
    <row r="74">
      <c r="A74">
        <f>INDEX(resultados!$A$2:$ZZ$442, 68, MATCH($B$1, resultados!$A$1:$ZZ$1, 0))</f>
        <v/>
      </c>
      <c r="B74">
        <f>INDEX(resultados!$A$2:$ZZ$442, 68, MATCH($B$2, resultados!$A$1:$ZZ$1, 0))</f>
        <v/>
      </c>
      <c r="C74">
        <f>INDEX(resultados!$A$2:$ZZ$442, 68, MATCH($B$3, resultados!$A$1:$ZZ$1, 0))</f>
        <v/>
      </c>
    </row>
    <row r="75">
      <c r="A75">
        <f>INDEX(resultados!$A$2:$ZZ$442, 69, MATCH($B$1, resultados!$A$1:$ZZ$1, 0))</f>
        <v/>
      </c>
      <c r="B75">
        <f>INDEX(resultados!$A$2:$ZZ$442, 69, MATCH($B$2, resultados!$A$1:$ZZ$1, 0))</f>
        <v/>
      </c>
      <c r="C75">
        <f>INDEX(resultados!$A$2:$ZZ$442, 69, MATCH($B$3, resultados!$A$1:$ZZ$1, 0))</f>
        <v/>
      </c>
    </row>
    <row r="76">
      <c r="A76">
        <f>INDEX(resultados!$A$2:$ZZ$442, 70, MATCH($B$1, resultados!$A$1:$ZZ$1, 0))</f>
        <v/>
      </c>
      <c r="B76">
        <f>INDEX(resultados!$A$2:$ZZ$442, 70, MATCH($B$2, resultados!$A$1:$ZZ$1, 0))</f>
        <v/>
      </c>
      <c r="C76">
        <f>INDEX(resultados!$A$2:$ZZ$442, 70, MATCH($B$3, resultados!$A$1:$ZZ$1, 0))</f>
        <v/>
      </c>
    </row>
    <row r="77">
      <c r="A77">
        <f>INDEX(resultados!$A$2:$ZZ$442, 71, MATCH($B$1, resultados!$A$1:$ZZ$1, 0))</f>
        <v/>
      </c>
      <c r="B77">
        <f>INDEX(resultados!$A$2:$ZZ$442, 71, MATCH($B$2, resultados!$A$1:$ZZ$1, 0))</f>
        <v/>
      </c>
      <c r="C77">
        <f>INDEX(resultados!$A$2:$ZZ$442, 71, MATCH($B$3, resultados!$A$1:$ZZ$1, 0))</f>
        <v/>
      </c>
    </row>
    <row r="78">
      <c r="A78">
        <f>INDEX(resultados!$A$2:$ZZ$442, 72, MATCH($B$1, resultados!$A$1:$ZZ$1, 0))</f>
        <v/>
      </c>
      <c r="B78">
        <f>INDEX(resultados!$A$2:$ZZ$442, 72, MATCH($B$2, resultados!$A$1:$ZZ$1, 0))</f>
        <v/>
      </c>
      <c r="C78">
        <f>INDEX(resultados!$A$2:$ZZ$442, 72, MATCH($B$3, resultados!$A$1:$ZZ$1, 0))</f>
        <v/>
      </c>
    </row>
    <row r="79">
      <c r="A79">
        <f>INDEX(resultados!$A$2:$ZZ$442, 73, MATCH($B$1, resultados!$A$1:$ZZ$1, 0))</f>
        <v/>
      </c>
      <c r="B79">
        <f>INDEX(resultados!$A$2:$ZZ$442, 73, MATCH($B$2, resultados!$A$1:$ZZ$1, 0))</f>
        <v/>
      </c>
      <c r="C79">
        <f>INDEX(resultados!$A$2:$ZZ$442, 73, MATCH($B$3, resultados!$A$1:$ZZ$1, 0))</f>
        <v/>
      </c>
    </row>
    <row r="80">
      <c r="A80">
        <f>INDEX(resultados!$A$2:$ZZ$442, 74, MATCH($B$1, resultados!$A$1:$ZZ$1, 0))</f>
        <v/>
      </c>
      <c r="B80">
        <f>INDEX(resultados!$A$2:$ZZ$442, 74, MATCH($B$2, resultados!$A$1:$ZZ$1, 0))</f>
        <v/>
      </c>
      <c r="C80">
        <f>INDEX(resultados!$A$2:$ZZ$442, 74, MATCH($B$3, resultados!$A$1:$ZZ$1, 0))</f>
        <v/>
      </c>
    </row>
    <row r="81">
      <c r="A81">
        <f>INDEX(resultados!$A$2:$ZZ$442, 75, MATCH($B$1, resultados!$A$1:$ZZ$1, 0))</f>
        <v/>
      </c>
      <c r="B81">
        <f>INDEX(resultados!$A$2:$ZZ$442, 75, MATCH($B$2, resultados!$A$1:$ZZ$1, 0))</f>
        <v/>
      </c>
      <c r="C81">
        <f>INDEX(resultados!$A$2:$ZZ$442, 75, MATCH($B$3, resultados!$A$1:$ZZ$1, 0))</f>
        <v/>
      </c>
    </row>
    <row r="82">
      <c r="A82">
        <f>INDEX(resultados!$A$2:$ZZ$442, 76, MATCH($B$1, resultados!$A$1:$ZZ$1, 0))</f>
        <v/>
      </c>
      <c r="B82">
        <f>INDEX(resultados!$A$2:$ZZ$442, 76, MATCH($B$2, resultados!$A$1:$ZZ$1, 0))</f>
        <v/>
      </c>
      <c r="C82">
        <f>INDEX(resultados!$A$2:$ZZ$442, 76, MATCH($B$3, resultados!$A$1:$ZZ$1, 0))</f>
        <v/>
      </c>
    </row>
    <row r="83">
      <c r="A83">
        <f>INDEX(resultados!$A$2:$ZZ$442, 77, MATCH($B$1, resultados!$A$1:$ZZ$1, 0))</f>
        <v/>
      </c>
      <c r="B83">
        <f>INDEX(resultados!$A$2:$ZZ$442, 77, MATCH($B$2, resultados!$A$1:$ZZ$1, 0))</f>
        <v/>
      </c>
      <c r="C83">
        <f>INDEX(resultados!$A$2:$ZZ$442, 77, MATCH($B$3, resultados!$A$1:$ZZ$1, 0))</f>
        <v/>
      </c>
    </row>
    <row r="84">
      <c r="A84">
        <f>INDEX(resultados!$A$2:$ZZ$442, 78, MATCH($B$1, resultados!$A$1:$ZZ$1, 0))</f>
        <v/>
      </c>
      <c r="B84">
        <f>INDEX(resultados!$A$2:$ZZ$442, 78, MATCH($B$2, resultados!$A$1:$ZZ$1, 0))</f>
        <v/>
      </c>
      <c r="C84">
        <f>INDEX(resultados!$A$2:$ZZ$442, 78, MATCH($B$3, resultados!$A$1:$ZZ$1, 0))</f>
        <v/>
      </c>
    </row>
    <row r="85">
      <c r="A85">
        <f>INDEX(resultados!$A$2:$ZZ$442, 79, MATCH($B$1, resultados!$A$1:$ZZ$1, 0))</f>
        <v/>
      </c>
      <c r="B85">
        <f>INDEX(resultados!$A$2:$ZZ$442, 79, MATCH($B$2, resultados!$A$1:$ZZ$1, 0))</f>
        <v/>
      </c>
      <c r="C85">
        <f>INDEX(resultados!$A$2:$ZZ$442, 79, MATCH($B$3, resultados!$A$1:$ZZ$1, 0))</f>
        <v/>
      </c>
    </row>
    <row r="86">
      <c r="A86">
        <f>INDEX(resultados!$A$2:$ZZ$442, 80, MATCH($B$1, resultados!$A$1:$ZZ$1, 0))</f>
        <v/>
      </c>
      <c r="B86">
        <f>INDEX(resultados!$A$2:$ZZ$442, 80, MATCH($B$2, resultados!$A$1:$ZZ$1, 0))</f>
        <v/>
      </c>
      <c r="C86">
        <f>INDEX(resultados!$A$2:$ZZ$442, 80, MATCH($B$3, resultados!$A$1:$ZZ$1, 0))</f>
        <v/>
      </c>
    </row>
    <row r="87">
      <c r="A87">
        <f>INDEX(resultados!$A$2:$ZZ$442, 81, MATCH($B$1, resultados!$A$1:$ZZ$1, 0))</f>
        <v/>
      </c>
      <c r="B87">
        <f>INDEX(resultados!$A$2:$ZZ$442, 81, MATCH($B$2, resultados!$A$1:$ZZ$1, 0))</f>
        <v/>
      </c>
      <c r="C87">
        <f>INDEX(resultados!$A$2:$ZZ$442, 81, MATCH($B$3, resultados!$A$1:$ZZ$1, 0))</f>
        <v/>
      </c>
    </row>
    <row r="88">
      <c r="A88">
        <f>INDEX(resultados!$A$2:$ZZ$442, 82, MATCH($B$1, resultados!$A$1:$ZZ$1, 0))</f>
        <v/>
      </c>
      <c r="B88">
        <f>INDEX(resultados!$A$2:$ZZ$442, 82, MATCH($B$2, resultados!$A$1:$ZZ$1, 0))</f>
        <v/>
      </c>
      <c r="C88">
        <f>INDEX(resultados!$A$2:$ZZ$442, 82, MATCH($B$3, resultados!$A$1:$ZZ$1, 0))</f>
        <v/>
      </c>
    </row>
    <row r="89">
      <c r="A89">
        <f>INDEX(resultados!$A$2:$ZZ$442, 83, MATCH($B$1, resultados!$A$1:$ZZ$1, 0))</f>
        <v/>
      </c>
      <c r="B89">
        <f>INDEX(resultados!$A$2:$ZZ$442, 83, MATCH($B$2, resultados!$A$1:$ZZ$1, 0))</f>
        <v/>
      </c>
      <c r="C89">
        <f>INDEX(resultados!$A$2:$ZZ$442, 83, MATCH($B$3, resultados!$A$1:$ZZ$1, 0))</f>
        <v/>
      </c>
    </row>
    <row r="90">
      <c r="A90">
        <f>INDEX(resultados!$A$2:$ZZ$442, 84, MATCH($B$1, resultados!$A$1:$ZZ$1, 0))</f>
        <v/>
      </c>
      <c r="B90">
        <f>INDEX(resultados!$A$2:$ZZ$442, 84, MATCH($B$2, resultados!$A$1:$ZZ$1, 0))</f>
        <v/>
      </c>
      <c r="C90">
        <f>INDEX(resultados!$A$2:$ZZ$442, 84, MATCH($B$3, resultados!$A$1:$ZZ$1, 0))</f>
        <v/>
      </c>
    </row>
    <row r="91">
      <c r="A91">
        <f>INDEX(resultados!$A$2:$ZZ$442, 85, MATCH($B$1, resultados!$A$1:$ZZ$1, 0))</f>
        <v/>
      </c>
      <c r="B91">
        <f>INDEX(resultados!$A$2:$ZZ$442, 85, MATCH($B$2, resultados!$A$1:$ZZ$1, 0))</f>
        <v/>
      </c>
      <c r="C91">
        <f>INDEX(resultados!$A$2:$ZZ$442, 85, MATCH($B$3, resultados!$A$1:$ZZ$1, 0))</f>
        <v/>
      </c>
    </row>
    <row r="92">
      <c r="A92">
        <f>INDEX(resultados!$A$2:$ZZ$442, 86, MATCH($B$1, resultados!$A$1:$ZZ$1, 0))</f>
        <v/>
      </c>
      <c r="B92">
        <f>INDEX(resultados!$A$2:$ZZ$442, 86, MATCH($B$2, resultados!$A$1:$ZZ$1, 0))</f>
        <v/>
      </c>
      <c r="C92">
        <f>INDEX(resultados!$A$2:$ZZ$442, 86, MATCH($B$3, resultados!$A$1:$ZZ$1, 0))</f>
        <v/>
      </c>
    </row>
    <row r="93">
      <c r="A93">
        <f>INDEX(resultados!$A$2:$ZZ$442, 87, MATCH($B$1, resultados!$A$1:$ZZ$1, 0))</f>
        <v/>
      </c>
      <c r="B93">
        <f>INDEX(resultados!$A$2:$ZZ$442, 87, MATCH($B$2, resultados!$A$1:$ZZ$1, 0))</f>
        <v/>
      </c>
      <c r="C93">
        <f>INDEX(resultados!$A$2:$ZZ$442, 87, MATCH($B$3, resultados!$A$1:$ZZ$1, 0))</f>
        <v/>
      </c>
    </row>
    <row r="94">
      <c r="A94">
        <f>INDEX(resultados!$A$2:$ZZ$442, 88, MATCH($B$1, resultados!$A$1:$ZZ$1, 0))</f>
        <v/>
      </c>
      <c r="B94">
        <f>INDEX(resultados!$A$2:$ZZ$442, 88, MATCH($B$2, resultados!$A$1:$ZZ$1, 0))</f>
        <v/>
      </c>
      <c r="C94">
        <f>INDEX(resultados!$A$2:$ZZ$442, 88, MATCH($B$3, resultados!$A$1:$ZZ$1, 0))</f>
        <v/>
      </c>
    </row>
    <row r="95">
      <c r="A95">
        <f>INDEX(resultados!$A$2:$ZZ$442, 89, MATCH($B$1, resultados!$A$1:$ZZ$1, 0))</f>
        <v/>
      </c>
      <c r="B95">
        <f>INDEX(resultados!$A$2:$ZZ$442, 89, MATCH($B$2, resultados!$A$1:$ZZ$1, 0))</f>
        <v/>
      </c>
      <c r="C95">
        <f>INDEX(resultados!$A$2:$ZZ$442, 89, MATCH($B$3, resultados!$A$1:$ZZ$1, 0))</f>
        <v/>
      </c>
    </row>
    <row r="96">
      <c r="A96">
        <f>INDEX(resultados!$A$2:$ZZ$442, 90, MATCH($B$1, resultados!$A$1:$ZZ$1, 0))</f>
        <v/>
      </c>
      <c r="B96">
        <f>INDEX(resultados!$A$2:$ZZ$442, 90, MATCH($B$2, resultados!$A$1:$ZZ$1, 0))</f>
        <v/>
      </c>
      <c r="C96">
        <f>INDEX(resultados!$A$2:$ZZ$442, 90, MATCH($B$3, resultados!$A$1:$ZZ$1, 0))</f>
        <v/>
      </c>
    </row>
    <row r="97">
      <c r="A97">
        <f>INDEX(resultados!$A$2:$ZZ$442, 91, MATCH($B$1, resultados!$A$1:$ZZ$1, 0))</f>
        <v/>
      </c>
      <c r="B97">
        <f>INDEX(resultados!$A$2:$ZZ$442, 91, MATCH($B$2, resultados!$A$1:$ZZ$1, 0))</f>
        <v/>
      </c>
      <c r="C97">
        <f>INDEX(resultados!$A$2:$ZZ$442, 91, MATCH($B$3, resultados!$A$1:$ZZ$1, 0))</f>
        <v/>
      </c>
    </row>
    <row r="98">
      <c r="A98">
        <f>INDEX(resultados!$A$2:$ZZ$442, 92, MATCH($B$1, resultados!$A$1:$ZZ$1, 0))</f>
        <v/>
      </c>
      <c r="B98">
        <f>INDEX(resultados!$A$2:$ZZ$442, 92, MATCH($B$2, resultados!$A$1:$ZZ$1, 0))</f>
        <v/>
      </c>
      <c r="C98">
        <f>INDEX(resultados!$A$2:$ZZ$442, 92, MATCH($B$3, resultados!$A$1:$ZZ$1, 0))</f>
        <v/>
      </c>
    </row>
    <row r="99">
      <c r="A99">
        <f>INDEX(resultados!$A$2:$ZZ$442, 93, MATCH($B$1, resultados!$A$1:$ZZ$1, 0))</f>
        <v/>
      </c>
      <c r="B99">
        <f>INDEX(resultados!$A$2:$ZZ$442, 93, MATCH($B$2, resultados!$A$1:$ZZ$1, 0))</f>
        <v/>
      </c>
      <c r="C99">
        <f>INDEX(resultados!$A$2:$ZZ$442, 93, MATCH($B$3, resultados!$A$1:$ZZ$1, 0))</f>
        <v/>
      </c>
    </row>
    <row r="100">
      <c r="A100">
        <f>INDEX(resultados!$A$2:$ZZ$442, 94, MATCH($B$1, resultados!$A$1:$ZZ$1, 0))</f>
        <v/>
      </c>
      <c r="B100">
        <f>INDEX(resultados!$A$2:$ZZ$442, 94, MATCH($B$2, resultados!$A$1:$ZZ$1, 0))</f>
        <v/>
      </c>
      <c r="C100">
        <f>INDEX(resultados!$A$2:$ZZ$442, 94, MATCH($B$3, resultados!$A$1:$ZZ$1, 0))</f>
        <v/>
      </c>
    </row>
    <row r="101">
      <c r="A101">
        <f>INDEX(resultados!$A$2:$ZZ$442, 95, MATCH($B$1, resultados!$A$1:$ZZ$1, 0))</f>
        <v/>
      </c>
      <c r="B101">
        <f>INDEX(resultados!$A$2:$ZZ$442, 95, MATCH($B$2, resultados!$A$1:$ZZ$1, 0))</f>
        <v/>
      </c>
      <c r="C101">
        <f>INDEX(resultados!$A$2:$ZZ$442, 95, MATCH($B$3, resultados!$A$1:$ZZ$1, 0))</f>
        <v/>
      </c>
    </row>
    <row r="102">
      <c r="A102">
        <f>INDEX(resultados!$A$2:$ZZ$442, 96, MATCH($B$1, resultados!$A$1:$ZZ$1, 0))</f>
        <v/>
      </c>
      <c r="B102">
        <f>INDEX(resultados!$A$2:$ZZ$442, 96, MATCH($B$2, resultados!$A$1:$ZZ$1, 0))</f>
        <v/>
      </c>
      <c r="C102">
        <f>INDEX(resultados!$A$2:$ZZ$442, 96, MATCH($B$3, resultados!$A$1:$ZZ$1, 0))</f>
        <v/>
      </c>
    </row>
    <row r="103">
      <c r="A103">
        <f>INDEX(resultados!$A$2:$ZZ$442, 97, MATCH($B$1, resultados!$A$1:$ZZ$1, 0))</f>
        <v/>
      </c>
      <c r="B103">
        <f>INDEX(resultados!$A$2:$ZZ$442, 97, MATCH($B$2, resultados!$A$1:$ZZ$1, 0))</f>
        <v/>
      </c>
      <c r="C103">
        <f>INDEX(resultados!$A$2:$ZZ$442, 97, MATCH($B$3, resultados!$A$1:$ZZ$1, 0))</f>
        <v/>
      </c>
    </row>
    <row r="104">
      <c r="A104">
        <f>INDEX(resultados!$A$2:$ZZ$442, 98, MATCH($B$1, resultados!$A$1:$ZZ$1, 0))</f>
        <v/>
      </c>
      <c r="B104">
        <f>INDEX(resultados!$A$2:$ZZ$442, 98, MATCH($B$2, resultados!$A$1:$ZZ$1, 0))</f>
        <v/>
      </c>
      <c r="C104">
        <f>INDEX(resultados!$A$2:$ZZ$442, 98, MATCH($B$3, resultados!$A$1:$ZZ$1, 0))</f>
        <v/>
      </c>
    </row>
    <row r="105">
      <c r="A105">
        <f>INDEX(resultados!$A$2:$ZZ$442, 99, MATCH($B$1, resultados!$A$1:$ZZ$1, 0))</f>
        <v/>
      </c>
      <c r="B105">
        <f>INDEX(resultados!$A$2:$ZZ$442, 99, MATCH($B$2, resultados!$A$1:$ZZ$1, 0))</f>
        <v/>
      </c>
      <c r="C105">
        <f>INDEX(resultados!$A$2:$ZZ$442, 99, MATCH($B$3, resultados!$A$1:$ZZ$1, 0))</f>
        <v/>
      </c>
    </row>
    <row r="106">
      <c r="A106">
        <f>INDEX(resultados!$A$2:$ZZ$442, 100, MATCH($B$1, resultados!$A$1:$ZZ$1, 0))</f>
        <v/>
      </c>
      <c r="B106">
        <f>INDEX(resultados!$A$2:$ZZ$442, 100, MATCH($B$2, resultados!$A$1:$ZZ$1, 0))</f>
        <v/>
      </c>
      <c r="C106">
        <f>INDEX(resultados!$A$2:$ZZ$442, 100, MATCH($B$3, resultados!$A$1:$ZZ$1, 0))</f>
        <v/>
      </c>
    </row>
    <row r="107">
      <c r="A107">
        <f>INDEX(resultados!$A$2:$ZZ$442, 101, MATCH($B$1, resultados!$A$1:$ZZ$1, 0))</f>
        <v/>
      </c>
      <c r="B107">
        <f>INDEX(resultados!$A$2:$ZZ$442, 101, MATCH($B$2, resultados!$A$1:$ZZ$1, 0))</f>
        <v/>
      </c>
      <c r="C107">
        <f>INDEX(resultados!$A$2:$ZZ$442, 101, MATCH($B$3, resultados!$A$1:$ZZ$1, 0))</f>
        <v/>
      </c>
    </row>
    <row r="108">
      <c r="A108">
        <f>INDEX(resultados!$A$2:$ZZ$442, 102, MATCH($B$1, resultados!$A$1:$ZZ$1, 0))</f>
        <v/>
      </c>
      <c r="B108">
        <f>INDEX(resultados!$A$2:$ZZ$442, 102, MATCH($B$2, resultados!$A$1:$ZZ$1, 0))</f>
        <v/>
      </c>
      <c r="C108">
        <f>INDEX(resultados!$A$2:$ZZ$442, 102, MATCH($B$3, resultados!$A$1:$ZZ$1, 0))</f>
        <v/>
      </c>
    </row>
    <row r="109">
      <c r="A109">
        <f>INDEX(resultados!$A$2:$ZZ$442, 103, MATCH($B$1, resultados!$A$1:$ZZ$1, 0))</f>
        <v/>
      </c>
      <c r="B109">
        <f>INDEX(resultados!$A$2:$ZZ$442, 103, MATCH($B$2, resultados!$A$1:$ZZ$1, 0))</f>
        <v/>
      </c>
      <c r="C109">
        <f>INDEX(resultados!$A$2:$ZZ$442, 103, MATCH($B$3, resultados!$A$1:$ZZ$1, 0))</f>
        <v/>
      </c>
    </row>
    <row r="110">
      <c r="A110">
        <f>INDEX(resultados!$A$2:$ZZ$442, 104, MATCH($B$1, resultados!$A$1:$ZZ$1, 0))</f>
        <v/>
      </c>
      <c r="B110">
        <f>INDEX(resultados!$A$2:$ZZ$442, 104, MATCH($B$2, resultados!$A$1:$ZZ$1, 0))</f>
        <v/>
      </c>
      <c r="C110">
        <f>INDEX(resultados!$A$2:$ZZ$442, 104, MATCH($B$3, resultados!$A$1:$ZZ$1, 0))</f>
        <v/>
      </c>
    </row>
    <row r="111">
      <c r="A111">
        <f>INDEX(resultados!$A$2:$ZZ$442, 105, MATCH($B$1, resultados!$A$1:$ZZ$1, 0))</f>
        <v/>
      </c>
      <c r="B111">
        <f>INDEX(resultados!$A$2:$ZZ$442, 105, MATCH($B$2, resultados!$A$1:$ZZ$1, 0))</f>
        <v/>
      </c>
      <c r="C111">
        <f>INDEX(resultados!$A$2:$ZZ$442, 105, MATCH($B$3, resultados!$A$1:$ZZ$1, 0))</f>
        <v/>
      </c>
    </row>
    <row r="112">
      <c r="A112">
        <f>INDEX(resultados!$A$2:$ZZ$442, 106, MATCH($B$1, resultados!$A$1:$ZZ$1, 0))</f>
        <v/>
      </c>
      <c r="B112">
        <f>INDEX(resultados!$A$2:$ZZ$442, 106, MATCH($B$2, resultados!$A$1:$ZZ$1, 0))</f>
        <v/>
      </c>
      <c r="C112">
        <f>INDEX(resultados!$A$2:$ZZ$442, 106, MATCH($B$3, resultados!$A$1:$ZZ$1, 0))</f>
        <v/>
      </c>
    </row>
    <row r="113">
      <c r="A113">
        <f>INDEX(resultados!$A$2:$ZZ$442, 107, MATCH($B$1, resultados!$A$1:$ZZ$1, 0))</f>
        <v/>
      </c>
      <c r="B113">
        <f>INDEX(resultados!$A$2:$ZZ$442, 107, MATCH($B$2, resultados!$A$1:$ZZ$1, 0))</f>
        <v/>
      </c>
      <c r="C113">
        <f>INDEX(resultados!$A$2:$ZZ$442, 107, MATCH($B$3, resultados!$A$1:$ZZ$1, 0))</f>
        <v/>
      </c>
    </row>
    <row r="114">
      <c r="A114">
        <f>INDEX(resultados!$A$2:$ZZ$442, 108, MATCH($B$1, resultados!$A$1:$ZZ$1, 0))</f>
        <v/>
      </c>
      <c r="B114">
        <f>INDEX(resultados!$A$2:$ZZ$442, 108, MATCH($B$2, resultados!$A$1:$ZZ$1, 0))</f>
        <v/>
      </c>
      <c r="C114">
        <f>INDEX(resultados!$A$2:$ZZ$442, 108, MATCH($B$3, resultados!$A$1:$ZZ$1, 0))</f>
        <v/>
      </c>
    </row>
    <row r="115">
      <c r="A115">
        <f>INDEX(resultados!$A$2:$ZZ$442, 109, MATCH($B$1, resultados!$A$1:$ZZ$1, 0))</f>
        <v/>
      </c>
      <c r="B115">
        <f>INDEX(resultados!$A$2:$ZZ$442, 109, MATCH($B$2, resultados!$A$1:$ZZ$1, 0))</f>
        <v/>
      </c>
      <c r="C115">
        <f>INDEX(resultados!$A$2:$ZZ$442, 109, MATCH($B$3, resultados!$A$1:$ZZ$1, 0))</f>
        <v/>
      </c>
    </row>
    <row r="116">
      <c r="A116">
        <f>INDEX(resultados!$A$2:$ZZ$442, 110, MATCH($B$1, resultados!$A$1:$ZZ$1, 0))</f>
        <v/>
      </c>
      <c r="B116">
        <f>INDEX(resultados!$A$2:$ZZ$442, 110, MATCH($B$2, resultados!$A$1:$ZZ$1, 0))</f>
        <v/>
      </c>
      <c r="C116">
        <f>INDEX(resultados!$A$2:$ZZ$442, 110, MATCH($B$3, resultados!$A$1:$ZZ$1, 0))</f>
        <v/>
      </c>
    </row>
    <row r="117">
      <c r="A117">
        <f>INDEX(resultados!$A$2:$ZZ$442, 111, MATCH($B$1, resultados!$A$1:$ZZ$1, 0))</f>
        <v/>
      </c>
      <c r="B117">
        <f>INDEX(resultados!$A$2:$ZZ$442, 111, MATCH($B$2, resultados!$A$1:$ZZ$1, 0))</f>
        <v/>
      </c>
      <c r="C117">
        <f>INDEX(resultados!$A$2:$ZZ$442, 111, MATCH($B$3, resultados!$A$1:$ZZ$1, 0))</f>
        <v/>
      </c>
    </row>
    <row r="118">
      <c r="A118">
        <f>INDEX(resultados!$A$2:$ZZ$442, 112, MATCH($B$1, resultados!$A$1:$ZZ$1, 0))</f>
        <v/>
      </c>
      <c r="B118">
        <f>INDEX(resultados!$A$2:$ZZ$442, 112, MATCH($B$2, resultados!$A$1:$ZZ$1, 0))</f>
        <v/>
      </c>
      <c r="C118">
        <f>INDEX(resultados!$A$2:$ZZ$442, 112, MATCH($B$3, resultados!$A$1:$ZZ$1, 0))</f>
        <v/>
      </c>
    </row>
    <row r="119">
      <c r="A119">
        <f>INDEX(resultados!$A$2:$ZZ$442, 113, MATCH($B$1, resultados!$A$1:$ZZ$1, 0))</f>
        <v/>
      </c>
      <c r="B119">
        <f>INDEX(resultados!$A$2:$ZZ$442, 113, MATCH($B$2, resultados!$A$1:$ZZ$1, 0))</f>
        <v/>
      </c>
      <c r="C119">
        <f>INDEX(resultados!$A$2:$ZZ$442, 113, MATCH($B$3, resultados!$A$1:$ZZ$1, 0))</f>
        <v/>
      </c>
    </row>
    <row r="120">
      <c r="A120">
        <f>INDEX(resultados!$A$2:$ZZ$442, 114, MATCH($B$1, resultados!$A$1:$ZZ$1, 0))</f>
        <v/>
      </c>
      <c r="B120">
        <f>INDEX(resultados!$A$2:$ZZ$442, 114, MATCH($B$2, resultados!$A$1:$ZZ$1, 0))</f>
        <v/>
      </c>
      <c r="C120">
        <f>INDEX(resultados!$A$2:$ZZ$442, 114, MATCH($B$3, resultados!$A$1:$ZZ$1, 0))</f>
        <v/>
      </c>
    </row>
    <row r="121">
      <c r="A121">
        <f>INDEX(resultados!$A$2:$ZZ$442, 115, MATCH($B$1, resultados!$A$1:$ZZ$1, 0))</f>
        <v/>
      </c>
      <c r="B121">
        <f>INDEX(resultados!$A$2:$ZZ$442, 115, MATCH($B$2, resultados!$A$1:$ZZ$1, 0))</f>
        <v/>
      </c>
      <c r="C121">
        <f>INDEX(resultados!$A$2:$ZZ$442, 115, MATCH($B$3, resultados!$A$1:$ZZ$1, 0))</f>
        <v/>
      </c>
    </row>
    <row r="122">
      <c r="A122">
        <f>INDEX(resultados!$A$2:$ZZ$442, 116, MATCH($B$1, resultados!$A$1:$ZZ$1, 0))</f>
        <v/>
      </c>
      <c r="B122">
        <f>INDEX(resultados!$A$2:$ZZ$442, 116, MATCH($B$2, resultados!$A$1:$ZZ$1, 0))</f>
        <v/>
      </c>
      <c r="C122">
        <f>INDEX(resultados!$A$2:$ZZ$442, 116, MATCH($B$3, resultados!$A$1:$ZZ$1, 0))</f>
        <v/>
      </c>
    </row>
    <row r="123">
      <c r="A123">
        <f>INDEX(resultados!$A$2:$ZZ$442, 117, MATCH($B$1, resultados!$A$1:$ZZ$1, 0))</f>
        <v/>
      </c>
      <c r="B123">
        <f>INDEX(resultados!$A$2:$ZZ$442, 117, MATCH($B$2, resultados!$A$1:$ZZ$1, 0))</f>
        <v/>
      </c>
      <c r="C123">
        <f>INDEX(resultados!$A$2:$ZZ$442, 117, MATCH($B$3, resultados!$A$1:$ZZ$1, 0))</f>
        <v/>
      </c>
    </row>
    <row r="124">
      <c r="A124">
        <f>INDEX(resultados!$A$2:$ZZ$442, 118, MATCH($B$1, resultados!$A$1:$ZZ$1, 0))</f>
        <v/>
      </c>
      <c r="B124">
        <f>INDEX(resultados!$A$2:$ZZ$442, 118, MATCH($B$2, resultados!$A$1:$ZZ$1, 0))</f>
        <v/>
      </c>
      <c r="C124">
        <f>INDEX(resultados!$A$2:$ZZ$442, 118, MATCH($B$3, resultados!$A$1:$ZZ$1, 0))</f>
        <v/>
      </c>
    </row>
    <row r="125">
      <c r="A125">
        <f>INDEX(resultados!$A$2:$ZZ$442, 119, MATCH($B$1, resultados!$A$1:$ZZ$1, 0))</f>
        <v/>
      </c>
      <c r="B125">
        <f>INDEX(resultados!$A$2:$ZZ$442, 119, MATCH($B$2, resultados!$A$1:$ZZ$1, 0))</f>
        <v/>
      </c>
      <c r="C125">
        <f>INDEX(resultados!$A$2:$ZZ$442, 119, MATCH($B$3, resultados!$A$1:$ZZ$1, 0))</f>
        <v/>
      </c>
    </row>
    <row r="126">
      <c r="A126">
        <f>INDEX(resultados!$A$2:$ZZ$442, 120, MATCH($B$1, resultados!$A$1:$ZZ$1, 0))</f>
        <v/>
      </c>
      <c r="B126">
        <f>INDEX(resultados!$A$2:$ZZ$442, 120, MATCH($B$2, resultados!$A$1:$ZZ$1, 0))</f>
        <v/>
      </c>
      <c r="C126">
        <f>INDEX(resultados!$A$2:$ZZ$442, 120, MATCH($B$3, resultados!$A$1:$ZZ$1, 0))</f>
        <v/>
      </c>
    </row>
    <row r="127">
      <c r="A127">
        <f>INDEX(resultados!$A$2:$ZZ$442, 121, MATCH($B$1, resultados!$A$1:$ZZ$1, 0))</f>
        <v/>
      </c>
      <c r="B127">
        <f>INDEX(resultados!$A$2:$ZZ$442, 121, MATCH($B$2, resultados!$A$1:$ZZ$1, 0))</f>
        <v/>
      </c>
      <c r="C127">
        <f>INDEX(resultados!$A$2:$ZZ$442, 121, MATCH($B$3, resultados!$A$1:$ZZ$1, 0))</f>
        <v/>
      </c>
    </row>
    <row r="128">
      <c r="A128">
        <f>INDEX(resultados!$A$2:$ZZ$442, 122, MATCH($B$1, resultados!$A$1:$ZZ$1, 0))</f>
        <v/>
      </c>
      <c r="B128">
        <f>INDEX(resultados!$A$2:$ZZ$442, 122, MATCH($B$2, resultados!$A$1:$ZZ$1, 0))</f>
        <v/>
      </c>
      <c r="C128">
        <f>INDEX(resultados!$A$2:$ZZ$442, 122, MATCH($B$3, resultados!$A$1:$ZZ$1, 0))</f>
        <v/>
      </c>
    </row>
    <row r="129">
      <c r="A129">
        <f>INDEX(resultados!$A$2:$ZZ$442, 123, MATCH($B$1, resultados!$A$1:$ZZ$1, 0))</f>
        <v/>
      </c>
      <c r="B129">
        <f>INDEX(resultados!$A$2:$ZZ$442, 123, MATCH($B$2, resultados!$A$1:$ZZ$1, 0))</f>
        <v/>
      </c>
      <c r="C129">
        <f>INDEX(resultados!$A$2:$ZZ$442, 123, MATCH($B$3, resultados!$A$1:$ZZ$1, 0))</f>
        <v/>
      </c>
    </row>
    <row r="130">
      <c r="A130">
        <f>INDEX(resultados!$A$2:$ZZ$442, 124, MATCH($B$1, resultados!$A$1:$ZZ$1, 0))</f>
        <v/>
      </c>
      <c r="B130">
        <f>INDEX(resultados!$A$2:$ZZ$442, 124, MATCH($B$2, resultados!$A$1:$ZZ$1, 0))</f>
        <v/>
      </c>
      <c r="C130">
        <f>INDEX(resultados!$A$2:$ZZ$442, 124, MATCH($B$3, resultados!$A$1:$ZZ$1, 0))</f>
        <v/>
      </c>
    </row>
    <row r="131">
      <c r="A131">
        <f>INDEX(resultados!$A$2:$ZZ$442, 125, MATCH($B$1, resultados!$A$1:$ZZ$1, 0))</f>
        <v/>
      </c>
      <c r="B131">
        <f>INDEX(resultados!$A$2:$ZZ$442, 125, MATCH($B$2, resultados!$A$1:$ZZ$1, 0))</f>
        <v/>
      </c>
      <c r="C131">
        <f>INDEX(resultados!$A$2:$ZZ$442, 125, MATCH($B$3, resultados!$A$1:$ZZ$1, 0))</f>
        <v/>
      </c>
    </row>
    <row r="132">
      <c r="A132">
        <f>INDEX(resultados!$A$2:$ZZ$442, 126, MATCH($B$1, resultados!$A$1:$ZZ$1, 0))</f>
        <v/>
      </c>
      <c r="B132">
        <f>INDEX(resultados!$A$2:$ZZ$442, 126, MATCH($B$2, resultados!$A$1:$ZZ$1, 0))</f>
        <v/>
      </c>
      <c r="C132">
        <f>INDEX(resultados!$A$2:$ZZ$442, 126, MATCH($B$3, resultados!$A$1:$ZZ$1, 0))</f>
        <v/>
      </c>
    </row>
    <row r="133">
      <c r="A133">
        <f>INDEX(resultados!$A$2:$ZZ$442, 127, MATCH($B$1, resultados!$A$1:$ZZ$1, 0))</f>
        <v/>
      </c>
      <c r="B133">
        <f>INDEX(resultados!$A$2:$ZZ$442, 127, MATCH($B$2, resultados!$A$1:$ZZ$1, 0))</f>
        <v/>
      </c>
      <c r="C133">
        <f>INDEX(resultados!$A$2:$ZZ$442, 127, MATCH($B$3, resultados!$A$1:$ZZ$1, 0))</f>
        <v/>
      </c>
    </row>
    <row r="134">
      <c r="A134">
        <f>INDEX(resultados!$A$2:$ZZ$442, 128, MATCH($B$1, resultados!$A$1:$ZZ$1, 0))</f>
        <v/>
      </c>
      <c r="B134">
        <f>INDEX(resultados!$A$2:$ZZ$442, 128, MATCH($B$2, resultados!$A$1:$ZZ$1, 0))</f>
        <v/>
      </c>
      <c r="C134">
        <f>INDEX(resultados!$A$2:$ZZ$442, 128, MATCH($B$3, resultados!$A$1:$ZZ$1, 0))</f>
        <v/>
      </c>
    </row>
    <row r="135">
      <c r="A135">
        <f>INDEX(resultados!$A$2:$ZZ$442, 129, MATCH($B$1, resultados!$A$1:$ZZ$1, 0))</f>
        <v/>
      </c>
      <c r="B135">
        <f>INDEX(resultados!$A$2:$ZZ$442, 129, MATCH($B$2, resultados!$A$1:$ZZ$1, 0))</f>
        <v/>
      </c>
      <c r="C135">
        <f>INDEX(resultados!$A$2:$ZZ$442, 129, MATCH($B$3, resultados!$A$1:$ZZ$1, 0))</f>
        <v/>
      </c>
    </row>
    <row r="136">
      <c r="A136">
        <f>INDEX(resultados!$A$2:$ZZ$442, 130, MATCH($B$1, resultados!$A$1:$ZZ$1, 0))</f>
        <v/>
      </c>
      <c r="B136">
        <f>INDEX(resultados!$A$2:$ZZ$442, 130, MATCH($B$2, resultados!$A$1:$ZZ$1, 0))</f>
        <v/>
      </c>
      <c r="C136">
        <f>INDEX(resultados!$A$2:$ZZ$442, 130, MATCH($B$3, resultados!$A$1:$ZZ$1, 0))</f>
        <v/>
      </c>
    </row>
    <row r="137">
      <c r="A137">
        <f>INDEX(resultados!$A$2:$ZZ$442, 131, MATCH($B$1, resultados!$A$1:$ZZ$1, 0))</f>
        <v/>
      </c>
      <c r="B137">
        <f>INDEX(resultados!$A$2:$ZZ$442, 131, MATCH($B$2, resultados!$A$1:$ZZ$1, 0))</f>
        <v/>
      </c>
      <c r="C137">
        <f>INDEX(resultados!$A$2:$ZZ$442, 131, MATCH($B$3, resultados!$A$1:$ZZ$1, 0))</f>
        <v/>
      </c>
    </row>
    <row r="138">
      <c r="A138">
        <f>INDEX(resultados!$A$2:$ZZ$442, 132, MATCH($B$1, resultados!$A$1:$ZZ$1, 0))</f>
        <v/>
      </c>
      <c r="B138">
        <f>INDEX(resultados!$A$2:$ZZ$442, 132, MATCH($B$2, resultados!$A$1:$ZZ$1, 0))</f>
        <v/>
      </c>
      <c r="C138">
        <f>INDEX(resultados!$A$2:$ZZ$442, 132, MATCH($B$3, resultados!$A$1:$ZZ$1, 0))</f>
        <v/>
      </c>
    </row>
    <row r="139">
      <c r="A139">
        <f>INDEX(resultados!$A$2:$ZZ$442, 133, MATCH($B$1, resultados!$A$1:$ZZ$1, 0))</f>
        <v/>
      </c>
      <c r="B139">
        <f>INDEX(resultados!$A$2:$ZZ$442, 133, MATCH($B$2, resultados!$A$1:$ZZ$1, 0))</f>
        <v/>
      </c>
      <c r="C139">
        <f>INDEX(resultados!$A$2:$ZZ$442, 133, MATCH($B$3, resultados!$A$1:$ZZ$1, 0))</f>
        <v/>
      </c>
    </row>
    <row r="140">
      <c r="A140">
        <f>INDEX(resultados!$A$2:$ZZ$442, 134, MATCH($B$1, resultados!$A$1:$ZZ$1, 0))</f>
        <v/>
      </c>
      <c r="B140">
        <f>INDEX(resultados!$A$2:$ZZ$442, 134, MATCH($B$2, resultados!$A$1:$ZZ$1, 0))</f>
        <v/>
      </c>
      <c r="C140">
        <f>INDEX(resultados!$A$2:$ZZ$442, 134, MATCH($B$3, resultados!$A$1:$ZZ$1, 0))</f>
        <v/>
      </c>
    </row>
    <row r="141">
      <c r="A141">
        <f>INDEX(resultados!$A$2:$ZZ$442, 135, MATCH($B$1, resultados!$A$1:$ZZ$1, 0))</f>
        <v/>
      </c>
      <c r="B141">
        <f>INDEX(resultados!$A$2:$ZZ$442, 135, MATCH($B$2, resultados!$A$1:$ZZ$1, 0))</f>
        <v/>
      </c>
      <c r="C141">
        <f>INDEX(resultados!$A$2:$ZZ$442, 135, MATCH($B$3, resultados!$A$1:$ZZ$1, 0))</f>
        <v/>
      </c>
    </row>
    <row r="142">
      <c r="A142">
        <f>INDEX(resultados!$A$2:$ZZ$442, 136, MATCH($B$1, resultados!$A$1:$ZZ$1, 0))</f>
        <v/>
      </c>
      <c r="B142">
        <f>INDEX(resultados!$A$2:$ZZ$442, 136, MATCH($B$2, resultados!$A$1:$ZZ$1, 0))</f>
        <v/>
      </c>
      <c r="C142">
        <f>INDEX(resultados!$A$2:$ZZ$442, 136, MATCH($B$3, resultados!$A$1:$ZZ$1, 0))</f>
        <v/>
      </c>
    </row>
    <row r="143">
      <c r="A143">
        <f>INDEX(resultados!$A$2:$ZZ$442, 137, MATCH($B$1, resultados!$A$1:$ZZ$1, 0))</f>
        <v/>
      </c>
      <c r="B143">
        <f>INDEX(resultados!$A$2:$ZZ$442, 137, MATCH($B$2, resultados!$A$1:$ZZ$1, 0))</f>
        <v/>
      </c>
      <c r="C143">
        <f>INDEX(resultados!$A$2:$ZZ$442, 137, MATCH($B$3, resultados!$A$1:$ZZ$1, 0))</f>
        <v/>
      </c>
    </row>
    <row r="144">
      <c r="A144">
        <f>INDEX(resultados!$A$2:$ZZ$442, 138, MATCH($B$1, resultados!$A$1:$ZZ$1, 0))</f>
        <v/>
      </c>
      <c r="B144">
        <f>INDEX(resultados!$A$2:$ZZ$442, 138, MATCH($B$2, resultados!$A$1:$ZZ$1, 0))</f>
        <v/>
      </c>
      <c r="C144">
        <f>INDEX(resultados!$A$2:$ZZ$442, 138, MATCH($B$3, resultados!$A$1:$ZZ$1, 0))</f>
        <v/>
      </c>
    </row>
    <row r="145">
      <c r="A145">
        <f>INDEX(resultados!$A$2:$ZZ$442, 139, MATCH($B$1, resultados!$A$1:$ZZ$1, 0))</f>
        <v/>
      </c>
      <c r="B145">
        <f>INDEX(resultados!$A$2:$ZZ$442, 139, MATCH($B$2, resultados!$A$1:$ZZ$1, 0))</f>
        <v/>
      </c>
      <c r="C145">
        <f>INDEX(resultados!$A$2:$ZZ$442, 139, MATCH($B$3, resultados!$A$1:$ZZ$1, 0))</f>
        <v/>
      </c>
    </row>
    <row r="146">
      <c r="A146">
        <f>INDEX(resultados!$A$2:$ZZ$442, 140, MATCH($B$1, resultados!$A$1:$ZZ$1, 0))</f>
        <v/>
      </c>
      <c r="B146">
        <f>INDEX(resultados!$A$2:$ZZ$442, 140, MATCH($B$2, resultados!$A$1:$ZZ$1, 0))</f>
        <v/>
      </c>
      <c r="C146">
        <f>INDEX(resultados!$A$2:$ZZ$442, 140, MATCH($B$3, resultados!$A$1:$ZZ$1, 0))</f>
        <v/>
      </c>
    </row>
    <row r="147">
      <c r="A147">
        <f>INDEX(resultados!$A$2:$ZZ$442, 141, MATCH($B$1, resultados!$A$1:$ZZ$1, 0))</f>
        <v/>
      </c>
      <c r="B147">
        <f>INDEX(resultados!$A$2:$ZZ$442, 141, MATCH($B$2, resultados!$A$1:$ZZ$1, 0))</f>
        <v/>
      </c>
      <c r="C147">
        <f>INDEX(resultados!$A$2:$ZZ$442, 141, MATCH($B$3, resultados!$A$1:$ZZ$1, 0))</f>
        <v/>
      </c>
    </row>
    <row r="148">
      <c r="A148">
        <f>INDEX(resultados!$A$2:$ZZ$442, 142, MATCH($B$1, resultados!$A$1:$ZZ$1, 0))</f>
        <v/>
      </c>
      <c r="B148">
        <f>INDEX(resultados!$A$2:$ZZ$442, 142, MATCH($B$2, resultados!$A$1:$ZZ$1, 0))</f>
        <v/>
      </c>
      <c r="C148">
        <f>INDEX(resultados!$A$2:$ZZ$442, 142, MATCH($B$3, resultados!$A$1:$ZZ$1, 0))</f>
        <v/>
      </c>
    </row>
    <row r="149">
      <c r="A149">
        <f>INDEX(resultados!$A$2:$ZZ$442, 143, MATCH($B$1, resultados!$A$1:$ZZ$1, 0))</f>
        <v/>
      </c>
      <c r="B149">
        <f>INDEX(resultados!$A$2:$ZZ$442, 143, MATCH($B$2, resultados!$A$1:$ZZ$1, 0))</f>
        <v/>
      </c>
      <c r="C149">
        <f>INDEX(resultados!$A$2:$ZZ$442, 143, MATCH($B$3, resultados!$A$1:$ZZ$1, 0))</f>
        <v/>
      </c>
    </row>
    <row r="150">
      <c r="A150">
        <f>INDEX(resultados!$A$2:$ZZ$442, 144, MATCH($B$1, resultados!$A$1:$ZZ$1, 0))</f>
        <v/>
      </c>
      <c r="B150">
        <f>INDEX(resultados!$A$2:$ZZ$442, 144, MATCH($B$2, resultados!$A$1:$ZZ$1, 0))</f>
        <v/>
      </c>
      <c r="C150">
        <f>INDEX(resultados!$A$2:$ZZ$442, 144, MATCH($B$3, resultados!$A$1:$ZZ$1, 0))</f>
        <v/>
      </c>
    </row>
    <row r="151">
      <c r="A151">
        <f>INDEX(resultados!$A$2:$ZZ$442, 145, MATCH($B$1, resultados!$A$1:$ZZ$1, 0))</f>
        <v/>
      </c>
      <c r="B151">
        <f>INDEX(resultados!$A$2:$ZZ$442, 145, MATCH($B$2, resultados!$A$1:$ZZ$1, 0))</f>
        <v/>
      </c>
      <c r="C151">
        <f>INDEX(resultados!$A$2:$ZZ$442, 145, MATCH($B$3, resultados!$A$1:$ZZ$1, 0))</f>
        <v/>
      </c>
    </row>
    <row r="152">
      <c r="A152">
        <f>INDEX(resultados!$A$2:$ZZ$442, 146, MATCH($B$1, resultados!$A$1:$ZZ$1, 0))</f>
        <v/>
      </c>
      <c r="B152">
        <f>INDEX(resultados!$A$2:$ZZ$442, 146, MATCH($B$2, resultados!$A$1:$ZZ$1, 0))</f>
        <v/>
      </c>
      <c r="C152">
        <f>INDEX(resultados!$A$2:$ZZ$442, 146, MATCH($B$3, resultados!$A$1:$ZZ$1, 0))</f>
        <v/>
      </c>
    </row>
    <row r="153">
      <c r="A153">
        <f>INDEX(resultados!$A$2:$ZZ$442, 147, MATCH($B$1, resultados!$A$1:$ZZ$1, 0))</f>
        <v/>
      </c>
      <c r="B153">
        <f>INDEX(resultados!$A$2:$ZZ$442, 147, MATCH($B$2, resultados!$A$1:$ZZ$1, 0))</f>
        <v/>
      </c>
      <c r="C153">
        <f>INDEX(resultados!$A$2:$ZZ$442, 147, MATCH($B$3, resultados!$A$1:$ZZ$1, 0))</f>
        <v/>
      </c>
    </row>
    <row r="154">
      <c r="A154">
        <f>INDEX(resultados!$A$2:$ZZ$442, 148, MATCH($B$1, resultados!$A$1:$ZZ$1, 0))</f>
        <v/>
      </c>
      <c r="B154">
        <f>INDEX(resultados!$A$2:$ZZ$442, 148, MATCH($B$2, resultados!$A$1:$ZZ$1, 0))</f>
        <v/>
      </c>
      <c r="C154">
        <f>INDEX(resultados!$A$2:$ZZ$442, 148, MATCH($B$3, resultados!$A$1:$ZZ$1, 0))</f>
        <v/>
      </c>
    </row>
    <row r="155">
      <c r="A155">
        <f>INDEX(resultados!$A$2:$ZZ$442, 149, MATCH($B$1, resultados!$A$1:$ZZ$1, 0))</f>
        <v/>
      </c>
      <c r="B155">
        <f>INDEX(resultados!$A$2:$ZZ$442, 149, MATCH($B$2, resultados!$A$1:$ZZ$1, 0))</f>
        <v/>
      </c>
      <c r="C155">
        <f>INDEX(resultados!$A$2:$ZZ$442, 149, MATCH($B$3, resultados!$A$1:$ZZ$1, 0))</f>
        <v/>
      </c>
    </row>
    <row r="156">
      <c r="A156">
        <f>INDEX(resultados!$A$2:$ZZ$442, 150, MATCH($B$1, resultados!$A$1:$ZZ$1, 0))</f>
        <v/>
      </c>
      <c r="B156">
        <f>INDEX(resultados!$A$2:$ZZ$442, 150, MATCH($B$2, resultados!$A$1:$ZZ$1, 0))</f>
        <v/>
      </c>
      <c r="C156">
        <f>INDEX(resultados!$A$2:$ZZ$442, 150, MATCH($B$3, resultados!$A$1:$ZZ$1, 0))</f>
        <v/>
      </c>
    </row>
    <row r="157">
      <c r="A157">
        <f>INDEX(resultados!$A$2:$ZZ$442, 151, MATCH($B$1, resultados!$A$1:$ZZ$1, 0))</f>
        <v/>
      </c>
      <c r="B157">
        <f>INDEX(resultados!$A$2:$ZZ$442, 151, MATCH($B$2, resultados!$A$1:$ZZ$1, 0))</f>
        <v/>
      </c>
      <c r="C157">
        <f>INDEX(resultados!$A$2:$ZZ$442, 151, MATCH($B$3, resultados!$A$1:$ZZ$1, 0))</f>
        <v/>
      </c>
    </row>
    <row r="158">
      <c r="A158">
        <f>INDEX(resultados!$A$2:$ZZ$442, 152, MATCH($B$1, resultados!$A$1:$ZZ$1, 0))</f>
        <v/>
      </c>
      <c r="B158">
        <f>INDEX(resultados!$A$2:$ZZ$442, 152, MATCH($B$2, resultados!$A$1:$ZZ$1, 0))</f>
        <v/>
      </c>
      <c r="C158">
        <f>INDEX(resultados!$A$2:$ZZ$442, 152, MATCH($B$3, resultados!$A$1:$ZZ$1, 0))</f>
        <v/>
      </c>
    </row>
    <row r="159">
      <c r="A159">
        <f>INDEX(resultados!$A$2:$ZZ$442, 153, MATCH($B$1, resultados!$A$1:$ZZ$1, 0))</f>
        <v/>
      </c>
      <c r="B159">
        <f>INDEX(resultados!$A$2:$ZZ$442, 153, MATCH($B$2, resultados!$A$1:$ZZ$1, 0))</f>
        <v/>
      </c>
      <c r="C159">
        <f>INDEX(resultados!$A$2:$ZZ$442, 153, MATCH($B$3, resultados!$A$1:$ZZ$1, 0))</f>
        <v/>
      </c>
    </row>
    <row r="160">
      <c r="A160">
        <f>INDEX(resultados!$A$2:$ZZ$442, 154, MATCH($B$1, resultados!$A$1:$ZZ$1, 0))</f>
        <v/>
      </c>
      <c r="B160">
        <f>INDEX(resultados!$A$2:$ZZ$442, 154, MATCH($B$2, resultados!$A$1:$ZZ$1, 0))</f>
        <v/>
      </c>
      <c r="C160">
        <f>INDEX(resultados!$A$2:$ZZ$442, 154, MATCH($B$3, resultados!$A$1:$ZZ$1, 0))</f>
        <v/>
      </c>
    </row>
    <row r="161">
      <c r="A161">
        <f>INDEX(resultados!$A$2:$ZZ$442, 155, MATCH($B$1, resultados!$A$1:$ZZ$1, 0))</f>
        <v/>
      </c>
      <c r="B161">
        <f>INDEX(resultados!$A$2:$ZZ$442, 155, MATCH($B$2, resultados!$A$1:$ZZ$1, 0))</f>
        <v/>
      </c>
      <c r="C161">
        <f>INDEX(resultados!$A$2:$ZZ$442, 155, MATCH($B$3, resultados!$A$1:$ZZ$1, 0))</f>
        <v/>
      </c>
    </row>
    <row r="162">
      <c r="A162">
        <f>INDEX(resultados!$A$2:$ZZ$442, 156, MATCH($B$1, resultados!$A$1:$ZZ$1, 0))</f>
        <v/>
      </c>
      <c r="B162">
        <f>INDEX(resultados!$A$2:$ZZ$442, 156, MATCH($B$2, resultados!$A$1:$ZZ$1, 0))</f>
        <v/>
      </c>
      <c r="C162">
        <f>INDEX(resultados!$A$2:$ZZ$442, 156, MATCH($B$3, resultados!$A$1:$ZZ$1, 0))</f>
        <v/>
      </c>
    </row>
    <row r="163">
      <c r="A163">
        <f>INDEX(resultados!$A$2:$ZZ$442, 157, MATCH($B$1, resultados!$A$1:$ZZ$1, 0))</f>
        <v/>
      </c>
      <c r="B163">
        <f>INDEX(resultados!$A$2:$ZZ$442, 157, MATCH($B$2, resultados!$A$1:$ZZ$1, 0))</f>
        <v/>
      </c>
      <c r="C163">
        <f>INDEX(resultados!$A$2:$ZZ$442, 157, MATCH($B$3, resultados!$A$1:$ZZ$1, 0))</f>
        <v/>
      </c>
    </row>
    <row r="164">
      <c r="A164">
        <f>INDEX(resultados!$A$2:$ZZ$442, 158, MATCH($B$1, resultados!$A$1:$ZZ$1, 0))</f>
        <v/>
      </c>
      <c r="B164">
        <f>INDEX(resultados!$A$2:$ZZ$442, 158, MATCH($B$2, resultados!$A$1:$ZZ$1, 0))</f>
        <v/>
      </c>
      <c r="C164">
        <f>INDEX(resultados!$A$2:$ZZ$442, 158, MATCH($B$3, resultados!$A$1:$ZZ$1, 0))</f>
        <v/>
      </c>
    </row>
    <row r="165">
      <c r="A165">
        <f>INDEX(resultados!$A$2:$ZZ$442, 159, MATCH($B$1, resultados!$A$1:$ZZ$1, 0))</f>
        <v/>
      </c>
      <c r="B165">
        <f>INDEX(resultados!$A$2:$ZZ$442, 159, MATCH($B$2, resultados!$A$1:$ZZ$1, 0))</f>
        <v/>
      </c>
      <c r="C165">
        <f>INDEX(resultados!$A$2:$ZZ$442, 159, MATCH($B$3, resultados!$A$1:$ZZ$1, 0))</f>
        <v/>
      </c>
    </row>
    <row r="166">
      <c r="A166">
        <f>INDEX(resultados!$A$2:$ZZ$442, 160, MATCH($B$1, resultados!$A$1:$ZZ$1, 0))</f>
        <v/>
      </c>
      <c r="B166">
        <f>INDEX(resultados!$A$2:$ZZ$442, 160, MATCH($B$2, resultados!$A$1:$ZZ$1, 0))</f>
        <v/>
      </c>
      <c r="C166">
        <f>INDEX(resultados!$A$2:$ZZ$442, 160, MATCH($B$3, resultados!$A$1:$ZZ$1, 0))</f>
        <v/>
      </c>
    </row>
    <row r="167">
      <c r="A167">
        <f>INDEX(resultados!$A$2:$ZZ$442, 161, MATCH($B$1, resultados!$A$1:$ZZ$1, 0))</f>
        <v/>
      </c>
      <c r="B167">
        <f>INDEX(resultados!$A$2:$ZZ$442, 161, MATCH($B$2, resultados!$A$1:$ZZ$1, 0))</f>
        <v/>
      </c>
      <c r="C167">
        <f>INDEX(resultados!$A$2:$ZZ$442, 161, MATCH($B$3, resultados!$A$1:$ZZ$1, 0))</f>
        <v/>
      </c>
    </row>
    <row r="168">
      <c r="A168">
        <f>INDEX(resultados!$A$2:$ZZ$442, 162, MATCH($B$1, resultados!$A$1:$ZZ$1, 0))</f>
        <v/>
      </c>
      <c r="B168">
        <f>INDEX(resultados!$A$2:$ZZ$442, 162, MATCH($B$2, resultados!$A$1:$ZZ$1, 0))</f>
        <v/>
      </c>
      <c r="C168">
        <f>INDEX(resultados!$A$2:$ZZ$442, 162, MATCH($B$3, resultados!$A$1:$ZZ$1, 0))</f>
        <v/>
      </c>
    </row>
    <row r="169">
      <c r="A169">
        <f>INDEX(resultados!$A$2:$ZZ$442, 163, MATCH($B$1, resultados!$A$1:$ZZ$1, 0))</f>
        <v/>
      </c>
      <c r="B169">
        <f>INDEX(resultados!$A$2:$ZZ$442, 163, MATCH($B$2, resultados!$A$1:$ZZ$1, 0))</f>
        <v/>
      </c>
      <c r="C169">
        <f>INDEX(resultados!$A$2:$ZZ$442, 163, MATCH($B$3, resultados!$A$1:$ZZ$1, 0))</f>
        <v/>
      </c>
    </row>
    <row r="170">
      <c r="A170">
        <f>INDEX(resultados!$A$2:$ZZ$442, 164, MATCH($B$1, resultados!$A$1:$ZZ$1, 0))</f>
        <v/>
      </c>
      <c r="B170">
        <f>INDEX(resultados!$A$2:$ZZ$442, 164, MATCH($B$2, resultados!$A$1:$ZZ$1, 0))</f>
        <v/>
      </c>
      <c r="C170">
        <f>INDEX(resultados!$A$2:$ZZ$442, 164, MATCH($B$3, resultados!$A$1:$ZZ$1, 0))</f>
        <v/>
      </c>
    </row>
    <row r="171">
      <c r="A171">
        <f>INDEX(resultados!$A$2:$ZZ$442, 165, MATCH($B$1, resultados!$A$1:$ZZ$1, 0))</f>
        <v/>
      </c>
      <c r="B171">
        <f>INDEX(resultados!$A$2:$ZZ$442, 165, MATCH($B$2, resultados!$A$1:$ZZ$1, 0))</f>
        <v/>
      </c>
      <c r="C171">
        <f>INDEX(resultados!$A$2:$ZZ$442, 165, MATCH($B$3, resultados!$A$1:$ZZ$1, 0))</f>
        <v/>
      </c>
    </row>
    <row r="172">
      <c r="A172">
        <f>INDEX(resultados!$A$2:$ZZ$442, 166, MATCH($B$1, resultados!$A$1:$ZZ$1, 0))</f>
        <v/>
      </c>
      <c r="B172">
        <f>INDEX(resultados!$A$2:$ZZ$442, 166, MATCH($B$2, resultados!$A$1:$ZZ$1, 0))</f>
        <v/>
      </c>
      <c r="C172">
        <f>INDEX(resultados!$A$2:$ZZ$442, 166, MATCH($B$3, resultados!$A$1:$ZZ$1, 0))</f>
        <v/>
      </c>
    </row>
    <row r="173">
      <c r="A173">
        <f>INDEX(resultados!$A$2:$ZZ$442, 167, MATCH($B$1, resultados!$A$1:$ZZ$1, 0))</f>
        <v/>
      </c>
      <c r="B173">
        <f>INDEX(resultados!$A$2:$ZZ$442, 167, MATCH($B$2, resultados!$A$1:$ZZ$1, 0))</f>
        <v/>
      </c>
      <c r="C173">
        <f>INDEX(resultados!$A$2:$ZZ$442, 167, MATCH($B$3, resultados!$A$1:$ZZ$1, 0))</f>
        <v/>
      </c>
    </row>
    <row r="174">
      <c r="A174">
        <f>INDEX(resultados!$A$2:$ZZ$442, 168, MATCH($B$1, resultados!$A$1:$ZZ$1, 0))</f>
        <v/>
      </c>
      <c r="B174">
        <f>INDEX(resultados!$A$2:$ZZ$442, 168, MATCH($B$2, resultados!$A$1:$ZZ$1, 0))</f>
        <v/>
      </c>
      <c r="C174">
        <f>INDEX(resultados!$A$2:$ZZ$442, 168, MATCH($B$3, resultados!$A$1:$ZZ$1, 0))</f>
        <v/>
      </c>
    </row>
    <row r="175">
      <c r="A175">
        <f>INDEX(resultados!$A$2:$ZZ$442, 169, MATCH($B$1, resultados!$A$1:$ZZ$1, 0))</f>
        <v/>
      </c>
      <c r="B175">
        <f>INDEX(resultados!$A$2:$ZZ$442, 169, MATCH($B$2, resultados!$A$1:$ZZ$1, 0))</f>
        <v/>
      </c>
      <c r="C175">
        <f>INDEX(resultados!$A$2:$ZZ$442, 169, MATCH($B$3, resultados!$A$1:$ZZ$1, 0))</f>
        <v/>
      </c>
    </row>
    <row r="176">
      <c r="A176">
        <f>INDEX(resultados!$A$2:$ZZ$442, 170, MATCH($B$1, resultados!$A$1:$ZZ$1, 0))</f>
        <v/>
      </c>
      <c r="B176">
        <f>INDEX(resultados!$A$2:$ZZ$442, 170, MATCH($B$2, resultados!$A$1:$ZZ$1, 0))</f>
        <v/>
      </c>
      <c r="C176">
        <f>INDEX(resultados!$A$2:$ZZ$442, 170, MATCH($B$3, resultados!$A$1:$ZZ$1, 0))</f>
        <v/>
      </c>
    </row>
    <row r="177">
      <c r="A177">
        <f>INDEX(resultados!$A$2:$ZZ$442, 171, MATCH($B$1, resultados!$A$1:$ZZ$1, 0))</f>
        <v/>
      </c>
      <c r="B177">
        <f>INDEX(resultados!$A$2:$ZZ$442, 171, MATCH($B$2, resultados!$A$1:$ZZ$1, 0))</f>
        <v/>
      </c>
      <c r="C177">
        <f>INDEX(resultados!$A$2:$ZZ$442, 171, MATCH($B$3, resultados!$A$1:$ZZ$1, 0))</f>
        <v/>
      </c>
    </row>
    <row r="178">
      <c r="A178">
        <f>INDEX(resultados!$A$2:$ZZ$442, 172, MATCH($B$1, resultados!$A$1:$ZZ$1, 0))</f>
        <v/>
      </c>
      <c r="B178">
        <f>INDEX(resultados!$A$2:$ZZ$442, 172, MATCH($B$2, resultados!$A$1:$ZZ$1, 0))</f>
        <v/>
      </c>
      <c r="C178">
        <f>INDEX(resultados!$A$2:$ZZ$442, 172, MATCH($B$3, resultados!$A$1:$ZZ$1, 0))</f>
        <v/>
      </c>
    </row>
    <row r="179">
      <c r="A179">
        <f>INDEX(resultados!$A$2:$ZZ$442, 173, MATCH($B$1, resultados!$A$1:$ZZ$1, 0))</f>
        <v/>
      </c>
      <c r="B179">
        <f>INDEX(resultados!$A$2:$ZZ$442, 173, MATCH($B$2, resultados!$A$1:$ZZ$1, 0))</f>
        <v/>
      </c>
      <c r="C179">
        <f>INDEX(resultados!$A$2:$ZZ$442, 173, MATCH($B$3, resultados!$A$1:$ZZ$1, 0))</f>
        <v/>
      </c>
    </row>
    <row r="180">
      <c r="A180">
        <f>INDEX(resultados!$A$2:$ZZ$442, 174, MATCH($B$1, resultados!$A$1:$ZZ$1, 0))</f>
        <v/>
      </c>
      <c r="B180">
        <f>INDEX(resultados!$A$2:$ZZ$442, 174, MATCH($B$2, resultados!$A$1:$ZZ$1, 0))</f>
        <v/>
      </c>
      <c r="C180">
        <f>INDEX(resultados!$A$2:$ZZ$442, 174, MATCH($B$3, resultados!$A$1:$ZZ$1, 0))</f>
        <v/>
      </c>
    </row>
    <row r="181">
      <c r="A181">
        <f>INDEX(resultados!$A$2:$ZZ$442, 175, MATCH($B$1, resultados!$A$1:$ZZ$1, 0))</f>
        <v/>
      </c>
      <c r="B181">
        <f>INDEX(resultados!$A$2:$ZZ$442, 175, MATCH($B$2, resultados!$A$1:$ZZ$1, 0))</f>
        <v/>
      </c>
      <c r="C181">
        <f>INDEX(resultados!$A$2:$ZZ$442, 175, MATCH($B$3, resultados!$A$1:$ZZ$1, 0))</f>
        <v/>
      </c>
    </row>
    <row r="182">
      <c r="A182">
        <f>INDEX(resultados!$A$2:$ZZ$442, 176, MATCH($B$1, resultados!$A$1:$ZZ$1, 0))</f>
        <v/>
      </c>
      <c r="B182">
        <f>INDEX(resultados!$A$2:$ZZ$442, 176, MATCH($B$2, resultados!$A$1:$ZZ$1, 0))</f>
        <v/>
      </c>
      <c r="C182">
        <f>INDEX(resultados!$A$2:$ZZ$442, 176, MATCH($B$3, resultados!$A$1:$ZZ$1, 0))</f>
        <v/>
      </c>
    </row>
    <row r="183">
      <c r="A183">
        <f>INDEX(resultados!$A$2:$ZZ$442, 177, MATCH($B$1, resultados!$A$1:$ZZ$1, 0))</f>
        <v/>
      </c>
      <c r="B183">
        <f>INDEX(resultados!$A$2:$ZZ$442, 177, MATCH($B$2, resultados!$A$1:$ZZ$1, 0))</f>
        <v/>
      </c>
      <c r="C183">
        <f>INDEX(resultados!$A$2:$ZZ$442, 177, MATCH($B$3, resultados!$A$1:$ZZ$1, 0))</f>
        <v/>
      </c>
    </row>
    <row r="184">
      <c r="A184">
        <f>INDEX(resultados!$A$2:$ZZ$442, 178, MATCH($B$1, resultados!$A$1:$ZZ$1, 0))</f>
        <v/>
      </c>
      <c r="B184">
        <f>INDEX(resultados!$A$2:$ZZ$442, 178, MATCH($B$2, resultados!$A$1:$ZZ$1, 0))</f>
        <v/>
      </c>
      <c r="C184">
        <f>INDEX(resultados!$A$2:$ZZ$442, 178, MATCH($B$3, resultados!$A$1:$ZZ$1, 0))</f>
        <v/>
      </c>
    </row>
    <row r="185">
      <c r="A185">
        <f>INDEX(resultados!$A$2:$ZZ$442, 179, MATCH($B$1, resultados!$A$1:$ZZ$1, 0))</f>
        <v/>
      </c>
      <c r="B185">
        <f>INDEX(resultados!$A$2:$ZZ$442, 179, MATCH($B$2, resultados!$A$1:$ZZ$1, 0))</f>
        <v/>
      </c>
      <c r="C185">
        <f>INDEX(resultados!$A$2:$ZZ$442, 179, MATCH($B$3, resultados!$A$1:$ZZ$1, 0))</f>
        <v/>
      </c>
    </row>
    <row r="186">
      <c r="A186">
        <f>INDEX(resultados!$A$2:$ZZ$442, 180, MATCH($B$1, resultados!$A$1:$ZZ$1, 0))</f>
        <v/>
      </c>
      <c r="B186">
        <f>INDEX(resultados!$A$2:$ZZ$442, 180, MATCH($B$2, resultados!$A$1:$ZZ$1, 0))</f>
        <v/>
      </c>
      <c r="C186">
        <f>INDEX(resultados!$A$2:$ZZ$442, 180, MATCH($B$3, resultados!$A$1:$ZZ$1, 0))</f>
        <v/>
      </c>
    </row>
    <row r="187">
      <c r="A187">
        <f>INDEX(resultados!$A$2:$ZZ$442, 181, MATCH($B$1, resultados!$A$1:$ZZ$1, 0))</f>
        <v/>
      </c>
      <c r="B187">
        <f>INDEX(resultados!$A$2:$ZZ$442, 181, MATCH($B$2, resultados!$A$1:$ZZ$1, 0))</f>
        <v/>
      </c>
      <c r="C187">
        <f>INDEX(resultados!$A$2:$ZZ$442, 181, MATCH($B$3, resultados!$A$1:$ZZ$1, 0))</f>
        <v/>
      </c>
    </row>
    <row r="188">
      <c r="A188">
        <f>INDEX(resultados!$A$2:$ZZ$442, 182, MATCH($B$1, resultados!$A$1:$ZZ$1, 0))</f>
        <v/>
      </c>
      <c r="B188">
        <f>INDEX(resultados!$A$2:$ZZ$442, 182, MATCH($B$2, resultados!$A$1:$ZZ$1, 0))</f>
        <v/>
      </c>
      <c r="C188">
        <f>INDEX(resultados!$A$2:$ZZ$442, 182, MATCH($B$3, resultados!$A$1:$ZZ$1, 0))</f>
        <v/>
      </c>
    </row>
    <row r="189">
      <c r="A189">
        <f>INDEX(resultados!$A$2:$ZZ$442, 183, MATCH($B$1, resultados!$A$1:$ZZ$1, 0))</f>
        <v/>
      </c>
      <c r="B189">
        <f>INDEX(resultados!$A$2:$ZZ$442, 183, MATCH($B$2, resultados!$A$1:$ZZ$1, 0))</f>
        <v/>
      </c>
      <c r="C189">
        <f>INDEX(resultados!$A$2:$ZZ$442, 183, MATCH($B$3, resultados!$A$1:$ZZ$1, 0))</f>
        <v/>
      </c>
    </row>
    <row r="190">
      <c r="A190">
        <f>INDEX(resultados!$A$2:$ZZ$442, 184, MATCH($B$1, resultados!$A$1:$ZZ$1, 0))</f>
        <v/>
      </c>
      <c r="B190">
        <f>INDEX(resultados!$A$2:$ZZ$442, 184, MATCH($B$2, resultados!$A$1:$ZZ$1, 0))</f>
        <v/>
      </c>
      <c r="C190">
        <f>INDEX(resultados!$A$2:$ZZ$442, 184, MATCH($B$3, resultados!$A$1:$ZZ$1, 0))</f>
        <v/>
      </c>
    </row>
    <row r="191">
      <c r="A191">
        <f>INDEX(resultados!$A$2:$ZZ$442, 185, MATCH($B$1, resultados!$A$1:$ZZ$1, 0))</f>
        <v/>
      </c>
      <c r="B191">
        <f>INDEX(resultados!$A$2:$ZZ$442, 185, MATCH($B$2, resultados!$A$1:$ZZ$1, 0))</f>
        <v/>
      </c>
      <c r="C191">
        <f>INDEX(resultados!$A$2:$ZZ$442, 185, MATCH($B$3, resultados!$A$1:$ZZ$1, 0))</f>
        <v/>
      </c>
    </row>
    <row r="192">
      <c r="A192">
        <f>INDEX(resultados!$A$2:$ZZ$442, 186, MATCH($B$1, resultados!$A$1:$ZZ$1, 0))</f>
        <v/>
      </c>
      <c r="B192">
        <f>INDEX(resultados!$A$2:$ZZ$442, 186, MATCH($B$2, resultados!$A$1:$ZZ$1, 0))</f>
        <v/>
      </c>
      <c r="C192">
        <f>INDEX(resultados!$A$2:$ZZ$442, 186, MATCH($B$3, resultados!$A$1:$ZZ$1, 0))</f>
        <v/>
      </c>
    </row>
    <row r="193">
      <c r="A193">
        <f>INDEX(resultados!$A$2:$ZZ$442, 187, MATCH($B$1, resultados!$A$1:$ZZ$1, 0))</f>
        <v/>
      </c>
      <c r="B193">
        <f>INDEX(resultados!$A$2:$ZZ$442, 187, MATCH($B$2, resultados!$A$1:$ZZ$1, 0))</f>
        <v/>
      </c>
      <c r="C193">
        <f>INDEX(resultados!$A$2:$ZZ$442, 187, MATCH($B$3, resultados!$A$1:$ZZ$1, 0))</f>
        <v/>
      </c>
    </row>
    <row r="194">
      <c r="A194">
        <f>INDEX(resultados!$A$2:$ZZ$442, 188, MATCH($B$1, resultados!$A$1:$ZZ$1, 0))</f>
        <v/>
      </c>
      <c r="B194">
        <f>INDEX(resultados!$A$2:$ZZ$442, 188, MATCH($B$2, resultados!$A$1:$ZZ$1, 0))</f>
        <v/>
      </c>
      <c r="C194">
        <f>INDEX(resultados!$A$2:$ZZ$442, 188, MATCH($B$3, resultados!$A$1:$ZZ$1, 0))</f>
        <v/>
      </c>
    </row>
    <row r="195">
      <c r="A195">
        <f>INDEX(resultados!$A$2:$ZZ$442, 189, MATCH($B$1, resultados!$A$1:$ZZ$1, 0))</f>
        <v/>
      </c>
      <c r="B195">
        <f>INDEX(resultados!$A$2:$ZZ$442, 189, MATCH($B$2, resultados!$A$1:$ZZ$1, 0))</f>
        <v/>
      </c>
      <c r="C195">
        <f>INDEX(resultados!$A$2:$ZZ$442, 189, MATCH($B$3, resultados!$A$1:$ZZ$1, 0))</f>
        <v/>
      </c>
    </row>
    <row r="196">
      <c r="A196">
        <f>INDEX(resultados!$A$2:$ZZ$442, 190, MATCH($B$1, resultados!$A$1:$ZZ$1, 0))</f>
        <v/>
      </c>
      <c r="B196">
        <f>INDEX(resultados!$A$2:$ZZ$442, 190, MATCH($B$2, resultados!$A$1:$ZZ$1, 0))</f>
        <v/>
      </c>
      <c r="C196">
        <f>INDEX(resultados!$A$2:$ZZ$442, 190, MATCH($B$3, resultados!$A$1:$ZZ$1, 0))</f>
        <v/>
      </c>
    </row>
    <row r="197">
      <c r="A197">
        <f>INDEX(resultados!$A$2:$ZZ$442, 191, MATCH($B$1, resultados!$A$1:$ZZ$1, 0))</f>
        <v/>
      </c>
      <c r="B197">
        <f>INDEX(resultados!$A$2:$ZZ$442, 191, MATCH($B$2, resultados!$A$1:$ZZ$1, 0))</f>
        <v/>
      </c>
      <c r="C197">
        <f>INDEX(resultados!$A$2:$ZZ$442, 191, MATCH($B$3, resultados!$A$1:$ZZ$1, 0))</f>
        <v/>
      </c>
    </row>
    <row r="198">
      <c r="A198">
        <f>INDEX(resultados!$A$2:$ZZ$442, 192, MATCH($B$1, resultados!$A$1:$ZZ$1, 0))</f>
        <v/>
      </c>
      <c r="B198">
        <f>INDEX(resultados!$A$2:$ZZ$442, 192, MATCH($B$2, resultados!$A$1:$ZZ$1, 0))</f>
        <v/>
      </c>
      <c r="C198">
        <f>INDEX(resultados!$A$2:$ZZ$442, 192, MATCH($B$3, resultados!$A$1:$ZZ$1, 0))</f>
        <v/>
      </c>
    </row>
    <row r="199">
      <c r="A199">
        <f>INDEX(resultados!$A$2:$ZZ$442, 193, MATCH($B$1, resultados!$A$1:$ZZ$1, 0))</f>
        <v/>
      </c>
      <c r="B199">
        <f>INDEX(resultados!$A$2:$ZZ$442, 193, MATCH($B$2, resultados!$A$1:$ZZ$1, 0))</f>
        <v/>
      </c>
      <c r="C199">
        <f>INDEX(resultados!$A$2:$ZZ$442, 193, MATCH($B$3, resultados!$A$1:$ZZ$1, 0))</f>
        <v/>
      </c>
    </row>
    <row r="200">
      <c r="A200">
        <f>INDEX(resultados!$A$2:$ZZ$442, 194, MATCH($B$1, resultados!$A$1:$ZZ$1, 0))</f>
        <v/>
      </c>
      <c r="B200">
        <f>INDEX(resultados!$A$2:$ZZ$442, 194, MATCH($B$2, resultados!$A$1:$ZZ$1, 0))</f>
        <v/>
      </c>
      <c r="C200">
        <f>INDEX(resultados!$A$2:$ZZ$442, 194, MATCH($B$3, resultados!$A$1:$ZZ$1, 0))</f>
        <v/>
      </c>
    </row>
    <row r="201">
      <c r="A201">
        <f>INDEX(resultados!$A$2:$ZZ$442, 195, MATCH($B$1, resultados!$A$1:$ZZ$1, 0))</f>
        <v/>
      </c>
      <c r="B201">
        <f>INDEX(resultados!$A$2:$ZZ$442, 195, MATCH($B$2, resultados!$A$1:$ZZ$1, 0))</f>
        <v/>
      </c>
      <c r="C201">
        <f>INDEX(resultados!$A$2:$ZZ$442, 195, MATCH($B$3, resultados!$A$1:$ZZ$1, 0))</f>
        <v/>
      </c>
    </row>
    <row r="202">
      <c r="A202">
        <f>INDEX(resultados!$A$2:$ZZ$442, 196, MATCH($B$1, resultados!$A$1:$ZZ$1, 0))</f>
        <v/>
      </c>
      <c r="B202">
        <f>INDEX(resultados!$A$2:$ZZ$442, 196, MATCH($B$2, resultados!$A$1:$ZZ$1, 0))</f>
        <v/>
      </c>
      <c r="C202">
        <f>INDEX(resultados!$A$2:$ZZ$442, 196, MATCH($B$3, resultados!$A$1:$ZZ$1, 0))</f>
        <v/>
      </c>
    </row>
    <row r="203">
      <c r="A203">
        <f>INDEX(resultados!$A$2:$ZZ$442, 197, MATCH($B$1, resultados!$A$1:$ZZ$1, 0))</f>
        <v/>
      </c>
      <c r="B203">
        <f>INDEX(resultados!$A$2:$ZZ$442, 197, MATCH($B$2, resultados!$A$1:$ZZ$1, 0))</f>
        <v/>
      </c>
      <c r="C203">
        <f>INDEX(resultados!$A$2:$ZZ$442, 197, MATCH($B$3, resultados!$A$1:$ZZ$1, 0))</f>
        <v/>
      </c>
    </row>
    <row r="204">
      <c r="A204">
        <f>INDEX(resultados!$A$2:$ZZ$442, 198, MATCH($B$1, resultados!$A$1:$ZZ$1, 0))</f>
        <v/>
      </c>
      <c r="B204">
        <f>INDEX(resultados!$A$2:$ZZ$442, 198, MATCH($B$2, resultados!$A$1:$ZZ$1, 0))</f>
        <v/>
      </c>
      <c r="C204">
        <f>INDEX(resultados!$A$2:$ZZ$442, 198, MATCH($B$3, resultados!$A$1:$ZZ$1, 0))</f>
        <v/>
      </c>
    </row>
    <row r="205">
      <c r="A205">
        <f>INDEX(resultados!$A$2:$ZZ$442, 199, MATCH($B$1, resultados!$A$1:$ZZ$1, 0))</f>
        <v/>
      </c>
      <c r="B205">
        <f>INDEX(resultados!$A$2:$ZZ$442, 199, MATCH($B$2, resultados!$A$1:$ZZ$1, 0))</f>
        <v/>
      </c>
      <c r="C205">
        <f>INDEX(resultados!$A$2:$ZZ$442, 199, MATCH($B$3, resultados!$A$1:$ZZ$1, 0))</f>
        <v/>
      </c>
    </row>
    <row r="206">
      <c r="A206">
        <f>INDEX(resultados!$A$2:$ZZ$442, 200, MATCH($B$1, resultados!$A$1:$ZZ$1, 0))</f>
        <v/>
      </c>
      <c r="B206">
        <f>INDEX(resultados!$A$2:$ZZ$442, 200, MATCH($B$2, resultados!$A$1:$ZZ$1, 0))</f>
        <v/>
      </c>
      <c r="C206">
        <f>INDEX(resultados!$A$2:$ZZ$442, 200, MATCH($B$3, resultados!$A$1:$ZZ$1, 0))</f>
        <v/>
      </c>
    </row>
    <row r="207">
      <c r="A207">
        <f>INDEX(resultados!$A$2:$ZZ$442, 201, MATCH($B$1, resultados!$A$1:$ZZ$1, 0))</f>
        <v/>
      </c>
      <c r="B207">
        <f>INDEX(resultados!$A$2:$ZZ$442, 201, MATCH($B$2, resultados!$A$1:$ZZ$1, 0))</f>
        <v/>
      </c>
      <c r="C207">
        <f>INDEX(resultados!$A$2:$ZZ$442, 201, MATCH($B$3, resultados!$A$1:$ZZ$1, 0))</f>
        <v/>
      </c>
    </row>
    <row r="208">
      <c r="A208">
        <f>INDEX(resultados!$A$2:$ZZ$442, 202, MATCH($B$1, resultados!$A$1:$ZZ$1, 0))</f>
        <v/>
      </c>
      <c r="B208">
        <f>INDEX(resultados!$A$2:$ZZ$442, 202, MATCH($B$2, resultados!$A$1:$ZZ$1, 0))</f>
        <v/>
      </c>
      <c r="C208">
        <f>INDEX(resultados!$A$2:$ZZ$442, 202, MATCH($B$3, resultados!$A$1:$ZZ$1, 0))</f>
        <v/>
      </c>
    </row>
    <row r="209">
      <c r="A209">
        <f>INDEX(resultados!$A$2:$ZZ$442, 203, MATCH($B$1, resultados!$A$1:$ZZ$1, 0))</f>
        <v/>
      </c>
      <c r="B209">
        <f>INDEX(resultados!$A$2:$ZZ$442, 203, MATCH($B$2, resultados!$A$1:$ZZ$1, 0))</f>
        <v/>
      </c>
      <c r="C209">
        <f>INDEX(resultados!$A$2:$ZZ$442, 203, MATCH($B$3, resultados!$A$1:$ZZ$1, 0))</f>
        <v/>
      </c>
    </row>
    <row r="210">
      <c r="A210">
        <f>INDEX(resultados!$A$2:$ZZ$442, 204, MATCH($B$1, resultados!$A$1:$ZZ$1, 0))</f>
        <v/>
      </c>
      <c r="B210">
        <f>INDEX(resultados!$A$2:$ZZ$442, 204, MATCH($B$2, resultados!$A$1:$ZZ$1, 0))</f>
        <v/>
      </c>
      <c r="C210">
        <f>INDEX(resultados!$A$2:$ZZ$442, 204, MATCH($B$3, resultados!$A$1:$ZZ$1, 0))</f>
        <v/>
      </c>
    </row>
    <row r="211">
      <c r="A211">
        <f>INDEX(resultados!$A$2:$ZZ$442, 205, MATCH($B$1, resultados!$A$1:$ZZ$1, 0))</f>
        <v/>
      </c>
      <c r="B211">
        <f>INDEX(resultados!$A$2:$ZZ$442, 205, MATCH($B$2, resultados!$A$1:$ZZ$1, 0))</f>
        <v/>
      </c>
      <c r="C211">
        <f>INDEX(resultados!$A$2:$ZZ$442, 205, MATCH($B$3, resultados!$A$1:$ZZ$1, 0))</f>
        <v/>
      </c>
    </row>
    <row r="212">
      <c r="A212">
        <f>INDEX(resultados!$A$2:$ZZ$442, 206, MATCH($B$1, resultados!$A$1:$ZZ$1, 0))</f>
        <v/>
      </c>
      <c r="B212">
        <f>INDEX(resultados!$A$2:$ZZ$442, 206, MATCH($B$2, resultados!$A$1:$ZZ$1, 0))</f>
        <v/>
      </c>
      <c r="C212">
        <f>INDEX(resultados!$A$2:$ZZ$442, 206, MATCH($B$3, resultados!$A$1:$ZZ$1, 0))</f>
        <v/>
      </c>
    </row>
    <row r="213">
      <c r="A213">
        <f>INDEX(resultados!$A$2:$ZZ$442, 207, MATCH($B$1, resultados!$A$1:$ZZ$1, 0))</f>
        <v/>
      </c>
      <c r="B213">
        <f>INDEX(resultados!$A$2:$ZZ$442, 207, MATCH($B$2, resultados!$A$1:$ZZ$1, 0))</f>
        <v/>
      </c>
      <c r="C213">
        <f>INDEX(resultados!$A$2:$ZZ$442, 207, MATCH($B$3, resultados!$A$1:$ZZ$1, 0))</f>
        <v/>
      </c>
    </row>
    <row r="214">
      <c r="A214">
        <f>INDEX(resultados!$A$2:$ZZ$442, 208, MATCH($B$1, resultados!$A$1:$ZZ$1, 0))</f>
        <v/>
      </c>
      <c r="B214">
        <f>INDEX(resultados!$A$2:$ZZ$442, 208, MATCH($B$2, resultados!$A$1:$ZZ$1, 0))</f>
        <v/>
      </c>
      <c r="C214">
        <f>INDEX(resultados!$A$2:$ZZ$442, 208, MATCH($B$3, resultados!$A$1:$ZZ$1, 0))</f>
        <v/>
      </c>
    </row>
    <row r="215">
      <c r="A215">
        <f>INDEX(resultados!$A$2:$ZZ$442, 209, MATCH($B$1, resultados!$A$1:$ZZ$1, 0))</f>
        <v/>
      </c>
      <c r="B215">
        <f>INDEX(resultados!$A$2:$ZZ$442, 209, MATCH($B$2, resultados!$A$1:$ZZ$1, 0))</f>
        <v/>
      </c>
      <c r="C215">
        <f>INDEX(resultados!$A$2:$ZZ$442, 209, MATCH($B$3, resultados!$A$1:$ZZ$1, 0))</f>
        <v/>
      </c>
    </row>
    <row r="216">
      <c r="A216">
        <f>INDEX(resultados!$A$2:$ZZ$442, 210, MATCH($B$1, resultados!$A$1:$ZZ$1, 0))</f>
        <v/>
      </c>
      <c r="B216">
        <f>INDEX(resultados!$A$2:$ZZ$442, 210, MATCH($B$2, resultados!$A$1:$ZZ$1, 0))</f>
        <v/>
      </c>
      <c r="C216">
        <f>INDEX(resultados!$A$2:$ZZ$442, 210, MATCH($B$3, resultados!$A$1:$ZZ$1, 0))</f>
        <v/>
      </c>
    </row>
    <row r="217">
      <c r="A217">
        <f>INDEX(resultados!$A$2:$ZZ$442, 211, MATCH($B$1, resultados!$A$1:$ZZ$1, 0))</f>
        <v/>
      </c>
      <c r="B217">
        <f>INDEX(resultados!$A$2:$ZZ$442, 211, MATCH($B$2, resultados!$A$1:$ZZ$1, 0))</f>
        <v/>
      </c>
      <c r="C217">
        <f>INDEX(resultados!$A$2:$ZZ$442, 211, MATCH($B$3, resultados!$A$1:$ZZ$1, 0))</f>
        <v/>
      </c>
    </row>
    <row r="218">
      <c r="A218">
        <f>INDEX(resultados!$A$2:$ZZ$442, 212, MATCH($B$1, resultados!$A$1:$ZZ$1, 0))</f>
        <v/>
      </c>
      <c r="B218">
        <f>INDEX(resultados!$A$2:$ZZ$442, 212, MATCH($B$2, resultados!$A$1:$ZZ$1, 0))</f>
        <v/>
      </c>
      <c r="C218">
        <f>INDEX(resultados!$A$2:$ZZ$442, 212, MATCH($B$3, resultados!$A$1:$ZZ$1, 0))</f>
        <v/>
      </c>
    </row>
    <row r="219">
      <c r="A219">
        <f>INDEX(resultados!$A$2:$ZZ$442, 213, MATCH($B$1, resultados!$A$1:$ZZ$1, 0))</f>
        <v/>
      </c>
      <c r="B219">
        <f>INDEX(resultados!$A$2:$ZZ$442, 213, MATCH($B$2, resultados!$A$1:$ZZ$1, 0))</f>
        <v/>
      </c>
      <c r="C219">
        <f>INDEX(resultados!$A$2:$ZZ$442, 213, MATCH($B$3, resultados!$A$1:$ZZ$1, 0))</f>
        <v/>
      </c>
    </row>
    <row r="220">
      <c r="A220">
        <f>INDEX(resultados!$A$2:$ZZ$442, 214, MATCH($B$1, resultados!$A$1:$ZZ$1, 0))</f>
        <v/>
      </c>
      <c r="B220">
        <f>INDEX(resultados!$A$2:$ZZ$442, 214, MATCH($B$2, resultados!$A$1:$ZZ$1, 0))</f>
        <v/>
      </c>
      <c r="C220">
        <f>INDEX(resultados!$A$2:$ZZ$442, 214, MATCH($B$3, resultados!$A$1:$ZZ$1, 0))</f>
        <v/>
      </c>
    </row>
    <row r="221">
      <c r="A221">
        <f>INDEX(resultados!$A$2:$ZZ$442, 215, MATCH($B$1, resultados!$A$1:$ZZ$1, 0))</f>
        <v/>
      </c>
      <c r="B221">
        <f>INDEX(resultados!$A$2:$ZZ$442, 215, MATCH($B$2, resultados!$A$1:$ZZ$1, 0))</f>
        <v/>
      </c>
      <c r="C221">
        <f>INDEX(resultados!$A$2:$ZZ$442, 215, MATCH($B$3, resultados!$A$1:$ZZ$1, 0))</f>
        <v/>
      </c>
    </row>
    <row r="222">
      <c r="A222">
        <f>INDEX(resultados!$A$2:$ZZ$442, 216, MATCH($B$1, resultados!$A$1:$ZZ$1, 0))</f>
        <v/>
      </c>
      <c r="B222">
        <f>INDEX(resultados!$A$2:$ZZ$442, 216, MATCH($B$2, resultados!$A$1:$ZZ$1, 0))</f>
        <v/>
      </c>
      <c r="C222">
        <f>INDEX(resultados!$A$2:$ZZ$442, 216, MATCH($B$3, resultados!$A$1:$ZZ$1, 0))</f>
        <v/>
      </c>
    </row>
    <row r="223">
      <c r="A223">
        <f>INDEX(resultados!$A$2:$ZZ$442, 217, MATCH($B$1, resultados!$A$1:$ZZ$1, 0))</f>
        <v/>
      </c>
      <c r="B223">
        <f>INDEX(resultados!$A$2:$ZZ$442, 217, MATCH($B$2, resultados!$A$1:$ZZ$1, 0))</f>
        <v/>
      </c>
      <c r="C223">
        <f>INDEX(resultados!$A$2:$ZZ$442, 217, MATCH($B$3, resultados!$A$1:$ZZ$1, 0))</f>
        <v/>
      </c>
    </row>
    <row r="224">
      <c r="A224">
        <f>INDEX(resultados!$A$2:$ZZ$442, 218, MATCH($B$1, resultados!$A$1:$ZZ$1, 0))</f>
        <v/>
      </c>
      <c r="B224">
        <f>INDEX(resultados!$A$2:$ZZ$442, 218, MATCH($B$2, resultados!$A$1:$ZZ$1, 0))</f>
        <v/>
      </c>
      <c r="C224">
        <f>INDEX(resultados!$A$2:$ZZ$442, 218, MATCH($B$3, resultados!$A$1:$ZZ$1, 0))</f>
        <v/>
      </c>
    </row>
    <row r="225">
      <c r="A225">
        <f>INDEX(resultados!$A$2:$ZZ$442, 219, MATCH($B$1, resultados!$A$1:$ZZ$1, 0))</f>
        <v/>
      </c>
      <c r="B225">
        <f>INDEX(resultados!$A$2:$ZZ$442, 219, MATCH($B$2, resultados!$A$1:$ZZ$1, 0))</f>
        <v/>
      </c>
      <c r="C225">
        <f>INDEX(resultados!$A$2:$ZZ$442, 219, MATCH($B$3, resultados!$A$1:$ZZ$1, 0))</f>
        <v/>
      </c>
    </row>
    <row r="226">
      <c r="A226">
        <f>INDEX(resultados!$A$2:$ZZ$442, 220, MATCH($B$1, resultados!$A$1:$ZZ$1, 0))</f>
        <v/>
      </c>
      <c r="B226">
        <f>INDEX(resultados!$A$2:$ZZ$442, 220, MATCH($B$2, resultados!$A$1:$ZZ$1, 0))</f>
        <v/>
      </c>
      <c r="C226">
        <f>INDEX(resultados!$A$2:$ZZ$442, 220, MATCH($B$3, resultados!$A$1:$ZZ$1, 0))</f>
        <v/>
      </c>
    </row>
    <row r="227">
      <c r="A227">
        <f>INDEX(resultados!$A$2:$ZZ$442, 221, MATCH($B$1, resultados!$A$1:$ZZ$1, 0))</f>
        <v/>
      </c>
      <c r="B227">
        <f>INDEX(resultados!$A$2:$ZZ$442, 221, MATCH($B$2, resultados!$A$1:$ZZ$1, 0))</f>
        <v/>
      </c>
      <c r="C227">
        <f>INDEX(resultados!$A$2:$ZZ$442, 221, MATCH($B$3, resultados!$A$1:$ZZ$1, 0))</f>
        <v/>
      </c>
    </row>
    <row r="228">
      <c r="A228">
        <f>INDEX(resultados!$A$2:$ZZ$442, 222, MATCH($B$1, resultados!$A$1:$ZZ$1, 0))</f>
        <v/>
      </c>
      <c r="B228">
        <f>INDEX(resultados!$A$2:$ZZ$442, 222, MATCH($B$2, resultados!$A$1:$ZZ$1, 0))</f>
        <v/>
      </c>
      <c r="C228">
        <f>INDEX(resultados!$A$2:$ZZ$442, 222, MATCH($B$3, resultados!$A$1:$ZZ$1, 0))</f>
        <v/>
      </c>
    </row>
    <row r="229">
      <c r="A229">
        <f>INDEX(resultados!$A$2:$ZZ$442, 223, MATCH($B$1, resultados!$A$1:$ZZ$1, 0))</f>
        <v/>
      </c>
      <c r="B229">
        <f>INDEX(resultados!$A$2:$ZZ$442, 223, MATCH($B$2, resultados!$A$1:$ZZ$1, 0))</f>
        <v/>
      </c>
      <c r="C229">
        <f>INDEX(resultados!$A$2:$ZZ$442, 223, MATCH($B$3, resultados!$A$1:$ZZ$1, 0))</f>
        <v/>
      </c>
    </row>
    <row r="230">
      <c r="A230">
        <f>INDEX(resultados!$A$2:$ZZ$442, 224, MATCH($B$1, resultados!$A$1:$ZZ$1, 0))</f>
        <v/>
      </c>
      <c r="B230">
        <f>INDEX(resultados!$A$2:$ZZ$442, 224, MATCH($B$2, resultados!$A$1:$ZZ$1, 0))</f>
        <v/>
      </c>
      <c r="C230">
        <f>INDEX(resultados!$A$2:$ZZ$442, 224, MATCH($B$3, resultados!$A$1:$ZZ$1, 0))</f>
        <v/>
      </c>
    </row>
    <row r="231">
      <c r="A231">
        <f>INDEX(resultados!$A$2:$ZZ$442, 225, MATCH($B$1, resultados!$A$1:$ZZ$1, 0))</f>
        <v/>
      </c>
      <c r="B231">
        <f>INDEX(resultados!$A$2:$ZZ$442, 225, MATCH($B$2, resultados!$A$1:$ZZ$1, 0))</f>
        <v/>
      </c>
      <c r="C231">
        <f>INDEX(resultados!$A$2:$ZZ$442, 225, MATCH($B$3, resultados!$A$1:$ZZ$1, 0))</f>
        <v/>
      </c>
    </row>
    <row r="232">
      <c r="A232">
        <f>INDEX(resultados!$A$2:$ZZ$442, 226, MATCH($B$1, resultados!$A$1:$ZZ$1, 0))</f>
        <v/>
      </c>
      <c r="B232">
        <f>INDEX(resultados!$A$2:$ZZ$442, 226, MATCH($B$2, resultados!$A$1:$ZZ$1, 0))</f>
        <v/>
      </c>
      <c r="C232">
        <f>INDEX(resultados!$A$2:$ZZ$442, 226, MATCH($B$3, resultados!$A$1:$ZZ$1, 0))</f>
        <v/>
      </c>
    </row>
    <row r="233">
      <c r="A233">
        <f>INDEX(resultados!$A$2:$ZZ$442, 227, MATCH($B$1, resultados!$A$1:$ZZ$1, 0))</f>
        <v/>
      </c>
      <c r="B233">
        <f>INDEX(resultados!$A$2:$ZZ$442, 227, MATCH($B$2, resultados!$A$1:$ZZ$1, 0))</f>
        <v/>
      </c>
      <c r="C233">
        <f>INDEX(resultados!$A$2:$ZZ$442, 227, MATCH($B$3, resultados!$A$1:$ZZ$1, 0))</f>
        <v/>
      </c>
    </row>
    <row r="234">
      <c r="A234">
        <f>INDEX(resultados!$A$2:$ZZ$442, 228, MATCH($B$1, resultados!$A$1:$ZZ$1, 0))</f>
        <v/>
      </c>
      <c r="B234">
        <f>INDEX(resultados!$A$2:$ZZ$442, 228, MATCH($B$2, resultados!$A$1:$ZZ$1, 0))</f>
        <v/>
      </c>
      <c r="C234">
        <f>INDEX(resultados!$A$2:$ZZ$442, 228, MATCH($B$3, resultados!$A$1:$ZZ$1, 0))</f>
        <v/>
      </c>
    </row>
    <row r="235">
      <c r="A235">
        <f>INDEX(resultados!$A$2:$ZZ$442, 229, MATCH($B$1, resultados!$A$1:$ZZ$1, 0))</f>
        <v/>
      </c>
      <c r="B235">
        <f>INDEX(resultados!$A$2:$ZZ$442, 229, MATCH($B$2, resultados!$A$1:$ZZ$1, 0))</f>
        <v/>
      </c>
      <c r="C235">
        <f>INDEX(resultados!$A$2:$ZZ$442, 229, MATCH($B$3, resultados!$A$1:$ZZ$1, 0))</f>
        <v/>
      </c>
    </row>
    <row r="236">
      <c r="A236">
        <f>INDEX(resultados!$A$2:$ZZ$442, 230, MATCH($B$1, resultados!$A$1:$ZZ$1, 0))</f>
        <v/>
      </c>
      <c r="B236">
        <f>INDEX(resultados!$A$2:$ZZ$442, 230, MATCH($B$2, resultados!$A$1:$ZZ$1, 0))</f>
        <v/>
      </c>
      <c r="C236">
        <f>INDEX(resultados!$A$2:$ZZ$442, 230, MATCH($B$3, resultados!$A$1:$ZZ$1, 0))</f>
        <v/>
      </c>
    </row>
    <row r="237">
      <c r="A237">
        <f>INDEX(resultados!$A$2:$ZZ$442, 231, MATCH($B$1, resultados!$A$1:$ZZ$1, 0))</f>
        <v/>
      </c>
      <c r="B237">
        <f>INDEX(resultados!$A$2:$ZZ$442, 231, MATCH($B$2, resultados!$A$1:$ZZ$1, 0))</f>
        <v/>
      </c>
      <c r="C237">
        <f>INDEX(resultados!$A$2:$ZZ$442, 231, MATCH($B$3, resultados!$A$1:$ZZ$1, 0))</f>
        <v/>
      </c>
    </row>
    <row r="238">
      <c r="A238">
        <f>INDEX(resultados!$A$2:$ZZ$442, 232, MATCH($B$1, resultados!$A$1:$ZZ$1, 0))</f>
        <v/>
      </c>
      <c r="B238">
        <f>INDEX(resultados!$A$2:$ZZ$442, 232, MATCH($B$2, resultados!$A$1:$ZZ$1, 0))</f>
        <v/>
      </c>
      <c r="C238">
        <f>INDEX(resultados!$A$2:$ZZ$442, 232, MATCH($B$3, resultados!$A$1:$ZZ$1, 0))</f>
        <v/>
      </c>
    </row>
    <row r="239">
      <c r="A239">
        <f>INDEX(resultados!$A$2:$ZZ$442, 233, MATCH($B$1, resultados!$A$1:$ZZ$1, 0))</f>
        <v/>
      </c>
      <c r="B239">
        <f>INDEX(resultados!$A$2:$ZZ$442, 233, MATCH($B$2, resultados!$A$1:$ZZ$1, 0))</f>
        <v/>
      </c>
      <c r="C239">
        <f>INDEX(resultados!$A$2:$ZZ$442, 233, MATCH($B$3, resultados!$A$1:$ZZ$1, 0))</f>
        <v/>
      </c>
    </row>
    <row r="240">
      <c r="A240">
        <f>INDEX(resultados!$A$2:$ZZ$442, 234, MATCH($B$1, resultados!$A$1:$ZZ$1, 0))</f>
        <v/>
      </c>
      <c r="B240">
        <f>INDEX(resultados!$A$2:$ZZ$442, 234, MATCH($B$2, resultados!$A$1:$ZZ$1, 0))</f>
        <v/>
      </c>
      <c r="C240">
        <f>INDEX(resultados!$A$2:$ZZ$442, 234, MATCH($B$3, resultados!$A$1:$ZZ$1, 0))</f>
        <v/>
      </c>
    </row>
    <row r="241">
      <c r="A241">
        <f>INDEX(resultados!$A$2:$ZZ$442, 235, MATCH($B$1, resultados!$A$1:$ZZ$1, 0))</f>
        <v/>
      </c>
      <c r="B241">
        <f>INDEX(resultados!$A$2:$ZZ$442, 235, MATCH($B$2, resultados!$A$1:$ZZ$1, 0))</f>
        <v/>
      </c>
      <c r="C241">
        <f>INDEX(resultados!$A$2:$ZZ$442, 235, MATCH($B$3, resultados!$A$1:$ZZ$1, 0))</f>
        <v/>
      </c>
    </row>
    <row r="242">
      <c r="A242">
        <f>INDEX(resultados!$A$2:$ZZ$442, 236, MATCH($B$1, resultados!$A$1:$ZZ$1, 0))</f>
        <v/>
      </c>
      <c r="B242">
        <f>INDEX(resultados!$A$2:$ZZ$442, 236, MATCH($B$2, resultados!$A$1:$ZZ$1, 0))</f>
        <v/>
      </c>
      <c r="C242">
        <f>INDEX(resultados!$A$2:$ZZ$442, 236, MATCH($B$3, resultados!$A$1:$ZZ$1, 0))</f>
        <v/>
      </c>
    </row>
    <row r="243">
      <c r="A243">
        <f>INDEX(resultados!$A$2:$ZZ$442, 237, MATCH($B$1, resultados!$A$1:$ZZ$1, 0))</f>
        <v/>
      </c>
      <c r="B243">
        <f>INDEX(resultados!$A$2:$ZZ$442, 237, MATCH($B$2, resultados!$A$1:$ZZ$1, 0))</f>
        <v/>
      </c>
      <c r="C243">
        <f>INDEX(resultados!$A$2:$ZZ$442, 237, MATCH($B$3, resultados!$A$1:$ZZ$1, 0))</f>
        <v/>
      </c>
    </row>
    <row r="244">
      <c r="A244">
        <f>INDEX(resultados!$A$2:$ZZ$442, 238, MATCH($B$1, resultados!$A$1:$ZZ$1, 0))</f>
        <v/>
      </c>
      <c r="B244">
        <f>INDEX(resultados!$A$2:$ZZ$442, 238, MATCH($B$2, resultados!$A$1:$ZZ$1, 0))</f>
        <v/>
      </c>
      <c r="C244">
        <f>INDEX(resultados!$A$2:$ZZ$442, 238, MATCH($B$3, resultados!$A$1:$ZZ$1, 0))</f>
        <v/>
      </c>
    </row>
    <row r="245">
      <c r="A245">
        <f>INDEX(resultados!$A$2:$ZZ$442, 239, MATCH($B$1, resultados!$A$1:$ZZ$1, 0))</f>
        <v/>
      </c>
      <c r="B245">
        <f>INDEX(resultados!$A$2:$ZZ$442, 239, MATCH($B$2, resultados!$A$1:$ZZ$1, 0))</f>
        <v/>
      </c>
      <c r="C245">
        <f>INDEX(resultados!$A$2:$ZZ$442, 239, MATCH($B$3, resultados!$A$1:$ZZ$1, 0))</f>
        <v/>
      </c>
    </row>
    <row r="246">
      <c r="A246">
        <f>INDEX(resultados!$A$2:$ZZ$442, 240, MATCH($B$1, resultados!$A$1:$ZZ$1, 0))</f>
        <v/>
      </c>
      <c r="B246">
        <f>INDEX(resultados!$A$2:$ZZ$442, 240, MATCH($B$2, resultados!$A$1:$ZZ$1, 0))</f>
        <v/>
      </c>
      <c r="C246">
        <f>INDEX(resultados!$A$2:$ZZ$442, 240, MATCH($B$3, resultados!$A$1:$ZZ$1, 0))</f>
        <v/>
      </c>
    </row>
    <row r="247">
      <c r="A247">
        <f>INDEX(resultados!$A$2:$ZZ$442, 241, MATCH($B$1, resultados!$A$1:$ZZ$1, 0))</f>
        <v/>
      </c>
      <c r="B247">
        <f>INDEX(resultados!$A$2:$ZZ$442, 241, MATCH($B$2, resultados!$A$1:$ZZ$1, 0))</f>
        <v/>
      </c>
      <c r="C247">
        <f>INDEX(resultados!$A$2:$ZZ$442, 241, MATCH($B$3, resultados!$A$1:$ZZ$1, 0))</f>
        <v/>
      </c>
    </row>
    <row r="248">
      <c r="A248">
        <f>INDEX(resultados!$A$2:$ZZ$442, 242, MATCH($B$1, resultados!$A$1:$ZZ$1, 0))</f>
        <v/>
      </c>
      <c r="B248">
        <f>INDEX(resultados!$A$2:$ZZ$442, 242, MATCH($B$2, resultados!$A$1:$ZZ$1, 0))</f>
        <v/>
      </c>
      <c r="C248">
        <f>INDEX(resultados!$A$2:$ZZ$442, 242, MATCH($B$3, resultados!$A$1:$ZZ$1, 0))</f>
        <v/>
      </c>
    </row>
    <row r="249">
      <c r="A249">
        <f>INDEX(resultados!$A$2:$ZZ$442, 243, MATCH($B$1, resultados!$A$1:$ZZ$1, 0))</f>
        <v/>
      </c>
      <c r="B249">
        <f>INDEX(resultados!$A$2:$ZZ$442, 243, MATCH($B$2, resultados!$A$1:$ZZ$1, 0))</f>
        <v/>
      </c>
      <c r="C249">
        <f>INDEX(resultados!$A$2:$ZZ$442, 243, MATCH($B$3, resultados!$A$1:$ZZ$1, 0))</f>
        <v/>
      </c>
    </row>
    <row r="250">
      <c r="A250">
        <f>INDEX(resultados!$A$2:$ZZ$442, 244, MATCH($B$1, resultados!$A$1:$ZZ$1, 0))</f>
        <v/>
      </c>
      <c r="B250">
        <f>INDEX(resultados!$A$2:$ZZ$442, 244, MATCH($B$2, resultados!$A$1:$ZZ$1, 0))</f>
        <v/>
      </c>
      <c r="C250">
        <f>INDEX(resultados!$A$2:$ZZ$442, 244, MATCH($B$3, resultados!$A$1:$ZZ$1, 0))</f>
        <v/>
      </c>
    </row>
    <row r="251">
      <c r="A251">
        <f>INDEX(resultados!$A$2:$ZZ$442, 245, MATCH($B$1, resultados!$A$1:$ZZ$1, 0))</f>
        <v/>
      </c>
      <c r="B251">
        <f>INDEX(resultados!$A$2:$ZZ$442, 245, MATCH($B$2, resultados!$A$1:$ZZ$1, 0))</f>
        <v/>
      </c>
      <c r="C251">
        <f>INDEX(resultados!$A$2:$ZZ$442, 245, MATCH($B$3, resultados!$A$1:$ZZ$1, 0))</f>
        <v/>
      </c>
    </row>
    <row r="252">
      <c r="A252">
        <f>INDEX(resultados!$A$2:$ZZ$442, 246, MATCH($B$1, resultados!$A$1:$ZZ$1, 0))</f>
        <v/>
      </c>
      <c r="B252">
        <f>INDEX(resultados!$A$2:$ZZ$442, 246, MATCH($B$2, resultados!$A$1:$ZZ$1, 0))</f>
        <v/>
      </c>
      <c r="C252">
        <f>INDEX(resultados!$A$2:$ZZ$442, 246, MATCH($B$3, resultados!$A$1:$ZZ$1, 0))</f>
        <v/>
      </c>
    </row>
    <row r="253">
      <c r="A253">
        <f>INDEX(resultados!$A$2:$ZZ$442, 247, MATCH($B$1, resultados!$A$1:$ZZ$1, 0))</f>
        <v/>
      </c>
      <c r="B253">
        <f>INDEX(resultados!$A$2:$ZZ$442, 247, MATCH($B$2, resultados!$A$1:$ZZ$1, 0))</f>
        <v/>
      </c>
      <c r="C253">
        <f>INDEX(resultados!$A$2:$ZZ$442, 247, MATCH($B$3, resultados!$A$1:$ZZ$1, 0))</f>
        <v/>
      </c>
    </row>
    <row r="254">
      <c r="A254">
        <f>INDEX(resultados!$A$2:$ZZ$442, 248, MATCH($B$1, resultados!$A$1:$ZZ$1, 0))</f>
        <v/>
      </c>
      <c r="B254">
        <f>INDEX(resultados!$A$2:$ZZ$442, 248, MATCH($B$2, resultados!$A$1:$ZZ$1, 0))</f>
        <v/>
      </c>
      <c r="C254">
        <f>INDEX(resultados!$A$2:$ZZ$442, 248, MATCH($B$3, resultados!$A$1:$ZZ$1, 0))</f>
        <v/>
      </c>
    </row>
    <row r="255">
      <c r="A255">
        <f>INDEX(resultados!$A$2:$ZZ$442, 249, MATCH($B$1, resultados!$A$1:$ZZ$1, 0))</f>
        <v/>
      </c>
      <c r="B255">
        <f>INDEX(resultados!$A$2:$ZZ$442, 249, MATCH($B$2, resultados!$A$1:$ZZ$1, 0))</f>
        <v/>
      </c>
      <c r="C255">
        <f>INDEX(resultados!$A$2:$ZZ$442, 249, MATCH($B$3, resultados!$A$1:$ZZ$1, 0))</f>
        <v/>
      </c>
    </row>
    <row r="256">
      <c r="A256">
        <f>INDEX(resultados!$A$2:$ZZ$442, 250, MATCH($B$1, resultados!$A$1:$ZZ$1, 0))</f>
        <v/>
      </c>
      <c r="B256">
        <f>INDEX(resultados!$A$2:$ZZ$442, 250, MATCH($B$2, resultados!$A$1:$ZZ$1, 0))</f>
        <v/>
      </c>
      <c r="C256">
        <f>INDEX(resultados!$A$2:$ZZ$442, 250, MATCH($B$3, resultados!$A$1:$ZZ$1, 0))</f>
        <v/>
      </c>
    </row>
    <row r="257">
      <c r="A257">
        <f>INDEX(resultados!$A$2:$ZZ$442, 251, MATCH($B$1, resultados!$A$1:$ZZ$1, 0))</f>
        <v/>
      </c>
      <c r="B257">
        <f>INDEX(resultados!$A$2:$ZZ$442, 251, MATCH($B$2, resultados!$A$1:$ZZ$1, 0))</f>
        <v/>
      </c>
      <c r="C257">
        <f>INDEX(resultados!$A$2:$ZZ$442, 251, MATCH($B$3, resultados!$A$1:$ZZ$1, 0))</f>
        <v/>
      </c>
    </row>
    <row r="258">
      <c r="A258">
        <f>INDEX(resultados!$A$2:$ZZ$442, 252, MATCH($B$1, resultados!$A$1:$ZZ$1, 0))</f>
        <v/>
      </c>
      <c r="B258">
        <f>INDEX(resultados!$A$2:$ZZ$442, 252, MATCH($B$2, resultados!$A$1:$ZZ$1, 0))</f>
        <v/>
      </c>
      <c r="C258">
        <f>INDEX(resultados!$A$2:$ZZ$442, 252, MATCH($B$3, resultados!$A$1:$ZZ$1, 0))</f>
        <v/>
      </c>
    </row>
    <row r="259">
      <c r="A259">
        <f>INDEX(resultados!$A$2:$ZZ$442, 253, MATCH($B$1, resultados!$A$1:$ZZ$1, 0))</f>
        <v/>
      </c>
      <c r="B259">
        <f>INDEX(resultados!$A$2:$ZZ$442, 253, MATCH($B$2, resultados!$A$1:$ZZ$1, 0))</f>
        <v/>
      </c>
      <c r="C259">
        <f>INDEX(resultados!$A$2:$ZZ$442, 253, MATCH($B$3, resultados!$A$1:$ZZ$1, 0))</f>
        <v/>
      </c>
    </row>
    <row r="260">
      <c r="A260">
        <f>INDEX(resultados!$A$2:$ZZ$442, 254, MATCH($B$1, resultados!$A$1:$ZZ$1, 0))</f>
        <v/>
      </c>
      <c r="B260">
        <f>INDEX(resultados!$A$2:$ZZ$442, 254, MATCH($B$2, resultados!$A$1:$ZZ$1, 0))</f>
        <v/>
      </c>
      <c r="C260">
        <f>INDEX(resultados!$A$2:$ZZ$442, 254, MATCH($B$3, resultados!$A$1:$ZZ$1, 0))</f>
        <v/>
      </c>
    </row>
    <row r="261">
      <c r="A261">
        <f>INDEX(resultados!$A$2:$ZZ$442, 255, MATCH($B$1, resultados!$A$1:$ZZ$1, 0))</f>
        <v/>
      </c>
      <c r="B261">
        <f>INDEX(resultados!$A$2:$ZZ$442, 255, MATCH($B$2, resultados!$A$1:$ZZ$1, 0))</f>
        <v/>
      </c>
      <c r="C261">
        <f>INDEX(resultados!$A$2:$ZZ$442, 255, MATCH($B$3, resultados!$A$1:$ZZ$1, 0))</f>
        <v/>
      </c>
    </row>
    <row r="262">
      <c r="A262">
        <f>INDEX(resultados!$A$2:$ZZ$442, 256, MATCH($B$1, resultados!$A$1:$ZZ$1, 0))</f>
        <v/>
      </c>
      <c r="B262">
        <f>INDEX(resultados!$A$2:$ZZ$442, 256, MATCH($B$2, resultados!$A$1:$ZZ$1, 0))</f>
        <v/>
      </c>
      <c r="C262">
        <f>INDEX(resultados!$A$2:$ZZ$442, 256, MATCH($B$3, resultados!$A$1:$ZZ$1, 0))</f>
        <v/>
      </c>
    </row>
    <row r="263">
      <c r="A263">
        <f>INDEX(resultados!$A$2:$ZZ$442, 257, MATCH($B$1, resultados!$A$1:$ZZ$1, 0))</f>
        <v/>
      </c>
      <c r="B263">
        <f>INDEX(resultados!$A$2:$ZZ$442, 257, MATCH($B$2, resultados!$A$1:$ZZ$1, 0))</f>
        <v/>
      </c>
      <c r="C263">
        <f>INDEX(resultados!$A$2:$ZZ$442, 257, MATCH($B$3, resultados!$A$1:$ZZ$1, 0))</f>
        <v/>
      </c>
    </row>
    <row r="264">
      <c r="A264">
        <f>INDEX(resultados!$A$2:$ZZ$442, 258, MATCH($B$1, resultados!$A$1:$ZZ$1, 0))</f>
        <v/>
      </c>
      <c r="B264">
        <f>INDEX(resultados!$A$2:$ZZ$442, 258, MATCH($B$2, resultados!$A$1:$ZZ$1, 0))</f>
        <v/>
      </c>
      <c r="C264">
        <f>INDEX(resultados!$A$2:$ZZ$442, 258, MATCH($B$3, resultados!$A$1:$ZZ$1, 0))</f>
        <v/>
      </c>
    </row>
    <row r="265">
      <c r="A265">
        <f>INDEX(resultados!$A$2:$ZZ$442, 259, MATCH($B$1, resultados!$A$1:$ZZ$1, 0))</f>
        <v/>
      </c>
      <c r="B265">
        <f>INDEX(resultados!$A$2:$ZZ$442, 259, MATCH($B$2, resultados!$A$1:$ZZ$1, 0))</f>
        <v/>
      </c>
      <c r="C265">
        <f>INDEX(resultados!$A$2:$ZZ$442, 259, MATCH($B$3, resultados!$A$1:$ZZ$1, 0))</f>
        <v/>
      </c>
    </row>
    <row r="266">
      <c r="A266">
        <f>INDEX(resultados!$A$2:$ZZ$442, 260, MATCH($B$1, resultados!$A$1:$ZZ$1, 0))</f>
        <v/>
      </c>
      <c r="B266">
        <f>INDEX(resultados!$A$2:$ZZ$442, 260, MATCH($B$2, resultados!$A$1:$ZZ$1, 0))</f>
        <v/>
      </c>
      <c r="C266">
        <f>INDEX(resultados!$A$2:$ZZ$442, 260, MATCH($B$3, resultados!$A$1:$ZZ$1, 0))</f>
        <v/>
      </c>
    </row>
    <row r="267">
      <c r="A267">
        <f>INDEX(resultados!$A$2:$ZZ$442, 261, MATCH($B$1, resultados!$A$1:$ZZ$1, 0))</f>
        <v/>
      </c>
      <c r="B267">
        <f>INDEX(resultados!$A$2:$ZZ$442, 261, MATCH($B$2, resultados!$A$1:$ZZ$1, 0))</f>
        <v/>
      </c>
      <c r="C267">
        <f>INDEX(resultados!$A$2:$ZZ$442, 261, MATCH($B$3, resultados!$A$1:$ZZ$1, 0))</f>
        <v/>
      </c>
    </row>
    <row r="268">
      <c r="A268">
        <f>INDEX(resultados!$A$2:$ZZ$442, 262, MATCH($B$1, resultados!$A$1:$ZZ$1, 0))</f>
        <v/>
      </c>
      <c r="B268">
        <f>INDEX(resultados!$A$2:$ZZ$442, 262, MATCH($B$2, resultados!$A$1:$ZZ$1, 0))</f>
        <v/>
      </c>
      <c r="C268">
        <f>INDEX(resultados!$A$2:$ZZ$442, 262, MATCH($B$3, resultados!$A$1:$ZZ$1, 0))</f>
        <v/>
      </c>
    </row>
    <row r="269">
      <c r="A269">
        <f>INDEX(resultados!$A$2:$ZZ$442, 263, MATCH($B$1, resultados!$A$1:$ZZ$1, 0))</f>
        <v/>
      </c>
      <c r="B269">
        <f>INDEX(resultados!$A$2:$ZZ$442, 263, MATCH($B$2, resultados!$A$1:$ZZ$1, 0))</f>
        <v/>
      </c>
      <c r="C269">
        <f>INDEX(resultados!$A$2:$ZZ$442, 263, MATCH($B$3, resultados!$A$1:$ZZ$1, 0))</f>
        <v/>
      </c>
    </row>
    <row r="270">
      <c r="A270">
        <f>INDEX(resultados!$A$2:$ZZ$442, 264, MATCH($B$1, resultados!$A$1:$ZZ$1, 0))</f>
        <v/>
      </c>
      <c r="B270">
        <f>INDEX(resultados!$A$2:$ZZ$442, 264, MATCH($B$2, resultados!$A$1:$ZZ$1, 0))</f>
        <v/>
      </c>
      <c r="C270">
        <f>INDEX(resultados!$A$2:$ZZ$442, 264, MATCH($B$3, resultados!$A$1:$ZZ$1, 0))</f>
        <v/>
      </c>
    </row>
    <row r="271">
      <c r="A271">
        <f>INDEX(resultados!$A$2:$ZZ$442, 265, MATCH($B$1, resultados!$A$1:$ZZ$1, 0))</f>
        <v/>
      </c>
      <c r="B271">
        <f>INDEX(resultados!$A$2:$ZZ$442, 265, MATCH($B$2, resultados!$A$1:$ZZ$1, 0))</f>
        <v/>
      </c>
      <c r="C271">
        <f>INDEX(resultados!$A$2:$ZZ$442, 265, MATCH($B$3, resultados!$A$1:$ZZ$1, 0))</f>
        <v/>
      </c>
    </row>
    <row r="272">
      <c r="A272">
        <f>INDEX(resultados!$A$2:$ZZ$442, 266, MATCH($B$1, resultados!$A$1:$ZZ$1, 0))</f>
        <v/>
      </c>
      <c r="B272">
        <f>INDEX(resultados!$A$2:$ZZ$442, 266, MATCH($B$2, resultados!$A$1:$ZZ$1, 0))</f>
        <v/>
      </c>
      <c r="C272">
        <f>INDEX(resultados!$A$2:$ZZ$442, 266, MATCH($B$3, resultados!$A$1:$ZZ$1, 0))</f>
        <v/>
      </c>
    </row>
    <row r="273">
      <c r="A273">
        <f>INDEX(resultados!$A$2:$ZZ$442, 267, MATCH($B$1, resultados!$A$1:$ZZ$1, 0))</f>
        <v/>
      </c>
      <c r="B273">
        <f>INDEX(resultados!$A$2:$ZZ$442, 267, MATCH($B$2, resultados!$A$1:$ZZ$1, 0))</f>
        <v/>
      </c>
      <c r="C273">
        <f>INDEX(resultados!$A$2:$ZZ$442, 267, MATCH($B$3, resultados!$A$1:$ZZ$1, 0))</f>
        <v/>
      </c>
    </row>
    <row r="274">
      <c r="A274">
        <f>INDEX(resultados!$A$2:$ZZ$442, 268, MATCH($B$1, resultados!$A$1:$ZZ$1, 0))</f>
        <v/>
      </c>
      <c r="B274">
        <f>INDEX(resultados!$A$2:$ZZ$442, 268, MATCH($B$2, resultados!$A$1:$ZZ$1, 0))</f>
        <v/>
      </c>
      <c r="C274">
        <f>INDEX(resultados!$A$2:$ZZ$442, 268, MATCH($B$3, resultados!$A$1:$ZZ$1, 0))</f>
        <v/>
      </c>
    </row>
    <row r="275">
      <c r="A275">
        <f>INDEX(resultados!$A$2:$ZZ$442, 269, MATCH($B$1, resultados!$A$1:$ZZ$1, 0))</f>
        <v/>
      </c>
      <c r="B275">
        <f>INDEX(resultados!$A$2:$ZZ$442, 269, MATCH($B$2, resultados!$A$1:$ZZ$1, 0))</f>
        <v/>
      </c>
      <c r="C275">
        <f>INDEX(resultados!$A$2:$ZZ$442, 269, MATCH($B$3, resultados!$A$1:$ZZ$1, 0))</f>
        <v/>
      </c>
    </row>
    <row r="276">
      <c r="A276">
        <f>INDEX(resultados!$A$2:$ZZ$442, 270, MATCH($B$1, resultados!$A$1:$ZZ$1, 0))</f>
        <v/>
      </c>
      <c r="B276">
        <f>INDEX(resultados!$A$2:$ZZ$442, 270, MATCH($B$2, resultados!$A$1:$ZZ$1, 0))</f>
        <v/>
      </c>
      <c r="C276">
        <f>INDEX(resultados!$A$2:$ZZ$442, 270, MATCH($B$3, resultados!$A$1:$ZZ$1, 0))</f>
        <v/>
      </c>
    </row>
    <row r="277">
      <c r="A277">
        <f>INDEX(resultados!$A$2:$ZZ$442, 271, MATCH($B$1, resultados!$A$1:$ZZ$1, 0))</f>
        <v/>
      </c>
      <c r="B277">
        <f>INDEX(resultados!$A$2:$ZZ$442, 271, MATCH($B$2, resultados!$A$1:$ZZ$1, 0))</f>
        <v/>
      </c>
      <c r="C277">
        <f>INDEX(resultados!$A$2:$ZZ$442, 271, MATCH($B$3, resultados!$A$1:$ZZ$1, 0))</f>
        <v/>
      </c>
    </row>
    <row r="278">
      <c r="A278">
        <f>INDEX(resultados!$A$2:$ZZ$442, 272, MATCH($B$1, resultados!$A$1:$ZZ$1, 0))</f>
        <v/>
      </c>
      <c r="B278">
        <f>INDEX(resultados!$A$2:$ZZ$442, 272, MATCH($B$2, resultados!$A$1:$ZZ$1, 0))</f>
        <v/>
      </c>
      <c r="C278">
        <f>INDEX(resultados!$A$2:$ZZ$442, 272, MATCH($B$3, resultados!$A$1:$ZZ$1, 0))</f>
        <v/>
      </c>
    </row>
    <row r="279">
      <c r="A279">
        <f>INDEX(resultados!$A$2:$ZZ$442, 273, MATCH($B$1, resultados!$A$1:$ZZ$1, 0))</f>
        <v/>
      </c>
      <c r="B279">
        <f>INDEX(resultados!$A$2:$ZZ$442, 273, MATCH($B$2, resultados!$A$1:$ZZ$1, 0))</f>
        <v/>
      </c>
      <c r="C279">
        <f>INDEX(resultados!$A$2:$ZZ$442, 273, MATCH($B$3, resultados!$A$1:$ZZ$1, 0))</f>
        <v/>
      </c>
    </row>
    <row r="280">
      <c r="A280">
        <f>INDEX(resultados!$A$2:$ZZ$442, 274, MATCH($B$1, resultados!$A$1:$ZZ$1, 0))</f>
        <v/>
      </c>
      <c r="B280">
        <f>INDEX(resultados!$A$2:$ZZ$442, 274, MATCH($B$2, resultados!$A$1:$ZZ$1, 0))</f>
        <v/>
      </c>
      <c r="C280">
        <f>INDEX(resultados!$A$2:$ZZ$442, 274, MATCH($B$3, resultados!$A$1:$ZZ$1, 0))</f>
        <v/>
      </c>
    </row>
    <row r="281">
      <c r="A281">
        <f>INDEX(resultados!$A$2:$ZZ$442, 275, MATCH($B$1, resultados!$A$1:$ZZ$1, 0))</f>
        <v/>
      </c>
      <c r="B281">
        <f>INDEX(resultados!$A$2:$ZZ$442, 275, MATCH($B$2, resultados!$A$1:$ZZ$1, 0))</f>
        <v/>
      </c>
      <c r="C281">
        <f>INDEX(resultados!$A$2:$ZZ$442, 275, MATCH($B$3, resultados!$A$1:$ZZ$1, 0))</f>
        <v/>
      </c>
    </row>
    <row r="282">
      <c r="A282">
        <f>INDEX(resultados!$A$2:$ZZ$442, 276, MATCH($B$1, resultados!$A$1:$ZZ$1, 0))</f>
        <v/>
      </c>
      <c r="B282">
        <f>INDEX(resultados!$A$2:$ZZ$442, 276, MATCH($B$2, resultados!$A$1:$ZZ$1, 0))</f>
        <v/>
      </c>
      <c r="C282">
        <f>INDEX(resultados!$A$2:$ZZ$442, 276, MATCH($B$3, resultados!$A$1:$ZZ$1, 0))</f>
        <v/>
      </c>
    </row>
    <row r="283">
      <c r="A283">
        <f>INDEX(resultados!$A$2:$ZZ$442, 277, MATCH($B$1, resultados!$A$1:$ZZ$1, 0))</f>
        <v/>
      </c>
      <c r="B283">
        <f>INDEX(resultados!$A$2:$ZZ$442, 277, MATCH($B$2, resultados!$A$1:$ZZ$1, 0))</f>
        <v/>
      </c>
      <c r="C283">
        <f>INDEX(resultados!$A$2:$ZZ$442, 277, MATCH($B$3, resultados!$A$1:$ZZ$1, 0))</f>
        <v/>
      </c>
    </row>
    <row r="284">
      <c r="A284">
        <f>INDEX(resultados!$A$2:$ZZ$442, 278, MATCH($B$1, resultados!$A$1:$ZZ$1, 0))</f>
        <v/>
      </c>
      <c r="B284">
        <f>INDEX(resultados!$A$2:$ZZ$442, 278, MATCH($B$2, resultados!$A$1:$ZZ$1, 0))</f>
        <v/>
      </c>
      <c r="C284">
        <f>INDEX(resultados!$A$2:$ZZ$442, 278, MATCH($B$3, resultados!$A$1:$ZZ$1, 0))</f>
        <v/>
      </c>
    </row>
    <row r="285">
      <c r="A285">
        <f>INDEX(resultados!$A$2:$ZZ$442, 279, MATCH($B$1, resultados!$A$1:$ZZ$1, 0))</f>
        <v/>
      </c>
      <c r="B285">
        <f>INDEX(resultados!$A$2:$ZZ$442, 279, MATCH($B$2, resultados!$A$1:$ZZ$1, 0))</f>
        <v/>
      </c>
      <c r="C285">
        <f>INDEX(resultados!$A$2:$ZZ$442, 279, MATCH($B$3, resultados!$A$1:$ZZ$1, 0))</f>
        <v/>
      </c>
    </row>
    <row r="286">
      <c r="A286">
        <f>INDEX(resultados!$A$2:$ZZ$442, 280, MATCH($B$1, resultados!$A$1:$ZZ$1, 0))</f>
        <v/>
      </c>
      <c r="B286">
        <f>INDEX(resultados!$A$2:$ZZ$442, 280, MATCH($B$2, resultados!$A$1:$ZZ$1, 0))</f>
        <v/>
      </c>
      <c r="C286">
        <f>INDEX(resultados!$A$2:$ZZ$442, 280, MATCH($B$3, resultados!$A$1:$ZZ$1, 0))</f>
        <v/>
      </c>
    </row>
    <row r="287">
      <c r="A287">
        <f>INDEX(resultados!$A$2:$ZZ$442, 281, MATCH($B$1, resultados!$A$1:$ZZ$1, 0))</f>
        <v/>
      </c>
      <c r="B287">
        <f>INDEX(resultados!$A$2:$ZZ$442, 281, MATCH($B$2, resultados!$A$1:$ZZ$1, 0))</f>
        <v/>
      </c>
      <c r="C287">
        <f>INDEX(resultados!$A$2:$ZZ$442, 281, MATCH($B$3, resultados!$A$1:$ZZ$1, 0))</f>
        <v/>
      </c>
    </row>
    <row r="288">
      <c r="A288">
        <f>INDEX(resultados!$A$2:$ZZ$442, 282, MATCH($B$1, resultados!$A$1:$ZZ$1, 0))</f>
        <v/>
      </c>
      <c r="B288">
        <f>INDEX(resultados!$A$2:$ZZ$442, 282, MATCH($B$2, resultados!$A$1:$ZZ$1, 0))</f>
        <v/>
      </c>
      <c r="C288">
        <f>INDEX(resultados!$A$2:$ZZ$442, 282, MATCH($B$3, resultados!$A$1:$ZZ$1, 0))</f>
        <v/>
      </c>
    </row>
    <row r="289">
      <c r="A289">
        <f>INDEX(resultados!$A$2:$ZZ$442, 283, MATCH($B$1, resultados!$A$1:$ZZ$1, 0))</f>
        <v/>
      </c>
      <c r="B289">
        <f>INDEX(resultados!$A$2:$ZZ$442, 283, MATCH($B$2, resultados!$A$1:$ZZ$1, 0))</f>
        <v/>
      </c>
      <c r="C289">
        <f>INDEX(resultados!$A$2:$ZZ$442, 283, MATCH($B$3, resultados!$A$1:$ZZ$1, 0))</f>
        <v/>
      </c>
    </row>
    <row r="290">
      <c r="A290">
        <f>INDEX(resultados!$A$2:$ZZ$442, 284, MATCH($B$1, resultados!$A$1:$ZZ$1, 0))</f>
        <v/>
      </c>
      <c r="B290">
        <f>INDEX(resultados!$A$2:$ZZ$442, 284, MATCH($B$2, resultados!$A$1:$ZZ$1, 0))</f>
        <v/>
      </c>
      <c r="C290">
        <f>INDEX(resultados!$A$2:$ZZ$442, 284, MATCH($B$3, resultados!$A$1:$ZZ$1, 0))</f>
        <v/>
      </c>
    </row>
    <row r="291">
      <c r="A291">
        <f>INDEX(resultados!$A$2:$ZZ$442, 285, MATCH($B$1, resultados!$A$1:$ZZ$1, 0))</f>
        <v/>
      </c>
      <c r="B291">
        <f>INDEX(resultados!$A$2:$ZZ$442, 285, MATCH($B$2, resultados!$A$1:$ZZ$1, 0))</f>
        <v/>
      </c>
      <c r="C291">
        <f>INDEX(resultados!$A$2:$ZZ$442, 285, MATCH($B$3, resultados!$A$1:$ZZ$1, 0))</f>
        <v/>
      </c>
    </row>
    <row r="292">
      <c r="A292">
        <f>INDEX(resultados!$A$2:$ZZ$442, 286, MATCH($B$1, resultados!$A$1:$ZZ$1, 0))</f>
        <v/>
      </c>
      <c r="B292">
        <f>INDEX(resultados!$A$2:$ZZ$442, 286, MATCH($B$2, resultados!$A$1:$ZZ$1, 0))</f>
        <v/>
      </c>
      <c r="C292">
        <f>INDEX(resultados!$A$2:$ZZ$442, 286, MATCH($B$3, resultados!$A$1:$ZZ$1, 0))</f>
        <v/>
      </c>
    </row>
    <row r="293">
      <c r="A293">
        <f>INDEX(resultados!$A$2:$ZZ$442, 287, MATCH($B$1, resultados!$A$1:$ZZ$1, 0))</f>
        <v/>
      </c>
      <c r="B293">
        <f>INDEX(resultados!$A$2:$ZZ$442, 287, MATCH($B$2, resultados!$A$1:$ZZ$1, 0))</f>
        <v/>
      </c>
      <c r="C293">
        <f>INDEX(resultados!$A$2:$ZZ$442, 287, MATCH($B$3, resultados!$A$1:$ZZ$1, 0))</f>
        <v/>
      </c>
    </row>
    <row r="294">
      <c r="A294">
        <f>INDEX(resultados!$A$2:$ZZ$442, 288, MATCH($B$1, resultados!$A$1:$ZZ$1, 0))</f>
        <v/>
      </c>
      <c r="B294">
        <f>INDEX(resultados!$A$2:$ZZ$442, 288, MATCH($B$2, resultados!$A$1:$ZZ$1, 0))</f>
        <v/>
      </c>
      <c r="C294">
        <f>INDEX(resultados!$A$2:$ZZ$442, 288, MATCH($B$3, resultados!$A$1:$ZZ$1, 0))</f>
        <v/>
      </c>
    </row>
    <row r="295">
      <c r="A295">
        <f>INDEX(resultados!$A$2:$ZZ$442, 289, MATCH($B$1, resultados!$A$1:$ZZ$1, 0))</f>
        <v/>
      </c>
      <c r="B295">
        <f>INDEX(resultados!$A$2:$ZZ$442, 289, MATCH($B$2, resultados!$A$1:$ZZ$1, 0))</f>
        <v/>
      </c>
      <c r="C295">
        <f>INDEX(resultados!$A$2:$ZZ$442, 289, MATCH($B$3, resultados!$A$1:$ZZ$1, 0))</f>
        <v/>
      </c>
    </row>
    <row r="296">
      <c r="A296">
        <f>INDEX(resultados!$A$2:$ZZ$442, 290, MATCH($B$1, resultados!$A$1:$ZZ$1, 0))</f>
        <v/>
      </c>
      <c r="B296">
        <f>INDEX(resultados!$A$2:$ZZ$442, 290, MATCH($B$2, resultados!$A$1:$ZZ$1, 0))</f>
        <v/>
      </c>
      <c r="C296">
        <f>INDEX(resultados!$A$2:$ZZ$442, 290, MATCH($B$3, resultados!$A$1:$ZZ$1, 0))</f>
        <v/>
      </c>
    </row>
    <row r="297">
      <c r="A297">
        <f>INDEX(resultados!$A$2:$ZZ$442, 291, MATCH($B$1, resultados!$A$1:$ZZ$1, 0))</f>
        <v/>
      </c>
      <c r="B297">
        <f>INDEX(resultados!$A$2:$ZZ$442, 291, MATCH($B$2, resultados!$A$1:$ZZ$1, 0))</f>
        <v/>
      </c>
      <c r="C297">
        <f>INDEX(resultados!$A$2:$ZZ$442, 291, MATCH($B$3, resultados!$A$1:$ZZ$1, 0))</f>
        <v/>
      </c>
    </row>
    <row r="298">
      <c r="A298">
        <f>INDEX(resultados!$A$2:$ZZ$442, 292, MATCH($B$1, resultados!$A$1:$ZZ$1, 0))</f>
        <v/>
      </c>
      <c r="B298">
        <f>INDEX(resultados!$A$2:$ZZ$442, 292, MATCH($B$2, resultados!$A$1:$ZZ$1, 0))</f>
        <v/>
      </c>
      <c r="C298">
        <f>INDEX(resultados!$A$2:$ZZ$442, 292, MATCH($B$3, resultados!$A$1:$ZZ$1, 0))</f>
        <v/>
      </c>
    </row>
    <row r="299">
      <c r="A299">
        <f>INDEX(resultados!$A$2:$ZZ$442, 293, MATCH($B$1, resultados!$A$1:$ZZ$1, 0))</f>
        <v/>
      </c>
      <c r="B299">
        <f>INDEX(resultados!$A$2:$ZZ$442, 293, MATCH($B$2, resultados!$A$1:$ZZ$1, 0))</f>
        <v/>
      </c>
      <c r="C299">
        <f>INDEX(resultados!$A$2:$ZZ$442, 293, MATCH($B$3, resultados!$A$1:$ZZ$1, 0))</f>
        <v/>
      </c>
    </row>
    <row r="300">
      <c r="A300">
        <f>INDEX(resultados!$A$2:$ZZ$442, 294, MATCH($B$1, resultados!$A$1:$ZZ$1, 0))</f>
        <v/>
      </c>
      <c r="B300">
        <f>INDEX(resultados!$A$2:$ZZ$442, 294, MATCH($B$2, resultados!$A$1:$ZZ$1, 0))</f>
        <v/>
      </c>
      <c r="C300">
        <f>INDEX(resultados!$A$2:$ZZ$442, 294, MATCH($B$3, resultados!$A$1:$ZZ$1, 0))</f>
        <v/>
      </c>
    </row>
    <row r="301">
      <c r="A301">
        <f>INDEX(resultados!$A$2:$ZZ$442, 295, MATCH($B$1, resultados!$A$1:$ZZ$1, 0))</f>
        <v/>
      </c>
      <c r="B301">
        <f>INDEX(resultados!$A$2:$ZZ$442, 295, MATCH($B$2, resultados!$A$1:$ZZ$1, 0))</f>
        <v/>
      </c>
      <c r="C301">
        <f>INDEX(resultados!$A$2:$ZZ$442, 295, MATCH($B$3, resultados!$A$1:$ZZ$1, 0))</f>
        <v/>
      </c>
    </row>
    <row r="302">
      <c r="A302">
        <f>INDEX(resultados!$A$2:$ZZ$442, 296, MATCH($B$1, resultados!$A$1:$ZZ$1, 0))</f>
        <v/>
      </c>
      <c r="B302">
        <f>INDEX(resultados!$A$2:$ZZ$442, 296, MATCH($B$2, resultados!$A$1:$ZZ$1, 0))</f>
        <v/>
      </c>
      <c r="C302">
        <f>INDEX(resultados!$A$2:$ZZ$442, 296, MATCH($B$3, resultados!$A$1:$ZZ$1, 0))</f>
        <v/>
      </c>
    </row>
    <row r="303">
      <c r="A303">
        <f>INDEX(resultados!$A$2:$ZZ$442, 297, MATCH($B$1, resultados!$A$1:$ZZ$1, 0))</f>
        <v/>
      </c>
      <c r="B303">
        <f>INDEX(resultados!$A$2:$ZZ$442, 297, MATCH($B$2, resultados!$A$1:$ZZ$1, 0))</f>
        <v/>
      </c>
      <c r="C303">
        <f>INDEX(resultados!$A$2:$ZZ$442, 297, MATCH($B$3, resultados!$A$1:$ZZ$1, 0))</f>
        <v/>
      </c>
    </row>
    <row r="304">
      <c r="A304">
        <f>INDEX(resultados!$A$2:$ZZ$442, 298, MATCH($B$1, resultados!$A$1:$ZZ$1, 0))</f>
        <v/>
      </c>
      <c r="B304">
        <f>INDEX(resultados!$A$2:$ZZ$442, 298, MATCH($B$2, resultados!$A$1:$ZZ$1, 0))</f>
        <v/>
      </c>
      <c r="C304">
        <f>INDEX(resultados!$A$2:$ZZ$442, 298, MATCH($B$3, resultados!$A$1:$ZZ$1, 0))</f>
        <v/>
      </c>
    </row>
    <row r="305">
      <c r="A305">
        <f>INDEX(resultados!$A$2:$ZZ$442, 299, MATCH($B$1, resultados!$A$1:$ZZ$1, 0))</f>
        <v/>
      </c>
      <c r="B305">
        <f>INDEX(resultados!$A$2:$ZZ$442, 299, MATCH($B$2, resultados!$A$1:$ZZ$1, 0))</f>
        <v/>
      </c>
      <c r="C305">
        <f>INDEX(resultados!$A$2:$ZZ$442, 299, MATCH($B$3, resultados!$A$1:$ZZ$1, 0))</f>
        <v/>
      </c>
    </row>
    <row r="306">
      <c r="A306">
        <f>INDEX(resultados!$A$2:$ZZ$442, 300, MATCH($B$1, resultados!$A$1:$ZZ$1, 0))</f>
        <v/>
      </c>
      <c r="B306">
        <f>INDEX(resultados!$A$2:$ZZ$442, 300, MATCH($B$2, resultados!$A$1:$ZZ$1, 0))</f>
        <v/>
      </c>
      <c r="C306">
        <f>INDEX(resultados!$A$2:$ZZ$442, 300, MATCH($B$3, resultados!$A$1:$ZZ$1, 0))</f>
        <v/>
      </c>
    </row>
    <row r="307">
      <c r="A307">
        <f>INDEX(resultados!$A$2:$ZZ$442, 301, MATCH($B$1, resultados!$A$1:$ZZ$1, 0))</f>
        <v/>
      </c>
      <c r="B307">
        <f>INDEX(resultados!$A$2:$ZZ$442, 301, MATCH($B$2, resultados!$A$1:$ZZ$1, 0))</f>
        <v/>
      </c>
      <c r="C307">
        <f>INDEX(resultados!$A$2:$ZZ$442, 301, MATCH($B$3, resultados!$A$1:$ZZ$1, 0))</f>
        <v/>
      </c>
    </row>
    <row r="308">
      <c r="A308">
        <f>INDEX(resultados!$A$2:$ZZ$442, 302, MATCH($B$1, resultados!$A$1:$ZZ$1, 0))</f>
        <v/>
      </c>
      <c r="B308">
        <f>INDEX(resultados!$A$2:$ZZ$442, 302, MATCH($B$2, resultados!$A$1:$ZZ$1, 0))</f>
        <v/>
      </c>
      <c r="C308">
        <f>INDEX(resultados!$A$2:$ZZ$442, 302, MATCH($B$3, resultados!$A$1:$ZZ$1, 0))</f>
        <v/>
      </c>
    </row>
    <row r="309">
      <c r="A309">
        <f>INDEX(resultados!$A$2:$ZZ$442, 303, MATCH($B$1, resultados!$A$1:$ZZ$1, 0))</f>
        <v/>
      </c>
      <c r="B309">
        <f>INDEX(resultados!$A$2:$ZZ$442, 303, MATCH($B$2, resultados!$A$1:$ZZ$1, 0))</f>
        <v/>
      </c>
      <c r="C309">
        <f>INDEX(resultados!$A$2:$ZZ$442, 303, MATCH($B$3, resultados!$A$1:$ZZ$1, 0))</f>
        <v/>
      </c>
    </row>
    <row r="310">
      <c r="A310">
        <f>INDEX(resultados!$A$2:$ZZ$442, 304, MATCH($B$1, resultados!$A$1:$ZZ$1, 0))</f>
        <v/>
      </c>
      <c r="B310">
        <f>INDEX(resultados!$A$2:$ZZ$442, 304, MATCH($B$2, resultados!$A$1:$ZZ$1, 0))</f>
        <v/>
      </c>
      <c r="C310">
        <f>INDEX(resultados!$A$2:$ZZ$442, 304, MATCH($B$3, resultados!$A$1:$ZZ$1, 0))</f>
        <v/>
      </c>
    </row>
    <row r="311">
      <c r="A311">
        <f>INDEX(resultados!$A$2:$ZZ$442, 305, MATCH($B$1, resultados!$A$1:$ZZ$1, 0))</f>
        <v/>
      </c>
      <c r="B311">
        <f>INDEX(resultados!$A$2:$ZZ$442, 305, MATCH($B$2, resultados!$A$1:$ZZ$1, 0))</f>
        <v/>
      </c>
      <c r="C311">
        <f>INDEX(resultados!$A$2:$ZZ$442, 305, MATCH($B$3, resultados!$A$1:$ZZ$1, 0))</f>
        <v/>
      </c>
    </row>
    <row r="312">
      <c r="A312">
        <f>INDEX(resultados!$A$2:$ZZ$442, 306, MATCH($B$1, resultados!$A$1:$ZZ$1, 0))</f>
        <v/>
      </c>
      <c r="B312">
        <f>INDEX(resultados!$A$2:$ZZ$442, 306, MATCH($B$2, resultados!$A$1:$ZZ$1, 0))</f>
        <v/>
      </c>
      <c r="C312">
        <f>INDEX(resultados!$A$2:$ZZ$442, 306, MATCH($B$3, resultados!$A$1:$ZZ$1, 0))</f>
        <v/>
      </c>
    </row>
    <row r="313">
      <c r="A313">
        <f>INDEX(resultados!$A$2:$ZZ$442, 307, MATCH($B$1, resultados!$A$1:$ZZ$1, 0))</f>
        <v/>
      </c>
      <c r="B313">
        <f>INDEX(resultados!$A$2:$ZZ$442, 307, MATCH($B$2, resultados!$A$1:$ZZ$1, 0))</f>
        <v/>
      </c>
      <c r="C313">
        <f>INDEX(resultados!$A$2:$ZZ$442, 307, MATCH($B$3, resultados!$A$1:$ZZ$1, 0))</f>
        <v/>
      </c>
    </row>
    <row r="314">
      <c r="A314">
        <f>INDEX(resultados!$A$2:$ZZ$442, 308, MATCH($B$1, resultados!$A$1:$ZZ$1, 0))</f>
        <v/>
      </c>
      <c r="B314">
        <f>INDEX(resultados!$A$2:$ZZ$442, 308, MATCH($B$2, resultados!$A$1:$ZZ$1, 0))</f>
        <v/>
      </c>
      <c r="C314">
        <f>INDEX(resultados!$A$2:$ZZ$442, 308, MATCH($B$3, resultados!$A$1:$ZZ$1, 0))</f>
        <v/>
      </c>
    </row>
    <row r="315">
      <c r="A315">
        <f>INDEX(resultados!$A$2:$ZZ$442, 309, MATCH($B$1, resultados!$A$1:$ZZ$1, 0))</f>
        <v/>
      </c>
      <c r="B315">
        <f>INDEX(resultados!$A$2:$ZZ$442, 309, MATCH($B$2, resultados!$A$1:$ZZ$1, 0))</f>
        <v/>
      </c>
      <c r="C315">
        <f>INDEX(resultados!$A$2:$ZZ$442, 309, MATCH($B$3, resultados!$A$1:$ZZ$1, 0))</f>
        <v/>
      </c>
    </row>
    <row r="316">
      <c r="A316">
        <f>INDEX(resultados!$A$2:$ZZ$442, 310, MATCH($B$1, resultados!$A$1:$ZZ$1, 0))</f>
        <v/>
      </c>
      <c r="B316">
        <f>INDEX(resultados!$A$2:$ZZ$442, 310, MATCH($B$2, resultados!$A$1:$ZZ$1, 0))</f>
        <v/>
      </c>
      <c r="C316">
        <f>INDEX(resultados!$A$2:$ZZ$442, 310, MATCH($B$3, resultados!$A$1:$ZZ$1, 0))</f>
        <v/>
      </c>
    </row>
    <row r="317">
      <c r="A317">
        <f>INDEX(resultados!$A$2:$ZZ$442, 311, MATCH($B$1, resultados!$A$1:$ZZ$1, 0))</f>
        <v/>
      </c>
      <c r="B317">
        <f>INDEX(resultados!$A$2:$ZZ$442, 311, MATCH($B$2, resultados!$A$1:$ZZ$1, 0))</f>
        <v/>
      </c>
      <c r="C317">
        <f>INDEX(resultados!$A$2:$ZZ$442, 311, MATCH($B$3, resultados!$A$1:$ZZ$1, 0))</f>
        <v/>
      </c>
    </row>
    <row r="318">
      <c r="A318">
        <f>INDEX(resultados!$A$2:$ZZ$442, 312, MATCH($B$1, resultados!$A$1:$ZZ$1, 0))</f>
        <v/>
      </c>
      <c r="B318">
        <f>INDEX(resultados!$A$2:$ZZ$442, 312, MATCH($B$2, resultados!$A$1:$ZZ$1, 0))</f>
        <v/>
      </c>
      <c r="C318">
        <f>INDEX(resultados!$A$2:$ZZ$442, 312, MATCH($B$3, resultados!$A$1:$ZZ$1, 0))</f>
        <v/>
      </c>
    </row>
    <row r="319">
      <c r="A319">
        <f>INDEX(resultados!$A$2:$ZZ$442, 313, MATCH($B$1, resultados!$A$1:$ZZ$1, 0))</f>
        <v/>
      </c>
      <c r="B319">
        <f>INDEX(resultados!$A$2:$ZZ$442, 313, MATCH($B$2, resultados!$A$1:$ZZ$1, 0))</f>
        <v/>
      </c>
      <c r="C319">
        <f>INDEX(resultados!$A$2:$ZZ$442, 313, MATCH($B$3, resultados!$A$1:$ZZ$1, 0))</f>
        <v/>
      </c>
    </row>
    <row r="320">
      <c r="A320">
        <f>INDEX(resultados!$A$2:$ZZ$442, 314, MATCH($B$1, resultados!$A$1:$ZZ$1, 0))</f>
        <v/>
      </c>
      <c r="B320">
        <f>INDEX(resultados!$A$2:$ZZ$442, 314, MATCH($B$2, resultados!$A$1:$ZZ$1, 0))</f>
        <v/>
      </c>
      <c r="C320">
        <f>INDEX(resultados!$A$2:$ZZ$442, 314, MATCH($B$3, resultados!$A$1:$ZZ$1, 0))</f>
        <v/>
      </c>
    </row>
    <row r="321">
      <c r="A321">
        <f>INDEX(resultados!$A$2:$ZZ$442, 315, MATCH($B$1, resultados!$A$1:$ZZ$1, 0))</f>
        <v/>
      </c>
      <c r="B321">
        <f>INDEX(resultados!$A$2:$ZZ$442, 315, MATCH($B$2, resultados!$A$1:$ZZ$1, 0))</f>
        <v/>
      </c>
      <c r="C321">
        <f>INDEX(resultados!$A$2:$ZZ$442, 315, MATCH($B$3, resultados!$A$1:$ZZ$1, 0))</f>
        <v/>
      </c>
    </row>
    <row r="322">
      <c r="A322">
        <f>INDEX(resultados!$A$2:$ZZ$442, 316, MATCH($B$1, resultados!$A$1:$ZZ$1, 0))</f>
        <v/>
      </c>
      <c r="B322">
        <f>INDEX(resultados!$A$2:$ZZ$442, 316, MATCH($B$2, resultados!$A$1:$ZZ$1, 0))</f>
        <v/>
      </c>
      <c r="C322">
        <f>INDEX(resultados!$A$2:$ZZ$442, 316, MATCH($B$3, resultados!$A$1:$ZZ$1, 0))</f>
        <v/>
      </c>
    </row>
    <row r="323">
      <c r="A323">
        <f>INDEX(resultados!$A$2:$ZZ$442, 317, MATCH($B$1, resultados!$A$1:$ZZ$1, 0))</f>
        <v/>
      </c>
      <c r="B323">
        <f>INDEX(resultados!$A$2:$ZZ$442, 317, MATCH($B$2, resultados!$A$1:$ZZ$1, 0))</f>
        <v/>
      </c>
      <c r="C323">
        <f>INDEX(resultados!$A$2:$ZZ$442, 317, MATCH($B$3, resultados!$A$1:$ZZ$1, 0))</f>
        <v/>
      </c>
    </row>
    <row r="324">
      <c r="A324">
        <f>INDEX(resultados!$A$2:$ZZ$442, 318, MATCH($B$1, resultados!$A$1:$ZZ$1, 0))</f>
        <v/>
      </c>
      <c r="B324">
        <f>INDEX(resultados!$A$2:$ZZ$442, 318, MATCH($B$2, resultados!$A$1:$ZZ$1, 0))</f>
        <v/>
      </c>
      <c r="C324">
        <f>INDEX(resultados!$A$2:$ZZ$442, 318, MATCH($B$3, resultados!$A$1:$ZZ$1, 0))</f>
        <v/>
      </c>
    </row>
    <row r="325">
      <c r="A325">
        <f>INDEX(resultados!$A$2:$ZZ$442, 319, MATCH($B$1, resultados!$A$1:$ZZ$1, 0))</f>
        <v/>
      </c>
      <c r="B325">
        <f>INDEX(resultados!$A$2:$ZZ$442, 319, MATCH($B$2, resultados!$A$1:$ZZ$1, 0))</f>
        <v/>
      </c>
      <c r="C325">
        <f>INDEX(resultados!$A$2:$ZZ$442, 319, MATCH($B$3, resultados!$A$1:$ZZ$1, 0))</f>
        <v/>
      </c>
    </row>
    <row r="326">
      <c r="A326">
        <f>INDEX(resultados!$A$2:$ZZ$442, 320, MATCH($B$1, resultados!$A$1:$ZZ$1, 0))</f>
        <v/>
      </c>
      <c r="B326">
        <f>INDEX(resultados!$A$2:$ZZ$442, 320, MATCH($B$2, resultados!$A$1:$ZZ$1, 0))</f>
        <v/>
      </c>
      <c r="C326">
        <f>INDEX(resultados!$A$2:$ZZ$442, 320, MATCH($B$3, resultados!$A$1:$ZZ$1, 0))</f>
        <v/>
      </c>
    </row>
    <row r="327">
      <c r="A327">
        <f>INDEX(resultados!$A$2:$ZZ$442, 321, MATCH($B$1, resultados!$A$1:$ZZ$1, 0))</f>
        <v/>
      </c>
      <c r="B327">
        <f>INDEX(resultados!$A$2:$ZZ$442, 321, MATCH($B$2, resultados!$A$1:$ZZ$1, 0))</f>
        <v/>
      </c>
      <c r="C327">
        <f>INDEX(resultados!$A$2:$ZZ$442, 321, MATCH($B$3, resultados!$A$1:$ZZ$1, 0))</f>
        <v/>
      </c>
    </row>
    <row r="328">
      <c r="A328">
        <f>INDEX(resultados!$A$2:$ZZ$442, 322, MATCH($B$1, resultados!$A$1:$ZZ$1, 0))</f>
        <v/>
      </c>
      <c r="B328">
        <f>INDEX(resultados!$A$2:$ZZ$442, 322, MATCH($B$2, resultados!$A$1:$ZZ$1, 0))</f>
        <v/>
      </c>
      <c r="C328">
        <f>INDEX(resultados!$A$2:$ZZ$442, 322, MATCH($B$3, resultados!$A$1:$ZZ$1, 0))</f>
        <v/>
      </c>
    </row>
    <row r="329">
      <c r="A329">
        <f>INDEX(resultados!$A$2:$ZZ$442, 323, MATCH($B$1, resultados!$A$1:$ZZ$1, 0))</f>
        <v/>
      </c>
      <c r="B329">
        <f>INDEX(resultados!$A$2:$ZZ$442, 323, MATCH($B$2, resultados!$A$1:$ZZ$1, 0))</f>
        <v/>
      </c>
      <c r="C329">
        <f>INDEX(resultados!$A$2:$ZZ$442, 323, MATCH($B$3, resultados!$A$1:$ZZ$1, 0))</f>
        <v/>
      </c>
    </row>
    <row r="330">
      <c r="A330">
        <f>INDEX(resultados!$A$2:$ZZ$442, 324, MATCH($B$1, resultados!$A$1:$ZZ$1, 0))</f>
        <v/>
      </c>
      <c r="B330">
        <f>INDEX(resultados!$A$2:$ZZ$442, 324, MATCH($B$2, resultados!$A$1:$ZZ$1, 0))</f>
        <v/>
      </c>
      <c r="C330">
        <f>INDEX(resultados!$A$2:$ZZ$442, 324, MATCH($B$3, resultados!$A$1:$ZZ$1, 0))</f>
        <v/>
      </c>
    </row>
    <row r="331">
      <c r="A331">
        <f>INDEX(resultados!$A$2:$ZZ$442, 325, MATCH($B$1, resultados!$A$1:$ZZ$1, 0))</f>
        <v/>
      </c>
      <c r="B331">
        <f>INDEX(resultados!$A$2:$ZZ$442, 325, MATCH($B$2, resultados!$A$1:$ZZ$1, 0))</f>
        <v/>
      </c>
      <c r="C331">
        <f>INDEX(resultados!$A$2:$ZZ$442, 325, MATCH($B$3, resultados!$A$1:$ZZ$1, 0))</f>
        <v/>
      </c>
    </row>
    <row r="332">
      <c r="A332">
        <f>INDEX(resultados!$A$2:$ZZ$442, 326, MATCH($B$1, resultados!$A$1:$ZZ$1, 0))</f>
        <v/>
      </c>
      <c r="B332">
        <f>INDEX(resultados!$A$2:$ZZ$442, 326, MATCH($B$2, resultados!$A$1:$ZZ$1, 0))</f>
        <v/>
      </c>
      <c r="C332">
        <f>INDEX(resultados!$A$2:$ZZ$442, 326, MATCH($B$3, resultados!$A$1:$ZZ$1, 0))</f>
        <v/>
      </c>
    </row>
    <row r="333">
      <c r="A333">
        <f>INDEX(resultados!$A$2:$ZZ$442, 327, MATCH($B$1, resultados!$A$1:$ZZ$1, 0))</f>
        <v/>
      </c>
      <c r="B333">
        <f>INDEX(resultados!$A$2:$ZZ$442, 327, MATCH($B$2, resultados!$A$1:$ZZ$1, 0))</f>
        <v/>
      </c>
      <c r="C333">
        <f>INDEX(resultados!$A$2:$ZZ$442, 327, MATCH($B$3, resultados!$A$1:$ZZ$1, 0))</f>
        <v/>
      </c>
    </row>
    <row r="334">
      <c r="A334">
        <f>INDEX(resultados!$A$2:$ZZ$442, 328, MATCH($B$1, resultados!$A$1:$ZZ$1, 0))</f>
        <v/>
      </c>
      <c r="B334">
        <f>INDEX(resultados!$A$2:$ZZ$442, 328, MATCH($B$2, resultados!$A$1:$ZZ$1, 0))</f>
        <v/>
      </c>
      <c r="C334">
        <f>INDEX(resultados!$A$2:$ZZ$442, 328, MATCH($B$3, resultados!$A$1:$ZZ$1, 0))</f>
        <v/>
      </c>
    </row>
    <row r="335">
      <c r="A335">
        <f>INDEX(resultados!$A$2:$ZZ$442, 329, MATCH($B$1, resultados!$A$1:$ZZ$1, 0))</f>
        <v/>
      </c>
      <c r="B335">
        <f>INDEX(resultados!$A$2:$ZZ$442, 329, MATCH($B$2, resultados!$A$1:$ZZ$1, 0))</f>
        <v/>
      </c>
      <c r="C335">
        <f>INDEX(resultados!$A$2:$ZZ$442, 329, MATCH($B$3, resultados!$A$1:$ZZ$1, 0))</f>
        <v/>
      </c>
    </row>
    <row r="336">
      <c r="A336">
        <f>INDEX(resultados!$A$2:$ZZ$442, 330, MATCH($B$1, resultados!$A$1:$ZZ$1, 0))</f>
        <v/>
      </c>
      <c r="B336">
        <f>INDEX(resultados!$A$2:$ZZ$442, 330, MATCH($B$2, resultados!$A$1:$ZZ$1, 0))</f>
        <v/>
      </c>
      <c r="C336">
        <f>INDEX(resultados!$A$2:$ZZ$442, 330, MATCH($B$3, resultados!$A$1:$ZZ$1, 0))</f>
        <v/>
      </c>
    </row>
    <row r="337">
      <c r="A337">
        <f>INDEX(resultados!$A$2:$ZZ$442, 331, MATCH($B$1, resultados!$A$1:$ZZ$1, 0))</f>
        <v/>
      </c>
      <c r="B337">
        <f>INDEX(resultados!$A$2:$ZZ$442, 331, MATCH($B$2, resultados!$A$1:$ZZ$1, 0))</f>
        <v/>
      </c>
      <c r="C337">
        <f>INDEX(resultados!$A$2:$ZZ$442, 331, MATCH($B$3, resultados!$A$1:$ZZ$1, 0))</f>
        <v/>
      </c>
    </row>
    <row r="338">
      <c r="A338">
        <f>INDEX(resultados!$A$2:$ZZ$442, 332, MATCH($B$1, resultados!$A$1:$ZZ$1, 0))</f>
        <v/>
      </c>
      <c r="B338">
        <f>INDEX(resultados!$A$2:$ZZ$442, 332, MATCH($B$2, resultados!$A$1:$ZZ$1, 0))</f>
        <v/>
      </c>
      <c r="C338">
        <f>INDEX(resultados!$A$2:$ZZ$442, 332, MATCH($B$3, resultados!$A$1:$ZZ$1, 0))</f>
        <v/>
      </c>
    </row>
    <row r="339">
      <c r="A339">
        <f>INDEX(resultados!$A$2:$ZZ$442, 333, MATCH($B$1, resultados!$A$1:$ZZ$1, 0))</f>
        <v/>
      </c>
      <c r="B339">
        <f>INDEX(resultados!$A$2:$ZZ$442, 333, MATCH($B$2, resultados!$A$1:$ZZ$1, 0))</f>
        <v/>
      </c>
      <c r="C339">
        <f>INDEX(resultados!$A$2:$ZZ$442, 333, MATCH($B$3, resultados!$A$1:$ZZ$1, 0))</f>
        <v/>
      </c>
    </row>
    <row r="340">
      <c r="A340">
        <f>INDEX(resultados!$A$2:$ZZ$442, 334, MATCH($B$1, resultados!$A$1:$ZZ$1, 0))</f>
        <v/>
      </c>
      <c r="B340">
        <f>INDEX(resultados!$A$2:$ZZ$442, 334, MATCH($B$2, resultados!$A$1:$ZZ$1, 0))</f>
        <v/>
      </c>
      <c r="C340">
        <f>INDEX(resultados!$A$2:$ZZ$442, 334, MATCH($B$3, resultados!$A$1:$ZZ$1, 0))</f>
        <v/>
      </c>
    </row>
    <row r="341">
      <c r="A341">
        <f>INDEX(resultados!$A$2:$ZZ$442, 335, MATCH($B$1, resultados!$A$1:$ZZ$1, 0))</f>
        <v/>
      </c>
      <c r="B341">
        <f>INDEX(resultados!$A$2:$ZZ$442, 335, MATCH($B$2, resultados!$A$1:$ZZ$1, 0))</f>
        <v/>
      </c>
      <c r="C341">
        <f>INDEX(resultados!$A$2:$ZZ$442, 335, MATCH($B$3, resultados!$A$1:$ZZ$1, 0))</f>
        <v/>
      </c>
    </row>
    <row r="342">
      <c r="A342">
        <f>INDEX(resultados!$A$2:$ZZ$442, 336, MATCH($B$1, resultados!$A$1:$ZZ$1, 0))</f>
        <v/>
      </c>
      <c r="B342">
        <f>INDEX(resultados!$A$2:$ZZ$442, 336, MATCH($B$2, resultados!$A$1:$ZZ$1, 0))</f>
        <v/>
      </c>
      <c r="C342">
        <f>INDEX(resultados!$A$2:$ZZ$442, 336, MATCH($B$3, resultados!$A$1:$ZZ$1, 0))</f>
        <v/>
      </c>
    </row>
    <row r="343">
      <c r="A343">
        <f>INDEX(resultados!$A$2:$ZZ$442, 337, MATCH($B$1, resultados!$A$1:$ZZ$1, 0))</f>
        <v/>
      </c>
      <c r="B343">
        <f>INDEX(resultados!$A$2:$ZZ$442, 337, MATCH($B$2, resultados!$A$1:$ZZ$1, 0))</f>
        <v/>
      </c>
      <c r="C343">
        <f>INDEX(resultados!$A$2:$ZZ$442, 337, MATCH($B$3, resultados!$A$1:$ZZ$1, 0))</f>
        <v/>
      </c>
    </row>
    <row r="344">
      <c r="A344">
        <f>INDEX(resultados!$A$2:$ZZ$442, 338, MATCH($B$1, resultados!$A$1:$ZZ$1, 0))</f>
        <v/>
      </c>
      <c r="B344">
        <f>INDEX(resultados!$A$2:$ZZ$442, 338, MATCH($B$2, resultados!$A$1:$ZZ$1, 0))</f>
        <v/>
      </c>
      <c r="C344">
        <f>INDEX(resultados!$A$2:$ZZ$442, 338, MATCH($B$3, resultados!$A$1:$ZZ$1, 0))</f>
        <v/>
      </c>
    </row>
    <row r="345">
      <c r="A345">
        <f>INDEX(resultados!$A$2:$ZZ$442, 339, MATCH($B$1, resultados!$A$1:$ZZ$1, 0))</f>
        <v/>
      </c>
      <c r="B345">
        <f>INDEX(resultados!$A$2:$ZZ$442, 339, MATCH($B$2, resultados!$A$1:$ZZ$1, 0))</f>
        <v/>
      </c>
      <c r="C345">
        <f>INDEX(resultados!$A$2:$ZZ$442, 339, MATCH($B$3, resultados!$A$1:$ZZ$1, 0))</f>
        <v/>
      </c>
    </row>
    <row r="346">
      <c r="A346">
        <f>INDEX(resultados!$A$2:$ZZ$442, 340, MATCH($B$1, resultados!$A$1:$ZZ$1, 0))</f>
        <v/>
      </c>
      <c r="B346">
        <f>INDEX(resultados!$A$2:$ZZ$442, 340, MATCH($B$2, resultados!$A$1:$ZZ$1, 0))</f>
        <v/>
      </c>
      <c r="C346">
        <f>INDEX(resultados!$A$2:$ZZ$442, 340, MATCH($B$3, resultados!$A$1:$ZZ$1, 0))</f>
        <v/>
      </c>
    </row>
    <row r="347">
      <c r="A347">
        <f>INDEX(resultados!$A$2:$ZZ$442, 341, MATCH($B$1, resultados!$A$1:$ZZ$1, 0))</f>
        <v/>
      </c>
      <c r="B347">
        <f>INDEX(resultados!$A$2:$ZZ$442, 341, MATCH($B$2, resultados!$A$1:$ZZ$1, 0))</f>
        <v/>
      </c>
      <c r="C347">
        <f>INDEX(resultados!$A$2:$ZZ$442, 341, MATCH($B$3, resultados!$A$1:$ZZ$1, 0))</f>
        <v/>
      </c>
    </row>
    <row r="348">
      <c r="A348">
        <f>INDEX(resultados!$A$2:$ZZ$442, 342, MATCH($B$1, resultados!$A$1:$ZZ$1, 0))</f>
        <v/>
      </c>
      <c r="B348">
        <f>INDEX(resultados!$A$2:$ZZ$442, 342, MATCH($B$2, resultados!$A$1:$ZZ$1, 0))</f>
        <v/>
      </c>
      <c r="C348">
        <f>INDEX(resultados!$A$2:$ZZ$442, 342, MATCH($B$3, resultados!$A$1:$ZZ$1, 0))</f>
        <v/>
      </c>
    </row>
    <row r="349">
      <c r="A349">
        <f>INDEX(resultados!$A$2:$ZZ$442, 343, MATCH($B$1, resultados!$A$1:$ZZ$1, 0))</f>
        <v/>
      </c>
      <c r="B349">
        <f>INDEX(resultados!$A$2:$ZZ$442, 343, MATCH($B$2, resultados!$A$1:$ZZ$1, 0))</f>
        <v/>
      </c>
      <c r="C349">
        <f>INDEX(resultados!$A$2:$ZZ$442, 343, MATCH($B$3, resultados!$A$1:$ZZ$1, 0))</f>
        <v/>
      </c>
    </row>
    <row r="350">
      <c r="A350">
        <f>INDEX(resultados!$A$2:$ZZ$442, 344, MATCH($B$1, resultados!$A$1:$ZZ$1, 0))</f>
        <v/>
      </c>
      <c r="B350">
        <f>INDEX(resultados!$A$2:$ZZ$442, 344, MATCH($B$2, resultados!$A$1:$ZZ$1, 0))</f>
        <v/>
      </c>
      <c r="C350">
        <f>INDEX(resultados!$A$2:$ZZ$442, 344, MATCH($B$3, resultados!$A$1:$ZZ$1, 0))</f>
        <v/>
      </c>
    </row>
    <row r="351">
      <c r="A351">
        <f>INDEX(resultados!$A$2:$ZZ$442, 345, MATCH($B$1, resultados!$A$1:$ZZ$1, 0))</f>
        <v/>
      </c>
      <c r="B351">
        <f>INDEX(resultados!$A$2:$ZZ$442, 345, MATCH($B$2, resultados!$A$1:$ZZ$1, 0))</f>
        <v/>
      </c>
      <c r="C351">
        <f>INDEX(resultados!$A$2:$ZZ$442, 345, MATCH($B$3, resultados!$A$1:$ZZ$1, 0))</f>
        <v/>
      </c>
    </row>
    <row r="352">
      <c r="A352">
        <f>INDEX(resultados!$A$2:$ZZ$442, 346, MATCH($B$1, resultados!$A$1:$ZZ$1, 0))</f>
        <v/>
      </c>
      <c r="B352">
        <f>INDEX(resultados!$A$2:$ZZ$442, 346, MATCH($B$2, resultados!$A$1:$ZZ$1, 0))</f>
        <v/>
      </c>
      <c r="C352">
        <f>INDEX(resultados!$A$2:$ZZ$442, 346, MATCH($B$3, resultados!$A$1:$ZZ$1, 0))</f>
        <v/>
      </c>
    </row>
    <row r="353">
      <c r="A353">
        <f>INDEX(resultados!$A$2:$ZZ$442, 347, MATCH($B$1, resultados!$A$1:$ZZ$1, 0))</f>
        <v/>
      </c>
      <c r="B353">
        <f>INDEX(resultados!$A$2:$ZZ$442, 347, MATCH($B$2, resultados!$A$1:$ZZ$1, 0))</f>
        <v/>
      </c>
      <c r="C353">
        <f>INDEX(resultados!$A$2:$ZZ$442, 347, MATCH($B$3, resultados!$A$1:$ZZ$1, 0))</f>
        <v/>
      </c>
    </row>
    <row r="354">
      <c r="A354">
        <f>INDEX(resultados!$A$2:$ZZ$442, 348, MATCH($B$1, resultados!$A$1:$ZZ$1, 0))</f>
        <v/>
      </c>
      <c r="B354">
        <f>INDEX(resultados!$A$2:$ZZ$442, 348, MATCH($B$2, resultados!$A$1:$ZZ$1, 0))</f>
        <v/>
      </c>
      <c r="C354">
        <f>INDEX(resultados!$A$2:$ZZ$442, 348, MATCH($B$3, resultados!$A$1:$ZZ$1, 0))</f>
        <v/>
      </c>
    </row>
    <row r="355">
      <c r="A355">
        <f>INDEX(resultados!$A$2:$ZZ$442, 349, MATCH($B$1, resultados!$A$1:$ZZ$1, 0))</f>
        <v/>
      </c>
      <c r="B355">
        <f>INDEX(resultados!$A$2:$ZZ$442, 349, MATCH($B$2, resultados!$A$1:$ZZ$1, 0))</f>
        <v/>
      </c>
      <c r="C355">
        <f>INDEX(resultados!$A$2:$ZZ$442, 349, MATCH($B$3, resultados!$A$1:$ZZ$1, 0))</f>
        <v/>
      </c>
    </row>
    <row r="356">
      <c r="A356">
        <f>INDEX(resultados!$A$2:$ZZ$442, 350, MATCH($B$1, resultados!$A$1:$ZZ$1, 0))</f>
        <v/>
      </c>
      <c r="B356">
        <f>INDEX(resultados!$A$2:$ZZ$442, 350, MATCH($B$2, resultados!$A$1:$ZZ$1, 0))</f>
        <v/>
      </c>
      <c r="C356">
        <f>INDEX(resultados!$A$2:$ZZ$442, 350, MATCH($B$3, resultados!$A$1:$ZZ$1, 0))</f>
        <v/>
      </c>
    </row>
    <row r="357">
      <c r="A357">
        <f>INDEX(resultados!$A$2:$ZZ$442, 351, MATCH($B$1, resultados!$A$1:$ZZ$1, 0))</f>
        <v/>
      </c>
      <c r="B357">
        <f>INDEX(resultados!$A$2:$ZZ$442, 351, MATCH($B$2, resultados!$A$1:$ZZ$1, 0))</f>
        <v/>
      </c>
      <c r="C357">
        <f>INDEX(resultados!$A$2:$ZZ$442, 351, MATCH($B$3, resultados!$A$1:$ZZ$1, 0))</f>
        <v/>
      </c>
    </row>
    <row r="358">
      <c r="A358">
        <f>INDEX(resultados!$A$2:$ZZ$442, 352, MATCH($B$1, resultados!$A$1:$ZZ$1, 0))</f>
        <v/>
      </c>
      <c r="B358">
        <f>INDEX(resultados!$A$2:$ZZ$442, 352, MATCH($B$2, resultados!$A$1:$ZZ$1, 0))</f>
        <v/>
      </c>
      <c r="C358">
        <f>INDEX(resultados!$A$2:$ZZ$442, 352, MATCH($B$3, resultados!$A$1:$ZZ$1, 0))</f>
        <v/>
      </c>
    </row>
    <row r="359">
      <c r="A359">
        <f>INDEX(resultados!$A$2:$ZZ$442, 353, MATCH($B$1, resultados!$A$1:$ZZ$1, 0))</f>
        <v/>
      </c>
      <c r="B359">
        <f>INDEX(resultados!$A$2:$ZZ$442, 353, MATCH($B$2, resultados!$A$1:$ZZ$1, 0))</f>
        <v/>
      </c>
      <c r="C359">
        <f>INDEX(resultados!$A$2:$ZZ$442, 353, MATCH($B$3, resultados!$A$1:$ZZ$1, 0))</f>
        <v/>
      </c>
    </row>
    <row r="360">
      <c r="A360">
        <f>INDEX(resultados!$A$2:$ZZ$442, 354, MATCH($B$1, resultados!$A$1:$ZZ$1, 0))</f>
        <v/>
      </c>
      <c r="B360">
        <f>INDEX(resultados!$A$2:$ZZ$442, 354, MATCH($B$2, resultados!$A$1:$ZZ$1, 0))</f>
        <v/>
      </c>
      <c r="C360">
        <f>INDEX(resultados!$A$2:$ZZ$442, 354, MATCH($B$3, resultados!$A$1:$ZZ$1, 0))</f>
        <v/>
      </c>
    </row>
    <row r="361">
      <c r="A361">
        <f>INDEX(resultados!$A$2:$ZZ$442, 355, MATCH($B$1, resultados!$A$1:$ZZ$1, 0))</f>
        <v/>
      </c>
      <c r="B361">
        <f>INDEX(resultados!$A$2:$ZZ$442, 355, MATCH($B$2, resultados!$A$1:$ZZ$1, 0))</f>
        <v/>
      </c>
      <c r="C361">
        <f>INDEX(resultados!$A$2:$ZZ$442, 355, MATCH($B$3, resultados!$A$1:$ZZ$1, 0))</f>
        <v/>
      </c>
    </row>
    <row r="362">
      <c r="A362">
        <f>INDEX(resultados!$A$2:$ZZ$442, 356, MATCH($B$1, resultados!$A$1:$ZZ$1, 0))</f>
        <v/>
      </c>
      <c r="B362">
        <f>INDEX(resultados!$A$2:$ZZ$442, 356, MATCH($B$2, resultados!$A$1:$ZZ$1, 0))</f>
        <v/>
      </c>
      <c r="C362">
        <f>INDEX(resultados!$A$2:$ZZ$442, 356, MATCH($B$3, resultados!$A$1:$ZZ$1, 0))</f>
        <v/>
      </c>
    </row>
    <row r="363">
      <c r="A363">
        <f>INDEX(resultados!$A$2:$ZZ$442, 357, MATCH($B$1, resultados!$A$1:$ZZ$1, 0))</f>
        <v/>
      </c>
      <c r="B363">
        <f>INDEX(resultados!$A$2:$ZZ$442, 357, MATCH($B$2, resultados!$A$1:$ZZ$1, 0))</f>
        <v/>
      </c>
      <c r="C363">
        <f>INDEX(resultados!$A$2:$ZZ$442, 357, MATCH($B$3, resultados!$A$1:$ZZ$1, 0))</f>
        <v/>
      </c>
    </row>
    <row r="364">
      <c r="A364">
        <f>INDEX(resultados!$A$2:$ZZ$442, 358, MATCH($B$1, resultados!$A$1:$ZZ$1, 0))</f>
        <v/>
      </c>
      <c r="B364">
        <f>INDEX(resultados!$A$2:$ZZ$442, 358, MATCH($B$2, resultados!$A$1:$ZZ$1, 0))</f>
        <v/>
      </c>
      <c r="C364">
        <f>INDEX(resultados!$A$2:$ZZ$442, 358, MATCH($B$3, resultados!$A$1:$ZZ$1, 0))</f>
        <v/>
      </c>
    </row>
    <row r="365">
      <c r="A365">
        <f>INDEX(resultados!$A$2:$ZZ$442, 359, MATCH($B$1, resultados!$A$1:$ZZ$1, 0))</f>
        <v/>
      </c>
      <c r="B365">
        <f>INDEX(resultados!$A$2:$ZZ$442, 359, MATCH($B$2, resultados!$A$1:$ZZ$1, 0))</f>
        <v/>
      </c>
      <c r="C365">
        <f>INDEX(resultados!$A$2:$ZZ$442, 359, MATCH($B$3, resultados!$A$1:$ZZ$1, 0))</f>
        <v/>
      </c>
    </row>
    <row r="366">
      <c r="A366">
        <f>INDEX(resultados!$A$2:$ZZ$442, 360, MATCH($B$1, resultados!$A$1:$ZZ$1, 0))</f>
        <v/>
      </c>
      <c r="B366">
        <f>INDEX(resultados!$A$2:$ZZ$442, 360, MATCH($B$2, resultados!$A$1:$ZZ$1, 0))</f>
        <v/>
      </c>
      <c r="C366">
        <f>INDEX(resultados!$A$2:$ZZ$442, 360, MATCH($B$3, resultados!$A$1:$ZZ$1, 0))</f>
        <v/>
      </c>
    </row>
    <row r="367">
      <c r="A367">
        <f>INDEX(resultados!$A$2:$ZZ$442, 361, MATCH($B$1, resultados!$A$1:$ZZ$1, 0))</f>
        <v/>
      </c>
      <c r="B367">
        <f>INDEX(resultados!$A$2:$ZZ$442, 361, MATCH($B$2, resultados!$A$1:$ZZ$1, 0))</f>
        <v/>
      </c>
      <c r="C367">
        <f>INDEX(resultados!$A$2:$ZZ$442, 361, MATCH($B$3, resultados!$A$1:$ZZ$1, 0))</f>
        <v/>
      </c>
    </row>
    <row r="368">
      <c r="A368">
        <f>INDEX(resultados!$A$2:$ZZ$442, 362, MATCH($B$1, resultados!$A$1:$ZZ$1, 0))</f>
        <v/>
      </c>
      <c r="B368">
        <f>INDEX(resultados!$A$2:$ZZ$442, 362, MATCH($B$2, resultados!$A$1:$ZZ$1, 0))</f>
        <v/>
      </c>
      <c r="C368">
        <f>INDEX(resultados!$A$2:$ZZ$442, 362, MATCH($B$3, resultados!$A$1:$ZZ$1, 0))</f>
        <v/>
      </c>
    </row>
    <row r="369">
      <c r="A369">
        <f>INDEX(resultados!$A$2:$ZZ$442, 363, MATCH($B$1, resultados!$A$1:$ZZ$1, 0))</f>
        <v/>
      </c>
      <c r="B369">
        <f>INDEX(resultados!$A$2:$ZZ$442, 363, MATCH($B$2, resultados!$A$1:$ZZ$1, 0))</f>
        <v/>
      </c>
      <c r="C369">
        <f>INDEX(resultados!$A$2:$ZZ$442, 363, MATCH($B$3, resultados!$A$1:$ZZ$1, 0))</f>
        <v/>
      </c>
    </row>
    <row r="370">
      <c r="A370">
        <f>INDEX(resultados!$A$2:$ZZ$442, 364, MATCH($B$1, resultados!$A$1:$ZZ$1, 0))</f>
        <v/>
      </c>
      <c r="B370">
        <f>INDEX(resultados!$A$2:$ZZ$442, 364, MATCH($B$2, resultados!$A$1:$ZZ$1, 0))</f>
        <v/>
      </c>
      <c r="C370">
        <f>INDEX(resultados!$A$2:$ZZ$442, 364, MATCH($B$3, resultados!$A$1:$ZZ$1, 0))</f>
        <v/>
      </c>
    </row>
    <row r="371">
      <c r="A371">
        <f>INDEX(resultados!$A$2:$ZZ$442, 365, MATCH($B$1, resultados!$A$1:$ZZ$1, 0))</f>
        <v/>
      </c>
      <c r="B371">
        <f>INDEX(resultados!$A$2:$ZZ$442, 365, MATCH($B$2, resultados!$A$1:$ZZ$1, 0))</f>
        <v/>
      </c>
      <c r="C371">
        <f>INDEX(resultados!$A$2:$ZZ$442, 365, MATCH($B$3, resultados!$A$1:$ZZ$1, 0))</f>
        <v/>
      </c>
    </row>
    <row r="372">
      <c r="A372">
        <f>INDEX(resultados!$A$2:$ZZ$442, 366, MATCH($B$1, resultados!$A$1:$ZZ$1, 0))</f>
        <v/>
      </c>
      <c r="B372">
        <f>INDEX(resultados!$A$2:$ZZ$442, 366, MATCH($B$2, resultados!$A$1:$ZZ$1, 0))</f>
        <v/>
      </c>
      <c r="C372">
        <f>INDEX(resultados!$A$2:$ZZ$442, 366, MATCH($B$3, resultados!$A$1:$ZZ$1, 0))</f>
        <v/>
      </c>
    </row>
    <row r="373">
      <c r="A373">
        <f>INDEX(resultados!$A$2:$ZZ$442, 367, MATCH($B$1, resultados!$A$1:$ZZ$1, 0))</f>
        <v/>
      </c>
      <c r="B373">
        <f>INDEX(resultados!$A$2:$ZZ$442, 367, MATCH($B$2, resultados!$A$1:$ZZ$1, 0))</f>
        <v/>
      </c>
      <c r="C373">
        <f>INDEX(resultados!$A$2:$ZZ$442, 367, MATCH($B$3, resultados!$A$1:$ZZ$1, 0))</f>
        <v/>
      </c>
    </row>
    <row r="374">
      <c r="A374">
        <f>INDEX(resultados!$A$2:$ZZ$442, 368, MATCH($B$1, resultados!$A$1:$ZZ$1, 0))</f>
        <v/>
      </c>
      <c r="B374">
        <f>INDEX(resultados!$A$2:$ZZ$442, 368, MATCH($B$2, resultados!$A$1:$ZZ$1, 0))</f>
        <v/>
      </c>
      <c r="C374">
        <f>INDEX(resultados!$A$2:$ZZ$442, 368, MATCH($B$3, resultados!$A$1:$ZZ$1, 0))</f>
        <v/>
      </c>
    </row>
    <row r="375">
      <c r="A375">
        <f>INDEX(resultados!$A$2:$ZZ$442, 369, MATCH($B$1, resultados!$A$1:$ZZ$1, 0))</f>
        <v/>
      </c>
      <c r="B375">
        <f>INDEX(resultados!$A$2:$ZZ$442, 369, MATCH($B$2, resultados!$A$1:$ZZ$1, 0))</f>
        <v/>
      </c>
      <c r="C375">
        <f>INDEX(resultados!$A$2:$ZZ$442, 369, MATCH($B$3, resultados!$A$1:$ZZ$1, 0))</f>
        <v/>
      </c>
    </row>
    <row r="376">
      <c r="A376">
        <f>INDEX(resultados!$A$2:$ZZ$442, 370, MATCH($B$1, resultados!$A$1:$ZZ$1, 0))</f>
        <v/>
      </c>
      <c r="B376">
        <f>INDEX(resultados!$A$2:$ZZ$442, 370, MATCH($B$2, resultados!$A$1:$ZZ$1, 0))</f>
        <v/>
      </c>
      <c r="C376">
        <f>INDEX(resultados!$A$2:$ZZ$442, 370, MATCH($B$3, resultados!$A$1:$ZZ$1, 0))</f>
        <v/>
      </c>
    </row>
    <row r="377">
      <c r="A377">
        <f>INDEX(resultados!$A$2:$ZZ$442, 371, MATCH($B$1, resultados!$A$1:$ZZ$1, 0))</f>
        <v/>
      </c>
      <c r="B377">
        <f>INDEX(resultados!$A$2:$ZZ$442, 371, MATCH($B$2, resultados!$A$1:$ZZ$1, 0))</f>
        <v/>
      </c>
      <c r="C377">
        <f>INDEX(resultados!$A$2:$ZZ$442, 371, MATCH($B$3, resultados!$A$1:$ZZ$1, 0))</f>
        <v/>
      </c>
    </row>
    <row r="378">
      <c r="A378">
        <f>INDEX(resultados!$A$2:$ZZ$442, 372, MATCH($B$1, resultados!$A$1:$ZZ$1, 0))</f>
        <v/>
      </c>
      <c r="B378">
        <f>INDEX(resultados!$A$2:$ZZ$442, 372, MATCH($B$2, resultados!$A$1:$ZZ$1, 0))</f>
        <v/>
      </c>
      <c r="C378">
        <f>INDEX(resultados!$A$2:$ZZ$442, 372, MATCH($B$3, resultados!$A$1:$ZZ$1, 0))</f>
        <v/>
      </c>
    </row>
    <row r="379">
      <c r="A379">
        <f>INDEX(resultados!$A$2:$ZZ$442, 373, MATCH($B$1, resultados!$A$1:$ZZ$1, 0))</f>
        <v/>
      </c>
      <c r="B379">
        <f>INDEX(resultados!$A$2:$ZZ$442, 373, MATCH($B$2, resultados!$A$1:$ZZ$1, 0))</f>
        <v/>
      </c>
      <c r="C379">
        <f>INDEX(resultados!$A$2:$ZZ$442, 373, MATCH($B$3, resultados!$A$1:$ZZ$1, 0))</f>
        <v/>
      </c>
    </row>
    <row r="380">
      <c r="A380">
        <f>INDEX(resultados!$A$2:$ZZ$442, 374, MATCH($B$1, resultados!$A$1:$ZZ$1, 0))</f>
        <v/>
      </c>
      <c r="B380">
        <f>INDEX(resultados!$A$2:$ZZ$442, 374, MATCH($B$2, resultados!$A$1:$ZZ$1, 0))</f>
        <v/>
      </c>
      <c r="C380">
        <f>INDEX(resultados!$A$2:$ZZ$442, 374, MATCH($B$3, resultados!$A$1:$ZZ$1, 0))</f>
        <v/>
      </c>
    </row>
    <row r="381">
      <c r="A381">
        <f>INDEX(resultados!$A$2:$ZZ$442, 375, MATCH($B$1, resultados!$A$1:$ZZ$1, 0))</f>
        <v/>
      </c>
      <c r="B381">
        <f>INDEX(resultados!$A$2:$ZZ$442, 375, MATCH($B$2, resultados!$A$1:$ZZ$1, 0))</f>
        <v/>
      </c>
      <c r="C381">
        <f>INDEX(resultados!$A$2:$ZZ$442, 375, MATCH($B$3, resultados!$A$1:$ZZ$1, 0))</f>
        <v/>
      </c>
    </row>
    <row r="382">
      <c r="A382">
        <f>INDEX(resultados!$A$2:$ZZ$442, 376, MATCH($B$1, resultados!$A$1:$ZZ$1, 0))</f>
        <v/>
      </c>
      <c r="B382">
        <f>INDEX(resultados!$A$2:$ZZ$442, 376, MATCH($B$2, resultados!$A$1:$ZZ$1, 0))</f>
        <v/>
      </c>
      <c r="C382">
        <f>INDEX(resultados!$A$2:$ZZ$442, 376, MATCH($B$3, resultados!$A$1:$ZZ$1, 0))</f>
        <v/>
      </c>
    </row>
    <row r="383">
      <c r="A383">
        <f>INDEX(resultados!$A$2:$ZZ$442, 377, MATCH($B$1, resultados!$A$1:$ZZ$1, 0))</f>
        <v/>
      </c>
      <c r="B383">
        <f>INDEX(resultados!$A$2:$ZZ$442, 377, MATCH($B$2, resultados!$A$1:$ZZ$1, 0))</f>
        <v/>
      </c>
      <c r="C383">
        <f>INDEX(resultados!$A$2:$ZZ$442, 377, MATCH($B$3, resultados!$A$1:$ZZ$1, 0))</f>
        <v/>
      </c>
    </row>
    <row r="384">
      <c r="A384">
        <f>INDEX(resultados!$A$2:$ZZ$442, 378, MATCH($B$1, resultados!$A$1:$ZZ$1, 0))</f>
        <v/>
      </c>
      <c r="B384">
        <f>INDEX(resultados!$A$2:$ZZ$442, 378, MATCH($B$2, resultados!$A$1:$ZZ$1, 0))</f>
        <v/>
      </c>
      <c r="C384">
        <f>INDEX(resultados!$A$2:$ZZ$442, 378, MATCH($B$3, resultados!$A$1:$ZZ$1, 0))</f>
        <v/>
      </c>
    </row>
    <row r="385">
      <c r="A385">
        <f>INDEX(resultados!$A$2:$ZZ$442, 379, MATCH($B$1, resultados!$A$1:$ZZ$1, 0))</f>
        <v/>
      </c>
      <c r="B385">
        <f>INDEX(resultados!$A$2:$ZZ$442, 379, MATCH($B$2, resultados!$A$1:$ZZ$1, 0))</f>
        <v/>
      </c>
      <c r="C385">
        <f>INDEX(resultados!$A$2:$ZZ$442, 379, MATCH($B$3, resultados!$A$1:$ZZ$1, 0))</f>
        <v/>
      </c>
    </row>
    <row r="386">
      <c r="A386">
        <f>INDEX(resultados!$A$2:$ZZ$442, 380, MATCH($B$1, resultados!$A$1:$ZZ$1, 0))</f>
        <v/>
      </c>
      <c r="B386">
        <f>INDEX(resultados!$A$2:$ZZ$442, 380, MATCH($B$2, resultados!$A$1:$ZZ$1, 0))</f>
        <v/>
      </c>
      <c r="C386">
        <f>INDEX(resultados!$A$2:$ZZ$442, 380, MATCH($B$3, resultados!$A$1:$ZZ$1, 0))</f>
        <v/>
      </c>
    </row>
    <row r="387">
      <c r="A387">
        <f>INDEX(resultados!$A$2:$ZZ$442, 381, MATCH($B$1, resultados!$A$1:$ZZ$1, 0))</f>
        <v/>
      </c>
      <c r="B387">
        <f>INDEX(resultados!$A$2:$ZZ$442, 381, MATCH($B$2, resultados!$A$1:$ZZ$1, 0))</f>
        <v/>
      </c>
      <c r="C387">
        <f>INDEX(resultados!$A$2:$ZZ$442, 381, MATCH($B$3, resultados!$A$1:$ZZ$1, 0))</f>
        <v/>
      </c>
    </row>
    <row r="388">
      <c r="A388">
        <f>INDEX(resultados!$A$2:$ZZ$442, 382, MATCH($B$1, resultados!$A$1:$ZZ$1, 0))</f>
        <v/>
      </c>
      <c r="B388">
        <f>INDEX(resultados!$A$2:$ZZ$442, 382, MATCH($B$2, resultados!$A$1:$ZZ$1, 0))</f>
        <v/>
      </c>
      <c r="C388">
        <f>INDEX(resultados!$A$2:$ZZ$442, 382, MATCH($B$3, resultados!$A$1:$ZZ$1, 0))</f>
        <v/>
      </c>
    </row>
    <row r="389">
      <c r="A389">
        <f>INDEX(resultados!$A$2:$ZZ$442, 383, MATCH($B$1, resultados!$A$1:$ZZ$1, 0))</f>
        <v/>
      </c>
      <c r="B389">
        <f>INDEX(resultados!$A$2:$ZZ$442, 383, MATCH($B$2, resultados!$A$1:$ZZ$1, 0))</f>
        <v/>
      </c>
      <c r="C389">
        <f>INDEX(resultados!$A$2:$ZZ$442, 383, MATCH($B$3, resultados!$A$1:$ZZ$1, 0))</f>
        <v/>
      </c>
    </row>
    <row r="390">
      <c r="A390">
        <f>INDEX(resultados!$A$2:$ZZ$442, 384, MATCH($B$1, resultados!$A$1:$ZZ$1, 0))</f>
        <v/>
      </c>
      <c r="B390">
        <f>INDEX(resultados!$A$2:$ZZ$442, 384, MATCH($B$2, resultados!$A$1:$ZZ$1, 0))</f>
        <v/>
      </c>
      <c r="C390">
        <f>INDEX(resultados!$A$2:$ZZ$442, 384, MATCH($B$3, resultados!$A$1:$ZZ$1, 0))</f>
        <v/>
      </c>
    </row>
    <row r="391">
      <c r="A391">
        <f>INDEX(resultados!$A$2:$ZZ$442, 385, MATCH($B$1, resultados!$A$1:$ZZ$1, 0))</f>
        <v/>
      </c>
      <c r="B391">
        <f>INDEX(resultados!$A$2:$ZZ$442, 385, MATCH($B$2, resultados!$A$1:$ZZ$1, 0))</f>
        <v/>
      </c>
      <c r="C391">
        <f>INDEX(resultados!$A$2:$ZZ$442, 385, MATCH($B$3, resultados!$A$1:$ZZ$1, 0))</f>
        <v/>
      </c>
    </row>
    <row r="392">
      <c r="A392">
        <f>INDEX(resultados!$A$2:$ZZ$442, 386, MATCH($B$1, resultados!$A$1:$ZZ$1, 0))</f>
        <v/>
      </c>
      <c r="B392">
        <f>INDEX(resultados!$A$2:$ZZ$442, 386, MATCH($B$2, resultados!$A$1:$ZZ$1, 0))</f>
        <v/>
      </c>
      <c r="C392">
        <f>INDEX(resultados!$A$2:$ZZ$442, 386, MATCH($B$3, resultados!$A$1:$ZZ$1, 0))</f>
        <v/>
      </c>
    </row>
    <row r="393">
      <c r="A393">
        <f>INDEX(resultados!$A$2:$ZZ$442, 387, MATCH($B$1, resultados!$A$1:$ZZ$1, 0))</f>
        <v/>
      </c>
      <c r="B393">
        <f>INDEX(resultados!$A$2:$ZZ$442, 387, MATCH($B$2, resultados!$A$1:$ZZ$1, 0))</f>
        <v/>
      </c>
      <c r="C393">
        <f>INDEX(resultados!$A$2:$ZZ$442, 387, MATCH($B$3, resultados!$A$1:$ZZ$1, 0))</f>
        <v/>
      </c>
    </row>
    <row r="394">
      <c r="A394">
        <f>INDEX(resultados!$A$2:$ZZ$442, 388, MATCH($B$1, resultados!$A$1:$ZZ$1, 0))</f>
        <v/>
      </c>
      <c r="B394">
        <f>INDEX(resultados!$A$2:$ZZ$442, 388, MATCH($B$2, resultados!$A$1:$ZZ$1, 0))</f>
        <v/>
      </c>
      <c r="C394">
        <f>INDEX(resultados!$A$2:$ZZ$442, 388, MATCH($B$3, resultados!$A$1:$ZZ$1, 0))</f>
        <v/>
      </c>
    </row>
    <row r="395">
      <c r="A395">
        <f>INDEX(resultados!$A$2:$ZZ$442, 389, MATCH($B$1, resultados!$A$1:$ZZ$1, 0))</f>
        <v/>
      </c>
      <c r="B395">
        <f>INDEX(resultados!$A$2:$ZZ$442, 389, MATCH($B$2, resultados!$A$1:$ZZ$1, 0))</f>
        <v/>
      </c>
      <c r="C395">
        <f>INDEX(resultados!$A$2:$ZZ$442, 389, MATCH($B$3, resultados!$A$1:$ZZ$1, 0))</f>
        <v/>
      </c>
    </row>
    <row r="396">
      <c r="A396">
        <f>INDEX(resultados!$A$2:$ZZ$442, 390, MATCH($B$1, resultados!$A$1:$ZZ$1, 0))</f>
        <v/>
      </c>
      <c r="B396">
        <f>INDEX(resultados!$A$2:$ZZ$442, 390, MATCH($B$2, resultados!$A$1:$ZZ$1, 0))</f>
        <v/>
      </c>
      <c r="C396">
        <f>INDEX(resultados!$A$2:$ZZ$442, 390, MATCH($B$3, resultados!$A$1:$ZZ$1, 0))</f>
        <v/>
      </c>
    </row>
    <row r="397">
      <c r="A397">
        <f>INDEX(resultados!$A$2:$ZZ$442, 391, MATCH($B$1, resultados!$A$1:$ZZ$1, 0))</f>
        <v/>
      </c>
      <c r="B397">
        <f>INDEX(resultados!$A$2:$ZZ$442, 391, MATCH($B$2, resultados!$A$1:$ZZ$1, 0))</f>
        <v/>
      </c>
      <c r="C397">
        <f>INDEX(resultados!$A$2:$ZZ$442, 391, MATCH($B$3, resultados!$A$1:$ZZ$1, 0))</f>
        <v/>
      </c>
    </row>
    <row r="398">
      <c r="A398">
        <f>INDEX(resultados!$A$2:$ZZ$442, 392, MATCH($B$1, resultados!$A$1:$ZZ$1, 0))</f>
        <v/>
      </c>
      <c r="B398">
        <f>INDEX(resultados!$A$2:$ZZ$442, 392, MATCH($B$2, resultados!$A$1:$ZZ$1, 0))</f>
        <v/>
      </c>
      <c r="C398">
        <f>INDEX(resultados!$A$2:$ZZ$442, 392, MATCH($B$3, resultados!$A$1:$ZZ$1, 0))</f>
        <v/>
      </c>
    </row>
    <row r="399">
      <c r="A399">
        <f>INDEX(resultados!$A$2:$ZZ$442, 393, MATCH($B$1, resultados!$A$1:$ZZ$1, 0))</f>
        <v/>
      </c>
      <c r="B399">
        <f>INDEX(resultados!$A$2:$ZZ$442, 393, MATCH($B$2, resultados!$A$1:$ZZ$1, 0))</f>
        <v/>
      </c>
      <c r="C399">
        <f>INDEX(resultados!$A$2:$ZZ$442, 393, MATCH($B$3, resultados!$A$1:$ZZ$1, 0))</f>
        <v/>
      </c>
    </row>
    <row r="400">
      <c r="A400">
        <f>INDEX(resultados!$A$2:$ZZ$442, 394, MATCH($B$1, resultados!$A$1:$ZZ$1, 0))</f>
        <v/>
      </c>
      <c r="B400">
        <f>INDEX(resultados!$A$2:$ZZ$442, 394, MATCH($B$2, resultados!$A$1:$ZZ$1, 0))</f>
        <v/>
      </c>
      <c r="C400">
        <f>INDEX(resultados!$A$2:$ZZ$442, 394, MATCH($B$3, resultados!$A$1:$ZZ$1, 0))</f>
        <v/>
      </c>
    </row>
    <row r="401">
      <c r="A401">
        <f>INDEX(resultados!$A$2:$ZZ$442, 395, MATCH($B$1, resultados!$A$1:$ZZ$1, 0))</f>
        <v/>
      </c>
      <c r="B401">
        <f>INDEX(resultados!$A$2:$ZZ$442, 395, MATCH($B$2, resultados!$A$1:$ZZ$1, 0))</f>
        <v/>
      </c>
      <c r="C401">
        <f>INDEX(resultados!$A$2:$ZZ$442, 395, MATCH($B$3, resultados!$A$1:$ZZ$1, 0))</f>
        <v/>
      </c>
    </row>
    <row r="402">
      <c r="A402">
        <f>INDEX(resultados!$A$2:$ZZ$442, 396, MATCH($B$1, resultados!$A$1:$ZZ$1, 0))</f>
        <v/>
      </c>
      <c r="B402">
        <f>INDEX(resultados!$A$2:$ZZ$442, 396, MATCH($B$2, resultados!$A$1:$ZZ$1, 0))</f>
        <v/>
      </c>
      <c r="C402">
        <f>INDEX(resultados!$A$2:$ZZ$442, 396, MATCH($B$3, resultados!$A$1:$ZZ$1, 0))</f>
        <v/>
      </c>
    </row>
    <row r="403">
      <c r="A403">
        <f>INDEX(resultados!$A$2:$ZZ$442, 397, MATCH($B$1, resultados!$A$1:$ZZ$1, 0))</f>
        <v/>
      </c>
      <c r="B403">
        <f>INDEX(resultados!$A$2:$ZZ$442, 397, MATCH($B$2, resultados!$A$1:$ZZ$1, 0))</f>
        <v/>
      </c>
      <c r="C403">
        <f>INDEX(resultados!$A$2:$ZZ$442, 397, MATCH($B$3, resultados!$A$1:$ZZ$1, 0))</f>
        <v/>
      </c>
    </row>
    <row r="404">
      <c r="A404">
        <f>INDEX(resultados!$A$2:$ZZ$442, 398, MATCH($B$1, resultados!$A$1:$ZZ$1, 0))</f>
        <v/>
      </c>
      <c r="B404">
        <f>INDEX(resultados!$A$2:$ZZ$442, 398, MATCH($B$2, resultados!$A$1:$ZZ$1, 0))</f>
        <v/>
      </c>
      <c r="C404">
        <f>INDEX(resultados!$A$2:$ZZ$442, 398, MATCH($B$3, resultados!$A$1:$ZZ$1, 0))</f>
        <v/>
      </c>
    </row>
    <row r="405">
      <c r="A405">
        <f>INDEX(resultados!$A$2:$ZZ$442, 399, MATCH($B$1, resultados!$A$1:$ZZ$1, 0))</f>
        <v/>
      </c>
      <c r="B405">
        <f>INDEX(resultados!$A$2:$ZZ$442, 399, MATCH($B$2, resultados!$A$1:$ZZ$1, 0))</f>
        <v/>
      </c>
      <c r="C405">
        <f>INDEX(resultados!$A$2:$ZZ$442, 399, MATCH($B$3, resultados!$A$1:$ZZ$1, 0))</f>
        <v/>
      </c>
    </row>
    <row r="406">
      <c r="A406">
        <f>INDEX(resultados!$A$2:$ZZ$442, 400, MATCH($B$1, resultados!$A$1:$ZZ$1, 0))</f>
        <v/>
      </c>
      <c r="B406">
        <f>INDEX(resultados!$A$2:$ZZ$442, 400, MATCH($B$2, resultados!$A$1:$ZZ$1, 0))</f>
        <v/>
      </c>
      <c r="C406">
        <f>INDEX(resultados!$A$2:$ZZ$442, 400, MATCH($B$3, resultados!$A$1:$ZZ$1, 0))</f>
        <v/>
      </c>
    </row>
    <row r="407">
      <c r="A407">
        <f>INDEX(resultados!$A$2:$ZZ$442, 401, MATCH($B$1, resultados!$A$1:$ZZ$1, 0))</f>
        <v/>
      </c>
      <c r="B407">
        <f>INDEX(resultados!$A$2:$ZZ$442, 401, MATCH($B$2, resultados!$A$1:$ZZ$1, 0))</f>
        <v/>
      </c>
      <c r="C407">
        <f>INDEX(resultados!$A$2:$ZZ$442, 401, MATCH($B$3, resultados!$A$1:$ZZ$1, 0))</f>
        <v/>
      </c>
    </row>
    <row r="408">
      <c r="A408">
        <f>INDEX(resultados!$A$2:$ZZ$442, 402, MATCH($B$1, resultados!$A$1:$ZZ$1, 0))</f>
        <v/>
      </c>
      <c r="B408">
        <f>INDEX(resultados!$A$2:$ZZ$442, 402, MATCH($B$2, resultados!$A$1:$ZZ$1, 0))</f>
        <v/>
      </c>
      <c r="C408">
        <f>INDEX(resultados!$A$2:$ZZ$442, 402, MATCH($B$3, resultados!$A$1:$ZZ$1, 0))</f>
        <v/>
      </c>
    </row>
    <row r="409">
      <c r="A409">
        <f>INDEX(resultados!$A$2:$ZZ$442, 403, MATCH($B$1, resultados!$A$1:$ZZ$1, 0))</f>
        <v/>
      </c>
      <c r="B409">
        <f>INDEX(resultados!$A$2:$ZZ$442, 403, MATCH($B$2, resultados!$A$1:$ZZ$1, 0))</f>
        <v/>
      </c>
      <c r="C409">
        <f>INDEX(resultados!$A$2:$ZZ$442, 403, MATCH($B$3, resultados!$A$1:$ZZ$1, 0))</f>
        <v/>
      </c>
    </row>
    <row r="410">
      <c r="A410">
        <f>INDEX(resultados!$A$2:$ZZ$442, 404, MATCH($B$1, resultados!$A$1:$ZZ$1, 0))</f>
        <v/>
      </c>
      <c r="B410">
        <f>INDEX(resultados!$A$2:$ZZ$442, 404, MATCH($B$2, resultados!$A$1:$ZZ$1, 0))</f>
        <v/>
      </c>
      <c r="C410">
        <f>INDEX(resultados!$A$2:$ZZ$442, 404, MATCH($B$3, resultados!$A$1:$ZZ$1, 0))</f>
        <v/>
      </c>
    </row>
    <row r="411">
      <c r="A411">
        <f>INDEX(resultados!$A$2:$ZZ$442, 405, MATCH($B$1, resultados!$A$1:$ZZ$1, 0))</f>
        <v/>
      </c>
      <c r="B411">
        <f>INDEX(resultados!$A$2:$ZZ$442, 405, MATCH($B$2, resultados!$A$1:$ZZ$1, 0))</f>
        <v/>
      </c>
      <c r="C411">
        <f>INDEX(resultados!$A$2:$ZZ$442, 405, MATCH($B$3, resultados!$A$1:$ZZ$1, 0))</f>
        <v/>
      </c>
    </row>
    <row r="412">
      <c r="A412">
        <f>INDEX(resultados!$A$2:$ZZ$442, 406, MATCH($B$1, resultados!$A$1:$ZZ$1, 0))</f>
        <v/>
      </c>
      <c r="B412">
        <f>INDEX(resultados!$A$2:$ZZ$442, 406, MATCH($B$2, resultados!$A$1:$ZZ$1, 0))</f>
        <v/>
      </c>
      <c r="C412">
        <f>INDEX(resultados!$A$2:$ZZ$442, 406, MATCH($B$3, resultados!$A$1:$ZZ$1, 0))</f>
        <v/>
      </c>
    </row>
    <row r="413">
      <c r="A413">
        <f>INDEX(resultados!$A$2:$ZZ$442, 407, MATCH($B$1, resultados!$A$1:$ZZ$1, 0))</f>
        <v/>
      </c>
      <c r="B413">
        <f>INDEX(resultados!$A$2:$ZZ$442, 407, MATCH($B$2, resultados!$A$1:$ZZ$1, 0))</f>
        <v/>
      </c>
      <c r="C413">
        <f>INDEX(resultados!$A$2:$ZZ$442, 407, MATCH($B$3, resultados!$A$1:$ZZ$1, 0))</f>
        <v/>
      </c>
    </row>
    <row r="414">
      <c r="A414">
        <f>INDEX(resultados!$A$2:$ZZ$442, 408, MATCH($B$1, resultados!$A$1:$ZZ$1, 0))</f>
        <v/>
      </c>
      <c r="B414">
        <f>INDEX(resultados!$A$2:$ZZ$442, 408, MATCH($B$2, resultados!$A$1:$ZZ$1, 0))</f>
        <v/>
      </c>
      <c r="C414">
        <f>INDEX(resultados!$A$2:$ZZ$442, 408, MATCH($B$3, resultados!$A$1:$ZZ$1, 0))</f>
        <v/>
      </c>
    </row>
    <row r="415">
      <c r="A415">
        <f>INDEX(resultados!$A$2:$ZZ$442, 409, MATCH($B$1, resultados!$A$1:$ZZ$1, 0))</f>
        <v/>
      </c>
      <c r="B415">
        <f>INDEX(resultados!$A$2:$ZZ$442, 409, MATCH($B$2, resultados!$A$1:$ZZ$1, 0))</f>
        <v/>
      </c>
      <c r="C415">
        <f>INDEX(resultados!$A$2:$ZZ$442, 409, MATCH($B$3, resultados!$A$1:$ZZ$1, 0))</f>
        <v/>
      </c>
    </row>
    <row r="416">
      <c r="A416">
        <f>INDEX(resultados!$A$2:$ZZ$442, 410, MATCH($B$1, resultados!$A$1:$ZZ$1, 0))</f>
        <v/>
      </c>
      <c r="B416">
        <f>INDEX(resultados!$A$2:$ZZ$442, 410, MATCH($B$2, resultados!$A$1:$ZZ$1, 0))</f>
        <v/>
      </c>
      <c r="C416">
        <f>INDEX(resultados!$A$2:$ZZ$442, 410, MATCH($B$3, resultados!$A$1:$ZZ$1, 0))</f>
        <v/>
      </c>
    </row>
    <row r="417">
      <c r="A417">
        <f>INDEX(resultados!$A$2:$ZZ$442, 411, MATCH($B$1, resultados!$A$1:$ZZ$1, 0))</f>
        <v/>
      </c>
      <c r="B417">
        <f>INDEX(resultados!$A$2:$ZZ$442, 411, MATCH($B$2, resultados!$A$1:$ZZ$1, 0))</f>
        <v/>
      </c>
      <c r="C417">
        <f>INDEX(resultados!$A$2:$ZZ$442, 411, MATCH($B$3, resultados!$A$1:$ZZ$1, 0))</f>
        <v/>
      </c>
    </row>
    <row r="418">
      <c r="A418">
        <f>INDEX(resultados!$A$2:$ZZ$442, 412, MATCH($B$1, resultados!$A$1:$ZZ$1, 0))</f>
        <v/>
      </c>
      <c r="B418">
        <f>INDEX(resultados!$A$2:$ZZ$442, 412, MATCH($B$2, resultados!$A$1:$ZZ$1, 0))</f>
        <v/>
      </c>
      <c r="C418">
        <f>INDEX(resultados!$A$2:$ZZ$442, 412, MATCH($B$3, resultados!$A$1:$ZZ$1, 0))</f>
        <v/>
      </c>
    </row>
    <row r="419">
      <c r="A419">
        <f>INDEX(resultados!$A$2:$ZZ$442, 413, MATCH($B$1, resultados!$A$1:$ZZ$1, 0))</f>
        <v/>
      </c>
      <c r="B419">
        <f>INDEX(resultados!$A$2:$ZZ$442, 413, MATCH($B$2, resultados!$A$1:$ZZ$1, 0))</f>
        <v/>
      </c>
      <c r="C419">
        <f>INDEX(resultados!$A$2:$ZZ$442, 413, MATCH($B$3, resultados!$A$1:$ZZ$1, 0))</f>
        <v/>
      </c>
    </row>
    <row r="420">
      <c r="A420">
        <f>INDEX(resultados!$A$2:$ZZ$442, 414, MATCH($B$1, resultados!$A$1:$ZZ$1, 0))</f>
        <v/>
      </c>
      <c r="B420">
        <f>INDEX(resultados!$A$2:$ZZ$442, 414, MATCH($B$2, resultados!$A$1:$ZZ$1, 0))</f>
        <v/>
      </c>
      <c r="C420">
        <f>INDEX(resultados!$A$2:$ZZ$442, 414, MATCH($B$3, resultados!$A$1:$ZZ$1, 0))</f>
        <v/>
      </c>
    </row>
    <row r="421">
      <c r="A421">
        <f>INDEX(resultados!$A$2:$ZZ$442, 415, MATCH($B$1, resultados!$A$1:$ZZ$1, 0))</f>
        <v/>
      </c>
      <c r="B421">
        <f>INDEX(resultados!$A$2:$ZZ$442, 415, MATCH($B$2, resultados!$A$1:$ZZ$1, 0))</f>
        <v/>
      </c>
      <c r="C421">
        <f>INDEX(resultados!$A$2:$ZZ$442, 415, MATCH($B$3, resultados!$A$1:$ZZ$1, 0))</f>
        <v/>
      </c>
    </row>
    <row r="422">
      <c r="A422">
        <f>INDEX(resultados!$A$2:$ZZ$442, 416, MATCH($B$1, resultados!$A$1:$ZZ$1, 0))</f>
        <v/>
      </c>
      <c r="B422">
        <f>INDEX(resultados!$A$2:$ZZ$442, 416, MATCH($B$2, resultados!$A$1:$ZZ$1, 0))</f>
        <v/>
      </c>
      <c r="C422">
        <f>INDEX(resultados!$A$2:$ZZ$442, 416, MATCH($B$3, resultados!$A$1:$ZZ$1, 0))</f>
        <v/>
      </c>
    </row>
    <row r="423">
      <c r="A423">
        <f>INDEX(resultados!$A$2:$ZZ$442, 417, MATCH($B$1, resultados!$A$1:$ZZ$1, 0))</f>
        <v/>
      </c>
      <c r="B423">
        <f>INDEX(resultados!$A$2:$ZZ$442, 417, MATCH($B$2, resultados!$A$1:$ZZ$1, 0))</f>
        <v/>
      </c>
      <c r="C423">
        <f>INDEX(resultados!$A$2:$ZZ$442, 417, MATCH($B$3, resultados!$A$1:$ZZ$1, 0))</f>
        <v/>
      </c>
    </row>
    <row r="424">
      <c r="A424">
        <f>INDEX(resultados!$A$2:$ZZ$442, 418, MATCH($B$1, resultados!$A$1:$ZZ$1, 0))</f>
        <v/>
      </c>
      <c r="B424">
        <f>INDEX(resultados!$A$2:$ZZ$442, 418, MATCH($B$2, resultados!$A$1:$ZZ$1, 0))</f>
        <v/>
      </c>
      <c r="C424">
        <f>INDEX(resultados!$A$2:$ZZ$442, 418, MATCH($B$3, resultados!$A$1:$ZZ$1, 0))</f>
        <v/>
      </c>
    </row>
    <row r="425">
      <c r="A425">
        <f>INDEX(resultados!$A$2:$ZZ$442, 419, MATCH($B$1, resultados!$A$1:$ZZ$1, 0))</f>
        <v/>
      </c>
      <c r="B425">
        <f>INDEX(resultados!$A$2:$ZZ$442, 419, MATCH($B$2, resultados!$A$1:$ZZ$1, 0))</f>
        <v/>
      </c>
      <c r="C425">
        <f>INDEX(resultados!$A$2:$ZZ$442, 419, MATCH($B$3, resultados!$A$1:$ZZ$1, 0))</f>
        <v/>
      </c>
    </row>
    <row r="426">
      <c r="A426">
        <f>INDEX(resultados!$A$2:$ZZ$442, 420, MATCH($B$1, resultados!$A$1:$ZZ$1, 0))</f>
        <v/>
      </c>
      <c r="B426">
        <f>INDEX(resultados!$A$2:$ZZ$442, 420, MATCH($B$2, resultados!$A$1:$ZZ$1, 0))</f>
        <v/>
      </c>
      <c r="C426">
        <f>INDEX(resultados!$A$2:$ZZ$442, 420, MATCH($B$3, resultados!$A$1:$ZZ$1, 0))</f>
        <v/>
      </c>
    </row>
    <row r="427">
      <c r="A427">
        <f>INDEX(resultados!$A$2:$ZZ$442, 421, MATCH($B$1, resultados!$A$1:$ZZ$1, 0))</f>
        <v/>
      </c>
      <c r="B427">
        <f>INDEX(resultados!$A$2:$ZZ$442, 421, MATCH($B$2, resultados!$A$1:$ZZ$1, 0))</f>
        <v/>
      </c>
      <c r="C427">
        <f>INDEX(resultados!$A$2:$ZZ$442, 421, MATCH($B$3, resultados!$A$1:$ZZ$1, 0))</f>
        <v/>
      </c>
    </row>
    <row r="428">
      <c r="A428">
        <f>INDEX(resultados!$A$2:$ZZ$442, 422, MATCH($B$1, resultados!$A$1:$ZZ$1, 0))</f>
        <v/>
      </c>
      <c r="B428">
        <f>INDEX(resultados!$A$2:$ZZ$442, 422, MATCH($B$2, resultados!$A$1:$ZZ$1, 0))</f>
        <v/>
      </c>
      <c r="C428">
        <f>INDEX(resultados!$A$2:$ZZ$442, 422, MATCH($B$3, resultados!$A$1:$ZZ$1, 0))</f>
        <v/>
      </c>
    </row>
    <row r="429">
      <c r="A429">
        <f>INDEX(resultados!$A$2:$ZZ$442, 423, MATCH($B$1, resultados!$A$1:$ZZ$1, 0))</f>
        <v/>
      </c>
      <c r="B429">
        <f>INDEX(resultados!$A$2:$ZZ$442, 423, MATCH($B$2, resultados!$A$1:$ZZ$1, 0))</f>
        <v/>
      </c>
      <c r="C429">
        <f>INDEX(resultados!$A$2:$ZZ$442, 423, MATCH($B$3, resultados!$A$1:$ZZ$1, 0))</f>
        <v/>
      </c>
    </row>
    <row r="430">
      <c r="A430">
        <f>INDEX(resultados!$A$2:$ZZ$442, 424, MATCH($B$1, resultados!$A$1:$ZZ$1, 0))</f>
        <v/>
      </c>
      <c r="B430">
        <f>INDEX(resultados!$A$2:$ZZ$442, 424, MATCH($B$2, resultados!$A$1:$ZZ$1, 0))</f>
        <v/>
      </c>
      <c r="C430">
        <f>INDEX(resultados!$A$2:$ZZ$442, 424, MATCH($B$3, resultados!$A$1:$ZZ$1, 0))</f>
        <v/>
      </c>
    </row>
    <row r="431">
      <c r="A431">
        <f>INDEX(resultados!$A$2:$ZZ$442, 425, MATCH($B$1, resultados!$A$1:$ZZ$1, 0))</f>
        <v/>
      </c>
      <c r="B431">
        <f>INDEX(resultados!$A$2:$ZZ$442, 425, MATCH($B$2, resultados!$A$1:$ZZ$1, 0))</f>
        <v/>
      </c>
      <c r="C431">
        <f>INDEX(resultados!$A$2:$ZZ$442, 425, MATCH($B$3, resultados!$A$1:$ZZ$1, 0))</f>
        <v/>
      </c>
    </row>
    <row r="432">
      <c r="A432">
        <f>INDEX(resultados!$A$2:$ZZ$442, 426, MATCH($B$1, resultados!$A$1:$ZZ$1, 0))</f>
        <v/>
      </c>
      <c r="B432">
        <f>INDEX(resultados!$A$2:$ZZ$442, 426, MATCH($B$2, resultados!$A$1:$ZZ$1, 0))</f>
        <v/>
      </c>
      <c r="C432">
        <f>INDEX(resultados!$A$2:$ZZ$442, 426, MATCH($B$3, resultados!$A$1:$ZZ$1, 0))</f>
        <v/>
      </c>
    </row>
    <row r="433">
      <c r="A433">
        <f>INDEX(resultados!$A$2:$ZZ$442, 427, MATCH($B$1, resultados!$A$1:$ZZ$1, 0))</f>
        <v/>
      </c>
      <c r="B433">
        <f>INDEX(resultados!$A$2:$ZZ$442, 427, MATCH($B$2, resultados!$A$1:$ZZ$1, 0))</f>
        <v/>
      </c>
      <c r="C433">
        <f>INDEX(resultados!$A$2:$ZZ$442, 427, MATCH($B$3, resultados!$A$1:$ZZ$1, 0))</f>
        <v/>
      </c>
    </row>
    <row r="434">
      <c r="A434">
        <f>INDEX(resultados!$A$2:$ZZ$442, 428, MATCH($B$1, resultados!$A$1:$ZZ$1, 0))</f>
        <v/>
      </c>
      <c r="B434">
        <f>INDEX(resultados!$A$2:$ZZ$442, 428, MATCH($B$2, resultados!$A$1:$ZZ$1, 0))</f>
        <v/>
      </c>
      <c r="C434">
        <f>INDEX(resultados!$A$2:$ZZ$442, 428, MATCH($B$3, resultados!$A$1:$ZZ$1, 0))</f>
        <v/>
      </c>
    </row>
    <row r="435">
      <c r="A435">
        <f>INDEX(resultados!$A$2:$ZZ$442, 429, MATCH($B$1, resultados!$A$1:$ZZ$1, 0))</f>
        <v/>
      </c>
      <c r="B435">
        <f>INDEX(resultados!$A$2:$ZZ$442, 429, MATCH($B$2, resultados!$A$1:$ZZ$1, 0))</f>
        <v/>
      </c>
      <c r="C435">
        <f>INDEX(resultados!$A$2:$ZZ$442, 429, MATCH($B$3, resultados!$A$1:$ZZ$1, 0))</f>
        <v/>
      </c>
    </row>
    <row r="436">
      <c r="A436">
        <f>INDEX(resultados!$A$2:$ZZ$442, 430, MATCH($B$1, resultados!$A$1:$ZZ$1, 0))</f>
        <v/>
      </c>
      <c r="B436">
        <f>INDEX(resultados!$A$2:$ZZ$442, 430, MATCH($B$2, resultados!$A$1:$ZZ$1, 0))</f>
        <v/>
      </c>
      <c r="C436">
        <f>INDEX(resultados!$A$2:$ZZ$442, 430, MATCH($B$3, resultados!$A$1:$ZZ$1, 0))</f>
        <v/>
      </c>
    </row>
    <row r="437">
      <c r="A437">
        <f>INDEX(resultados!$A$2:$ZZ$442, 431, MATCH($B$1, resultados!$A$1:$ZZ$1, 0))</f>
        <v/>
      </c>
      <c r="B437">
        <f>INDEX(resultados!$A$2:$ZZ$442, 431, MATCH($B$2, resultados!$A$1:$ZZ$1, 0))</f>
        <v/>
      </c>
      <c r="C437">
        <f>INDEX(resultados!$A$2:$ZZ$442, 431, MATCH($B$3, resultados!$A$1:$ZZ$1, 0))</f>
        <v/>
      </c>
    </row>
    <row r="438">
      <c r="A438">
        <f>INDEX(resultados!$A$2:$ZZ$442, 432, MATCH($B$1, resultados!$A$1:$ZZ$1, 0))</f>
        <v/>
      </c>
      <c r="B438">
        <f>INDEX(resultados!$A$2:$ZZ$442, 432, MATCH($B$2, resultados!$A$1:$ZZ$1, 0))</f>
        <v/>
      </c>
      <c r="C438">
        <f>INDEX(resultados!$A$2:$ZZ$442, 432, MATCH($B$3, resultados!$A$1:$ZZ$1, 0))</f>
        <v/>
      </c>
    </row>
    <row r="439">
      <c r="A439">
        <f>INDEX(resultados!$A$2:$ZZ$442, 433, MATCH($B$1, resultados!$A$1:$ZZ$1, 0))</f>
        <v/>
      </c>
      <c r="B439">
        <f>INDEX(resultados!$A$2:$ZZ$442, 433, MATCH($B$2, resultados!$A$1:$ZZ$1, 0))</f>
        <v/>
      </c>
      <c r="C439">
        <f>INDEX(resultados!$A$2:$ZZ$442, 433, MATCH($B$3, resultados!$A$1:$ZZ$1, 0))</f>
        <v/>
      </c>
    </row>
    <row r="440">
      <c r="A440">
        <f>INDEX(resultados!$A$2:$ZZ$442, 434, MATCH($B$1, resultados!$A$1:$ZZ$1, 0))</f>
        <v/>
      </c>
      <c r="B440">
        <f>INDEX(resultados!$A$2:$ZZ$442, 434, MATCH($B$2, resultados!$A$1:$ZZ$1, 0))</f>
        <v/>
      </c>
      <c r="C440">
        <f>INDEX(resultados!$A$2:$ZZ$442, 434, MATCH($B$3, resultados!$A$1:$ZZ$1, 0))</f>
        <v/>
      </c>
    </row>
    <row r="441">
      <c r="A441">
        <f>INDEX(resultados!$A$2:$ZZ$442, 435, MATCH($B$1, resultados!$A$1:$ZZ$1, 0))</f>
        <v/>
      </c>
      <c r="B441">
        <f>INDEX(resultados!$A$2:$ZZ$442, 435, MATCH($B$2, resultados!$A$1:$ZZ$1, 0))</f>
        <v/>
      </c>
      <c r="C441">
        <f>INDEX(resultados!$A$2:$ZZ$442, 435, MATCH($B$3, resultados!$A$1:$ZZ$1, 0))</f>
        <v/>
      </c>
    </row>
    <row r="442">
      <c r="A442">
        <f>INDEX(resultados!$A$2:$ZZ$442, 436, MATCH($B$1, resultados!$A$1:$ZZ$1, 0))</f>
        <v/>
      </c>
      <c r="B442">
        <f>INDEX(resultados!$A$2:$ZZ$442, 436, MATCH($B$2, resultados!$A$1:$ZZ$1, 0))</f>
        <v/>
      </c>
      <c r="C442">
        <f>INDEX(resultados!$A$2:$ZZ$442, 436, MATCH($B$3, resultados!$A$1:$ZZ$1, 0))</f>
        <v/>
      </c>
    </row>
    <row r="443">
      <c r="A443">
        <f>INDEX(resultados!$A$2:$ZZ$442, 437, MATCH($B$1, resultados!$A$1:$ZZ$1, 0))</f>
        <v/>
      </c>
      <c r="B443">
        <f>INDEX(resultados!$A$2:$ZZ$442, 437, MATCH($B$2, resultados!$A$1:$ZZ$1, 0))</f>
        <v/>
      </c>
      <c r="C443">
        <f>INDEX(resultados!$A$2:$ZZ$442, 437, MATCH($B$3, resultados!$A$1:$ZZ$1, 0))</f>
        <v/>
      </c>
    </row>
    <row r="444">
      <c r="A444">
        <f>INDEX(resultados!$A$2:$ZZ$442, 438, MATCH($B$1, resultados!$A$1:$ZZ$1, 0))</f>
        <v/>
      </c>
      <c r="B444">
        <f>INDEX(resultados!$A$2:$ZZ$442, 438, MATCH($B$2, resultados!$A$1:$ZZ$1, 0))</f>
        <v/>
      </c>
      <c r="C444">
        <f>INDEX(resultados!$A$2:$ZZ$442, 438, MATCH($B$3, resultados!$A$1:$ZZ$1, 0))</f>
        <v/>
      </c>
    </row>
    <row r="445">
      <c r="A445">
        <f>INDEX(resultados!$A$2:$ZZ$442, 439, MATCH($B$1, resultados!$A$1:$ZZ$1, 0))</f>
        <v/>
      </c>
      <c r="B445">
        <f>INDEX(resultados!$A$2:$ZZ$442, 439, MATCH($B$2, resultados!$A$1:$ZZ$1, 0))</f>
        <v/>
      </c>
      <c r="C445">
        <f>INDEX(resultados!$A$2:$ZZ$442, 439, MATCH($B$3, resultados!$A$1:$ZZ$1, 0))</f>
        <v/>
      </c>
    </row>
    <row r="446">
      <c r="A446">
        <f>INDEX(resultados!$A$2:$ZZ$442, 440, MATCH($B$1, resultados!$A$1:$ZZ$1, 0))</f>
        <v/>
      </c>
      <c r="B446">
        <f>INDEX(resultados!$A$2:$ZZ$442, 440, MATCH($B$2, resultados!$A$1:$ZZ$1, 0))</f>
        <v/>
      </c>
      <c r="C446">
        <f>INDEX(resultados!$A$2:$ZZ$442, 440, MATCH($B$3, resultados!$A$1:$ZZ$1, 0))</f>
        <v/>
      </c>
    </row>
    <row r="447">
      <c r="A447">
        <f>INDEX(resultados!$A$2:$ZZ$442, 441, MATCH($B$1, resultados!$A$1:$ZZ$1, 0))</f>
        <v/>
      </c>
      <c r="B447">
        <f>INDEX(resultados!$A$2:$ZZ$442, 441, MATCH($B$2, resultados!$A$1:$ZZ$1, 0))</f>
        <v/>
      </c>
      <c r="C447">
        <f>INDEX(resultados!$A$2:$ZZ$442, 441,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0.9254</v>
      </c>
      <c r="E2" t="n">
        <v>108.07</v>
      </c>
      <c r="F2" t="n">
        <v>98.29000000000001</v>
      </c>
      <c r="G2" t="n">
        <v>11.56</v>
      </c>
      <c r="H2" t="n">
        <v>0.24</v>
      </c>
      <c r="I2" t="n">
        <v>510</v>
      </c>
      <c r="J2" t="n">
        <v>71.52</v>
      </c>
      <c r="K2" t="n">
        <v>32.27</v>
      </c>
      <c r="L2" t="n">
        <v>1</v>
      </c>
      <c r="M2" t="n">
        <v>508</v>
      </c>
      <c r="N2" t="n">
        <v>8.25</v>
      </c>
      <c r="O2" t="n">
        <v>9054.6</v>
      </c>
      <c r="P2" t="n">
        <v>701.1</v>
      </c>
      <c r="Q2" t="n">
        <v>1220.72</v>
      </c>
      <c r="R2" t="n">
        <v>959.01</v>
      </c>
      <c r="S2" t="n">
        <v>112.51</v>
      </c>
      <c r="T2" t="n">
        <v>406326.12</v>
      </c>
      <c r="U2" t="n">
        <v>0.12</v>
      </c>
      <c r="V2" t="n">
        <v>0.58</v>
      </c>
      <c r="W2" t="n">
        <v>8.07</v>
      </c>
      <c r="X2" t="n">
        <v>24.08</v>
      </c>
      <c r="Y2" t="n">
        <v>0.5</v>
      </c>
      <c r="Z2" t="n">
        <v>10</v>
      </c>
      <c r="AA2" t="n">
        <v>1212.857374648095</v>
      </c>
      <c r="AB2" t="n">
        <v>1725.809231345041</v>
      </c>
      <c r="AC2" t="n">
        <v>1564.145271046824</v>
      </c>
      <c r="AD2" t="n">
        <v>1212857.374648095</v>
      </c>
      <c r="AE2" t="n">
        <v>1725809.231345041</v>
      </c>
      <c r="AF2" t="n">
        <v>5.66526017728275e-06</v>
      </c>
      <c r="AG2" t="n">
        <v>4.502916666666667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1.1223</v>
      </c>
      <c r="E3" t="n">
        <v>89.09999999999999</v>
      </c>
      <c r="F3" t="n">
        <v>83.95999999999999</v>
      </c>
      <c r="G3" t="n">
        <v>23.76</v>
      </c>
      <c r="H3" t="n">
        <v>0.48</v>
      </c>
      <c r="I3" t="n">
        <v>212</v>
      </c>
      <c r="J3" t="n">
        <v>72.7</v>
      </c>
      <c r="K3" t="n">
        <v>32.27</v>
      </c>
      <c r="L3" t="n">
        <v>2</v>
      </c>
      <c r="M3" t="n">
        <v>210</v>
      </c>
      <c r="N3" t="n">
        <v>8.43</v>
      </c>
      <c r="O3" t="n">
        <v>9200.25</v>
      </c>
      <c r="P3" t="n">
        <v>586.15</v>
      </c>
      <c r="Q3" t="n">
        <v>1220.57</v>
      </c>
      <c r="R3" t="n">
        <v>472.74</v>
      </c>
      <c r="S3" t="n">
        <v>112.51</v>
      </c>
      <c r="T3" t="n">
        <v>164681.47</v>
      </c>
      <c r="U3" t="n">
        <v>0.24</v>
      </c>
      <c r="V3" t="n">
        <v>0.68</v>
      </c>
      <c r="W3" t="n">
        <v>7.59</v>
      </c>
      <c r="X3" t="n">
        <v>9.76</v>
      </c>
      <c r="Y3" t="n">
        <v>0.5</v>
      </c>
      <c r="Z3" t="n">
        <v>10</v>
      </c>
      <c r="AA3" t="n">
        <v>848.980956511734</v>
      </c>
      <c r="AB3" t="n">
        <v>1208.03913354545</v>
      </c>
      <c r="AC3" t="n">
        <v>1094.87692130489</v>
      </c>
      <c r="AD3" t="n">
        <v>848980.9565117341</v>
      </c>
      <c r="AE3" t="n">
        <v>1208039.13354545</v>
      </c>
      <c r="AF3" t="n">
        <v>6.870673759416935e-06</v>
      </c>
      <c r="AG3" t="n">
        <v>3.7125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1.1876</v>
      </c>
      <c r="E4" t="n">
        <v>84.20999999999999</v>
      </c>
      <c r="F4" t="n">
        <v>80.29000000000001</v>
      </c>
      <c r="G4" t="n">
        <v>36.22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131</v>
      </c>
      <c r="N4" t="n">
        <v>8.609999999999999</v>
      </c>
      <c r="O4" t="n">
        <v>9346.23</v>
      </c>
      <c r="P4" t="n">
        <v>548.41</v>
      </c>
      <c r="Q4" t="n">
        <v>1220.57</v>
      </c>
      <c r="R4" t="n">
        <v>348.84</v>
      </c>
      <c r="S4" t="n">
        <v>112.51</v>
      </c>
      <c r="T4" t="n">
        <v>103124.31</v>
      </c>
      <c r="U4" t="n">
        <v>0.32</v>
      </c>
      <c r="V4" t="n">
        <v>0.71</v>
      </c>
      <c r="W4" t="n">
        <v>7.46</v>
      </c>
      <c r="X4" t="n">
        <v>6.09</v>
      </c>
      <c r="Y4" t="n">
        <v>0.5</v>
      </c>
      <c r="Z4" t="n">
        <v>10</v>
      </c>
      <c r="AA4" t="n">
        <v>759.084509860148</v>
      </c>
      <c r="AB4" t="n">
        <v>1080.122924484646</v>
      </c>
      <c r="AC4" t="n">
        <v>978.9431727429139</v>
      </c>
      <c r="AD4" t="n">
        <v>759084.5098601481</v>
      </c>
      <c r="AE4" t="n">
        <v>1080122.924484646</v>
      </c>
      <c r="AF4" t="n">
        <v>7.270437634040409e-06</v>
      </c>
      <c r="AG4" t="n">
        <v>3.50875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1.2219</v>
      </c>
      <c r="E5" t="n">
        <v>81.84</v>
      </c>
      <c r="F5" t="n">
        <v>78.52</v>
      </c>
      <c r="G5" t="n">
        <v>49.59</v>
      </c>
      <c r="H5" t="n">
        <v>0.93</v>
      </c>
      <c r="I5" t="n">
        <v>95</v>
      </c>
      <c r="J5" t="n">
        <v>75.06999999999999</v>
      </c>
      <c r="K5" t="n">
        <v>32.27</v>
      </c>
      <c r="L5" t="n">
        <v>4</v>
      </c>
      <c r="M5" t="n">
        <v>93</v>
      </c>
      <c r="N5" t="n">
        <v>8.800000000000001</v>
      </c>
      <c r="O5" t="n">
        <v>9492.549999999999</v>
      </c>
      <c r="P5" t="n">
        <v>522.89</v>
      </c>
      <c r="Q5" t="n">
        <v>1220.56</v>
      </c>
      <c r="R5" t="n">
        <v>288.93</v>
      </c>
      <c r="S5" t="n">
        <v>112.51</v>
      </c>
      <c r="T5" t="n">
        <v>73362.17999999999</v>
      </c>
      <c r="U5" t="n">
        <v>0.39</v>
      </c>
      <c r="V5" t="n">
        <v>0.73</v>
      </c>
      <c r="W5" t="n">
        <v>7.39</v>
      </c>
      <c r="X5" t="n">
        <v>4.32</v>
      </c>
      <c r="Y5" t="n">
        <v>0.5</v>
      </c>
      <c r="Z5" t="n">
        <v>10</v>
      </c>
      <c r="AA5" t="n">
        <v>711.6477010486748</v>
      </c>
      <c r="AB5" t="n">
        <v>1012.623740933782</v>
      </c>
      <c r="AC5" t="n">
        <v>917.7669275165973</v>
      </c>
      <c r="AD5" t="n">
        <v>711647.7010486748</v>
      </c>
      <c r="AE5" t="n">
        <v>1012623.740933782</v>
      </c>
      <c r="AF5" t="n">
        <v>7.480420802487349e-06</v>
      </c>
      <c r="AG5" t="n">
        <v>3.41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1.2428</v>
      </c>
      <c r="E6" t="n">
        <v>80.45999999999999</v>
      </c>
      <c r="F6" t="n">
        <v>77.48</v>
      </c>
      <c r="G6" t="n">
        <v>63.68</v>
      </c>
      <c r="H6" t="n">
        <v>1.15</v>
      </c>
      <c r="I6" t="n">
        <v>73</v>
      </c>
      <c r="J6" t="n">
        <v>76.26000000000001</v>
      </c>
      <c r="K6" t="n">
        <v>32.27</v>
      </c>
      <c r="L6" t="n">
        <v>5</v>
      </c>
      <c r="M6" t="n">
        <v>71</v>
      </c>
      <c r="N6" t="n">
        <v>8.99</v>
      </c>
      <c r="O6" t="n">
        <v>9639.200000000001</v>
      </c>
      <c r="P6" t="n">
        <v>502.15</v>
      </c>
      <c r="Q6" t="n">
        <v>1220.53</v>
      </c>
      <c r="R6" t="n">
        <v>253.58</v>
      </c>
      <c r="S6" t="n">
        <v>112.51</v>
      </c>
      <c r="T6" t="n">
        <v>55797.46</v>
      </c>
      <c r="U6" t="n">
        <v>0.44</v>
      </c>
      <c r="V6" t="n">
        <v>0.74</v>
      </c>
      <c r="W6" t="n">
        <v>7.36</v>
      </c>
      <c r="X6" t="n">
        <v>3.28</v>
      </c>
      <c r="Y6" t="n">
        <v>0.5</v>
      </c>
      <c r="Z6" t="n">
        <v>10</v>
      </c>
      <c r="AA6" t="n">
        <v>680.2045640894435</v>
      </c>
      <c r="AB6" t="n">
        <v>967.8824076484627</v>
      </c>
      <c r="AC6" t="n">
        <v>877.2167070127816</v>
      </c>
      <c r="AD6" t="n">
        <v>680204.5640894434</v>
      </c>
      <c r="AE6" t="n">
        <v>967882.4076484627</v>
      </c>
      <c r="AF6" t="n">
        <v>7.608369730199916e-06</v>
      </c>
      <c r="AG6" t="n">
        <v>3.3525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1.2558</v>
      </c>
      <c r="E7" t="n">
        <v>79.63</v>
      </c>
      <c r="F7" t="n">
        <v>76.87</v>
      </c>
      <c r="G7" t="n">
        <v>78.17</v>
      </c>
      <c r="H7" t="n">
        <v>1.36</v>
      </c>
      <c r="I7" t="n">
        <v>59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484.66</v>
      </c>
      <c r="Q7" t="n">
        <v>1220.55</v>
      </c>
      <c r="R7" t="n">
        <v>232.12</v>
      </c>
      <c r="S7" t="n">
        <v>112.51</v>
      </c>
      <c r="T7" t="n">
        <v>45137.75</v>
      </c>
      <c r="U7" t="n">
        <v>0.48</v>
      </c>
      <c r="V7" t="n">
        <v>0.75</v>
      </c>
      <c r="W7" t="n">
        <v>7.36</v>
      </c>
      <c r="X7" t="n">
        <v>2.67</v>
      </c>
      <c r="Y7" t="n">
        <v>0.5</v>
      </c>
      <c r="Z7" t="n">
        <v>10</v>
      </c>
      <c r="AA7" t="n">
        <v>657.7837611796773</v>
      </c>
      <c r="AB7" t="n">
        <v>935.9792099232817</v>
      </c>
      <c r="AC7" t="n">
        <v>848.3020187918697</v>
      </c>
      <c r="AD7" t="n">
        <v>657783.7611796773</v>
      </c>
      <c r="AE7" t="n">
        <v>935979.2099232817</v>
      </c>
      <c r="AF7" t="n">
        <v>7.687955187628786e-06</v>
      </c>
      <c r="AG7" t="n">
        <v>3.317916666666667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1.2663</v>
      </c>
      <c r="E8" t="n">
        <v>78.97</v>
      </c>
      <c r="F8" t="n">
        <v>76.36</v>
      </c>
      <c r="G8" t="n">
        <v>93.5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42</v>
      </c>
      <c r="N8" t="n">
        <v>9.380000000000001</v>
      </c>
      <c r="O8" t="n">
        <v>9933.52</v>
      </c>
      <c r="P8" t="n">
        <v>465.25</v>
      </c>
      <c r="Q8" t="n">
        <v>1220.57</v>
      </c>
      <c r="R8" t="n">
        <v>215.18</v>
      </c>
      <c r="S8" t="n">
        <v>112.51</v>
      </c>
      <c r="T8" t="n">
        <v>36715.9</v>
      </c>
      <c r="U8" t="n">
        <v>0.52</v>
      </c>
      <c r="V8" t="n">
        <v>0.75</v>
      </c>
      <c r="W8" t="n">
        <v>7.33</v>
      </c>
      <c r="X8" t="n">
        <v>2.16</v>
      </c>
      <c r="Y8" t="n">
        <v>0.5</v>
      </c>
      <c r="Z8" t="n">
        <v>10</v>
      </c>
      <c r="AA8" t="n">
        <v>635.941366506317</v>
      </c>
      <c r="AB8" t="n">
        <v>904.8990457177383</v>
      </c>
      <c r="AC8" t="n">
        <v>820.1332670071945</v>
      </c>
      <c r="AD8" t="n">
        <v>635941.3665063169</v>
      </c>
      <c r="AE8" t="n">
        <v>904899.0457177383</v>
      </c>
      <c r="AF8" t="n">
        <v>7.752235749398257e-06</v>
      </c>
      <c r="AG8" t="n">
        <v>3.290416666666667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1.2713</v>
      </c>
      <c r="E9" t="n">
        <v>78.66</v>
      </c>
      <c r="F9" t="n">
        <v>76.15000000000001</v>
      </c>
      <c r="G9" t="n">
        <v>106.25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17</v>
      </c>
      <c r="N9" t="n">
        <v>9.57</v>
      </c>
      <c r="O9" t="n">
        <v>10081.19</v>
      </c>
      <c r="P9" t="n">
        <v>454.32</v>
      </c>
      <c r="Q9" t="n">
        <v>1220.58</v>
      </c>
      <c r="R9" t="n">
        <v>206.83</v>
      </c>
      <c r="S9" t="n">
        <v>112.51</v>
      </c>
      <c r="T9" t="n">
        <v>32571.75</v>
      </c>
      <c r="U9" t="n">
        <v>0.54</v>
      </c>
      <c r="V9" t="n">
        <v>0.75</v>
      </c>
      <c r="W9" t="n">
        <v>7.36</v>
      </c>
      <c r="X9" t="n">
        <v>1.95</v>
      </c>
      <c r="Y9" t="n">
        <v>0.5</v>
      </c>
      <c r="Z9" t="n">
        <v>10</v>
      </c>
      <c r="AA9" t="n">
        <v>624.4978530969547</v>
      </c>
      <c r="AB9" t="n">
        <v>888.6157452293951</v>
      </c>
      <c r="AC9" t="n">
        <v>805.3752931863995</v>
      </c>
      <c r="AD9" t="n">
        <v>624497.8530969548</v>
      </c>
      <c r="AE9" t="n">
        <v>888615.7452293951</v>
      </c>
      <c r="AF9" t="n">
        <v>7.782845540717054e-06</v>
      </c>
      <c r="AG9" t="n">
        <v>3.2775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1.2725</v>
      </c>
      <c r="E10" t="n">
        <v>78.58</v>
      </c>
      <c r="F10" t="n">
        <v>76.09</v>
      </c>
      <c r="G10" t="n">
        <v>108.7</v>
      </c>
      <c r="H10" t="n">
        <v>1.94</v>
      </c>
      <c r="I10" t="n">
        <v>42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456.63</v>
      </c>
      <c r="Q10" t="n">
        <v>1220.57</v>
      </c>
      <c r="R10" t="n">
        <v>204.36</v>
      </c>
      <c r="S10" t="n">
        <v>112.51</v>
      </c>
      <c r="T10" t="n">
        <v>31339.01</v>
      </c>
      <c r="U10" t="n">
        <v>0.55</v>
      </c>
      <c r="V10" t="n">
        <v>0.75</v>
      </c>
      <c r="W10" t="n">
        <v>7.37</v>
      </c>
      <c r="X10" t="n">
        <v>1.89</v>
      </c>
      <c r="Y10" t="n">
        <v>0.5</v>
      </c>
      <c r="Z10" t="n">
        <v>10</v>
      </c>
      <c r="AA10" t="n">
        <v>625.4590718224542</v>
      </c>
      <c r="AB10" t="n">
        <v>889.9834906745592</v>
      </c>
      <c r="AC10" t="n">
        <v>806.6149160434297</v>
      </c>
      <c r="AD10" t="n">
        <v>625459.0718224542</v>
      </c>
      <c r="AE10" t="n">
        <v>889983.4906745593</v>
      </c>
      <c r="AF10" t="n">
        <v>7.790191890633564e-06</v>
      </c>
      <c r="AG10" t="n">
        <v>3.274166666666666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1.2724</v>
      </c>
      <c r="E11" t="n">
        <v>78.59</v>
      </c>
      <c r="F11" t="n">
        <v>76.09</v>
      </c>
      <c r="G11" t="n">
        <v>108.71</v>
      </c>
      <c r="H11" t="n">
        <v>2.13</v>
      </c>
      <c r="I11" t="n">
        <v>42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462.93</v>
      </c>
      <c r="Q11" t="n">
        <v>1220.6</v>
      </c>
      <c r="R11" t="n">
        <v>204.58</v>
      </c>
      <c r="S11" t="n">
        <v>112.51</v>
      </c>
      <c r="T11" t="n">
        <v>31449.68</v>
      </c>
      <c r="U11" t="n">
        <v>0.55</v>
      </c>
      <c r="V11" t="n">
        <v>0.75</v>
      </c>
      <c r="W11" t="n">
        <v>7.37</v>
      </c>
      <c r="X11" t="n">
        <v>1.89</v>
      </c>
      <c r="Y11" t="n">
        <v>0.5</v>
      </c>
      <c r="Z11" t="n">
        <v>10</v>
      </c>
      <c r="AA11" t="n">
        <v>630.2706928501378</v>
      </c>
      <c r="AB11" t="n">
        <v>896.83008299521</v>
      </c>
      <c r="AC11" t="n">
        <v>812.820158666211</v>
      </c>
      <c r="AD11" t="n">
        <v>630270.6928501378</v>
      </c>
      <c r="AE11" t="n">
        <v>896830.08299521</v>
      </c>
      <c r="AF11" t="n">
        <v>7.789579694807188e-06</v>
      </c>
      <c r="AG11" t="n">
        <v>3.274583333333334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1.0812</v>
      </c>
      <c r="E2" t="n">
        <v>92.48999999999999</v>
      </c>
      <c r="F2" t="n">
        <v>87.59</v>
      </c>
      <c r="G2" t="n">
        <v>18.25</v>
      </c>
      <c r="H2" t="n">
        <v>0.43</v>
      </c>
      <c r="I2" t="n">
        <v>288</v>
      </c>
      <c r="J2" t="n">
        <v>39.78</v>
      </c>
      <c r="K2" t="n">
        <v>19.54</v>
      </c>
      <c r="L2" t="n">
        <v>1</v>
      </c>
      <c r="M2" t="n">
        <v>286</v>
      </c>
      <c r="N2" t="n">
        <v>4.24</v>
      </c>
      <c r="O2" t="n">
        <v>5140</v>
      </c>
      <c r="P2" t="n">
        <v>396.92</v>
      </c>
      <c r="Q2" t="n">
        <v>1220.69</v>
      </c>
      <c r="R2" t="n">
        <v>595.33</v>
      </c>
      <c r="S2" t="n">
        <v>112.51</v>
      </c>
      <c r="T2" t="n">
        <v>225594.76</v>
      </c>
      <c r="U2" t="n">
        <v>0.19</v>
      </c>
      <c r="V2" t="n">
        <v>0.66</v>
      </c>
      <c r="W2" t="n">
        <v>7.73</v>
      </c>
      <c r="X2" t="n">
        <v>13.38</v>
      </c>
      <c r="Y2" t="n">
        <v>0.5</v>
      </c>
      <c r="Z2" t="n">
        <v>10</v>
      </c>
      <c r="AA2" t="n">
        <v>644.3429795799505</v>
      </c>
      <c r="AB2" t="n">
        <v>916.8539397586579</v>
      </c>
      <c r="AC2" t="n">
        <v>830.9682947960982</v>
      </c>
      <c r="AD2" t="n">
        <v>644342.9795799504</v>
      </c>
      <c r="AE2" t="n">
        <v>916853.9397586579</v>
      </c>
      <c r="AF2" t="n">
        <v>8.754317066327801e-06</v>
      </c>
      <c r="AG2" t="n">
        <v>3.85375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1.2074</v>
      </c>
      <c r="E3" t="n">
        <v>82.81999999999999</v>
      </c>
      <c r="F3" t="n">
        <v>79.77</v>
      </c>
      <c r="G3" t="n">
        <v>39.23</v>
      </c>
      <c r="H3" t="n">
        <v>0.84</v>
      </c>
      <c r="I3" t="n">
        <v>122</v>
      </c>
      <c r="J3" t="n">
        <v>40.89</v>
      </c>
      <c r="K3" t="n">
        <v>19.54</v>
      </c>
      <c r="L3" t="n">
        <v>2</v>
      </c>
      <c r="M3" t="n">
        <v>117</v>
      </c>
      <c r="N3" t="n">
        <v>4.35</v>
      </c>
      <c r="O3" t="n">
        <v>5277.26</v>
      </c>
      <c r="P3" t="n">
        <v>334.98</v>
      </c>
      <c r="Q3" t="n">
        <v>1220.56</v>
      </c>
      <c r="R3" t="n">
        <v>330.37</v>
      </c>
      <c r="S3" t="n">
        <v>112.51</v>
      </c>
      <c r="T3" t="n">
        <v>93943.69</v>
      </c>
      <c r="U3" t="n">
        <v>0.34</v>
      </c>
      <c r="V3" t="n">
        <v>0.72</v>
      </c>
      <c r="W3" t="n">
        <v>7.46</v>
      </c>
      <c r="X3" t="n">
        <v>5.57</v>
      </c>
      <c r="Y3" t="n">
        <v>0.5</v>
      </c>
      <c r="Z3" t="n">
        <v>10</v>
      </c>
      <c r="AA3" t="n">
        <v>507.5204413303439</v>
      </c>
      <c r="AB3" t="n">
        <v>722.1652611860904</v>
      </c>
      <c r="AC3" t="n">
        <v>654.5169406227853</v>
      </c>
      <c r="AD3" t="n">
        <v>507520.4413303439</v>
      </c>
      <c r="AE3" t="n">
        <v>722165.2611860904</v>
      </c>
      <c r="AF3" t="n">
        <v>9.776139868557333e-06</v>
      </c>
      <c r="AG3" t="n">
        <v>3.450833333333333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1.2393</v>
      </c>
      <c r="E4" t="n">
        <v>80.69</v>
      </c>
      <c r="F4" t="n">
        <v>78.06</v>
      </c>
      <c r="G4" t="n">
        <v>55.76</v>
      </c>
      <c r="H4" t="n">
        <v>1.22</v>
      </c>
      <c r="I4" t="n">
        <v>84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312.97</v>
      </c>
      <c r="Q4" t="n">
        <v>1220.59</v>
      </c>
      <c r="R4" t="n">
        <v>269.61</v>
      </c>
      <c r="S4" t="n">
        <v>112.51</v>
      </c>
      <c r="T4" t="n">
        <v>63755.99</v>
      </c>
      <c r="U4" t="n">
        <v>0.42</v>
      </c>
      <c r="V4" t="n">
        <v>0.74</v>
      </c>
      <c r="W4" t="n">
        <v>7.48</v>
      </c>
      <c r="X4" t="n">
        <v>3.86</v>
      </c>
      <c r="Y4" t="n">
        <v>0.5</v>
      </c>
      <c r="Z4" t="n">
        <v>10</v>
      </c>
      <c r="AA4" t="n">
        <v>473.1156372840416</v>
      </c>
      <c r="AB4" t="n">
        <v>673.2096876233265</v>
      </c>
      <c r="AC4" t="n">
        <v>610.1472458217539</v>
      </c>
      <c r="AD4" t="n">
        <v>473115.6372840416</v>
      </c>
      <c r="AE4" t="n">
        <v>673209.6876233266</v>
      </c>
      <c r="AF4" t="n">
        <v>1.003442946753611e-05</v>
      </c>
      <c r="AG4" t="n">
        <v>3.362083333333333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1.2402</v>
      </c>
      <c r="E5" t="n">
        <v>80.63</v>
      </c>
      <c r="F5" t="n">
        <v>78.01000000000001</v>
      </c>
      <c r="G5" t="n">
        <v>56.39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317.95</v>
      </c>
      <c r="Q5" t="n">
        <v>1220.64</v>
      </c>
      <c r="R5" t="n">
        <v>267.37</v>
      </c>
      <c r="S5" t="n">
        <v>112.51</v>
      </c>
      <c r="T5" t="n">
        <v>62639.47</v>
      </c>
      <c r="U5" t="n">
        <v>0.42</v>
      </c>
      <c r="V5" t="n">
        <v>0.74</v>
      </c>
      <c r="W5" t="n">
        <v>7.49</v>
      </c>
      <c r="X5" t="n">
        <v>3.81</v>
      </c>
      <c r="Y5" t="n">
        <v>0.5</v>
      </c>
      <c r="Z5" t="n">
        <v>10</v>
      </c>
      <c r="AA5" t="n">
        <v>476.5083164797135</v>
      </c>
      <c r="AB5" t="n">
        <v>678.0372272807256</v>
      </c>
      <c r="AC5" t="n">
        <v>614.5225691128613</v>
      </c>
      <c r="AD5" t="n">
        <v>476508.3164797135</v>
      </c>
      <c r="AE5" t="n">
        <v>678037.2272807256</v>
      </c>
      <c r="AF5" t="n">
        <v>1.004171663490542e-05</v>
      </c>
      <c r="AG5" t="n">
        <v>3.359583333333333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0.6313</v>
      </c>
      <c r="E2" t="n">
        <v>158.41</v>
      </c>
      <c r="F2" t="n">
        <v>125.81</v>
      </c>
      <c r="G2" t="n">
        <v>7.18</v>
      </c>
      <c r="H2" t="n">
        <v>0.12</v>
      </c>
      <c r="I2" t="n">
        <v>1051</v>
      </c>
      <c r="J2" t="n">
        <v>141.81</v>
      </c>
      <c r="K2" t="n">
        <v>47.83</v>
      </c>
      <c r="L2" t="n">
        <v>1</v>
      </c>
      <c r="M2" t="n">
        <v>1049</v>
      </c>
      <c r="N2" t="n">
        <v>22.98</v>
      </c>
      <c r="O2" t="n">
        <v>17723.39</v>
      </c>
      <c r="P2" t="n">
        <v>1433.18</v>
      </c>
      <c r="Q2" t="n">
        <v>1220.76</v>
      </c>
      <c r="R2" t="n">
        <v>1895.96</v>
      </c>
      <c r="S2" t="n">
        <v>112.51</v>
      </c>
      <c r="T2" t="n">
        <v>872096.46</v>
      </c>
      <c r="U2" t="n">
        <v>0.06</v>
      </c>
      <c r="V2" t="n">
        <v>0.46</v>
      </c>
      <c r="W2" t="n">
        <v>8.970000000000001</v>
      </c>
      <c r="X2" t="n">
        <v>51.59</v>
      </c>
      <c r="Y2" t="n">
        <v>0.5</v>
      </c>
      <c r="Z2" t="n">
        <v>10</v>
      </c>
      <c r="AA2" t="n">
        <v>3410.15874697172</v>
      </c>
      <c r="AB2" t="n">
        <v>4852.41180776381</v>
      </c>
      <c r="AC2" t="n">
        <v>4397.865560361052</v>
      </c>
      <c r="AD2" t="n">
        <v>3410158.74697172</v>
      </c>
      <c r="AE2" t="n">
        <v>4852411.807763809</v>
      </c>
      <c r="AF2" t="n">
        <v>2.745971908237125e-06</v>
      </c>
      <c r="AG2" t="n">
        <v>6.600416666666667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0.9529</v>
      </c>
      <c r="E3" t="n">
        <v>104.94</v>
      </c>
      <c r="F3" t="n">
        <v>91.83</v>
      </c>
      <c r="G3" t="n">
        <v>14.61</v>
      </c>
      <c r="H3" t="n">
        <v>0.25</v>
      </c>
      <c r="I3" t="n">
        <v>377</v>
      </c>
      <c r="J3" t="n">
        <v>143.17</v>
      </c>
      <c r="K3" t="n">
        <v>47.83</v>
      </c>
      <c r="L3" t="n">
        <v>2</v>
      </c>
      <c r="M3" t="n">
        <v>375</v>
      </c>
      <c r="N3" t="n">
        <v>23.34</v>
      </c>
      <c r="O3" t="n">
        <v>17891.86</v>
      </c>
      <c r="P3" t="n">
        <v>1040.33</v>
      </c>
      <c r="Q3" t="n">
        <v>1220.7</v>
      </c>
      <c r="R3" t="n">
        <v>739.16</v>
      </c>
      <c r="S3" t="n">
        <v>112.51</v>
      </c>
      <c r="T3" t="n">
        <v>297065.83</v>
      </c>
      <c r="U3" t="n">
        <v>0.15</v>
      </c>
      <c r="V3" t="n">
        <v>0.62</v>
      </c>
      <c r="W3" t="n">
        <v>7.87</v>
      </c>
      <c r="X3" t="n">
        <v>17.62</v>
      </c>
      <c r="Y3" t="n">
        <v>0.5</v>
      </c>
      <c r="Z3" t="n">
        <v>10</v>
      </c>
      <c r="AA3" t="n">
        <v>1655.811402038363</v>
      </c>
      <c r="AB3" t="n">
        <v>2356.101106969239</v>
      </c>
      <c r="AC3" t="n">
        <v>2135.395000582962</v>
      </c>
      <c r="AD3" t="n">
        <v>1655811.402038364</v>
      </c>
      <c r="AE3" t="n">
        <v>2356101.10696924</v>
      </c>
      <c r="AF3" t="n">
        <v>4.144838636716546e-06</v>
      </c>
      <c r="AG3" t="n">
        <v>4.3725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1.0662</v>
      </c>
      <c r="E4" t="n">
        <v>93.79000000000001</v>
      </c>
      <c r="F4" t="n">
        <v>84.89</v>
      </c>
      <c r="G4" t="n">
        <v>22.05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956.24</v>
      </c>
      <c r="Q4" t="n">
        <v>1220.68</v>
      </c>
      <c r="R4" t="n">
        <v>503.97</v>
      </c>
      <c r="S4" t="n">
        <v>112.51</v>
      </c>
      <c r="T4" t="n">
        <v>180200.05</v>
      </c>
      <c r="U4" t="n">
        <v>0.22</v>
      </c>
      <c r="V4" t="n">
        <v>0.68</v>
      </c>
      <c r="W4" t="n">
        <v>7.63</v>
      </c>
      <c r="X4" t="n">
        <v>10.68</v>
      </c>
      <c r="Y4" t="n">
        <v>0.5</v>
      </c>
      <c r="Z4" t="n">
        <v>10</v>
      </c>
      <c r="AA4" t="n">
        <v>1366.276967627517</v>
      </c>
      <c r="AB4" t="n">
        <v>1944.11433082956</v>
      </c>
      <c r="AC4" t="n">
        <v>1762.000794590405</v>
      </c>
      <c r="AD4" t="n">
        <v>1366276.967627517</v>
      </c>
      <c r="AE4" t="n">
        <v>1944114.330829561</v>
      </c>
      <c r="AF4" t="n">
        <v>4.63766077706704e-06</v>
      </c>
      <c r="AG4" t="n">
        <v>3.907916666666667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1.126</v>
      </c>
      <c r="E5" t="n">
        <v>88.81</v>
      </c>
      <c r="F5" t="n">
        <v>81.79000000000001</v>
      </c>
      <c r="G5" t="n">
        <v>29.56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916.49</v>
      </c>
      <c r="Q5" t="n">
        <v>1220.56</v>
      </c>
      <c r="R5" t="n">
        <v>398.9</v>
      </c>
      <c r="S5" t="n">
        <v>112.51</v>
      </c>
      <c r="T5" t="n">
        <v>127990.34</v>
      </c>
      <c r="U5" t="n">
        <v>0.28</v>
      </c>
      <c r="V5" t="n">
        <v>0.7</v>
      </c>
      <c r="W5" t="n">
        <v>7.53</v>
      </c>
      <c r="X5" t="n">
        <v>7.59</v>
      </c>
      <c r="Y5" t="n">
        <v>0.5</v>
      </c>
      <c r="Z5" t="n">
        <v>10</v>
      </c>
      <c r="AA5" t="n">
        <v>1243.865453038189</v>
      </c>
      <c r="AB5" t="n">
        <v>1769.931507426697</v>
      </c>
      <c r="AC5" t="n">
        <v>1604.134424093107</v>
      </c>
      <c r="AD5" t="n">
        <v>1243865.453038189</v>
      </c>
      <c r="AE5" t="n">
        <v>1769931.507426697</v>
      </c>
      <c r="AF5" t="n">
        <v>4.897773433668624e-06</v>
      </c>
      <c r="AG5" t="n">
        <v>3.700416666666667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1.1613</v>
      </c>
      <c r="E6" t="n">
        <v>86.11</v>
      </c>
      <c r="F6" t="n">
        <v>80.13</v>
      </c>
      <c r="G6" t="n">
        <v>36.98</v>
      </c>
      <c r="H6" t="n">
        <v>0.6</v>
      </c>
      <c r="I6" t="n">
        <v>130</v>
      </c>
      <c r="J6" t="n">
        <v>147.3</v>
      </c>
      <c r="K6" t="n">
        <v>47.83</v>
      </c>
      <c r="L6" t="n">
        <v>5</v>
      </c>
      <c r="M6" t="n">
        <v>128</v>
      </c>
      <c r="N6" t="n">
        <v>24.47</v>
      </c>
      <c r="O6" t="n">
        <v>18400.38</v>
      </c>
      <c r="P6" t="n">
        <v>893.08</v>
      </c>
      <c r="Q6" t="n">
        <v>1220.61</v>
      </c>
      <c r="R6" t="n">
        <v>342.77</v>
      </c>
      <c r="S6" t="n">
        <v>112.51</v>
      </c>
      <c r="T6" t="n">
        <v>100105.95</v>
      </c>
      <c r="U6" t="n">
        <v>0.33</v>
      </c>
      <c r="V6" t="n">
        <v>0.72</v>
      </c>
      <c r="W6" t="n">
        <v>7.46</v>
      </c>
      <c r="X6" t="n">
        <v>5.92</v>
      </c>
      <c r="Y6" t="n">
        <v>0.5</v>
      </c>
      <c r="Z6" t="n">
        <v>10</v>
      </c>
      <c r="AA6" t="n">
        <v>1178.418523811962</v>
      </c>
      <c r="AB6" t="n">
        <v>1676.805211637318</v>
      </c>
      <c r="AC6" t="n">
        <v>1519.731668259231</v>
      </c>
      <c r="AD6" t="n">
        <v>1178418.523811962</v>
      </c>
      <c r="AE6" t="n">
        <v>1676805.211637318</v>
      </c>
      <c r="AF6" t="n">
        <v>5.051318195843138e-06</v>
      </c>
      <c r="AG6" t="n">
        <v>3.587916666666667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1.187</v>
      </c>
      <c r="E7" t="n">
        <v>84.25</v>
      </c>
      <c r="F7" t="n">
        <v>78.95999999999999</v>
      </c>
      <c r="G7" t="n">
        <v>44.69</v>
      </c>
      <c r="H7" t="n">
        <v>0.71</v>
      </c>
      <c r="I7" t="n">
        <v>106</v>
      </c>
      <c r="J7" t="n">
        <v>148.68</v>
      </c>
      <c r="K7" t="n">
        <v>47.83</v>
      </c>
      <c r="L7" t="n">
        <v>6</v>
      </c>
      <c r="M7" t="n">
        <v>104</v>
      </c>
      <c r="N7" t="n">
        <v>24.85</v>
      </c>
      <c r="O7" t="n">
        <v>18570.94</v>
      </c>
      <c r="P7" t="n">
        <v>874.76</v>
      </c>
      <c r="Q7" t="n">
        <v>1220.56</v>
      </c>
      <c r="R7" t="n">
        <v>302.99</v>
      </c>
      <c r="S7" t="n">
        <v>112.51</v>
      </c>
      <c r="T7" t="n">
        <v>80336.23</v>
      </c>
      <c r="U7" t="n">
        <v>0.37</v>
      </c>
      <c r="V7" t="n">
        <v>0.73</v>
      </c>
      <c r="W7" t="n">
        <v>7.43</v>
      </c>
      <c r="X7" t="n">
        <v>4.76</v>
      </c>
      <c r="Y7" t="n">
        <v>0.5</v>
      </c>
      <c r="Z7" t="n">
        <v>10</v>
      </c>
      <c r="AA7" t="n">
        <v>1132.375571623351</v>
      </c>
      <c r="AB7" t="n">
        <v>1611.289386292611</v>
      </c>
      <c r="AC7" t="n">
        <v>1460.35299156054</v>
      </c>
      <c r="AD7" t="n">
        <v>1132375.571623351</v>
      </c>
      <c r="AE7" t="n">
        <v>1611289.386292611</v>
      </c>
      <c r="AF7" t="n">
        <v>5.163105742242146e-06</v>
      </c>
      <c r="AG7" t="n">
        <v>3.510416666666667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1.2026</v>
      </c>
      <c r="E8" t="n">
        <v>83.15000000000001</v>
      </c>
      <c r="F8" t="n">
        <v>78.31999999999999</v>
      </c>
      <c r="G8" t="n">
        <v>52.22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88</v>
      </c>
      <c r="N8" t="n">
        <v>25.24</v>
      </c>
      <c r="O8" t="n">
        <v>18742.03</v>
      </c>
      <c r="P8" t="n">
        <v>863.2</v>
      </c>
      <c r="Q8" t="n">
        <v>1220.55</v>
      </c>
      <c r="R8" t="n">
        <v>281.83</v>
      </c>
      <c r="S8" t="n">
        <v>112.51</v>
      </c>
      <c r="T8" t="n">
        <v>69836.74000000001</v>
      </c>
      <c r="U8" t="n">
        <v>0.4</v>
      </c>
      <c r="V8" t="n">
        <v>0.73</v>
      </c>
      <c r="W8" t="n">
        <v>7.4</v>
      </c>
      <c r="X8" t="n">
        <v>4.12</v>
      </c>
      <c r="Y8" t="n">
        <v>0.5</v>
      </c>
      <c r="Z8" t="n">
        <v>10</v>
      </c>
      <c r="AA8" t="n">
        <v>1105.258715341998</v>
      </c>
      <c r="AB8" t="n">
        <v>1572.704040749412</v>
      </c>
      <c r="AC8" t="n">
        <v>1425.382100996891</v>
      </c>
      <c r="AD8" t="n">
        <v>1105258.715341998</v>
      </c>
      <c r="AE8" t="n">
        <v>1572704.040749412</v>
      </c>
      <c r="AF8" t="n">
        <v>5.230961217877341e-06</v>
      </c>
      <c r="AG8" t="n">
        <v>3.464583333333334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1.216</v>
      </c>
      <c r="E9" t="n">
        <v>82.23999999999999</v>
      </c>
      <c r="F9" t="n">
        <v>77.76000000000001</v>
      </c>
      <c r="G9" t="n">
        <v>59.81</v>
      </c>
      <c r="H9" t="n">
        <v>0.9399999999999999</v>
      </c>
      <c r="I9" t="n">
        <v>78</v>
      </c>
      <c r="J9" t="n">
        <v>151.46</v>
      </c>
      <c r="K9" t="n">
        <v>47.83</v>
      </c>
      <c r="L9" t="n">
        <v>8</v>
      </c>
      <c r="M9" t="n">
        <v>76</v>
      </c>
      <c r="N9" t="n">
        <v>25.63</v>
      </c>
      <c r="O9" t="n">
        <v>18913.66</v>
      </c>
      <c r="P9" t="n">
        <v>851.9400000000001</v>
      </c>
      <c r="Q9" t="n">
        <v>1220.54</v>
      </c>
      <c r="R9" t="n">
        <v>262.3</v>
      </c>
      <c r="S9" t="n">
        <v>112.51</v>
      </c>
      <c r="T9" t="n">
        <v>60128.46</v>
      </c>
      <c r="U9" t="n">
        <v>0.43</v>
      </c>
      <c r="V9" t="n">
        <v>0.74</v>
      </c>
      <c r="W9" t="n">
        <v>7.39</v>
      </c>
      <c r="X9" t="n">
        <v>3.56</v>
      </c>
      <c r="Y9" t="n">
        <v>0.5</v>
      </c>
      <c r="Z9" t="n">
        <v>10</v>
      </c>
      <c r="AA9" t="n">
        <v>1081.519693729567</v>
      </c>
      <c r="AB9" t="n">
        <v>1538.925112164573</v>
      </c>
      <c r="AC9" t="n">
        <v>1394.767389679217</v>
      </c>
      <c r="AD9" t="n">
        <v>1081519.693729567</v>
      </c>
      <c r="AE9" t="n">
        <v>1538925.112164573</v>
      </c>
      <c r="AF9" t="n">
        <v>5.289247331563984e-06</v>
      </c>
      <c r="AG9" t="n">
        <v>3.426666666666666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1.228</v>
      </c>
      <c r="E10" t="n">
        <v>81.43000000000001</v>
      </c>
      <c r="F10" t="n">
        <v>77.23999999999999</v>
      </c>
      <c r="G10" t="n">
        <v>68.15000000000001</v>
      </c>
      <c r="H10" t="n">
        <v>1.04</v>
      </c>
      <c r="I10" t="n">
        <v>68</v>
      </c>
      <c r="J10" t="n">
        <v>152.85</v>
      </c>
      <c r="K10" t="n">
        <v>47.83</v>
      </c>
      <c r="L10" t="n">
        <v>9</v>
      </c>
      <c r="M10" t="n">
        <v>66</v>
      </c>
      <c r="N10" t="n">
        <v>26.03</v>
      </c>
      <c r="O10" t="n">
        <v>19085.83</v>
      </c>
      <c r="P10" t="n">
        <v>841.34</v>
      </c>
      <c r="Q10" t="n">
        <v>1220.57</v>
      </c>
      <c r="R10" t="n">
        <v>245.42</v>
      </c>
      <c r="S10" t="n">
        <v>112.51</v>
      </c>
      <c r="T10" t="n">
        <v>51742.34</v>
      </c>
      <c r="U10" t="n">
        <v>0.46</v>
      </c>
      <c r="V10" t="n">
        <v>0.74</v>
      </c>
      <c r="W10" t="n">
        <v>7.35</v>
      </c>
      <c r="X10" t="n">
        <v>3.04</v>
      </c>
      <c r="Y10" t="n">
        <v>0.5</v>
      </c>
      <c r="Z10" t="n">
        <v>10</v>
      </c>
      <c r="AA10" t="n">
        <v>1060.203613178349</v>
      </c>
      <c r="AB10" t="n">
        <v>1508.593855282814</v>
      </c>
      <c r="AC10" t="n">
        <v>1367.277391853946</v>
      </c>
      <c r="AD10" t="n">
        <v>1060203.613178349</v>
      </c>
      <c r="AE10" t="n">
        <v>1508593.855282814</v>
      </c>
      <c r="AF10" t="n">
        <v>5.341443851283366e-06</v>
      </c>
      <c r="AG10" t="n">
        <v>3.392916666666667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1.2358</v>
      </c>
      <c r="E11" t="n">
        <v>80.92</v>
      </c>
      <c r="F11" t="n">
        <v>76.93000000000001</v>
      </c>
      <c r="G11" t="n">
        <v>75.67</v>
      </c>
      <c r="H11" t="n">
        <v>1.15</v>
      </c>
      <c r="I11" t="n">
        <v>61</v>
      </c>
      <c r="J11" t="n">
        <v>154.25</v>
      </c>
      <c r="K11" t="n">
        <v>47.83</v>
      </c>
      <c r="L11" t="n">
        <v>10</v>
      </c>
      <c r="M11" t="n">
        <v>59</v>
      </c>
      <c r="N11" t="n">
        <v>26.43</v>
      </c>
      <c r="O11" t="n">
        <v>19258.55</v>
      </c>
      <c r="P11" t="n">
        <v>833.84</v>
      </c>
      <c r="Q11" t="n">
        <v>1220.54</v>
      </c>
      <c r="R11" t="n">
        <v>235.16</v>
      </c>
      <c r="S11" t="n">
        <v>112.51</v>
      </c>
      <c r="T11" t="n">
        <v>46645.46</v>
      </c>
      <c r="U11" t="n">
        <v>0.48</v>
      </c>
      <c r="V11" t="n">
        <v>0.75</v>
      </c>
      <c r="W11" t="n">
        <v>7.33</v>
      </c>
      <c r="X11" t="n">
        <v>2.73</v>
      </c>
      <c r="Y11" t="n">
        <v>0.5</v>
      </c>
      <c r="Z11" t="n">
        <v>10</v>
      </c>
      <c r="AA11" t="n">
        <v>1046.230586487439</v>
      </c>
      <c r="AB11" t="n">
        <v>1488.711238449981</v>
      </c>
      <c r="AC11" t="n">
        <v>1349.257265103972</v>
      </c>
      <c r="AD11" t="n">
        <v>1046230.586487439</v>
      </c>
      <c r="AE11" t="n">
        <v>1488711.238449981</v>
      </c>
      <c r="AF11" t="n">
        <v>5.375371589100964e-06</v>
      </c>
      <c r="AG11" t="n">
        <v>3.371666666666667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1.2424</v>
      </c>
      <c r="E12" t="n">
        <v>80.48999999999999</v>
      </c>
      <c r="F12" t="n">
        <v>76.67</v>
      </c>
      <c r="G12" t="n">
        <v>83.64</v>
      </c>
      <c r="H12" t="n">
        <v>1.25</v>
      </c>
      <c r="I12" t="n">
        <v>55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824.67</v>
      </c>
      <c r="Q12" t="n">
        <v>1220.55</v>
      </c>
      <c r="R12" t="n">
        <v>225.7</v>
      </c>
      <c r="S12" t="n">
        <v>112.51</v>
      </c>
      <c r="T12" t="n">
        <v>41942.79</v>
      </c>
      <c r="U12" t="n">
        <v>0.5</v>
      </c>
      <c r="V12" t="n">
        <v>0.75</v>
      </c>
      <c r="W12" t="n">
        <v>7.34</v>
      </c>
      <c r="X12" t="n">
        <v>2.47</v>
      </c>
      <c r="Y12" t="n">
        <v>0.5</v>
      </c>
      <c r="Z12" t="n">
        <v>10</v>
      </c>
      <c r="AA12" t="n">
        <v>1032.368066810036</v>
      </c>
      <c r="AB12" t="n">
        <v>1468.985865187601</v>
      </c>
      <c r="AC12" t="n">
        <v>1331.379652244097</v>
      </c>
      <c r="AD12" t="n">
        <v>1032368.066810036</v>
      </c>
      <c r="AE12" t="n">
        <v>1468985.865187601</v>
      </c>
      <c r="AF12" t="n">
        <v>5.404079674946623e-06</v>
      </c>
      <c r="AG12" t="n">
        <v>3.35375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1.2482</v>
      </c>
      <c r="E13" t="n">
        <v>80.11</v>
      </c>
      <c r="F13" t="n">
        <v>76.44</v>
      </c>
      <c r="G13" t="n">
        <v>91.73</v>
      </c>
      <c r="H13" t="n">
        <v>1.35</v>
      </c>
      <c r="I13" t="n">
        <v>50</v>
      </c>
      <c r="J13" t="n">
        <v>157.07</v>
      </c>
      <c r="K13" t="n">
        <v>47.83</v>
      </c>
      <c r="L13" t="n">
        <v>12</v>
      </c>
      <c r="M13" t="n">
        <v>48</v>
      </c>
      <c r="N13" t="n">
        <v>27.24</v>
      </c>
      <c r="O13" t="n">
        <v>19605.66</v>
      </c>
      <c r="P13" t="n">
        <v>818.41</v>
      </c>
      <c r="Q13" t="n">
        <v>1220.54</v>
      </c>
      <c r="R13" t="n">
        <v>218.36</v>
      </c>
      <c r="S13" t="n">
        <v>112.51</v>
      </c>
      <c r="T13" t="n">
        <v>38302.17</v>
      </c>
      <c r="U13" t="n">
        <v>0.52</v>
      </c>
      <c r="V13" t="n">
        <v>0.75</v>
      </c>
      <c r="W13" t="n">
        <v>7.33</v>
      </c>
      <c r="X13" t="n">
        <v>2.24</v>
      </c>
      <c r="Y13" t="n">
        <v>0.5</v>
      </c>
      <c r="Z13" t="n">
        <v>10</v>
      </c>
      <c r="AA13" t="n">
        <v>1021.682873391983</v>
      </c>
      <c r="AB13" t="n">
        <v>1453.781599768566</v>
      </c>
      <c r="AC13" t="n">
        <v>1317.599635644934</v>
      </c>
      <c r="AD13" t="n">
        <v>1021682.873391983</v>
      </c>
      <c r="AE13" t="n">
        <v>1453781.599768566</v>
      </c>
      <c r="AF13" t="n">
        <v>5.429307992810991e-06</v>
      </c>
      <c r="AG13" t="n">
        <v>3.337916666666667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1.2528</v>
      </c>
      <c r="E14" t="n">
        <v>79.81999999999999</v>
      </c>
      <c r="F14" t="n">
        <v>76.26000000000001</v>
      </c>
      <c r="G14" t="n">
        <v>99.47</v>
      </c>
      <c r="H14" t="n">
        <v>1.45</v>
      </c>
      <c r="I14" t="n">
        <v>46</v>
      </c>
      <c r="J14" t="n">
        <v>158.48</v>
      </c>
      <c r="K14" t="n">
        <v>47.83</v>
      </c>
      <c r="L14" t="n">
        <v>13</v>
      </c>
      <c r="M14" t="n">
        <v>44</v>
      </c>
      <c r="N14" t="n">
        <v>27.65</v>
      </c>
      <c r="O14" t="n">
        <v>19780.06</v>
      </c>
      <c r="P14" t="n">
        <v>812.0599999999999</v>
      </c>
      <c r="Q14" t="n">
        <v>1220.55</v>
      </c>
      <c r="R14" t="n">
        <v>212.26</v>
      </c>
      <c r="S14" t="n">
        <v>112.51</v>
      </c>
      <c r="T14" t="n">
        <v>35272.77</v>
      </c>
      <c r="U14" t="n">
        <v>0.53</v>
      </c>
      <c r="V14" t="n">
        <v>0.75</v>
      </c>
      <c r="W14" t="n">
        <v>7.32</v>
      </c>
      <c r="X14" t="n">
        <v>2.06</v>
      </c>
      <c r="Y14" t="n">
        <v>0.5</v>
      </c>
      <c r="Z14" t="n">
        <v>10</v>
      </c>
      <c r="AA14" t="n">
        <v>1012.230482446801</v>
      </c>
      <c r="AB14" t="n">
        <v>1440.331524028037</v>
      </c>
      <c r="AC14" t="n">
        <v>1305.409486245644</v>
      </c>
      <c r="AD14" t="n">
        <v>1012230.482446801</v>
      </c>
      <c r="AE14" t="n">
        <v>1440331.524028037</v>
      </c>
      <c r="AF14" t="n">
        <v>5.449316658703421e-06</v>
      </c>
      <c r="AG14" t="n">
        <v>3.325833333333333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1.2563</v>
      </c>
      <c r="E15" t="n">
        <v>79.59999999999999</v>
      </c>
      <c r="F15" t="n">
        <v>76.13</v>
      </c>
      <c r="G15" t="n">
        <v>106.23</v>
      </c>
      <c r="H15" t="n">
        <v>1.55</v>
      </c>
      <c r="I15" t="n">
        <v>43</v>
      </c>
      <c r="J15" t="n">
        <v>159.9</v>
      </c>
      <c r="K15" t="n">
        <v>47.83</v>
      </c>
      <c r="L15" t="n">
        <v>14</v>
      </c>
      <c r="M15" t="n">
        <v>41</v>
      </c>
      <c r="N15" t="n">
        <v>28.07</v>
      </c>
      <c r="O15" t="n">
        <v>19955.16</v>
      </c>
      <c r="P15" t="n">
        <v>805.8200000000001</v>
      </c>
      <c r="Q15" t="n">
        <v>1220.55</v>
      </c>
      <c r="R15" t="n">
        <v>207.41</v>
      </c>
      <c r="S15" t="n">
        <v>112.51</v>
      </c>
      <c r="T15" t="n">
        <v>32860.49</v>
      </c>
      <c r="U15" t="n">
        <v>0.54</v>
      </c>
      <c r="V15" t="n">
        <v>0.75</v>
      </c>
      <c r="W15" t="n">
        <v>7.33</v>
      </c>
      <c r="X15" t="n">
        <v>1.93</v>
      </c>
      <c r="Y15" t="n">
        <v>0.5</v>
      </c>
      <c r="Z15" t="n">
        <v>10</v>
      </c>
      <c r="AA15" t="n">
        <v>1004.03862206937</v>
      </c>
      <c r="AB15" t="n">
        <v>1428.67509306033</v>
      </c>
      <c r="AC15" t="n">
        <v>1294.844963212461</v>
      </c>
      <c r="AD15" t="n">
        <v>1004038.62206937</v>
      </c>
      <c r="AE15" t="n">
        <v>1428675.09306033</v>
      </c>
      <c r="AF15" t="n">
        <v>5.464540643621574e-06</v>
      </c>
      <c r="AG15" t="n">
        <v>3.316666666666666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1.2598</v>
      </c>
      <c r="E16" t="n">
        <v>79.38</v>
      </c>
      <c r="F16" t="n">
        <v>75.98999999999999</v>
      </c>
      <c r="G16" t="n">
        <v>113.99</v>
      </c>
      <c r="H16" t="n">
        <v>1.65</v>
      </c>
      <c r="I16" t="n">
        <v>40</v>
      </c>
      <c r="J16" t="n">
        <v>161.32</v>
      </c>
      <c r="K16" t="n">
        <v>47.83</v>
      </c>
      <c r="L16" t="n">
        <v>15</v>
      </c>
      <c r="M16" t="n">
        <v>38</v>
      </c>
      <c r="N16" t="n">
        <v>28.5</v>
      </c>
      <c r="O16" t="n">
        <v>20130.71</v>
      </c>
      <c r="P16" t="n">
        <v>798.51</v>
      </c>
      <c r="Q16" t="n">
        <v>1220.54</v>
      </c>
      <c r="R16" t="n">
        <v>202.84</v>
      </c>
      <c r="S16" t="n">
        <v>112.51</v>
      </c>
      <c r="T16" t="n">
        <v>30588.13</v>
      </c>
      <c r="U16" t="n">
        <v>0.55</v>
      </c>
      <c r="V16" t="n">
        <v>0.76</v>
      </c>
      <c r="W16" t="n">
        <v>7.32</v>
      </c>
      <c r="X16" t="n">
        <v>1.79</v>
      </c>
      <c r="Y16" t="n">
        <v>0.5</v>
      </c>
      <c r="Z16" t="n">
        <v>10</v>
      </c>
      <c r="AA16" t="n">
        <v>995.028913540342</v>
      </c>
      <c r="AB16" t="n">
        <v>1415.854922712075</v>
      </c>
      <c r="AC16" t="n">
        <v>1283.225713262912</v>
      </c>
      <c r="AD16" t="n">
        <v>995028.913540342</v>
      </c>
      <c r="AE16" t="n">
        <v>1415854.922712075</v>
      </c>
      <c r="AF16" t="n">
        <v>5.479764628539726e-06</v>
      </c>
      <c r="AG16" t="n">
        <v>3.3075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1.2633</v>
      </c>
      <c r="E17" t="n">
        <v>79.15000000000001</v>
      </c>
      <c r="F17" t="n">
        <v>75.86</v>
      </c>
      <c r="G17" t="n">
        <v>123.01</v>
      </c>
      <c r="H17" t="n">
        <v>1.74</v>
      </c>
      <c r="I17" t="n">
        <v>37</v>
      </c>
      <c r="J17" t="n">
        <v>162.75</v>
      </c>
      <c r="K17" t="n">
        <v>47.83</v>
      </c>
      <c r="L17" t="n">
        <v>16</v>
      </c>
      <c r="M17" t="n">
        <v>35</v>
      </c>
      <c r="N17" t="n">
        <v>28.92</v>
      </c>
      <c r="O17" t="n">
        <v>20306.85</v>
      </c>
      <c r="P17" t="n">
        <v>791.17</v>
      </c>
      <c r="Q17" t="n">
        <v>1220.55</v>
      </c>
      <c r="R17" t="n">
        <v>197.96</v>
      </c>
      <c r="S17" t="n">
        <v>112.51</v>
      </c>
      <c r="T17" t="n">
        <v>28163.33</v>
      </c>
      <c r="U17" t="n">
        <v>0.57</v>
      </c>
      <c r="V17" t="n">
        <v>0.76</v>
      </c>
      <c r="W17" t="n">
        <v>7.32</v>
      </c>
      <c r="X17" t="n">
        <v>1.66</v>
      </c>
      <c r="Y17" t="n">
        <v>0.5</v>
      </c>
      <c r="Z17" t="n">
        <v>10</v>
      </c>
      <c r="AA17" t="n">
        <v>986.087622659922</v>
      </c>
      <c r="AB17" t="n">
        <v>1403.132105780656</v>
      </c>
      <c r="AC17" t="n">
        <v>1271.694697217666</v>
      </c>
      <c r="AD17" t="n">
        <v>986087.622659922</v>
      </c>
      <c r="AE17" t="n">
        <v>1403132.105780656</v>
      </c>
      <c r="AF17" t="n">
        <v>5.49498861345788e-06</v>
      </c>
      <c r="AG17" t="n">
        <v>3.297916666666667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1.2654</v>
      </c>
      <c r="E18" t="n">
        <v>79.03</v>
      </c>
      <c r="F18" t="n">
        <v>75.79000000000001</v>
      </c>
      <c r="G18" t="n">
        <v>129.92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33</v>
      </c>
      <c r="N18" t="n">
        <v>29.36</v>
      </c>
      <c r="O18" t="n">
        <v>20483.57</v>
      </c>
      <c r="P18" t="n">
        <v>786.3099999999999</v>
      </c>
      <c r="Q18" t="n">
        <v>1220.54</v>
      </c>
      <c r="R18" t="n">
        <v>196.06</v>
      </c>
      <c r="S18" t="n">
        <v>112.51</v>
      </c>
      <c r="T18" t="n">
        <v>27223.28</v>
      </c>
      <c r="U18" t="n">
        <v>0.57</v>
      </c>
      <c r="V18" t="n">
        <v>0.76</v>
      </c>
      <c r="W18" t="n">
        <v>7.31</v>
      </c>
      <c r="X18" t="n">
        <v>1.59</v>
      </c>
      <c r="Y18" t="n">
        <v>0.5</v>
      </c>
      <c r="Z18" t="n">
        <v>10</v>
      </c>
      <c r="AA18" t="n">
        <v>980.444087324205</v>
      </c>
      <c r="AB18" t="n">
        <v>1395.101758945664</v>
      </c>
      <c r="AC18" t="n">
        <v>1264.416587448239</v>
      </c>
      <c r="AD18" t="n">
        <v>980444.0873242051</v>
      </c>
      <c r="AE18" t="n">
        <v>1395101.758945664</v>
      </c>
      <c r="AF18" t="n">
        <v>5.504123004408772e-06</v>
      </c>
      <c r="AG18" t="n">
        <v>3.292916666666667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1.268</v>
      </c>
      <c r="E19" t="n">
        <v>78.86</v>
      </c>
      <c r="F19" t="n">
        <v>75.68000000000001</v>
      </c>
      <c r="G19" t="n">
        <v>137.61</v>
      </c>
      <c r="H19" t="n">
        <v>1.93</v>
      </c>
      <c r="I19" t="n">
        <v>33</v>
      </c>
      <c r="J19" t="n">
        <v>165.62</v>
      </c>
      <c r="K19" t="n">
        <v>47.83</v>
      </c>
      <c r="L19" t="n">
        <v>18</v>
      </c>
      <c r="M19" t="n">
        <v>31</v>
      </c>
      <c r="N19" t="n">
        <v>29.8</v>
      </c>
      <c r="O19" t="n">
        <v>20660.89</v>
      </c>
      <c r="P19" t="n">
        <v>781.04</v>
      </c>
      <c r="Q19" t="n">
        <v>1220.57</v>
      </c>
      <c r="R19" t="n">
        <v>192.76</v>
      </c>
      <c r="S19" t="n">
        <v>112.51</v>
      </c>
      <c r="T19" t="n">
        <v>25587.4</v>
      </c>
      <c r="U19" t="n">
        <v>0.58</v>
      </c>
      <c r="V19" t="n">
        <v>0.76</v>
      </c>
      <c r="W19" t="n">
        <v>7.3</v>
      </c>
      <c r="X19" t="n">
        <v>1.48</v>
      </c>
      <c r="Y19" t="n">
        <v>0.5</v>
      </c>
      <c r="Z19" t="n">
        <v>10</v>
      </c>
      <c r="AA19" t="n">
        <v>973.9331943559743</v>
      </c>
      <c r="AB19" t="n">
        <v>1385.837224282524</v>
      </c>
      <c r="AC19" t="n">
        <v>1256.019901523396</v>
      </c>
      <c r="AD19" t="n">
        <v>973933.1943559742</v>
      </c>
      <c r="AE19" t="n">
        <v>1385837.224282524</v>
      </c>
      <c r="AF19" t="n">
        <v>5.515432250347971e-06</v>
      </c>
      <c r="AG19" t="n">
        <v>3.285833333333333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1.2706</v>
      </c>
      <c r="E20" t="n">
        <v>78.7</v>
      </c>
      <c r="F20" t="n">
        <v>75.58</v>
      </c>
      <c r="G20" t="n">
        <v>146.28</v>
      </c>
      <c r="H20" t="n">
        <v>2.02</v>
      </c>
      <c r="I20" t="n">
        <v>31</v>
      </c>
      <c r="J20" t="n">
        <v>167.07</v>
      </c>
      <c r="K20" t="n">
        <v>47.83</v>
      </c>
      <c r="L20" t="n">
        <v>19</v>
      </c>
      <c r="M20" t="n">
        <v>29</v>
      </c>
      <c r="N20" t="n">
        <v>30.24</v>
      </c>
      <c r="O20" t="n">
        <v>20838.81</v>
      </c>
      <c r="P20" t="n">
        <v>772.83</v>
      </c>
      <c r="Q20" t="n">
        <v>1220.54</v>
      </c>
      <c r="R20" t="n">
        <v>188.94</v>
      </c>
      <c r="S20" t="n">
        <v>112.51</v>
      </c>
      <c r="T20" t="n">
        <v>23685.63</v>
      </c>
      <c r="U20" t="n">
        <v>0.6</v>
      </c>
      <c r="V20" t="n">
        <v>0.76</v>
      </c>
      <c r="W20" t="n">
        <v>7.3</v>
      </c>
      <c r="X20" t="n">
        <v>1.38</v>
      </c>
      <c r="Y20" t="n">
        <v>0.5</v>
      </c>
      <c r="Z20" t="n">
        <v>10</v>
      </c>
      <c r="AA20" t="n">
        <v>965.2736087071369</v>
      </c>
      <c r="AB20" t="n">
        <v>1373.51525373201</v>
      </c>
      <c r="AC20" t="n">
        <v>1244.85218285756</v>
      </c>
      <c r="AD20" t="n">
        <v>965273.6087071368</v>
      </c>
      <c r="AE20" t="n">
        <v>1373515.25373201</v>
      </c>
      <c r="AF20" t="n">
        <v>5.52674149628717e-06</v>
      </c>
      <c r="AG20" t="n">
        <v>3.279166666666667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1.2735</v>
      </c>
      <c r="E21" t="n">
        <v>78.52</v>
      </c>
      <c r="F21" t="n">
        <v>75.45999999999999</v>
      </c>
      <c r="G21" t="n">
        <v>156.12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768.6</v>
      </c>
      <c r="Q21" t="n">
        <v>1220.54</v>
      </c>
      <c r="R21" t="n">
        <v>184.94</v>
      </c>
      <c r="S21" t="n">
        <v>112.51</v>
      </c>
      <c r="T21" t="n">
        <v>21694.37</v>
      </c>
      <c r="U21" t="n">
        <v>0.61</v>
      </c>
      <c r="V21" t="n">
        <v>0.76</v>
      </c>
      <c r="W21" t="n">
        <v>7.29</v>
      </c>
      <c r="X21" t="n">
        <v>1.26</v>
      </c>
      <c r="Y21" t="n">
        <v>0.5</v>
      </c>
      <c r="Z21" t="n">
        <v>10</v>
      </c>
      <c r="AA21" t="n">
        <v>959.3374335683105</v>
      </c>
      <c r="AB21" t="n">
        <v>1365.068501403494</v>
      </c>
      <c r="AC21" t="n">
        <v>1237.196674084985</v>
      </c>
      <c r="AD21" t="n">
        <v>959337.4335683106</v>
      </c>
      <c r="AE21" t="n">
        <v>1365068.501403494</v>
      </c>
      <c r="AF21" t="n">
        <v>5.539355655219354e-06</v>
      </c>
      <c r="AG21" t="n">
        <v>3.271666666666667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1.2753</v>
      </c>
      <c r="E22" t="n">
        <v>78.41</v>
      </c>
      <c r="F22" t="n">
        <v>75.40000000000001</v>
      </c>
      <c r="G22" t="n">
        <v>167.56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760.73</v>
      </c>
      <c r="Q22" t="n">
        <v>1220.56</v>
      </c>
      <c r="R22" t="n">
        <v>183.06</v>
      </c>
      <c r="S22" t="n">
        <v>112.51</v>
      </c>
      <c r="T22" t="n">
        <v>20766.9</v>
      </c>
      <c r="U22" t="n">
        <v>0.61</v>
      </c>
      <c r="V22" t="n">
        <v>0.76</v>
      </c>
      <c r="W22" t="n">
        <v>7.29</v>
      </c>
      <c r="X22" t="n">
        <v>1.2</v>
      </c>
      <c r="Y22" t="n">
        <v>0.5</v>
      </c>
      <c r="Z22" t="n">
        <v>10</v>
      </c>
      <c r="AA22" t="n">
        <v>951.7786856353804</v>
      </c>
      <c r="AB22" t="n">
        <v>1354.312944127976</v>
      </c>
      <c r="AC22" t="n">
        <v>1227.44863603743</v>
      </c>
      <c r="AD22" t="n">
        <v>951778.6856353803</v>
      </c>
      <c r="AE22" t="n">
        <v>1354312.944127976</v>
      </c>
      <c r="AF22" t="n">
        <v>5.547185133177261e-06</v>
      </c>
      <c r="AG22" t="n">
        <v>3.267083333333333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1.2767</v>
      </c>
      <c r="E23" t="n">
        <v>78.33</v>
      </c>
      <c r="F23" t="n">
        <v>75.34999999999999</v>
      </c>
      <c r="G23" t="n">
        <v>173.88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757.74</v>
      </c>
      <c r="Q23" t="n">
        <v>1220.56</v>
      </c>
      <c r="R23" t="n">
        <v>181.41</v>
      </c>
      <c r="S23" t="n">
        <v>112.51</v>
      </c>
      <c r="T23" t="n">
        <v>19944.66</v>
      </c>
      <c r="U23" t="n">
        <v>0.62</v>
      </c>
      <c r="V23" t="n">
        <v>0.76</v>
      </c>
      <c r="W23" t="n">
        <v>7.29</v>
      </c>
      <c r="X23" t="n">
        <v>1.15</v>
      </c>
      <c r="Y23" t="n">
        <v>0.5</v>
      </c>
      <c r="Z23" t="n">
        <v>10</v>
      </c>
      <c r="AA23" t="n">
        <v>948.2597341111659</v>
      </c>
      <c r="AB23" t="n">
        <v>1349.305727985264</v>
      </c>
      <c r="AC23" t="n">
        <v>1222.910467328813</v>
      </c>
      <c r="AD23" t="n">
        <v>948259.734111166</v>
      </c>
      <c r="AE23" t="n">
        <v>1349305.727985265</v>
      </c>
      <c r="AF23" t="n">
        <v>5.553274727144522e-06</v>
      </c>
      <c r="AG23" t="n">
        <v>3.26375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1.2779</v>
      </c>
      <c r="E24" t="n">
        <v>78.25</v>
      </c>
      <c r="F24" t="n">
        <v>75.3</v>
      </c>
      <c r="G24" t="n">
        <v>180.73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750.46</v>
      </c>
      <c r="Q24" t="n">
        <v>1220.55</v>
      </c>
      <c r="R24" t="n">
        <v>179.77</v>
      </c>
      <c r="S24" t="n">
        <v>112.51</v>
      </c>
      <c r="T24" t="n">
        <v>19130.33</v>
      </c>
      <c r="U24" t="n">
        <v>0.63</v>
      </c>
      <c r="V24" t="n">
        <v>0.76</v>
      </c>
      <c r="W24" t="n">
        <v>7.29</v>
      </c>
      <c r="X24" t="n">
        <v>1.1</v>
      </c>
      <c r="Y24" t="n">
        <v>0.5</v>
      </c>
      <c r="Z24" t="n">
        <v>10</v>
      </c>
      <c r="AA24" t="n">
        <v>941.6627881484229</v>
      </c>
      <c r="AB24" t="n">
        <v>1339.918746070356</v>
      </c>
      <c r="AC24" t="n">
        <v>1214.402804311989</v>
      </c>
      <c r="AD24" t="n">
        <v>941662.788148423</v>
      </c>
      <c r="AE24" t="n">
        <v>1339918.746070356</v>
      </c>
      <c r="AF24" t="n">
        <v>5.558494379116461e-06</v>
      </c>
      <c r="AG24" t="n">
        <v>3.260416666666667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1.2792</v>
      </c>
      <c r="E25" t="n">
        <v>78.18000000000001</v>
      </c>
      <c r="F25" t="n">
        <v>75.25</v>
      </c>
      <c r="G25" t="n">
        <v>188.13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745.3200000000001</v>
      </c>
      <c r="Q25" t="n">
        <v>1220.54</v>
      </c>
      <c r="R25" t="n">
        <v>178.14</v>
      </c>
      <c r="S25" t="n">
        <v>112.51</v>
      </c>
      <c r="T25" t="n">
        <v>18317.89</v>
      </c>
      <c r="U25" t="n">
        <v>0.63</v>
      </c>
      <c r="V25" t="n">
        <v>0.76</v>
      </c>
      <c r="W25" t="n">
        <v>7.28</v>
      </c>
      <c r="X25" t="n">
        <v>1.05</v>
      </c>
      <c r="Y25" t="n">
        <v>0.5</v>
      </c>
      <c r="Z25" t="n">
        <v>10</v>
      </c>
      <c r="AA25" t="n">
        <v>936.6205761852259</v>
      </c>
      <c r="AB25" t="n">
        <v>1332.744039353492</v>
      </c>
      <c r="AC25" t="n">
        <v>1207.900183177217</v>
      </c>
      <c r="AD25" t="n">
        <v>936620.5761852259</v>
      </c>
      <c r="AE25" t="n">
        <v>1332744.039353492</v>
      </c>
      <c r="AF25" t="n">
        <v>5.56414900208606e-06</v>
      </c>
      <c r="AG25" t="n">
        <v>3.2575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1.2803</v>
      </c>
      <c r="E26" t="n">
        <v>78.11</v>
      </c>
      <c r="F26" t="n">
        <v>75.20999999999999</v>
      </c>
      <c r="G26" t="n">
        <v>196.21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738.15</v>
      </c>
      <c r="Q26" t="n">
        <v>1220.54</v>
      </c>
      <c r="R26" t="n">
        <v>176.58</v>
      </c>
      <c r="S26" t="n">
        <v>112.51</v>
      </c>
      <c r="T26" t="n">
        <v>17546.62</v>
      </c>
      <c r="U26" t="n">
        <v>0.64</v>
      </c>
      <c r="V26" t="n">
        <v>0.76</v>
      </c>
      <c r="W26" t="n">
        <v>7.29</v>
      </c>
      <c r="X26" t="n">
        <v>1.01</v>
      </c>
      <c r="Y26" t="n">
        <v>0.5</v>
      </c>
      <c r="Z26" t="n">
        <v>10</v>
      </c>
      <c r="AA26" t="n">
        <v>930.2494515573953</v>
      </c>
      <c r="AB26" t="n">
        <v>1323.678385034534</v>
      </c>
      <c r="AC26" t="n">
        <v>1199.683747620842</v>
      </c>
      <c r="AD26" t="n">
        <v>930249.4515573953</v>
      </c>
      <c r="AE26" t="n">
        <v>1323678.385034534</v>
      </c>
      <c r="AF26" t="n">
        <v>5.568933683060336e-06</v>
      </c>
      <c r="AG26" t="n">
        <v>3.254583333333333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1.2815</v>
      </c>
      <c r="E27" t="n">
        <v>78.03</v>
      </c>
      <c r="F27" t="n">
        <v>75.17</v>
      </c>
      <c r="G27" t="n">
        <v>205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19</v>
      </c>
      <c r="N27" t="n">
        <v>33.48</v>
      </c>
      <c r="O27" t="n">
        <v>22101.56</v>
      </c>
      <c r="P27" t="n">
        <v>730.1</v>
      </c>
      <c r="Q27" t="n">
        <v>1220.55</v>
      </c>
      <c r="R27" t="n">
        <v>175.08</v>
      </c>
      <c r="S27" t="n">
        <v>112.51</v>
      </c>
      <c r="T27" t="n">
        <v>16798.42</v>
      </c>
      <c r="U27" t="n">
        <v>0.64</v>
      </c>
      <c r="V27" t="n">
        <v>0.76</v>
      </c>
      <c r="W27" t="n">
        <v>7.28</v>
      </c>
      <c r="X27" t="n">
        <v>0.97</v>
      </c>
      <c r="Y27" t="n">
        <v>0.5</v>
      </c>
      <c r="Z27" t="n">
        <v>10</v>
      </c>
      <c r="AA27" t="n">
        <v>923.1553092548997</v>
      </c>
      <c r="AB27" t="n">
        <v>1313.583928316015</v>
      </c>
      <c r="AC27" t="n">
        <v>1190.534882002738</v>
      </c>
      <c r="AD27" t="n">
        <v>923155.3092548997</v>
      </c>
      <c r="AE27" t="n">
        <v>1313583.928316015</v>
      </c>
      <c r="AF27" t="n">
        <v>5.574153335032275e-06</v>
      </c>
      <c r="AG27" t="n">
        <v>3.25125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1.2825</v>
      </c>
      <c r="E28" t="n">
        <v>77.98</v>
      </c>
      <c r="F28" t="n">
        <v>75.14</v>
      </c>
      <c r="G28" t="n">
        <v>214.69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731.5700000000001</v>
      </c>
      <c r="Q28" t="n">
        <v>1220.54</v>
      </c>
      <c r="R28" t="n">
        <v>173.92</v>
      </c>
      <c r="S28" t="n">
        <v>112.51</v>
      </c>
      <c r="T28" t="n">
        <v>16224.42</v>
      </c>
      <c r="U28" t="n">
        <v>0.65</v>
      </c>
      <c r="V28" t="n">
        <v>0.76</v>
      </c>
      <c r="W28" t="n">
        <v>7.29</v>
      </c>
      <c r="X28" t="n">
        <v>0.9399999999999999</v>
      </c>
      <c r="Y28" t="n">
        <v>0.5</v>
      </c>
      <c r="Z28" t="n">
        <v>10</v>
      </c>
      <c r="AA28" t="n">
        <v>923.4075754513832</v>
      </c>
      <c r="AB28" t="n">
        <v>1313.942885057135</v>
      </c>
      <c r="AC28" t="n">
        <v>1190.860213724771</v>
      </c>
      <c r="AD28" t="n">
        <v>923407.5754513833</v>
      </c>
      <c r="AE28" t="n">
        <v>1313942.885057135</v>
      </c>
      <c r="AF28" t="n">
        <v>5.57850304500889e-06</v>
      </c>
      <c r="AG28" t="n">
        <v>3.249166666666667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1.284</v>
      </c>
      <c r="E29" t="n">
        <v>77.88</v>
      </c>
      <c r="F29" t="n">
        <v>75.06999999999999</v>
      </c>
      <c r="G29" t="n">
        <v>225.22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13</v>
      </c>
      <c r="N29" t="n">
        <v>34.45</v>
      </c>
      <c r="O29" t="n">
        <v>22468.11</v>
      </c>
      <c r="P29" t="n">
        <v>725.77</v>
      </c>
      <c r="Q29" t="n">
        <v>1220.54</v>
      </c>
      <c r="R29" t="n">
        <v>171.74</v>
      </c>
      <c r="S29" t="n">
        <v>112.51</v>
      </c>
      <c r="T29" t="n">
        <v>15140.24</v>
      </c>
      <c r="U29" t="n">
        <v>0.66</v>
      </c>
      <c r="V29" t="n">
        <v>0.76</v>
      </c>
      <c r="W29" t="n">
        <v>7.29</v>
      </c>
      <c r="X29" t="n">
        <v>0.88</v>
      </c>
      <c r="Y29" t="n">
        <v>0.5</v>
      </c>
      <c r="Z29" t="n">
        <v>10</v>
      </c>
      <c r="AA29" t="n">
        <v>917.6666357691474</v>
      </c>
      <c r="AB29" t="n">
        <v>1305.773938808964</v>
      </c>
      <c r="AC29" t="n">
        <v>1183.456487744261</v>
      </c>
      <c r="AD29" t="n">
        <v>917666.6357691474</v>
      </c>
      <c r="AE29" t="n">
        <v>1305773.938808964</v>
      </c>
      <c r="AF29" t="n">
        <v>5.585027609973813e-06</v>
      </c>
      <c r="AG29" t="n">
        <v>3.245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1.2854</v>
      </c>
      <c r="E30" t="n">
        <v>77.8</v>
      </c>
      <c r="F30" t="n">
        <v>75.02</v>
      </c>
      <c r="G30" t="n">
        <v>236.91</v>
      </c>
      <c r="H30" t="n">
        <v>2.83</v>
      </c>
      <c r="I30" t="n">
        <v>19</v>
      </c>
      <c r="J30" t="n">
        <v>181.77</v>
      </c>
      <c r="K30" t="n">
        <v>47.83</v>
      </c>
      <c r="L30" t="n">
        <v>29</v>
      </c>
      <c r="M30" t="n">
        <v>11</v>
      </c>
      <c r="N30" t="n">
        <v>34.94</v>
      </c>
      <c r="O30" t="n">
        <v>22652.51</v>
      </c>
      <c r="P30" t="n">
        <v>718.09</v>
      </c>
      <c r="Q30" t="n">
        <v>1220.57</v>
      </c>
      <c r="R30" t="n">
        <v>169.93</v>
      </c>
      <c r="S30" t="n">
        <v>112.51</v>
      </c>
      <c r="T30" t="n">
        <v>14240.24</v>
      </c>
      <c r="U30" t="n">
        <v>0.66</v>
      </c>
      <c r="V30" t="n">
        <v>0.76</v>
      </c>
      <c r="W30" t="n">
        <v>7.28</v>
      </c>
      <c r="X30" t="n">
        <v>0.82</v>
      </c>
      <c r="Y30" t="n">
        <v>0.5</v>
      </c>
      <c r="Z30" t="n">
        <v>10</v>
      </c>
      <c r="AA30" t="n">
        <v>910.6996887546585</v>
      </c>
      <c r="AB30" t="n">
        <v>1295.860471881012</v>
      </c>
      <c r="AC30" t="n">
        <v>1174.47165782598</v>
      </c>
      <c r="AD30" t="n">
        <v>910699.6887546584</v>
      </c>
      <c r="AE30" t="n">
        <v>1295860.471881012</v>
      </c>
      <c r="AF30" t="n">
        <v>5.591117203941074e-06</v>
      </c>
      <c r="AG30" t="n">
        <v>3.241666666666667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75.03</v>
      </c>
      <c r="G31" t="n">
        <v>236.93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5</v>
      </c>
      <c r="N31" t="n">
        <v>35.44</v>
      </c>
      <c r="O31" t="n">
        <v>22837.46</v>
      </c>
      <c r="P31" t="n">
        <v>722.59</v>
      </c>
      <c r="Q31" t="n">
        <v>1220.54</v>
      </c>
      <c r="R31" t="n">
        <v>169.89</v>
      </c>
      <c r="S31" t="n">
        <v>112.51</v>
      </c>
      <c r="T31" t="n">
        <v>14219.09</v>
      </c>
      <c r="U31" t="n">
        <v>0.66</v>
      </c>
      <c r="V31" t="n">
        <v>0.76</v>
      </c>
      <c r="W31" t="n">
        <v>7.29</v>
      </c>
      <c r="X31" t="n">
        <v>0.83</v>
      </c>
      <c r="Y31" t="n">
        <v>0.5</v>
      </c>
      <c r="Z31" t="n">
        <v>10</v>
      </c>
      <c r="AA31" t="n">
        <v>914.2523768187618</v>
      </c>
      <c r="AB31" t="n">
        <v>1300.915692705223</v>
      </c>
      <c r="AC31" t="n">
        <v>1179.053334411476</v>
      </c>
      <c r="AD31" t="n">
        <v>914252.3768187618</v>
      </c>
      <c r="AE31" t="n">
        <v>1300915.692705223</v>
      </c>
      <c r="AF31" t="n">
        <v>5.59024726194575e-06</v>
      </c>
      <c r="AG31" t="n">
        <v>3.242083333333333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1.2848</v>
      </c>
      <c r="E32" t="n">
        <v>77.83</v>
      </c>
      <c r="F32" t="n">
        <v>75.05</v>
      </c>
      <c r="G32" t="n">
        <v>237.01</v>
      </c>
      <c r="H32" t="n">
        <v>2.98</v>
      </c>
      <c r="I32" t="n">
        <v>19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725.77</v>
      </c>
      <c r="Q32" t="n">
        <v>1220.54</v>
      </c>
      <c r="R32" t="n">
        <v>170.57</v>
      </c>
      <c r="S32" t="n">
        <v>112.51</v>
      </c>
      <c r="T32" t="n">
        <v>14558.59</v>
      </c>
      <c r="U32" t="n">
        <v>0.66</v>
      </c>
      <c r="V32" t="n">
        <v>0.76</v>
      </c>
      <c r="W32" t="n">
        <v>7.3</v>
      </c>
      <c r="X32" t="n">
        <v>0.85</v>
      </c>
      <c r="Y32" t="n">
        <v>0.5</v>
      </c>
      <c r="Z32" t="n">
        <v>10</v>
      </c>
      <c r="AA32" t="n">
        <v>917.0052037562073</v>
      </c>
      <c r="AB32" t="n">
        <v>1304.832768397917</v>
      </c>
      <c r="AC32" t="n">
        <v>1182.603480806443</v>
      </c>
      <c r="AD32" t="n">
        <v>917005.2037562073</v>
      </c>
      <c r="AE32" t="n">
        <v>1304832.768397917</v>
      </c>
      <c r="AF32" t="n">
        <v>5.588507377955104e-06</v>
      </c>
      <c r="AG32" t="n">
        <v>3.242916666666666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1.285</v>
      </c>
      <c r="E33" t="n">
        <v>77.81999999999999</v>
      </c>
      <c r="F33" t="n">
        <v>75.04000000000001</v>
      </c>
      <c r="G33" t="n">
        <v>236.98</v>
      </c>
      <c r="H33" t="n">
        <v>3.05</v>
      </c>
      <c r="I33" t="n">
        <v>19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729.9400000000001</v>
      </c>
      <c r="Q33" t="n">
        <v>1220.54</v>
      </c>
      <c r="R33" t="n">
        <v>170.06</v>
      </c>
      <c r="S33" t="n">
        <v>112.51</v>
      </c>
      <c r="T33" t="n">
        <v>14304.56</v>
      </c>
      <c r="U33" t="n">
        <v>0.66</v>
      </c>
      <c r="V33" t="n">
        <v>0.76</v>
      </c>
      <c r="W33" t="n">
        <v>7.3</v>
      </c>
      <c r="X33" t="n">
        <v>0.84</v>
      </c>
      <c r="Y33" t="n">
        <v>0.5</v>
      </c>
      <c r="Z33" t="n">
        <v>10</v>
      </c>
      <c r="AA33" t="n">
        <v>919.93886342602</v>
      </c>
      <c r="AB33" t="n">
        <v>1309.007156125292</v>
      </c>
      <c r="AC33" t="n">
        <v>1186.386835713058</v>
      </c>
      <c r="AD33" t="n">
        <v>919938.86342602</v>
      </c>
      <c r="AE33" t="n">
        <v>1309007.156125292</v>
      </c>
      <c r="AF33" t="n">
        <v>5.589377319950428e-06</v>
      </c>
      <c r="AG33" t="n">
        <v>3.2425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0.5074</v>
      </c>
      <c r="E2" t="n">
        <v>197.08</v>
      </c>
      <c r="F2" t="n">
        <v>144.81</v>
      </c>
      <c r="G2" t="n">
        <v>6.2</v>
      </c>
      <c r="H2" t="n">
        <v>0.1</v>
      </c>
      <c r="I2" t="n">
        <v>1402</v>
      </c>
      <c r="J2" t="n">
        <v>176.73</v>
      </c>
      <c r="K2" t="n">
        <v>52.44</v>
      </c>
      <c r="L2" t="n">
        <v>1</v>
      </c>
      <c r="M2" t="n">
        <v>1400</v>
      </c>
      <c r="N2" t="n">
        <v>33.29</v>
      </c>
      <c r="O2" t="n">
        <v>22031.19</v>
      </c>
      <c r="P2" t="n">
        <v>1903.27</v>
      </c>
      <c r="Q2" t="n">
        <v>1221.07</v>
      </c>
      <c r="R2" t="n">
        <v>2543.1</v>
      </c>
      <c r="S2" t="n">
        <v>112.51</v>
      </c>
      <c r="T2" t="n">
        <v>1193912.25</v>
      </c>
      <c r="U2" t="n">
        <v>0.04</v>
      </c>
      <c r="V2" t="n">
        <v>0.4</v>
      </c>
      <c r="W2" t="n">
        <v>9.59</v>
      </c>
      <c r="X2" t="n">
        <v>70.59</v>
      </c>
      <c r="Y2" t="n">
        <v>0.5</v>
      </c>
      <c r="Z2" t="n">
        <v>10</v>
      </c>
      <c r="AA2" t="n">
        <v>5529.189415414229</v>
      </c>
      <c r="AB2" t="n">
        <v>7867.64077494785</v>
      </c>
      <c r="AC2" t="n">
        <v>7130.645084589376</v>
      </c>
      <c r="AD2" t="n">
        <v>5529189.415414229</v>
      </c>
      <c r="AE2" t="n">
        <v>7867640.77494785</v>
      </c>
      <c r="AF2" t="n">
        <v>1.994276520238801e-06</v>
      </c>
      <c r="AG2" t="n">
        <v>8.211666666666668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0.8764999999999999</v>
      </c>
      <c r="E3" t="n">
        <v>114.09</v>
      </c>
      <c r="F3" t="n">
        <v>95.53</v>
      </c>
      <c r="G3" t="n">
        <v>12.62</v>
      </c>
      <c r="H3" t="n">
        <v>0.2</v>
      </c>
      <c r="I3" t="n">
        <v>454</v>
      </c>
      <c r="J3" t="n">
        <v>178.21</v>
      </c>
      <c r="K3" t="n">
        <v>52.44</v>
      </c>
      <c r="L3" t="n">
        <v>2</v>
      </c>
      <c r="M3" t="n">
        <v>452</v>
      </c>
      <c r="N3" t="n">
        <v>33.77</v>
      </c>
      <c r="O3" t="n">
        <v>22213.89</v>
      </c>
      <c r="P3" t="n">
        <v>1250.98</v>
      </c>
      <c r="Q3" t="n">
        <v>1220.67</v>
      </c>
      <c r="R3" t="n">
        <v>865.3</v>
      </c>
      <c r="S3" t="n">
        <v>112.51</v>
      </c>
      <c r="T3" t="n">
        <v>359751.51</v>
      </c>
      <c r="U3" t="n">
        <v>0.13</v>
      </c>
      <c r="V3" t="n">
        <v>0.6</v>
      </c>
      <c r="W3" t="n">
        <v>7.99</v>
      </c>
      <c r="X3" t="n">
        <v>21.32</v>
      </c>
      <c r="Y3" t="n">
        <v>0.5</v>
      </c>
      <c r="Z3" t="n">
        <v>10</v>
      </c>
      <c r="AA3" t="n">
        <v>2123.922024291399</v>
      </c>
      <c r="AB3" t="n">
        <v>3022.189016447764</v>
      </c>
      <c r="AC3" t="n">
        <v>2739.087595795415</v>
      </c>
      <c r="AD3" t="n">
        <v>2123922.024291399</v>
      </c>
      <c r="AE3" t="n">
        <v>3022189.016447764</v>
      </c>
      <c r="AF3" t="n">
        <v>3.444981020869746e-06</v>
      </c>
      <c r="AG3" t="n">
        <v>4.75375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1.0099</v>
      </c>
      <c r="E4" t="n">
        <v>99.02</v>
      </c>
      <c r="F4" t="n">
        <v>86.86</v>
      </c>
      <c r="G4" t="n">
        <v>19.02</v>
      </c>
      <c r="H4" t="n">
        <v>0.3</v>
      </c>
      <c r="I4" t="n">
        <v>274</v>
      </c>
      <c r="J4" t="n">
        <v>179.7</v>
      </c>
      <c r="K4" t="n">
        <v>52.44</v>
      </c>
      <c r="L4" t="n">
        <v>3</v>
      </c>
      <c r="M4" t="n">
        <v>272</v>
      </c>
      <c r="N4" t="n">
        <v>34.26</v>
      </c>
      <c r="O4" t="n">
        <v>22397.24</v>
      </c>
      <c r="P4" t="n">
        <v>1133.8</v>
      </c>
      <c r="Q4" t="n">
        <v>1220.6</v>
      </c>
      <c r="R4" t="n">
        <v>570.59</v>
      </c>
      <c r="S4" t="n">
        <v>112.51</v>
      </c>
      <c r="T4" t="n">
        <v>213297.19</v>
      </c>
      <c r="U4" t="n">
        <v>0.2</v>
      </c>
      <c r="V4" t="n">
        <v>0.66</v>
      </c>
      <c r="W4" t="n">
        <v>7.71</v>
      </c>
      <c r="X4" t="n">
        <v>12.66</v>
      </c>
      <c r="Y4" t="n">
        <v>0.5</v>
      </c>
      <c r="Z4" t="n">
        <v>10</v>
      </c>
      <c r="AA4" t="n">
        <v>1676.727716406682</v>
      </c>
      <c r="AB4" t="n">
        <v>2385.863525186825</v>
      </c>
      <c r="AC4" t="n">
        <v>2162.369445303988</v>
      </c>
      <c r="AD4" t="n">
        <v>1676727.716406682</v>
      </c>
      <c r="AE4" t="n">
        <v>2385863.525186825</v>
      </c>
      <c r="AF4" t="n">
        <v>3.969294161981011e-06</v>
      </c>
      <c r="AG4" t="n">
        <v>4.125833333333333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1.0804</v>
      </c>
      <c r="E5" t="n">
        <v>92.56</v>
      </c>
      <c r="F5" t="n">
        <v>83.17</v>
      </c>
      <c r="G5" t="n">
        <v>25.46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1082.33</v>
      </c>
      <c r="Q5" t="n">
        <v>1220.65</v>
      </c>
      <c r="R5" t="n">
        <v>446.12</v>
      </c>
      <c r="S5" t="n">
        <v>112.51</v>
      </c>
      <c r="T5" t="n">
        <v>151451.49</v>
      </c>
      <c r="U5" t="n">
        <v>0.25</v>
      </c>
      <c r="V5" t="n">
        <v>0.6899999999999999</v>
      </c>
      <c r="W5" t="n">
        <v>7.56</v>
      </c>
      <c r="X5" t="n">
        <v>8.960000000000001</v>
      </c>
      <c r="Y5" t="n">
        <v>0.5</v>
      </c>
      <c r="Z5" t="n">
        <v>10</v>
      </c>
      <c r="AA5" t="n">
        <v>1499.550327123504</v>
      </c>
      <c r="AB5" t="n">
        <v>2133.752782075549</v>
      </c>
      <c r="AC5" t="n">
        <v>1933.874997913491</v>
      </c>
      <c r="AD5" t="n">
        <v>1499550.327123504</v>
      </c>
      <c r="AE5" t="n">
        <v>2133752.782075549</v>
      </c>
      <c r="AF5" t="n">
        <v>4.246386189329918e-06</v>
      </c>
      <c r="AG5" t="n">
        <v>3.856666666666667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1.1224</v>
      </c>
      <c r="E6" t="n">
        <v>89.09999999999999</v>
      </c>
      <c r="F6" t="n">
        <v>81.23999999999999</v>
      </c>
      <c r="G6" t="n">
        <v>31.86</v>
      </c>
      <c r="H6" t="n">
        <v>0.49</v>
      </c>
      <c r="I6" t="n">
        <v>153</v>
      </c>
      <c r="J6" t="n">
        <v>182.69</v>
      </c>
      <c r="K6" t="n">
        <v>52.44</v>
      </c>
      <c r="L6" t="n">
        <v>5</v>
      </c>
      <c r="M6" t="n">
        <v>151</v>
      </c>
      <c r="N6" t="n">
        <v>35.25</v>
      </c>
      <c r="O6" t="n">
        <v>22766.06</v>
      </c>
      <c r="P6" t="n">
        <v>1053.89</v>
      </c>
      <c r="Q6" t="n">
        <v>1220.61</v>
      </c>
      <c r="R6" t="n">
        <v>380.33</v>
      </c>
      <c r="S6" t="n">
        <v>112.51</v>
      </c>
      <c r="T6" t="n">
        <v>118771.82</v>
      </c>
      <c r="U6" t="n">
        <v>0.3</v>
      </c>
      <c r="V6" t="n">
        <v>0.71</v>
      </c>
      <c r="W6" t="n">
        <v>7.5</v>
      </c>
      <c r="X6" t="n">
        <v>7.04</v>
      </c>
      <c r="Y6" t="n">
        <v>0.5</v>
      </c>
      <c r="Z6" t="n">
        <v>10</v>
      </c>
      <c r="AA6" t="n">
        <v>1408.081069954152</v>
      </c>
      <c r="AB6" t="n">
        <v>2003.598576225136</v>
      </c>
      <c r="AC6" t="n">
        <v>1815.912895329814</v>
      </c>
      <c r="AD6" t="n">
        <v>1408081.069954152</v>
      </c>
      <c r="AE6" t="n">
        <v>2003598.576225135</v>
      </c>
      <c r="AF6" t="n">
        <v>4.411462290729268e-06</v>
      </c>
      <c r="AG6" t="n">
        <v>3.7125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1.1521</v>
      </c>
      <c r="E7" t="n">
        <v>86.8</v>
      </c>
      <c r="F7" t="n">
        <v>79.93000000000001</v>
      </c>
      <c r="G7" t="n">
        <v>38.37</v>
      </c>
      <c r="H7" t="n">
        <v>0.58</v>
      </c>
      <c r="I7" t="n">
        <v>125</v>
      </c>
      <c r="J7" t="n">
        <v>184.19</v>
      </c>
      <c r="K7" t="n">
        <v>52.44</v>
      </c>
      <c r="L7" t="n">
        <v>6</v>
      </c>
      <c r="M7" t="n">
        <v>123</v>
      </c>
      <c r="N7" t="n">
        <v>35.75</v>
      </c>
      <c r="O7" t="n">
        <v>22951.43</v>
      </c>
      <c r="P7" t="n">
        <v>1033.48</v>
      </c>
      <c r="Q7" t="n">
        <v>1220.55</v>
      </c>
      <c r="R7" t="n">
        <v>335.91</v>
      </c>
      <c r="S7" t="n">
        <v>112.51</v>
      </c>
      <c r="T7" t="n">
        <v>96700.61</v>
      </c>
      <c r="U7" t="n">
        <v>0.33</v>
      </c>
      <c r="V7" t="n">
        <v>0.72</v>
      </c>
      <c r="W7" t="n">
        <v>7.47</v>
      </c>
      <c r="X7" t="n">
        <v>5.73</v>
      </c>
      <c r="Y7" t="n">
        <v>0.5</v>
      </c>
      <c r="Z7" t="n">
        <v>10</v>
      </c>
      <c r="AA7" t="n">
        <v>1347.478794570465</v>
      </c>
      <c r="AB7" t="n">
        <v>1917.365876087556</v>
      </c>
      <c r="AC7" t="n">
        <v>1737.757982446035</v>
      </c>
      <c r="AD7" t="n">
        <v>1347478.794570465</v>
      </c>
      <c r="AE7" t="n">
        <v>1917365.876087555</v>
      </c>
      <c r="AF7" t="n">
        <v>4.528194676718806e-06</v>
      </c>
      <c r="AG7" t="n">
        <v>3.616666666666667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1.1741</v>
      </c>
      <c r="E8" t="n">
        <v>85.17</v>
      </c>
      <c r="F8" t="n">
        <v>78.98</v>
      </c>
      <c r="G8" t="n">
        <v>44.71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1018.08</v>
      </c>
      <c r="Q8" t="n">
        <v>1220.55</v>
      </c>
      <c r="R8" t="n">
        <v>303.91</v>
      </c>
      <c r="S8" t="n">
        <v>112.51</v>
      </c>
      <c r="T8" t="n">
        <v>80797.2</v>
      </c>
      <c r="U8" t="n">
        <v>0.37</v>
      </c>
      <c r="V8" t="n">
        <v>0.73</v>
      </c>
      <c r="W8" t="n">
        <v>7.43</v>
      </c>
      <c r="X8" t="n">
        <v>4.78</v>
      </c>
      <c r="Y8" t="n">
        <v>0.5</v>
      </c>
      <c r="Z8" t="n">
        <v>10</v>
      </c>
      <c r="AA8" t="n">
        <v>1304.44544665768</v>
      </c>
      <c r="AB8" t="n">
        <v>1856.132502208689</v>
      </c>
      <c r="AC8" t="n">
        <v>1682.26060159808</v>
      </c>
      <c r="AD8" t="n">
        <v>1304445.44665768</v>
      </c>
      <c r="AE8" t="n">
        <v>1856132.502208689</v>
      </c>
      <c r="AF8" t="n">
        <v>4.614663110785132e-06</v>
      </c>
      <c r="AG8" t="n">
        <v>3.54875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1.189</v>
      </c>
      <c r="E9" t="n">
        <v>84.09999999999999</v>
      </c>
      <c r="F9" t="n">
        <v>78.41</v>
      </c>
      <c r="G9" t="n">
        <v>51.14</v>
      </c>
      <c r="H9" t="n">
        <v>0.76</v>
      </c>
      <c r="I9" t="n">
        <v>92</v>
      </c>
      <c r="J9" t="n">
        <v>187.22</v>
      </c>
      <c r="K9" t="n">
        <v>52.44</v>
      </c>
      <c r="L9" t="n">
        <v>8</v>
      </c>
      <c r="M9" t="n">
        <v>90</v>
      </c>
      <c r="N9" t="n">
        <v>36.78</v>
      </c>
      <c r="O9" t="n">
        <v>23324.24</v>
      </c>
      <c r="P9" t="n">
        <v>1007.54</v>
      </c>
      <c r="Q9" t="n">
        <v>1220.55</v>
      </c>
      <c r="R9" t="n">
        <v>284.89</v>
      </c>
      <c r="S9" t="n">
        <v>112.51</v>
      </c>
      <c r="T9" t="n">
        <v>71353.63</v>
      </c>
      <c r="U9" t="n">
        <v>0.39</v>
      </c>
      <c r="V9" t="n">
        <v>0.73</v>
      </c>
      <c r="W9" t="n">
        <v>7.4</v>
      </c>
      <c r="X9" t="n">
        <v>4.21</v>
      </c>
      <c r="Y9" t="n">
        <v>0.5</v>
      </c>
      <c r="Z9" t="n">
        <v>10</v>
      </c>
      <c r="AA9" t="n">
        <v>1276.512746368663</v>
      </c>
      <c r="AB9" t="n">
        <v>1816.386269038308</v>
      </c>
      <c r="AC9" t="n">
        <v>1646.237568735449</v>
      </c>
      <c r="AD9" t="n">
        <v>1276512.746368663</v>
      </c>
      <c r="AE9" t="n">
        <v>1816386.269038308</v>
      </c>
      <c r="AF9" t="n">
        <v>4.673225822948235e-06</v>
      </c>
      <c r="AG9" t="n">
        <v>3.504166666666666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1.2028</v>
      </c>
      <c r="E10" t="n">
        <v>83.14</v>
      </c>
      <c r="F10" t="n">
        <v>77.84</v>
      </c>
      <c r="G10" t="n">
        <v>57.66</v>
      </c>
      <c r="H10" t="n">
        <v>0.85</v>
      </c>
      <c r="I10" t="n">
        <v>81</v>
      </c>
      <c r="J10" t="n">
        <v>188.74</v>
      </c>
      <c r="K10" t="n">
        <v>52.44</v>
      </c>
      <c r="L10" t="n">
        <v>9</v>
      </c>
      <c r="M10" t="n">
        <v>79</v>
      </c>
      <c r="N10" t="n">
        <v>37.3</v>
      </c>
      <c r="O10" t="n">
        <v>23511.69</v>
      </c>
      <c r="P10" t="n">
        <v>997.66</v>
      </c>
      <c r="Q10" t="n">
        <v>1220.54</v>
      </c>
      <c r="R10" t="n">
        <v>265.64</v>
      </c>
      <c r="S10" t="n">
        <v>112.51</v>
      </c>
      <c r="T10" t="n">
        <v>61785.69</v>
      </c>
      <c r="U10" t="n">
        <v>0.42</v>
      </c>
      <c r="V10" t="n">
        <v>0.74</v>
      </c>
      <c r="W10" t="n">
        <v>7.38</v>
      </c>
      <c r="X10" t="n">
        <v>3.64</v>
      </c>
      <c r="Y10" t="n">
        <v>0.5</v>
      </c>
      <c r="Z10" t="n">
        <v>10</v>
      </c>
      <c r="AA10" t="n">
        <v>1250.831021606642</v>
      </c>
      <c r="AB10" t="n">
        <v>1779.843012924606</v>
      </c>
      <c r="AC10" t="n">
        <v>1613.117476316918</v>
      </c>
      <c r="AD10" t="n">
        <v>1250831.021606643</v>
      </c>
      <c r="AE10" t="n">
        <v>1779843.012924606</v>
      </c>
      <c r="AF10" t="n">
        <v>4.727465113408021e-06</v>
      </c>
      <c r="AG10" t="n">
        <v>3.464166666666667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1.213</v>
      </c>
      <c r="E11" t="n">
        <v>82.44</v>
      </c>
      <c r="F11" t="n">
        <v>77.45999999999999</v>
      </c>
      <c r="G11" t="n">
        <v>64.55</v>
      </c>
      <c r="H11" t="n">
        <v>0.93</v>
      </c>
      <c r="I11" t="n">
        <v>72</v>
      </c>
      <c r="J11" t="n">
        <v>190.26</v>
      </c>
      <c r="K11" t="n">
        <v>52.44</v>
      </c>
      <c r="L11" t="n">
        <v>10</v>
      </c>
      <c r="M11" t="n">
        <v>70</v>
      </c>
      <c r="N11" t="n">
        <v>37.82</v>
      </c>
      <c r="O11" t="n">
        <v>23699.85</v>
      </c>
      <c r="P11" t="n">
        <v>989.38</v>
      </c>
      <c r="Q11" t="n">
        <v>1220.59</v>
      </c>
      <c r="R11" t="n">
        <v>252.47</v>
      </c>
      <c r="S11" t="n">
        <v>112.51</v>
      </c>
      <c r="T11" t="n">
        <v>55244.89</v>
      </c>
      <c r="U11" t="n">
        <v>0.45</v>
      </c>
      <c r="V11" t="n">
        <v>0.74</v>
      </c>
      <c r="W11" t="n">
        <v>7.37</v>
      </c>
      <c r="X11" t="n">
        <v>3.26</v>
      </c>
      <c r="Y11" t="n">
        <v>0.5</v>
      </c>
      <c r="Z11" t="n">
        <v>10</v>
      </c>
      <c r="AA11" t="n">
        <v>1231.748013087931</v>
      </c>
      <c r="AB11" t="n">
        <v>1752.689257708347</v>
      </c>
      <c r="AC11" t="n">
        <v>1588.507329933837</v>
      </c>
      <c r="AD11" t="n">
        <v>1231748.013087931</v>
      </c>
      <c r="AE11" t="n">
        <v>1752689.257708347</v>
      </c>
      <c r="AF11" t="n">
        <v>4.767555023747863e-06</v>
      </c>
      <c r="AG11" t="n">
        <v>3.435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1.2217</v>
      </c>
      <c r="E12" t="n">
        <v>81.84999999999999</v>
      </c>
      <c r="F12" t="n">
        <v>77.12</v>
      </c>
      <c r="G12" t="n">
        <v>71.19</v>
      </c>
      <c r="H12" t="n">
        <v>1.02</v>
      </c>
      <c r="I12" t="n">
        <v>65</v>
      </c>
      <c r="J12" t="n">
        <v>191.79</v>
      </c>
      <c r="K12" t="n">
        <v>52.44</v>
      </c>
      <c r="L12" t="n">
        <v>11</v>
      </c>
      <c r="M12" t="n">
        <v>63</v>
      </c>
      <c r="N12" t="n">
        <v>38.35</v>
      </c>
      <c r="O12" t="n">
        <v>23888.73</v>
      </c>
      <c r="P12" t="n">
        <v>981.97</v>
      </c>
      <c r="Q12" t="n">
        <v>1220.54</v>
      </c>
      <c r="R12" t="n">
        <v>241.14</v>
      </c>
      <c r="S12" t="n">
        <v>112.51</v>
      </c>
      <c r="T12" t="n">
        <v>49614.51</v>
      </c>
      <c r="U12" t="n">
        <v>0.47</v>
      </c>
      <c r="V12" t="n">
        <v>0.74</v>
      </c>
      <c r="W12" t="n">
        <v>7.36</v>
      </c>
      <c r="X12" t="n">
        <v>2.92</v>
      </c>
      <c r="Y12" t="n">
        <v>0.5</v>
      </c>
      <c r="Z12" t="n">
        <v>10</v>
      </c>
      <c r="AA12" t="n">
        <v>1215.364950107705</v>
      </c>
      <c r="AB12" t="n">
        <v>1729.377331739159</v>
      </c>
      <c r="AC12" t="n">
        <v>1567.379132157724</v>
      </c>
      <c r="AD12" t="n">
        <v>1215364.950107705</v>
      </c>
      <c r="AE12" t="n">
        <v>1729377.331739159</v>
      </c>
      <c r="AF12" t="n">
        <v>4.801749359037728e-06</v>
      </c>
      <c r="AG12" t="n">
        <v>3.410416666666666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1.2278</v>
      </c>
      <c r="E13" t="n">
        <v>81.45</v>
      </c>
      <c r="F13" t="n">
        <v>76.89</v>
      </c>
      <c r="G13" t="n">
        <v>76.89</v>
      </c>
      <c r="H13" t="n">
        <v>1.1</v>
      </c>
      <c r="I13" t="n">
        <v>60</v>
      </c>
      <c r="J13" t="n">
        <v>193.33</v>
      </c>
      <c r="K13" t="n">
        <v>52.44</v>
      </c>
      <c r="L13" t="n">
        <v>12</v>
      </c>
      <c r="M13" t="n">
        <v>58</v>
      </c>
      <c r="N13" t="n">
        <v>38.89</v>
      </c>
      <c r="O13" t="n">
        <v>24078.33</v>
      </c>
      <c r="P13" t="n">
        <v>975.9299999999999</v>
      </c>
      <c r="Q13" t="n">
        <v>1220.55</v>
      </c>
      <c r="R13" t="n">
        <v>233.68</v>
      </c>
      <c r="S13" t="n">
        <v>112.51</v>
      </c>
      <c r="T13" t="n">
        <v>45910.31</v>
      </c>
      <c r="U13" t="n">
        <v>0.48</v>
      </c>
      <c r="V13" t="n">
        <v>0.75</v>
      </c>
      <c r="W13" t="n">
        <v>7.34</v>
      </c>
      <c r="X13" t="n">
        <v>2.69</v>
      </c>
      <c r="Y13" t="n">
        <v>0.5</v>
      </c>
      <c r="Z13" t="n">
        <v>10</v>
      </c>
      <c r="AA13" t="n">
        <v>1203.402703267661</v>
      </c>
      <c r="AB13" t="n">
        <v>1712.355910708374</v>
      </c>
      <c r="AC13" t="n">
        <v>1551.952180714749</v>
      </c>
      <c r="AD13" t="n">
        <v>1203402.703267661</v>
      </c>
      <c r="AE13" t="n">
        <v>1712355.910708374</v>
      </c>
      <c r="AF13" t="n">
        <v>4.8257246975743e-06</v>
      </c>
      <c r="AG13" t="n">
        <v>3.39375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1.2339</v>
      </c>
      <c r="E14" t="n">
        <v>81.04000000000001</v>
      </c>
      <c r="F14" t="n">
        <v>76.67</v>
      </c>
      <c r="G14" t="n">
        <v>83.64</v>
      </c>
      <c r="H14" t="n">
        <v>1.18</v>
      </c>
      <c r="I14" t="n">
        <v>55</v>
      </c>
      <c r="J14" t="n">
        <v>194.88</v>
      </c>
      <c r="K14" t="n">
        <v>52.44</v>
      </c>
      <c r="L14" t="n">
        <v>13</v>
      </c>
      <c r="M14" t="n">
        <v>53</v>
      </c>
      <c r="N14" t="n">
        <v>39.43</v>
      </c>
      <c r="O14" t="n">
        <v>24268.67</v>
      </c>
      <c r="P14" t="n">
        <v>969.92</v>
      </c>
      <c r="Q14" t="n">
        <v>1220.54</v>
      </c>
      <c r="R14" t="n">
        <v>225.49</v>
      </c>
      <c r="S14" t="n">
        <v>112.51</v>
      </c>
      <c r="T14" t="n">
        <v>41838.49</v>
      </c>
      <c r="U14" t="n">
        <v>0.5</v>
      </c>
      <c r="V14" t="n">
        <v>0.75</v>
      </c>
      <c r="W14" t="n">
        <v>7.35</v>
      </c>
      <c r="X14" t="n">
        <v>2.47</v>
      </c>
      <c r="Y14" t="n">
        <v>0.5</v>
      </c>
      <c r="Z14" t="n">
        <v>10</v>
      </c>
      <c r="AA14" t="n">
        <v>1191.628345513827</v>
      </c>
      <c r="AB14" t="n">
        <v>1695.601842398717</v>
      </c>
      <c r="AC14" t="n">
        <v>1536.76753791566</v>
      </c>
      <c r="AD14" t="n">
        <v>1191628.345513827</v>
      </c>
      <c r="AE14" t="n">
        <v>1695601.842398717</v>
      </c>
      <c r="AF14" t="n">
        <v>4.849700036110872e-06</v>
      </c>
      <c r="AG14" t="n">
        <v>3.376666666666667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1.2385</v>
      </c>
      <c r="E15" t="n">
        <v>80.73999999999999</v>
      </c>
      <c r="F15" t="n">
        <v>76.51000000000001</v>
      </c>
      <c r="G15" t="n">
        <v>90.01000000000001</v>
      </c>
      <c r="H15" t="n">
        <v>1.27</v>
      </c>
      <c r="I15" t="n">
        <v>51</v>
      </c>
      <c r="J15" t="n">
        <v>196.42</v>
      </c>
      <c r="K15" t="n">
        <v>52.44</v>
      </c>
      <c r="L15" t="n">
        <v>14</v>
      </c>
      <c r="M15" t="n">
        <v>49</v>
      </c>
      <c r="N15" t="n">
        <v>39.98</v>
      </c>
      <c r="O15" t="n">
        <v>24459.75</v>
      </c>
      <c r="P15" t="n">
        <v>965.73</v>
      </c>
      <c r="Q15" t="n">
        <v>1220.58</v>
      </c>
      <c r="R15" t="n">
        <v>220.41</v>
      </c>
      <c r="S15" t="n">
        <v>112.51</v>
      </c>
      <c r="T15" t="n">
        <v>39322.35</v>
      </c>
      <c r="U15" t="n">
        <v>0.51</v>
      </c>
      <c r="V15" t="n">
        <v>0.75</v>
      </c>
      <c r="W15" t="n">
        <v>7.33</v>
      </c>
      <c r="X15" t="n">
        <v>2.31</v>
      </c>
      <c r="Y15" t="n">
        <v>0.5</v>
      </c>
      <c r="Z15" t="n">
        <v>10</v>
      </c>
      <c r="AA15" t="n">
        <v>1183.125074620728</v>
      </c>
      <c r="AB15" t="n">
        <v>1683.502296557068</v>
      </c>
      <c r="AC15" t="n">
        <v>1525.801408481249</v>
      </c>
      <c r="AD15" t="n">
        <v>1183125.074620728</v>
      </c>
      <c r="AE15" t="n">
        <v>1683502.296557068</v>
      </c>
      <c r="AF15" t="n">
        <v>4.867779799597467e-06</v>
      </c>
      <c r="AG15" t="n">
        <v>3.364166666666666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1.244</v>
      </c>
      <c r="E16" t="n">
        <v>80.39</v>
      </c>
      <c r="F16" t="n">
        <v>76.29000000000001</v>
      </c>
      <c r="G16" t="n">
        <v>97.40000000000001</v>
      </c>
      <c r="H16" t="n">
        <v>1.35</v>
      </c>
      <c r="I16" t="n">
        <v>47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960.37</v>
      </c>
      <c r="Q16" t="n">
        <v>1220.55</v>
      </c>
      <c r="R16" t="n">
        <v>213.16</v>
      </c>
      <c r="S16" t="n">
        <v>112.51</v>
      </c>
      <c r="T16" t="n">
        <v>35716.58</v>
      </c>
      <c r="U16" t="n">
        <v>0.53</v>
      </c>
      <c r="V16" t="n">
        <v>0.75</v>
      </c>
      <c r="W16" t="n">
        <v>7.33</v>
      </c>
      <c r="X16" t="n">
        <v>2.09</v>
      </c>
      <c r="Y16" t="n">
        <v>0.5</v>
      </c>
      <c r="Z16" t="n">
        <v>10</v>
      </c>
      <c r="AA16" t="n">
        <v>1172.624003526343</v>
      </c>
      <c r="AB16" t="n">
        <v>1668.560024025674</v>
      </c>
      <c r="AC16" t="n">
        <v>1512.2588427711</v>
      </c>
      <c r="AD16" t="n">
        <v>1172624.003526343</v>
      </c>
      <c r="AE16" t="n">
        <v>1668560.024025674</v>
      </c>
      <c r="AF16" t="n">
        <v>4.889396908114049e-06</v>
      </c>
      <c r="AG16" t="n">
        <v>3.349583333333333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1.2479</v>
      </c>
      <c r="E17" t="n">
        <v>80.13</v>
      </c>
      <c r="F17" t="n">
        <v>76.15000000000001</v>
      </c>
      <c r="G17" t="n">
        <v>103.84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42</v>
      </c>
      <c r="N17" t="n">
        <v>41.1</v>
      </c>
      <c r="O17" t="n">
        <v>24844.17</v>
      </c>
      <c r="P17" t="n">
        <v>955.03</v>
      </c>
      <c r="Q17" t="n">
        <v>1220.54</v>
      </c>
      <c r="R17" t="n">
        <v>208.39</v>
      </c>
      <c r="S17" t="n">
        <v>112.51</v>
      </c>
      <c r="T17" t="n">
        <v>33343.25</v>
      </c>
      <c r="U17" t="n">
        <v>0.54</v>
      </c>
      <c r="V17" t="n">
        <v>0.75</v>
      </c>
      <c r="W17" t="n">
        <v>7.32</v>
      </c>
      <c r="X17" t="n">
        <v>1.95</v>
      </c>
      <c r="Y17" t="n">
        <v>0.5</v>
      </c>
      <c r="Z17" t="n">
        <v>10</v>
      </c>
      <c r="AA17" t="n">
        <v>1164.124470702563</v>
      </c>
      <c r="AB17" t="n">
        <v>1656.465797189107</v>
      </c>
      <c r="AC17" t="n">
        <v>1501.297534087729</v>
      </c>
      <c r="AD17" t="n">
        <v>1164124.470702563</v>
      </c>
      <c r="AE17" t="n">
        <v>1656465.797189106</v>
      </c>
      <c r="AF17" t="n">
        <v>4.904725403243988e-06</v>
      </c>
      <c r="AG17" t="n">
        <v>3.33875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1.2502</v>
      </c>
      <c r="E18" t="n">
        <v>79.98999999999999</v>
      </c>
      <c r="F18" t="n">
        <v>76.06999999999999</v>
      </c>
      <c r="G18" t="n">
        <v>108.68</v>
      </c>
      <c r="H18" t="n">
        <v>1.5</v>
      </c>
      <c r="I18" t="n">
        <v>42</v>
      </c>
      <c r="J18" t="n">
        <v>201.11</v>
      </c>
      <c r="K18" t="n">
        <v>52.44</v>
      </c>
      <c r="L18" t="n">
        <v>17</v>
      </c>
      <c r="M18" t="n">
        <v>40</v>
      </c>
      <c r="N18" t="n">
        <v>41.67</v>
      </c>
      <c r="O18" t="n">
        <v>25037.53</v>
      </c>
      <c r="P18" t="n">
        <v>951.24</v>
      </c>
      <c r="Q18" t="n">
        <v>1220.59</v>
      </c>
      <c r="R18" t="n">
        <v>205.66</v>
      </c>
      <c r="S18" t="n">
        <v>112.51</v>
      </c>
      <c r="T18" t="n">
        <v>31988.82</v>
      </c>
      <c r="U18" t="n">
        <v>0.55</v>
      </c>
      <c r="V18" t="n">
        <v>0.75</v>
      </c>
      <c r="W18" t="n">
        <v>7.32</v>
      </c>
      <c r="X18" t="n">
        <v>1.87</v>
      </c>
      <c r="Y18" t="n">
        <v>0.5</v>
      </c>
      <c r="Z18" t="n">
        <v>10</v>
      </c>
      <c r="AA18" t="n">
        <v>1158.662453192519</v>
      </c>
      <c r="AB18" t="n">
        <v>1648.693737227532</v>
      </c>
      <c r="AC18" t="n">
        <v>1494.253516351357</v>
      </c>
      <c r="AD18" t="n">
        <v>1158662.453192519</v>
      </c>
      <c r="AE18" t="n">
        <v>1648693.737227532</v>
      </c>
      <c r="AF18" t="n">
        <v>4.913765284987286e-06</v>
      </c>
      <c r="AG18" t="n">
        <v>3.332916666666666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1.254</v>
      </c>
      <c r="E19" t="n">
        <v>79.75</v>
      </c>
      <c r="F19" t="n">
        <v>75.94</v>
      </c>
      <c r="G19" t="n">
        <v>116.83</v>
      </c>
      <c r="H19" t="n">
        <v>1.58</v>
      </c>
      <c r="I19" t="n">
        <v>39</v>
      </c>
      <c r="J19" t="n">
        <v>202.68</v>
      </c>
      <c r="K19" t="n">
        <v>52.44</v>
      </c>
      <c r="L19" t="n">
        <v>18</v>
      </c>
      <c r="M19" t="n">
        <v>37</v>
      </c>
      <c r="N19" t="n">
        <v>42.24</v>
      </c>
      <c r="O19" t="n">
        <v>25231.66</v>
      </c>
      <c r="P19" t="n">
        <v>945.6900000000001</v>
      </c>
      <c r="Q19" t="n">
        <v>1220.54</v>
      </c>
      <c r="R19" t="n">
        <v>201.23</v>
      </c>
      <c r="S19" t="n">
        <v>112.51</v>
      </c>
      <c r="T19" t="n">
        <v>29788.79</v>
      </c>
      <c r="U19" t="n">
        <v>0.5600000000000001</v>
      </c>
      <c r="V19" t="n">
        <v>0.76</v>
      </c>
      <c r="W19" t="n">
        <v>7.31</v>
      </c>
      <c r="X19" t="n">
        <v>1.74</v>
      </c>
      <c r="Y19" t="n">
        <v>0.5</v>
      </c>
      <c r="Z19" t="n">
        <v>10</v>
      </c>
      <c r="AA19" t="n">
        <v>1150.234917066466</v>
      </c>
      <c r="AB19" t="n">
        <v>1636.701956538515</v>
      </c>
      <c r="AC19" t="n">
        <v>1483.385057245052</v>
      </c>
      <c r="AD19" t="n">
        <v>1150234.917066466</v>
      </c>
      <c r="AE19" t="n">
        <v>1636701.956538515</v>
      </c>
      <c r="AF19" t="n">
        <v>4.92870074178056e-06</v>
      </c>
      <c r="AG19" t="n">
        <v>3.322916666666667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1.2568</v>
      </c>
      <c r="E20" t="n">
        <v>79.56999999999999</v>
      </c>
      <c r="F20" t="n">
        <v>75.83</v>
      </c>
      <c r="G20" t="n">
        <v>122.97</v>
      </c>
      <c r="H20" t="n">
        <v>1.65</v>
      </c>
      <c r="I20" t="n">
        <v>37</v>
      </c>
      <c r="J20" t="n">
        <v>204.26</v>
      </c>
      <c r="K20" t="n">
        <v>52.44</v>
      </c>
      <c r="L20" t="n">
        <v>19</v>
      </c>
      <c r="M20" t="n">
        <v>35</v>
      </c>
      <c r="N20" t="n">
        <v>42.82</v>
      </c>
      <c r="O20" t="n">
        <v>25426.72</v>
      </c>
      <c r="P20" t="n">
        <v>941.39</v>
      </c>
      <c r="Q20" t="n">
        <v>1220.55</v>
      </c>
      <c r="R20" t="n">
        <v>197.56</v>
      </c>
      <c r="S20" t="n">
        <v>112.51</v>
      </c>
      <c r="T20" t="n">
        <v>27965.39</v>
      </c>
      <c r="U20" t="n">
        <v>0.57</v>
      </c>
      <c r="V20" t="n">
        <v>0.76</v>
      </c>
      <c r="W20" t="n">
        <v>7.31</v>
      </c>
      <c r="X20" t="n">
        <v>1.63</v>
      </c>
      <c r="Y20" t="n">
        <v>0.5</v>
      </c>
      <c r="Z20" t="n">
        <v>10</v>
      </c>
      <c r="AA20" t="n">
        <v>1143.822219865684</v>
      </c>
      <c r="AB20" t="n">
        <v>1627.57714742389</v>
      </c>
      <c r="AC20" t="n">
        <v>1475.115008176696</v>
      </c>
      <c r="AD20" t="n">
        <v>1143822.219865684</v>
      </c>
      <c r="AE20" t="n">
        <v>1627577.14742389</v>
      </c>
      <c r="AF20" t="n">
        <v>4.939705815207183e-06</v>
      </c>
      <c r="AG20" t="n">
        <v>3.315416666666666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1.2589</v>
      </c>
      <c r="E21" t="n">
        <v>79.44</v>
      </c>
      <c r="F21" t="n">
        <v>75.77</v>
      </c>
      <c r="G21" t="n">
        <v>129.9</v>
      </c>
      <c r="H21" t="n">
        <v>1.73</v>
      </c>
      <c r="I21" t="n">
        <v>35</v>
      </c>
      <c r="J21" t="n">
        <v>205.85</v>
      </c>
      <c r="K21" t="n">
        <v>52.44</v>
      </c>
      <c r="L21" t="n">
        <v>20</v>
      </c>
      <c r="M21" t="n">
        <v>33</v>
      </c>
      <c r="N21" t="n">
        <v>43.41</v>
      </c>
      <c r="O21" t="n">
        <v>25622.45</v>
      </c>
      <c r="P21" t="n">
        <v>939.91</v>
      </c>
      <c r="Q21" t="n">
        <v>1220.55</v>
      </c>
      <c r="R21" t="n">
        <v>195.25</v>
      </c>
      <c r="S21" t="n">
        <v>112.51</v>
      </c>
      <c r="T21" t="n">
        <v>26819.44</v>
      </c>
      <c r="U21" t="n">
        <v>0.58</v>
      </c>
      <c r="V21" t="n">
        <v>0.76</v>
      </c>
      <c r="W21" t="n">
        <v>7.32</v>
      </c>
      <c r="X21" t="n">
        <v>1.57</v>
      </c>
      <c r="Y21" t="n">
        <v>0.5</v>
      </c>
      <c r="Z21" t="n">
        <v>10</v>
      </c>
      <c r="AA21" t="n">
        <v>1140.481170232667</v>
      </c>
      <c r="AB21" t="n">
        <v>1622.823072938656</v>
      </c>
      <c r="AC21" t="n">
        <v>1470.80626825966</v>
      </c>
      <c r="AD21" t="n">
        <v>1140481.170232667</v>
      </c>
      <c r="AE21" t="n">
        <v>1622823.072938656</v>
      </c>
      <c r="AF21" t="n">
        <v>4.94795962027715e-06</v>
      </c>
      <c r="AG21" t="n">
        <v>3.31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1.2619</v>
      </c>
      <c r="E22" t="n">
        <v>79.25</v>
      </c>
      <c r="F22" t="n">
        <v>75.65000000000001</v>
      </c>
      <c r="G22" t="n">
        <v>137.55</v>
      </c>
      <c r="H22" t="n">
        <v>1.8</v>
      </c>
      <c r="I22" t="n">
        <v>33</v>
      </c>
      <c r="J22" t="n">
        <v>207.45</v>
      </c>
      <c r="K22" t="n">
        <v>52.44</v>
      </c>
      <c r="L22" t="n">
        <v>21</v>
      </c>
      <c r="M22" t="n">
        <v>31</v>
      </c>
      <c r="N22" t="n">
        <v>44</v>
      </c>
      <c r="O22" t="n">
        <v>25818.99</v>
      </c>
      <c r="P22" t="n">
        <v>933.91</v>
      </c>
      <c r="Q22" t="n">
        <v>1220.54</v>
      </c>
      <c r="R22" t="n">
        <v>191.49</v>
      </c>
      <c r="S22" t="n">
        <v>112.51</v>
      </c>
      <c r="T22" t="n">
        <v>24948.92</v>
      </c>
      <c r="U22" t="n">
        <v>0.59</v>
      </c>
      <c r="V22" t="n">
        <v>0.76</v>
      </c>
      <c r="W22" t="n">
        <v>7.3</v>
      </c>
      <c r="X22" t="n">
        <v>1.45</v>
      </c>
      <c r="Y22" t="n">
        <v>0.5</v>
      </c>
      <c r="Z22" t="n">
        <v>10</v>
      </c>
      <c r="AA22" t="n">
        <v>1132.589648388087</v>
      </c>
      <c r="AB22" t="n">
        <v>1611.594002205844</v>
      </c>
      <c r="AC22" t="n">
        <v>1460.629072793341</v>
      </c>
      <c r="AD22" t="n">
        <v>1132589.648388088</v>
      </c>
      <c r="AE22" t="n">
        <v>1611594.002205844</v>
      </c>
      <c r="AF22" t="n">
        <v>4.959750770377104e-06</v>
      </c>
      <c r="AG22" t="n">
        <v>3.302083333333333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1.2631</v>
      </c>
      <c r="E23" t="n">
        <v>79.17</v>
      </c>
      <c r="F23" t="n">
        <v>75.61</v>
      </c>
      <c r="G23" t="n">
        <v>141.78</v>
      </c>
      <c r="H23" t="n">
        <v>1.87</v>
      </c>
      <c r="I23" t="n">
        <v>32</v>
      </c>
      <c r="J23" t="n">
        <v>209.05</v>
      </c>
      <c r="K23" t="n">
        <v>52.44</v>
      </c>
      <c r="L23" t="n">
        <v>22</v>
      </c>
      <c r="M23" t="n">
        <v>30</v>
      </c>
      <c r="N23" t="n">
        <v>44.6</v>
      </c>
      <c r="O23" t="n">
        <v>26016.35</v>
      </c>
      <c r="P23" t="n">
        <v>931.92</v>
      </c>
      <c r="Q23" t="n">
        <v>1220.56</v>
      </c>
      <c r="R23" t="n">
        <v>190.29</v>
      </c>
      <c r="S23" t="n">
        <v>112.51</v>
      </c>
      <c r="T23" t="n">
        <v>24353.34</v>
      </c>
      <c r="U23" t="n">
        <v>0.59</v>
      </c>
      <c r="V23" t="n">
        <v>0.76</v>
      </c>
      <c r="W23" t="n">
        <v>7.3</v>
      </c>
      <c r="X23" t="n">
        <v>1.41</v>
      </c>
      <c r="Y23" t="n">
        <v>0.5</v>
      </c>
      <c r="Z23" t="n">
        <v>10</v>
      </c>
      <c r="AA23" t="n">
        <v>1129.794611205773</v>
      </c>
      <c r="AB23" t="n">
        <v>1607.616864355986</v>
      </c>
      <c r="AC23" t="n">
        <v>1457.024490521343</v>
      </c>
      <c r="AD23" t="n">
        <v>1129794.611205772</v>
      </c>
      <c r="AE23" t="n">
        <v>1607616.864355986</v>
      </c>
      <c r="AF23" t="n">
        <v>4.964467230417085e-06</v>
      </c>
      <c r="AG23" t="n">
        <v>3.29875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1.266</v>
      </c>
      <c r="E24" t="n">
        <v>78.98999999999999</v>
      </c>
      <c r="F24" t="n">
        <v>75.5</v>
      </c>
      <c r="G24" t="n">
        <v>151.01</v>
      </c>
      <c r="H24" t="n">
        <v>1.94</v>
      </c>
      <c r="I24" t="n">
        <v>30</v>
      </c>
      <c r="J24" t="n">
        <v>210.65</v>
      </c>
      <c r="K24" t="n">
        <v>52.44</v>
      </c>
      <c r="L24" t="n">
        <v>23</v>
      </c>
      <c r="M24" t="n">
        <v>28</v>
      </c>
      <c r="N24" t="n">
        <v>45.21</v>
      </c>
      <c r="O24" t="n">
        <v>26214.54</v>
      </c>
      <c r="P24" t="n">
        <v>926.5</v>
      </c>
      <c r="Q24" t="n">
        <v>1220.54</v>
      </c>
      <c r="R24" t="n">
        <v>186.51</v>
      </c>
      <c r="S24" t="n">
        <v>112.51</v>
      </c>
      <c r="T24" t="n">
        <v>22474.23</v>
      </c>
      <c r="U24" t="n">
        <v>0.6</v>
      </c>
      <c r="V24" t="n">
        <v>0.76</v>
      </c>
      <c r="W24" t="n">
        <v>7.29</v>
      </c>
      <c r="X24" t="n">
        <v>1.3</v>
      </c>
      <c r="Y24" t="n">
        <v>0.5</v>
      </c>
      <c r="Z24" t="n">
        <v>10</v>
      </c>
      <c r="AA24" t="n">
        <v>1122.535478871669</v>
      </c>
      <c r="AB24" t="n">
        <v>1597.287638631993</v>
      </c>
      <c r="AC24" t="n">
        <v>1447.662847718466</v>
      </c>
      <c r="AD24" t="n">
        <v>1122535.478871669</v>
      </c>
      <c r="AE24" t="n">
        <v>1597287.638631993</v>
      </c>
      <c r="AF24" t="n">
        <v>4.975865342180375e-06</v>
      </c>
      <c r="AG24" t="n">
        <v>3.29125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1.2672</v>
      </c>
      <c r="E25" t="n">
        <v>78.92</v>
      </c>
      <c r="F25" t="n">
        <v>75.47</v>
      </c>
      <c r="G25" t="n">
        <v>156.14</v>
      </c>
      <c r="H25" t="n">
        <v>2.01</v>
      </c>
      <c r="I25" t="n">
        <v>29</v>
      </c>
      <c r="J25" t="n">
        <v>212.27</v>
      </c>
      <c r="K25" t="n">
        <v>52.44</v>
      </c>
      <c r="L25" t="n">
        <v>24</v>
      </c>
      <c r="M25" t="n">
        <v>27</v>
      </c>
      <c r="N25" t="n">
        <v>45.82</v>
      </c>
      <c r="O25" t="n">
        <v>26413.56</v>
      </c>
      <c r="P25" t="n">
        <v>924.21</v>
      </c>
      <c r="Q25" t="n">
        <v>1220.55</v>
      </c>
      <c r="R25" t="n">
        <v>185.25</v>
      </c>
      <c r="S25" t="n">
        <v>112.51</v>
      </c>
      <c r="T25" t="n">
        <v>21849.7</v>
      </c>
      <c r="U25" t="n">
        <v>0.61</v>
      </c>
      <c r="V25" t="n">
        <v>0.76</v>
      </c>
      <c r="W25" t="n">
        <v>7.29</v>
      </c>
      <c r="X25" t="n">
        <v>1.27</v>
      </c>
      <c r="Y25" t="n">
        <v>0.5</v>
      </c>
      <c r="Z25" t="n">
        <v>10</v>
      </c>
      <c r="AA25" t="n">
        <v>1119.586142573172</v>
      </c>
      <c r="AB25" t="n">
        <v>1593.090944184086</v>
      </c>
      <c r="AC25" t="n">
        <v>1443.859275657604</v>
      </c>
      <c r="AD25" t="n">
        <v>1119586.142573172</v>
      </c>
      <c r="AE25" t="n">
        <v>1593090.944184086</v>
      </c>
      <c r="AF25" t="n">
        <v>4.980581802220357e-06</v>
      </c>
      <c r="AG25" t="n">
        <v>3.288333333333334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1.2685</v>
      </c>
      <c r="E26" t="n">
        <v>78.83</v>
      </c>
      <c r="F26" t="n">
        <v>75.42</v>
      </c>
      <c r="G26" t="n">
        <v>161.61</v>
      </c>
      <c r="H26" t="n">
        <v>2.08</v>
      </c>
      <c r="I26" t="n">
        <v>28</v>
      </c>
      <c r="J26" t="n">
        <v>213.89</v>
      </c>
      <c r="K26" t="n">
        <v>52.44</v>
      </c>
      <c r="L26" t="n">
        <v>25</v>
      </c>
      <c r="M26" t="n">
        <v>26</v>
      </c>
      <c r="N26" t="n">
        <v>46.44</v>
      </c>
      <c r="O26" t="n">
        <v>26613.43</v>
      </c>
      <c r="P26" t="n">
        <v>919.6</v>
      </c>
      <c r="Q26" t="n">
        <v>1220.54</v>
      </c>
      <c r="R26" t="n">
        <v>183.49</v>
      </c>
      <c r="S26" t="n">
        <v>112.51</v>
      </c>
      <c r="T26" t="n">
        <v>20974.2</v>
      </c>
      <c r="U26" t="n">
        <v>0.61</v>
      </c>
      <c r="V26" t="n">
        <v>0.76</v>
      </c>
      <c r="W26" t="n">
        <v>7.29</v>
      </c>
      <c r="X26" t="n">
        <v>1.22</v>
      </c>
      <c r="Y26" t="n">
        <v>0.5</v>
      </c>
      <c r="Z26" t="n">
        <v>10</v>
      </c>
      <c r="AA26" t="n">
        <v>1114.688507899336</v>
      </c>
      <c r="AB26" t="n">
        <v>1586.121960601565</v>
      </c>
      <c r="AC26" t="n">
        <v>1437.543106687928</v>
      </c>
      <c r="AD26" t="n">
        <v>1114688.507899336</v>
      </c>
      <c r="AE26" t="n">
        <v>1586121.960601565</v>
      </c>
      <c r="AF26" t="n">
        <v>4.985691300597002e-06</v>
      </c>
      <c r="AG26" t="n">
        <v>3.284583333333333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1.2696</v>
      </c>
      <c r="E27" t="n">
        <v>78.76000000000001</v>
      </c>
      <c r="F27" t="n">
        <v>75.38</v>
      </c>
      <c r="G27" t="n">
        <v>167.52</v>
      </c>
      <c r="H27" t="n">
        <v>2.14</v>
      </c>
      <c r="I27" t="n">
        <v>27</v>
      </c>
      <c r="J27" t="n">
        <v>215.51</v>
      </c>
      <c r="K27" t="n">
        <v>52.44</v>
      </c>
      <c r="L27" t="n">
        <v>26</v>
      </c>
      <c r="M27" t="n">
        <v>25</v>
      </c>
      <c r="N27" t="n">
        <v>47.07</v>
      </c>
      <c r="O27" t="n">
        <v>26814.17</v>
      </c>
      <c r="P27" t="n">
        <v>917.37</v>
      </c>
      <c r="Q27" t="n">
        <v>1220.55</v>
      </c>
      <c r="R27" t="n">
        <v>182.26</v>
      </c>
      <c r="S27" t="n">
        <v>112.51</v>
      </c>
      <c r="T27" t="n">
        <v>20363.13</v>
      </c>
      <c r="U27" t="n">
        <v>0.62</v>
      </c>
      <c r="V27" t="n">
        <v>0.76</v>
      </c>
      <c r="W27" t="n">
        <v>7.29</v>
      </c>
      <c r="X27" t="n">
        <v>1.18</v>
      </c>
      <c r="Y27" t="n">
        <v>0.5</v>
      </c>
      <c r="Z27" t="n">
        <v>10</v>
      </c>
      <c r="AA27" t="n">
        <v>1111.831849914939</v>
      </c>
      <c r="AB27" t="n">
        <v>1582.057140760981</v>
      </c>
      <c r="AC27" t="n">
        <v>1433.85905597373</v>
      </c>
      <c r="AD27" t="n">
        <v>1111831.849914939</v>
      </c>
      <c r="AE27" t="n">
        <v>1582057.140760981</v>
      </c>
      <c r="AF27" t="n">
        <v>4.990014722300318e-06</v>
      </c>
      <c r="AG27" t="n">
        <v>3.281666666666667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1.2707</v>
      </c>
      <c r="E28" t="n">
        <v>78.7</v>
      </c>
      <c r="F28" t="n">
        <v>75.34999999999999</v>
      </c>
      <c r="G28" t="n">
        <v>173.89</v>
      </c>
      <c r="H28" t="n">
        <v>2.21</v>
      </c>
      <c r="I28" t="n">
        <v>26</v>
      </c>
      <c r="J28" t="n">
        <v>217.15</v>
      </c>
      <c r="K28" t="n">
        <v>52.44</v>
      </c>
      <c r="L28" t="n">
        <v>27</v>
      </c>
      <c r="M28" t="n">
        <v>24</v>
      </c>
      <c r="N28" t="n">
        <v>47.71</v>
      </c>
      <c r="O28" t="n">
        <v>27015.77</v>
      </c>
      <c r="P28" t="n">
        <v>914.73</v>
      </c>
      <c r="Q28" t="n">
        <v>1220.55</v>
      </c>
      <c r="R28" t="n">
        <v>181.38</v>
      </c>
      <c r="S28" t="n">
        <v>112.51</v>
      </c>
      <c r="T28" t="n">
        <v>19930.65</v>
      </c>
      <c r="U28" t="n">
        <v>0.62</v>
      </c>
      <c r="V28" t="n">
        <v>0.76</v>
      </c>
      <c r="W28" t="n">
        <v>7.29</v>
      </c>
      <c r="X28" t="n">
        <v>1.15</v>
      </c>
      <c r="Y28" t="n">
        <v>0.5</v>
      </c>
      <c r="Z28" t="n">
        <v>10</v>
      </c>
      <c r="AA28" t="n">
        <v>1108.72468307289</v>
      </c>
      <c r="AB28" t="n">
        <v>1577.63586474665</v>
      </c>
      <c r="AC28" t="n">
        <v>1429.851939865989</v>
      </c>
      <c r="AD28" t="n">
        <v>1108724.68307289</v>
      </c>
      <c r="AE28" t="n">
        <v>1577635.86474665</v>
      </c>
      <c r="AF28" t="n">
        <v>4.994338144003635e-06</v>
      </c>
      <c r="AG28" t="n">
        <v>3.279166666666667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1.272</v>
      </c>
      <c r="E29" t="n">
        <v>78.62</v>
      </c>
      <c r="F29" t="n">
        <v>75.31</v>
      </c>
      <c r="G29" t="n">
        <v>180.74</v>
      </c>
      <c r="H29" t="n">
        <v>2.27</v>
      </c>
      <c r="I29" t="n">
        <v>25</v>
      </c>
      <c r="J29" t="n">
        <v>218.79</v>
      </c>
      <c r="K29" t="n">
        <v>52.44</v>
      </c>
      <c r="L29" t="n">
        <v>28</v>
      </c>
      <c r="M29" t="n">
        <v>23</v>
      </c>
      <c r="N29" t="n">
        <v>48.35</v>
      </c>
      <c r="O29" t="n">
        <v>27218.26</v>
      </c>
      <c r="P29" t="n">
        <v>909.0700000000001</v>
      </c>
      <c r="Q29" t="n">
        <v>1220.54</v>
      </c>
      <c r="R29" t="n">
        <v>179.83</v>
      </c>
      <c r="S29" t="n">
        <v>112.51</v>
      </c>
      <c r="T29" t="n">
        <v>19159.28</v>
      </c>
      <c r="U29" t="n">
        <v>0.63</v>
      </c>
      <c r="V29" t="n">
        <v>0.76</v>
      </c>
      <c r="W29" t="n">
        <v>7.29</v>
      </c>
      <c r="X29" t="n">
        <v>1.11</v>
      </c>
      <c r="Y29" t="n">
        <v>0.5</v>
      </c>
      <c r="Z29" t="n">
        <v>10</v>
      </c>
      <c r="AA29" t="n">
        <v>1103.112471848444</v>
      </c>
      <c r="AB29" t="n">
        <v>1569.650089879907</v>
      </c>
      <c r="AC29" t="n">
        <v>1422.614226817182</v>
      </c>
      <c r="AD29" t="n">
        <v>1103112.471848444</v>
      </c>
      <c r="AE29" t="n">
        <v>1569650.089879907</v>
      </c>
      <c r="AF29" t="n">
        <v>4.999447642380281e-06</v>
      </c>
      <c r="AG29" t="n">
        <v>3.275833333333333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1.2734</v>
      </c>
      <c r="E30" t="n">
        <v>78.53</v>
      </c>
      <c r="F30" t="n">
        <v>75.26000000000001</v>
      </c>
      <c r="G30" t="n">
        <v>188.15</v>
      </c>
      <c r="H30" t="n">
        <v>2.34</v>
      </c>
      <c r="I30" t="n">
        <v>24</v>
      </c>
      <c r="J30" t="n">
        <v>220.44</v>
      </c>
      <c r="K30" t="n">
        <v>52.44</v>
      </c>
      <c r="L30" t="n">
        <v>29</v>
      </c>
      <c r="M30" t="n">
        <v>22</v>
      </c>
      <c r="N30" t="n">
        <v>49</v>
      </c>
      <c r="O30" t="n">
        <v>27421.64</v>
      </c>
      <c r="P30" t="n">
        <v>908.87</v>
      </c>
      <c r="Q30" t="n">
        <v>1220.54</v>
      </c>
      <c r="R30" t="n">
        <v>178.24</v>
      </c>
      <c r="S30" t="n">
        <v>112.51</v>
      </c>
      <c r="T30" t="n">
        <v>18368.84</v>
      </c>
      <c r="U30" t="n">
        <v>0.63</v>
      </c>
      <c r="V30" t="n">
        <v>0.76</v>
      </c>
      <c r="W30" t="n">
        <v>7.29</v>
      </c>
      <c r="X30" t="n">
        <v>1.06</v>
      </c>
      <c r="Y30" t="n">
        <v>0.5</v>
      </c>
      <c r="Z30" t="n">
        <v>10</v>
      </c>
      <c r="AA30" t="n">
        <v>1101.496471240193</v>
      </c>
      <c r="AB30" t="n">
        <v>1567.350636682959</v>
      </c>
      <c r="AC30" t="n">
        <v>1420.530173273674</v>
      </c>
      <c r="AD30" t="n">
        <v>1101496.471240193</v>
      </c>
      <c r="AE30" t="n">
        <v>1567350.636682959</v>
      </c>
      <c r="AF30" t="n">
        <v>5.004950179093593e-06</v>
      </c>
      <c r="AG30" t="n">
        <v>3.272083333333333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1.2749</v>
      </c>
      <c r="E31" t="n">
        <v>78.44</v>
      </c>
      <c r="F31" t="n">
        <v>75.2</v>
      </c>
      <c r="G31" t="n">
        <v>196.18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904.86</v>
      </c>
      <c r="Q31" t="n">
        <v>1220.54</v>
      </c>
      <c r="R31" t="n">
        <v>176.28</v>
      </c>
      <c r="S31" t="n">
        <v>112.51</v>
      </c>
      <c r="T31" t="n">
        <v>17397.32</v>
      </c>
      <c r="U31" t="n">
        <v>0.64</v>
      </c>
      <c r="V31" t="n">
        <v>0.76</v>
      </c>
      <c r="W31" t="n">
        <v>7.28</v>
      </c>
      <c r="X31" t="n">
        <v>1</v>
      </c>
      <c r="Y31" t="n">
        <v>0.5</v>
      </c>
      <c r="Z31" t="n">
        <v>10</v>
      </c>
      <c r="AA31" t="n">
        <v>1096.876280666882</v>
      </c>
      <c r="AB31" t="n">
        <v>1560.776436196848</v>
      </c>
      <c r="AC31" t="n">
        <v>1414.571806372804</v>
      </c>
      <c r="AD31" t="n">
        <v>1096876.280666882</v>
      </c>
      <c r="AE31" t="n">
        <v>1560776.436196848</v>
      </c>
      <c r="AF31" t="n">
        <v>5.01084575414357e-06</v>
      </c>
      <c r="AG31" t="n">
        <v>3.268333333333333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1.2765</v>
      </c>
      <c r="E32" t="n">
        <v>78.34</v>
      </c>
      <c r="F32" t="n">
        <v>75.14</v>
      </c>
      <c r="G32" t="n">
        <v>204.92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901.9</v>
      </c>
      <c r="Q32" t="n">
        <v>1220.55</v>
      </c>
      <c r="R32" t="n">
        <v>174.26</v>
      </c>
      <c r="S32" t="n">
        <v>112.51</v>
      </c>
      <c r="T32" t="n">
        <v>16387.84</v>
      </c>
      <c r="U32" t="n">
        <v>0.65</v>
      </c>
      <c r="V32" t="n">
        <v>0.76</v>
      </c>
      <c r="W32" t="n">
        <v>7.28</v>
      </c>
      <c r="X32" t="n">
        <v>0.9399999999999999</v>
      </c>
      <c r="Y32" t="n">
        <v>0.5</v>
      </c>
      <c r="Z32" t="n">
        <v>10</v>
      </c>
      <c r="AA32" t="n">
        <v>1092.970756861744</v>
      </c>
      <c r="AB32" t="n">
        <v>1555.219155368095</v>
      </c>
      <c r="AC32" t="n">
        <v>1409.535099898938</v>
      </c>
      <c r="AD32" t="n">
        <v>1092970.756861744</v>
      </c>
      <c r="AE32" t="n">
        <v>1555219.155368095</v>
      </c>
      <c r="AF32" t="n">
        <v>5.017134367530212e-06</v>
      </c>
      <c r="AG32" t="n">
        <v>3.264166666666667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1.2775</v>
      </c>
      <c r="E33" t="n">
        <v>78.28</v>
      </c>
      <c r="F33" t="n">
        <v>75.11</v>
      </c>
      <c r="G33" t="n">
        <v>214.6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894.08</v>
      </c>
      <c r="Q33" t="n">
        <v>1220.54</v>
      </c>
      <c r="R33" t="n">
        <v>173.2</v>
      </c>
      <c r="S33" t="n">
        <v>112.51</v>
      </c>
      <c r="T33" t="n">
        <v>15867.71</v>
      </c>
      <c r="U33" t="n">
        <v>0.65</v>
      </c>
      <c r="V33" t="n">
        <v>0.76</v>
      </c>
      <c r="W33" t="n">
        <v>7.28</v>
      </c>
      <c r="X33" t="n">
        <v>0.91</v>
      </c>
      <c r="Y33" t="n">
        <v>0.5</v>
      </c>
      <c r="Z33" t="n">
        <v>10</v>
      </c>
      <c r="AA33" t="n">
        <v>1086.079884738434</v>
      </c>
      <c r="AB33" t="n">
        <v>1545.413937565071</v>
      </c>
      <c r="AC33" t="n">
        <v>1400.648378945295</v>
      </c>
      <c r="AD33" t="n">
        <v>1086079.884738433</v>
      </c>
      <c r="AE33" t="n">
        <v>1545413.937565071</v>
      </c>
      <c r="AF33" t="n">
        <v>5.021064750896863e-06</v>
      </c>
      <c r="AG33" t="n">
        <v>3.261666666666667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1.2772</v>
      </c>
      <c r="E34" t="n">
        <v>78.29000000000001</v>
      </c>
      <c r="F34" t="n">
        <v>75.13</v>
      </c>
      <c r="G34" t="n">
        <v>214.65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897.2</v>
      </c>
      <c r="Q34" t="n">
        <v>1220.54</v>
      </c>
      <c r="R34" t="n">
        <v>173.48</v>
      </c>
      <c r="S34" t="n">
        <v>112.51</v>
      </c>
      <c r="T34" t="n">
        <v>16003.4</v>
      </c>
      <c r="U34" t="n">
        <v>0.65</v>
      </c>
      <c r="V34" t="n">
        <v>0.76</v>
      </c>
      <c r="W34" t="n">
        <v>7.29</v>
      </c>
      <c r="X34" t="n">
        <v>0.93</v>
      </c>
      <c r="Y34" t="n">
        <v>0.5</v>
      </c>
      <c r="Z34" t="n">
        <v>10</v>
      </c>
      <c r="AA34" t="n">
        <v>1088.780772916973</v>
      </c>
      <c r="AB34" t="n">
        <v>1549.257108121466</v>
      </c>
      <c r="AC34" t="n">
        <v>1404.131543215385</v>
      </c>
      <c r="AD34" t="n">
        <v>1088780.772916973</v>
      </c>
      <c r="AE34" t="n">
        <v>1549257.108121466</v>
      </c>
      <c r="AF34" t="n">
        <v>5.019885635886867e-06</v>
      </c>
      <c r="AG34" t="n">
        <v>3.262083333333333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1.2789</v>
      </c>
      <c r="E35" t="n">
        <v>78.19</v>
      </c>
      <c r="F35" t="n">
        <v>75.06</v>
      </c>
      <c r="G35" t="n">
        <v>225.19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892.77</v>
      </c>
      <c r="Q35" t="n">
        <v>1220.54</v>
      </c>
      <c r="R35" t="n">
        <v>171.44</v>
      </c>
      <c r="S35" t="n">
        <v>112.51</v>
      </c>
      <c r="T35" t="n">
        <v>14989.4</v>
      </c>
      <c r="U35" t="n">
        <v>0.66</v>
      </c>
      <c r="V35" t="n">
        <v>0.76</v>
      </c>
      <c r="W35" t="n">
        <v>7.28</v>
      </c>
      <c r="X35" t="n">
        <v>0.86</v>
      </c>
      <c r="Y35" t="n">
        <v>0.5</v>
      </c>
      <c r="Z35" t="n">
        <v>10</v>
      </c>
      <c r="AA35" t="n">
        <v>1083.654568078194</v>
      </c>
      <c r="AB35" t="n">
        <v>1541.962885554615</v>
      </c>
      <c r="AC35" t="n">
        <v>1397.520601793423</v>
      </c>
      <c r="AD35" t="n">
        <v>1083654.568078194</v>
      </c>
      <c r="AE35" t="n">
        <v>1541962.885554615</v>
      </c>
      <c r="AF35" t="n">
        <v>5.026567287610174e-06</v>
      </c>
      <c r="AG35" t="n">
        <v>3.257916666666667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1.2787</v>
      </c>
      <c r="E36" t="n">
        <v>78.2</v>
      </c>
      <c r="F36" t="n">
        <v>75.06999999999999</v>
      </c>
      <c r="G36" t="n">
        <v>225.21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890.67</v>
      </c>
      <c r="Q36" t="n">
        <v>1220.54</v>
      </c>
      <c r="R36" t="n">
        <v>171.95</v>
      </c>
      <c r="S36" t="n">
        <v>112.51</v>
      </c>
      <c r="T36" t="n">
        <v>15247.44</v>
      </c>
      <c r="U36" t="n">
        <v>0.65</v>
      </c>
      <c r="V36" t="n">
        <v>0.76</v>
      </c>
      <c r="W36" t="n">
        <v>7.28</v>
      </c>
      <c r="X36" t="n">
        <v>0.87</v>
      </c>
      <c r="Y36" t="n">
        <v>0.5</v>
      </c>
      <c r="Z36" t="n">
        <v>10</v>
      </c>
      <c r="AA36" t="n">
        <v>1082.293955313825</v>
      </c>
      <c r="AB36" t="n">
        <v>1540.026830979594</v>
      </c>
      <c r="AC36" t="n">
        <v>1395.765905762711</v>
      </c>
      <c r="AD36" t="n">
        <v>1082293.955313825</v>
      </c>
      <c r="AE36" t="n">
        <v>1540026.830979594</v>
      </c>
      <c r="AF36" t="n">
        <v>5.025781210936844e-06</v>
      </c>
      <c r="AG36" t="n">
        <v>3.258333333333333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1.2802</v>
      </c>
      <c r="E37" t="n">
        <v>78.11</v>
      </c>
      <c r="F37" t="n">
        <v>75.02</v>
      </c>
      <c r="G37" t="n">
        <v>236.9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887.42</v>
      </c>
      <c r="Q37" t="n">
        <v>1220.54</v>
      </c>
      <c r="R37" t="n">
        <v>169.93</v>
      </c>
      <c r="S37" t="n">
        <v>112.51</v>
      </c>
      <c r="T37" t="n">
        <v>14241.28</v>
      </c>
      <c r="U37" t="n">
        <v>0.66</v>
      </c>
      <c r="V37" t="n">
        <v>0.76</v>
      </c>
      <c r="W37" t="n">
        <v>7.28</v>
      </c>
      <c r="X37" t="n">
        <v>0.82</v>
      </c>
      <c r="Y37" t="n">
        <v>0.5</v>
      </c>
      <c r="Z37" t="n">
        <v>10</v>
      </c>
      <c r="AA37" t="n">
        <v>1078.336173524578</v>
      </c>
      <c r="AB37" t="n">
        <v>1534.395190779927</v>
      </c>
      <c r="AC37" t="n">
        <v>1390.661805479459</v>
      </c>
      <c r="AD37" t="n">
        <v>1078336.173524578</v>
      </c>
      <c r="AE37" t="n">
        <v>1534395.190779927</v>
      </c>
      <c r="AF37" t="n">
        <v>5.031676785986821e-06</v>
      </c>
      <c r="AG37" t="n">
        <v>3.254583333333333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1.2799</v>
      </c>
      <c r="E38" t="n">
        <v>78.13</v>
      </c>
      <c r="F38" t="n">
        <v>75.03</v>
      </c>
      <c r="G38" t="n">
        <v>236.95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882.3099999999999</v>
      </c>
      <c r="Q38" t="n">
        <v>1220.54</v>
      </c>
      <c r="R38" t="n">
        <v>170.58</v>
      </c>
      <c r="S38" t="n">
        <v>112.51</v>
      </c>
      <c r="T38" t="n">
        <v>14566</v>
      </c>
      <c r="U38" t="n">
        <v>0.66</v>
      </c>
      <c r="V38" t="n">
        <v>0.76</v>
      </c>
      <c r="W38" t="n">
        <v>7.28</v>
      </c>
      <c r="X38" t="n">
        <v>0.83</v>
      </c>
      <c r="Y38" t="n">
        <v>0.5</v>
      </c>
      <c r="Z38" t="n">
        <v>10</v>
      </c>
      <c r="AA38" t="n">
        <v>1074.800379009186</v>
      </c>
      <c r="AB38" t="n">
        <v>1529.364008266342</v>
      </c>
      <c r="AC38" t="n">
        <v>1386.101915432826</v>
      </c>
      <c r="AD38" t="n">
        <v>1074800.379009186</v>
      </c>
      <c r="AE38" t="n">
        <v>1529364.008266342</v>
      </c>
      <c r="AF38" t="n">
        <v>5.030497670976826e-06</v>
      </c>
      <c r="AG38" t="n">
        <v>3.255416666666667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1.2812</v>
      </c>
      <c r="E39" t="n">
        <v>78.05</v>
      </c>
      <c r="F39" t="n">
        <v>74.98999999999999</v>
      </c>
      <c r="G39" t="n">
        <v>249.97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880.9400000000001</v>
      </c>
      <c r="Q39" t="n">
        <v>1220.56</v>
      </c>
      <c r="R39" t="n">
        <v>169.17</v>
      </c>
      <c r="S39" t="n">
        <v>112.51</v>
      </c>
      <c r="T39" t="n">
        <v>13867.22</v>
      </c>
      <c r="U39" t="n">
        <v>0.67</v>
      </c>
      <c r="V39" t="n">
        <v>0.77</v>
      </c>
      <c r="W39" t="n">
        <v>7.28</v>
      </c>
      <c r="X39" t="n">
        <v>0.79</v>
      </c>
      <c r="Y39" t="n">
        <v>0.5</v>
      </c>
      <c r="Z39" t="n">
        <v>10</v>
      </c>
      <c r="AA39" t="n">
        <v>1072.482189411459</v>
      </c>
      <c r="AB39" t="n">
        <v>1526.065390397998</v>
      </c>
      <c r="AC39" t="n">
        <v>1383.112293262513</v>
      </c>
      <c r="AD39" t="n">
        <v>1072482.189411459</v>
      </c>
      <c r="AE39" t="n">
        <v>1526065.390397999</v>
      </c>
      <c r="AF39" t="n">
        <v>5.035607169353472e-06</v>
      </c>
      <c r="AG39" t="n">
        <v>3.252083333333333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1.2814</v>
      </c>
      <c r="E40" t="n">
        <v>78.04000000000001</v>
      </c>
      <c r="F40" t="n">
        <v>74.98</v>
      </c>
      <c r="G40" t="n">
        <v>249.92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878.5</v>
      </c>
      <c r="Q40" t="n">
        <v>1220.54</v>
      </c>
      <c r="R40" t="n">
        <v>168.69</v>
      </c>
      <c r="S40" t="n">
        <v>112.51</v>
      </c>
      <c r="T40" t="n">
        <v>13623.57</v>
      </c>
      <c r="U40" t="n">
        <v>0.67</v>
      </c>
      <c r="V40" t="n">
        <v>0.77</v>
      </c>
      <c r="W40" t="n">
        <v>7.28</v>
      </c>
      <c r="X40" t="n">
        <v>0.78</v>
      </c>
      <c r="Y40" t="n">
        <v>0.5</v>
      </c>
      <c r="Z40" t="n">
        <v>10</v>
      </c>
      <c r="AA40" t="n">
        <v>1070.434772255781</v>
      </c>
      <c r="AB40" t="n">
        <v>1523.152062333594</v>
      </c>
      <c r="AC40" t="n">
        <v>1380.471869145999</v>
      </c>
      <c r="AD40" t="n">
        <v>1070434.772255781</v>
      </c>
      <c r="AE40" t="n">
        <v>1523152.062333594</v>
      </c>
      <c r="AF40" t="n">
        <v>5.036393246026803e-06</v>
      </c>
      <c r="AG40" t="n">
        <v>3.251666666666667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1.2829</v>
      </c>
      <c r="E41" t="n">
        <v>77.95</v>
      </c>
      <c r="F41" t="n">
        <v>74.92</v>
      </c>
      <c r="G41" t="n">
        <v>264.44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875.53</v>
      </c>
      <c r="Q41" t="n">
        <v>1220.55</v>
      </c>
      <c r="R41" t="n">
        <v>166.9</v>
      </c>
      <c r="S41" t="n">
        <v>112.51</v>
      </c>
      <c r="T41" t="n">
        <v>12733.11</v>
      </c>
      <c r="U41" t="n">
        <v>0.67</v>
      </c>
      <c r="V41" t="n">
        <v>0.77</v>
      </c>
      <c r="W41" t="n">
        <v>7.27</v>
      </c>
      <c r="X41" t="n">
        <v>0.73</v>
      </c>
      <c r="Y41" t="n">
        <v>0.5</v>
      </c>
      <c r="Z41" t="n">
        <v>10</v>
      </c>
      <c r="AA41" t="n">
        <v>1066.658751142927</v>
      </c>
      <c r="AB41" t="n">
        <v>1517.779054566537</v>
      </c>
      <c r="AC41" t="n">
        <v>1375.602174084981</v>
      </c>
      <c r="AD41" t="n">
        <v>1066658.751142927</v>
      </c>
      <c r="AE41" t="n">
        <v>1517779.054566537</v>
      </c>
      <c r="AF41" t="n">
        <v>5.042288821076778e-06</v>
      </c>
      <c r="AG41" t="n">
        <v>3.247916666666667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1.158</v>
      </c>
      <c r="E2" t="n">
        <v>86.34999999999999</v>
      </c>
      <c r="F2" t="n">
        <v>82.66</v>
      </c>
      <c r="G2" t="n">
        <v>26.95</v>
      </c>
      <c r="H2" t="n">
        <v>0.64</v>
      </c>
      <c r="I2" t="n">
        <v>184</v>
      </c>
      <c r="J2" t="n">
        <v>26.11</v>
      </c>
      <c r="K2" t="n">
        <v>12.1</v>
      </c>
      <c r="L2" t="n">
        <v>1</v>
      </c>
      <c r="M2" t="n">
        <v>180</v>
      </c>
      <c r="N2" t="n">
        <v>3.01</v>
      </c>
      <c r="O2" t="n">
        <v>3454.41</v>
      </c>
      <c r="P2" t="n">
        <v>253.08</v>
      </c>
      <c r="Q2" t="n">
        <v>1220.58</v>
      </c>
      <c r="R2" t="n">
        <v>428.71</v>
      </c>
      <c r="S2" t="n">
        <v>112.51</v>
      </c>
      <c r="T2" t="n">
        <v>142803.2</v>
      </c>
      <c r="U2" t="n">
        <v>0.26</v>
      </c>
      <c r="V2" t="n">
        <v>0.6899999999999999</v>
      </c>
      <c r="W2" t="n">
        <v>7.55</v>
      </c>
      <c r="X2" t="n">
        <v>8.460000000000001</v>
      </c>
      <c r="Y2" t="n">
        <v>0.5</v>
      </c>
      <c r="Z2" t="n">
        <v>10</v>
      </c>
      <c r="AA2" t="n">
        <v>435.0102237571137</v>
      </c>
      <c r="AB2" t="n">
        <v>618.9884116482341</v>
      </c>
      <c r="AC2" t="n">
        <v>561.0051095612708</v>
      </c>
      <c r="AD2" t="n">
        <v>435010.2237571137</v>
      </c>
      <c r="AE2" t="n">
        <v>618988.4116482341</v>
      </c>
      <c r="AF2" t="n">
        <v>1.104216862985935e-05</v>
      </c>
      <c r="AG2" t="n">
        <v>3.597916666666666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1.2063</v>
      </c>
      <c r="E3" t="n">
        <v>82.90000000000001</v>
      </c>
      <c r="F3" t="n">
        <v>79.89</v>
      </c>
      <c r="G3" t="n">
        <v>38.97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234.51</v>
      </c>
      <c r="Q3" t="n">
        <v>1220.74</v>
      </c>
      <c r="R3" t="n">
        <v>328.87</v>
      </c>
      <c r="S3" t="n">
        <v>112.51</v>
      </c>
      <c r="T3" t="n">
        <v>93190.89999999999</v>
      </c>
      <c r="U3" t="n">
        <v>0.34</v>
      </c>
      <c r="V3" t="n">
        <v>0.72</v>
      </c>
      <c r="W3" t="n">
        <v>7.62</v>
      </c>
      <c r="X3" t="n">
        <v>5.68</v>
      </c>
      <c r="Y3" t="n">
        <v>0.5</v>
      </c>
      <c r="Z3" t="n">
        <v>10</v>
      </c>
      <c r="AA3" t="n">
        <v>396.6658978470905</v>
      </c>
      <c r="AB3" t="n">
        <v>564.4271804528512</v>
      </c>
      <c r="AC3" t="n">
        <v>511.5548631454158</v>
      </c>
      <c r="AD3" t="n">
        <v>396665.8978470906</v>
      </c>
      <c r="AE3" t="n">
        <v>564427.1804528512</v>
      </c>
      <c r="AF3" t="n">
        <v>1.150273576701151e-05</v>
      </c>
      <c r="AG3" t="n">
        <v>3.454166666666667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0.804</v>
      </c>
      <c r="E2" t="n">
        <v>124.38</v>
      </c>
      <c r="F2" t="n">
        <v>107.92</v>
      </c>
      <c r="G2" t="n">
        <v>9.199999999999999</v>
      </c>
      <c r="H2" t="n">
        <v>0.18</v>
      </c>
      <c r="I2" t="n">
        <v>704</v>
      </c>
      <c r="J2" t="n">
        <v>98.70999999999999</v>
      </c>
      <c r="K2" t="n">
        <v>39.72</v>
      </c>
      <c r="L2" t="n">
        <v>1</v>
      </c>
      <c r="M2" t="n">
        <v>702</v>
      </c>
      <c r="N2" t="n">
        <v>12.99</v>
      </c>
      <c r="O2" t="n">
        <v>12407.75</v>
      </c>
      <c r="P2" t="n">
        <v>964.71</v>
      </c>
      <c r="Q2" t="n">
        <v>1220.84</v>
      </c>
      <c r="R2" t="n">
        <v>1286.01</v>
      </c>
      <c r="S2" t="n">
        <v>112.51</v>
      </c>
      <c r="T2" t="n">
        <v>568854.49</v>
      </c>
      <c r="U2" t="n">
        <v>0.09</v>
      </c>
      <c r="V2" t="n">
        <v>0.53</v>
      </c>
      <c r="W2" t="n">
        <v>8.4</v>
      </c>
      <c r="X2" t="n">
        <v>33.71</v>
      </c>
      <c r="Y2" t="n">
        <v>0.5</v>
      </c>
      <c r="Z2" t="n">
        <v>10</v>
      </c>
      <c r="AA2" t="n">
        <v>1859.829646573224</v>
      </c>
      <c r="AB2" t="n">
        <v>2646.404465913842</v>
      </c>
      <c r="AC2" t="n">
        <v>2398.504397505305</v>
      </c>
      <c r="AD2" t="n">
        <v>1859829.646573224</v>
      </c>
      <c r="AE2" t="n">
        <v>2646404.465913842</v>
      </c>
      <c r="AF2" t="n">
        <v>4.179427850481426e-06</v>
      </c>
      <c r="AG2" t="n">
        <v>5.1825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1.0543</v>
      </c>
      <c r="E3" t="n">
        <v>94.84999999999999</v>
      </c>
      <c r="F3" t="n">
        <v>87.13</v>
      </c>
      <c r="G3" t="n">
        <v>18.74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277</v>
      </c>
      <c r="N3" t="n">
        <v>13.24</v>
      </c>
      <c r="O3" t="n">
        <v>12561.45</v>
      </c>
      <c r="P3" t="n">
        <v>770.0599999999999</v>
      </c>
      <c r="Q3" t="n">
        <v>1220.67</v>
      </c>
      <c r="R3" t="n">
        <v>579.71</v>
      </c>
      <c r="S3" t="n">
        <v>112.51</v>
      </c>
      <c r="T3" t="n">
        <v>217828.47</v>
      </c>
      <c r="U3" t="n">
        <v>0.19</v>
      </c>
      <c r="V3" t="n">
        <v>0.66</v>
      </c>
      <c r="W3" t="n">
        <v>7.71</v>
      </c>
      <c r="X3" t="n">
        <v>12.92</v>
      </c>
      <c r="Y3" t="n">
        <v>0.5</v>
      </c>
      <c r="Z3" t="n">
        <v>10</v>
      </c>
      <c r="AA3" t="n">
        <v>1145.024292287952</v>
      </c>
      <c r="AB3" t="n">
        <v>1629.287610439954</v>
      </c>
      <c r="AC3" t="n">
        <v>1476.665244778334</v>
      </c>
      <c r="AD3" t="n">
        <v>1145024.292287952</v>
      </c>
      <c r="AE3" t="n">
        <v>1629287.610439954</v>
      </c>
      <c r="AF3" t="n">
        <v>5.48056067507782e-06</v>
      </c>
      <c r="AG3" t="n">
        <v>3.952083333333333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1.1402</v>
      </c>
      <c r="E4" t="n">
        <v>87.7</v>
      </c>
      <c r="F4" t="n">
        <v>82.16</v>
      </c>
      <c r="G4" t="n">
        <v>28.5</v>
      </c>
      <c r="H4" t="n">
        <v>0.52</v>
      </c>
      <c r="I4" t="n">
        <v>173</v>
      </c>
      <c r="J4" t="n">
        <v>101.2</v>
      </c>
      <c r="K4" t="n">
        <v>39.72</v>
      </c>
      <c r="L4" t="n">
        <v>3</v>
      </c>
      <c r="M4" t="n">
        <v>171</v>
      </c>
      <c r="N4" t="n">
        <v>13.49</v>
      </c>
      <c r="O4" t="n">
        <v>12715.54</v>
      </c>
      <c r="P4" t="n">
        <v>717.6900000000001</v>
      </c>
      <c r="Q4" t="n">
        <v>1220.59</v>
      </c>
      <c r="R4" t="n">
        <v>412.02</v>
      </c>
      <c r="S4" t="n">
        <v>112.51</v>
      </c>
      <c r="T4" t="n">
        <v>134513.86</v>
      </c>
      <c r="U4" t="n">
        <v>0.27</v>
      </c>
      <c r="V4" t="n">
        <v>0.7</v>
      </c>
      <c r="W4" t="n">
        <v>7.52</v>
      </c>
      <c r="X4" t="n">
        <v>7.96</v>
      </c>
      <c r="Y4" t="n">
        <v>0.5</v>
      </c>
      <c r="Z4" t="n">
        <v>10</v>
      </c>
      <c r="AA4" t="n">
        <v>993.5307028815928</v>
      </c>
      <c r="AB4" t="n">
        <v>1413.723076182207</v>
      </c>
      <c r="AC4" t="n">
        <v>1281.293565950377</v>
      </c>
      <c r="AD4" t="n">
        <v>993530.7028815928</v>
      </c>
      <c r="AE4" t="n">
        <v>1413723.076182207</v>
      </c>
      <c r="AF4" t="n">
        <v>5.927094073530997e-06</v>
      </c>
      <c r="AG4" t="n">
        <v>3.654166666666667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1.1838</v>
      </c>
      <c r="E5" t="n">
        <v>84.47</v>
      </c>
      <c r="F5" t="n">
        <v>79.92</v>
      </c>
      <c r="G5" t="n">
        <v>38.36</v>
      </c>
      <c r="H5" t="n">
        <v>0.6899999999999999</v>
      </c>
      <c r="I5" t="n">
        <v>125</v>
      </c>
      <c r="J5" t="n">
        <v>102.45</v>
      </c>
      <c r="K5" t="n">
        <v>39.72</v>
      </c>
      <c r="L5" t="n">
        <v>4</v>
      </c>
      <c r="M5" t="n">
        <v>123</v>
      </c>
      <c r="N5" t="n">
        <v>13.74</v>
      </c>
      <c r="O5" t="n">
        <v>12870.03</v>
      </c>
      <c r="P5" t="n">
        <v>689.34</v>
      </c>
      <c r="Q5" t="n">
        <v>1220.54</v>
      </c>
      <c r="R5" t="n">
        <v>335.81</v>
      </c>
      <c r="S5" t="n">
        <v>112.51</v>
      </c>
      <c r="T5" t="n">
        <v>96652.16</v>
      </c>
      <c r="U5" t="n">
        <v>0.34</v>
      </c>
      <c r="V5" t="n">
        <v>0.72</v>
      </c>
      <c r="W5" t="n">
        <v>7.45</v>
      </c>
      <c r="X5" t="n">
        <v>5.72</v>
      </c>
      <c r="Y5" t="n">
        <v>0.5</v>
      </c>
      <c r="Z5" t="n">
        <v>10</v>
      </c>
      <c r="AA5" t="n">
        <v>924.7745470847885</v>
      </c>
      <c r="AB5" t="n">
        <v>1315.887987847644</v>
      </c>
      <c r="AC5" t="n">
        <v>1192.623110385779</v>
      </c>
      <c r="AD5" t="n">
        <v>924774.5470847886</v>
      </c>
      <c r="AE5" t="n">
        <v>1315887.987847644</v>
      </c>
      <c r="AF5" t="n">
        <v>6.153739663432726e-06</v>
      </c>
      <c r="AG5" t="n">
        <v>3.519583333333333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1.212</v>
      </c>
      <c r="E6" t="n">
        <v>82.51000000000001</v>
      </c>
      <c r="F6" t="n">
        <v>78.53</v>
      </c>
      <c r="G6" t="n">
        <v>48.57</v>
      </c>
      <c r="H6" t="n">
        <v>0.85</v>
      </c>
      <c r="I6" t="n">
        <v>97</v>
      </c>
      <c r="J6" t="n">
        <v>103.71</v>
      </c>
      <c r="K6" t="n">
        <v>39.72</v>
      </c>
      <c r="L6" t="n">
        <v>5</v>
      </c>
      <c r="M6" t="n">
        <v>95</v>
      </c>
      <c r="N6" t="n">
        <v>14</v>
      </c>
      <c r="O6" t="n">
        <v>13024.91</v>
      </c>
      <c r="P6" t="n">
        <v>669.34</v>
      </c>
      <c r="Q6" t="n">
        <v>1220.55</v>
      </c>
      <c r="R6" t="n">
        <v>288.45</v>
      </c>
      <c r="S6" t="n">
        <v>112.51</v>
      </c>
      <c r="T6" t="n">
        <v>73107.84</v>
      </c>
      <c r="U6" t="n">
        <v>0.39</v>
      </c>
      <c r="V6" t="n">
        <v>0.73</v>
      </c>
      <c r="W6" t="n">
        <v>7.41</v>
      </c>
      <c r="X6" t="n">
        <v>4.33</v>
      </c>
      <c r="Y6" t="n">
        <v>0.5</v>
      </c>
      <c r="Z6" t="n">
        <v>10</v>
      </c>
      <c r="AA6" t="n">
        <v>881.7446217688366</v>
      </c>
      <c r="AB6" t="n">
        <v>1254.659484079091</v>
      </c>
      <c r="AC6" t="n">
        <v>1137.130143443996</v>
      </c>
      <c r="AD6" t="n">
        <v>881744.6217688366</v>
      </c>
      <c r="AE6" t="n">
        <v>1254659.484079092</v>
      </c>
      <c r="AF6" t="n">
        <v>6.300331535800357e-06</v>
      </c>
      <c r="AG6" t="n">
        <v>3.437916666666667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1.2273</v>
      </c>
      <c r="E7" t="n">
        <v>81.48</v>
      </c>
      <c r="F7" t="n">
        <v>77.84999999999999</v>
      </c>
      <c r="G7" t="n">
        <v>58.39</v>
      </c>
      <c r="H7" t="n">
        <v>1.01</v>
      </c>
      <c r="I7" t="n">
        <v>80</v>
      </c>
      <c r="J7" t="n">
        <v>104.97</v>
      </c>
      <c r="K7" t="n">
        <v>39.72</v>
      </c>
      <c r="L7" t="n">
        <v>6</v>
      </c>
      <c r="M7" t="n">
        <v>78</v>
      </c>
      <c r="N7" t="n">
        <v>14.25</v>
      </c>
      <c r="O7" t="n">
        <v>13180.19</v>
      </c>
      <c r="P7" t="n">
        <v>654.8</v>
      </c>
      <c r="Q7" t="n">
        <v>1220.56</v>
      </c>
      <c r="R7" t="n">
        <v>266.19</v>
      </c>
      <c r="S7" t="n">
        <v>112.51</v>
      </c>
      <c r="T7" t="n">
        <v>62063.74</v>
      </c>
      <c r="U7" t="n">
        <v>0.42</v>
      </c>
      <c r="V7" t="n">
        <v>0.74</v>
      </c>
      <c r="W7" t="n">
        <v>7.37</v>
      </c>
      <c r="X7" t="n">
        <v>3.65</v>
      </c>
      <c r="Y7" t="n">
        <v>0.5</v>
      </c>
      <c r="Z7" t="n">
        <v>10</v>
      </c>
      <c r="AA7" t="n">
        <v>856.6865762064024</v>
      </c>
      <c r="AB7" t="n">
        <v>1219.00367882527</v>
      </c>
      <c r="AC7" t="n">
        <v>1104.814370553115</v>
      </c>
      <c r="AD7" t="n">
        <v>856686.5762064024</v>
      </c>
      <c r="AE7" t="n">
        <v>1219003.67882527</v>
      </c>
      <c r="AF7" t="n">
        <v>6.379865423999818e-06</v>
      </c>
      <c r="AG7" t="n">
        <v>3.395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1.2415</v>
      </c>
      <c r="E8" t="n">
        <v>80.55</v>
      </c>
      <c r="F8" t="n">
        <v>77.18000000000001</v>
      </c>
      <c r="G8" t="n">
        <v>69.12</v>
      </c>
      <c r="H8" t="n">
        <v>1.16</v>
      </c>
      <c r="I8" t="n">
        <v>67</v>
      </c>
      <c r="J8" t="n">
        <v>106.23</v>
      </c>
      <c r="K8" t="n">
        <v>39.72</v>
      </c>
      <c r="L8" t="n">
        <v>7</v>
      </c>
      <c r="M8" t="n">
        <v>65</v>
      </c>
      <c r="N8" t="n">
        <v>14.52</v>
      </c>
      <c r="O8" t="n">
        <v>13335.87</v>
      </c>
      <c r="P8" t="n">
        <v>640.8099999999999</v>
      </c>
      <c r="Q8" t="n">
        <v>1220.55</v>
      </c>
      <c r="R8" t="n">
        <v>243.52</v>
      </c>
      <c r="S8" t="n">
        <v>112.51</v>
      </c>
      <c r="T8" t="n">
        <v>50794.7</v>
      </c>
      <c r="U8" t="n">
        <v>0.46</v>
      </c>
      <c r="V8" t="n">
        <v>0.74</v>
      </c>
      <c r="W8" t="n">
        <v>7.35</v>
      </c>
      <c r="X8" t="n">
        <v>2.98</v>
      </c>
      <c r="Y8" t="n">
        <v>0.5</v>
      </c>
      <c r="Z8" t="n">
        <v>10</v>
      </c>
      <c r="AA8" t="n">
        <v>833.4479863341871</v>
      </c>
      <c r="AB8" t="n">
        <v>1185.93682878732</v>
      </c>
      <c r="AC8" t="n">
        <v>1074.845034327602</v>
      </c>
      <c r="AD8" t="n">
        <v>833447.9863341871</v>
      </c>
      <c r="AE8" t="n">
        <v>1185936.82878732</v>
      </c>
      <c r="AF8" t="n">
        <v>6.453681189518271e-06</v>
      </c>
      <c r="AG8" t="n">
        <v>3.35625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1.2503</v>
      </c>
      <c r="E9" t="n">
        <v>79.98</v>
      </c>
      <c r="F9" t="n">
        <v>76.8</v>
      </c>
      <c r="G9" t="n">
        <v>79.45</v>
      </c>
      <c r="H9" t="n">
        <v>1.31</v>
      </c>
      <c r="I9" t="n">
        <v>58</v>
      </c>
      <c r="J9" t="n">
        <v>107.5</v>
      </c>
      <c r="K9" t="n">
        <v>39.72</v>
      </c>
      <c r="L9" t="n">
        <v>8</v>
      </c>
      <c r="M9" t="n">
        <v>56</v>
      </c>
      <c r="N9" t="n">
        <v>14.78</v>
      </c>
      <c r="O9" t="n">
        <v>13491.96</v>
      </c>
      <c r="P9" t="n">
        <v>629.52</v>
      </c>
      <c r="Q9" t="n">
        <v>1220.54</v>
      </c>
      <c r="R9" t="n">
        <v>230.37</v>
      </c>
      <c r="S9" t="n">
        <v>112.51</v>
      </c>
      <c r="T9" t="n">
        <v>44265.54</v>
      </c>
      <c r="U9" t="n">
        <v>0.49</v>
      </c>
      <c r="V9" t="n">
        <v>0.75</v>
      </c>
      <c r="W9" t="n">
        <v>7.34</v>
      </c>
      <c r="X9" t="n">
        <v>2.6</v>
      </c>
      <c r="Y9" t="n">
        <v>0.5</v>
      </c>
      <c r="Z9" t="n">
        <v>10</v>
      </c>
      <c r="AA9" t="n">
        <v>817.4316652158133</v>
      </c>
      <c r="AB9" t="n">
        <v>1163.146750237238</v>
      </c>
      <c r="AC9" t="n">
        <v>1054.189800282346</v>
      </c>
      <c r="AD9" t="n">
        <v>817431.6652158133</v>
      </c>
      <c r="AE9" t="n">
        <v>1163146.750237238</v>
      </c>
      <c r="AF9" t="n">
        <v>6.499426170966326e-06</v>
      </c>
      <c r="AG9" t="n">
        <v>3.3325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1.2577</v>
      </c>
      <c r="E10" t="n">
        <v>79.51000000000001</v>
      </c>
      <c r="F10" t="n">
        <v>76.47</v>
      </c>
      <c r="G10" t="n">
        <v>89.97</v>
      </c>
      <c r="H10" t="n">
        <v>1.46</v>
      </c>
      <c r="I10" t="n">
        <v>51</v>
      </c>
      <c r="J10" t="n">
        <v>108.77</v>
      </c>
      <c r="K10" t="n">
        <v>39.72</v>
      </c>
      <c r="L10" t="n">
        <v>9</v>
      </c>
      <c r="M10" t="n">
        <v>49</v>
      </c>
      <c r="N10" t="n">
        <v>15.05</v>
      </c>
      <c r="O10" t="n">
        <v>13648.58</v>
      </c>
      <c r="P10" t="n">
        <v>616.9299999999999</v>
      </c>
      <c r="Q10" t="n">
        <v>1220.54</v>
      </c>
      <c r="R10" t="n">
        <v>219.48</v>
      </c>
      <c r="S10" t="n">
        <v>112.51</v>
      </c>
      <c r="T10" t="n">
        <v>38852.86</v>
      </c>
      <c r="U10" t="n">
        <v>0.51</v>
      </c>
      <c r="V10" t="n">
        <v>0.75</v>
      </c>
      <c r="W10" t="n">
        <v>7.33</v>
      </c>
      <c r="X10" t="n">
        <v>2.28</v>
      </c>
      <c r="Y10" t="n">
        <v>0.5</v>
      </c>
      <c r="Z10" t="n">
        <v>10</v>
      </c>
      <c r="AA10" t="n">
        <v>801.7305578704508</v>
      </c>
      <c r="AB10" t="n">
        <v>1140.805198324073</v>
      </c>
      <c r="AC10" t="n">
        <v>1033.941077458219</v>
      </c>
      <c r="AD10" t="n">
        <v>801730.5578704508</v>
      </c>
      <c r="AE10" t="n">
        <v>1140805.198324073</v>
      </c>
      <c r="AF10" t="n">
        <v>6.537893541729464e-06</v>
      </c>
      <c r="AG10" t="n">
        <v>3.312916666666667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1.264</v>
      </c>
      <c r="E11" t="n">
        <v>79.11</v>
      </c>
      <c r="F11" t="n">
        <v>76.2</v>
      </c>
      <c r="G11" t="n">
        <v>101.6</v>
      </c>
      <c r="H11" t="n">
        <v>1.6</v>
      </c>
      <c r="I11" t="n">
        <v>45</v>
      </c>
      <c r="J11" t="n">
        <v>110.04</v>
      </c>
      <c r="K11" t="n">
        <v>39.72</v>
      </c>
      <c r="L11" t="n">
        <v>10</v>
      </c>
      <c r="M11" t="n">
        <v>43</v>
      </c>
      <c r="N11" t="n">
        <v>15.32</v>
      </c>
      <c r="O11" t="n">
        <v>13805.5</v>
      </c>
      <c r="P11" t="n">
        <v>607.05</v>
      </c>
      <c r="Q11" t="n">
        <v>1220.55</v>
      </c>
      <c r="R11" t="n">
        <v>210.27</v>
      </c>
      <c r="S11" t="n">
        <v>112.51</v>
      </c>
      <c r="T11" t="n">
        <v>34280.11</v>
      </c>
      <c r="U11" t="n">
        <v>0.54</v>
      </c>
      <c r="V11" t="n">
        <v>0.75</v>
      </c>
      <c r="W11" t="n">
        <v>7.31</v>
      </c>
      <c r="X11" t="n">
        <v>2</v>
      </c>
      <c r="Y11" t="n">
        <v>0.5</v>
      </c>
      <c r="Z11" t="n">
        <v>10</v>
      </c>
      <c r="AA11" t="n">
        <v>789.1865780330263</v>
      </c>
      <c r="AB11" t="n">
        <v>1122.956012876761</v>
      </c>
      <c r="AC11" t="n">
        <v>1017.763901845541</v>
      </c>
      <c r="AD11" t="n">
        <v>789186.5780330263</v>
      </c>
      <c r="AE11" t="n">
        <v>1122956.012876761</v>
      </c>
      <c r="AF11" t="n">
        <v>6.570642789811594e-06</v>
      </c>
      <c r="AG11" t="n">
        <v>3.29625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1.2692</v>
      </c>
      <c r="E12" t="n">
        <v>78.79000000000001</v>
      </c>
      <c r="F12" t="n">
        <v>75.98</v>
      </c>
      <c r="G12" t="n">
        <v>113.97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595.13</v>
      </c>
      <c r="Q12" t="n">
        <v>1220.54</v>
      </c>
      <c r="R12" t="n">
        <v>202.88</v>
      </c>
      <c r="S12" t="n">
        <v>112.51</v>
      </c>
      <c r="T12" t="n">
        <v>30609.62</v>
      </c>
      <c r="U12" t="n">
        <v>0.55</v>
      </c>
      <c r="V12" t="n">
        <v>0.76</v>
      </c>
      <c r="W12" t="n">
        <v>7.31</v>
      </c>
      <c r="X12" t="n">
        <v>1.78</v>
      </c>
      <c r="Y12" t="n">
        <v>0.5</v>
      </c>
      <c r="Z12" t="n">
        <v>10</v>
      </c>
      <c r="AA12" t="n">
        <v>776.0879810858304</v>
      </c>
      <c r="AB12" t="n">
        <v>1104.317646980114</v>
      </c>
      <c r="AC12" t="n">
        <v>1000.871471704487</v>
      </c>
      <c r="AD12" t="n">
        <v>776087.9810858304</v>
      </c>
      <c r="AE12" t="n">
        <v>1104317.646980114</v>
      </c>
      <c r="AF12" t="n">
        <v>6.597673915212719e-06</v>
      </c>
      <c r="AG12" t="n">
        <v>3.282916666666667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1.2736</v>
      </c>
      <c r="E13" t="n">
        <v>78.52</v>
      </c>
      <c r="F13" t="n">
        <v>75.79000000000001</v>
      </c>
      <c r="G13" t="n">
        <v>126.32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582.59</v>
      </c>
      <c r="Q13" t="n">
        <v>1220.54</v>
      </c>
      <c r="R13" t="n">
        <v>196.04</v>
      </c>
      <c r="S13" t="n">
        <v>112.51</v>
      </c>
      <c r="T13" t="n">
        <v>27209.86</v>
      </c>
      <c r="U13" t="n">
        <v>0.57</v>
      </c>
      <c r="V13" t="n">
        <v>0.76</v>
      </c>
      <c r="W13" t="n">
        <v>7.31</v>
      </c>
      <c r="X13" t="n">
        <v>1.59</v>
      </c>
      <c r="Y13" t="n">
        <v>0.5</v>
      </c>
      <c r="Z13" t="n">
        <v>10</v>
      </c>
      <c r="AA13" t="n">
        <v>763.2202033777094</v>
      </c>
      <c r="AB13" t="n">
        <v>1086.007720339304</v>
      </c>
      <c r="AC13" t="n">
        <v>984.2767145040542</v>
      </c>
      <c r="AD13" t="n">
        <v>763220.2033777094</v>
      </c>
      <c r="AE13" t="n">
        <v>1086007.720339304</v>
      </c>
      <c r="AF13" t="n">
        <v>6.620546405936746e-06</v>
      </c>
      <c r="AG13" t="n">
        <v>3.271666666666667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1.2768</v>
      </c>
      <c r="E14" t="n">
        <v>78.31999999999999</v>
      </c>
      <c r="F14" t="n">
        <v>75.66</v>
      </c>
      <c r="G14" t="n">
        <v>137.56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29</v>
      </c>
      <c r="N14" t="n">
        <v>16.16</v>
      </c>
      <c r="O14" t="n">
        <v>14278.75</v>
      </c>
      <c r="P14" t="n">
        <v>572.78</v>
      </c>
      <c r="Q14" t="n">
        <v>1220.54</v>
      </c>
      <c r="R14" t="n">
        <v>191.45</v>
      </c>
      <c r="S14" t="n">
        <v>112.51</v>
      </c>
      <c r="T14" t="n">
        <v>24930.1</v>
      </c>
      <c r="U14" t="n">
        <v>0.59</v>
      </c>
      <c r="V14" t="n">
        <v>0.76</v>
      </c>
      <c r="W14" t="n">
        <v>7.31</v>
      </c>
      <c r="X14" t="n">
        <v>1.46</v>
      </c>
      <c r="Y14" t="n">
        <v>0.5</v>
      </c>
      <c r="Z14" t="n">
        <v>10</v>
      </c>
      <c r="AA14" t="n">
        <v>753.4270738691667</v>
      </c>
      <c r="AB14" t="n">
        <v>1072.072798012181</v>
      </c>
      <c r="AC14" t="n">
        <v>971.6471361795785</v>
      </c>
      <c r="AD14" t="n">
        <v>753427.0738691668</v>
      </c>
      <c r="AE14" t="n">
        <v>1072072.798012181</v>
      </c>
      <c r="AF14" t="n">
        <v>6.637180944645129e-06</v>
      </c>
      <c r="AG14" t="n">
        <v>3.263333333333333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1.2799</v>
      </c>
      <c r="E15" t="n">
        <v>78.13</v>
      </c>
      <c r="F15" t="n">
        <v>75.52</v>
      </c>
      <c r="G15" t="n">
        <v>151.05</v>
      </c>
      <c r="H15" t="n">
        <v>2.14</v>
      </c>
      <c r="I15" t="n">
        <v>30</v>
      </c>
      <c r="J15" t="n">
        <v>115.16</v>
      </c>
      <c r="K15" t="n">
        <v>39.72</v>
      </c>
      <c r="L15" t="n">
        <v>14</v>
      </c>
      <c r="M15" t="n">
        <v>20</v>
      </c>
      <c r="N15" t="n">
        <v>16.45</v>
      </c>
      <c r="O15" t="n">
        <v>14437.35</v>
      </c>
      <c r="P15" t="n">
        <v>560.53</v>
      </c>
      <c r="Q15" t="n">
        <v>1220.55</v>
      </c>
      <c r="R15" t="n">
        <v>186.88</v>
      </c>
      <c r="S15" t="n">
        <v>112.51</v>
      </c>
      <c r="T15" t="n">
        <v>22661.68</v>
      </c>
      <c r="U15" t="n">
        <v>0.6</v>
      </c>
      <c r="V15" t="n">
        <v>0.76</v>
      </c>
      <c r="W15" t="n">
        <v>7.3</v>
      </c>
      <c r="X15" t="n">
        <v>1.33</v>
      </c>
      <c r="Y15" t="n">
        <v>0.5</v>
      </c>
      <c r="Z15" t="n">
        <v>10</v>
      </c>
      <c r="AA15" t="n">
        <v>741.8708993360256</v>
      </c>
      <c r="AB15" t="n">
        <v>1055.629188808653</v>
      </c>
      <c r="AC15" t="n">
        <v>956.743870449221</v>
      </c>
      <c r="AD15" t="n">
        <v>741870.8993360256</v>
      </c>
      <c r="AE15" t="n">
        <v>1055629.188808653</v>
      </c>
      <c r="AF15" t="n">
        <v>6.653295654018876e-06</v>
      </c>
      <c r="AG15" t="n">
        <v>3.255416666666667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1.2809</v>
      </c>
      <c r="E16" t="n">
        <v>78.06999999999999</v>
      </c>
      <c r="F16" t="n">
        <v>75.48999999999999</v>
      </c>
      <c r="G16" t="n">
        <v>156.18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11</v>
      </c>
      <c r="N16" t="n">
        <v>16.74</v>
      </c>
      <c r="O16" t="n">
        <v>14596.38</v>
      </c>
      <c r="P16" t="n">
        <v>559.9299999999999</v>
      </c>
      <c r="Q16" t="n">
        <v>1220.54</v>
      </c>
      <c r="R16" t="n">
        <v>184.77</v>
      </c>
      <c r="S16" t="n">
        <v>112.51</v>
      </c>
      <c r="T16" t="n">
        <v>21611.88</v>
      </c>
      <c r="U16" t="n">
        <v>0.61</v>
      </c>
      <c r="V16" t="n">
        <v>0.76</v>
      </c>
      <c r="W16" t="n">
        <v>7.33</v>
      </c>
      <c r="X16" t="n">
        <v>1.29</v>
      </c>
      <c r="Y16" t="n">
        <v>0.5</v>
      </c>
      <c r="Z16" t="n">
        <v>10</v>
      </c>
      <c r="AA16" t="n">
        <v>740.729141376962</v>
      </c>
      <c r="AB16" t="n">
        <v>1054.004548956597</v>
      </c>
      <c r="AC16" t="n">
        <v>955.2714175873439</v>
      </c>
      <c r="AD16" t="n">
        <v>740729.1413769621</v>
      </c>
      <c r="AE16" t="n">
        <v>1054004.548956597</v>
      </c>
      <c r="AF16" t="n">
        <v>6.658493947365246e-06</v>
      </c>
      <c r="AG16" t="n">
        <v>3.252916666666666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1.2808</v>
      </c>
      <c r="E17" t="n">
        <v>78.08</v>
      </c>
      <c r="F17" t="n">
        <v>75.48999999999999</v>
      </c>
      <c r="G17" t="n">
        <v>156.19</v>
      </c>
      <c r="H17" t="n">
        <v>2.4</v>
      </c>
      <c r="I17" t="n">
        <v>29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563.46</v>
      </c>
      <c r="Q17" t="n">
        <v>1220.54</v>
      </c>
      <c r="R17" t="n">
        <v>184.83</v>
      </c>
      <c r="S17" t="n">
        <v>112.51</v>
      </c>
      <c r="T17" t="n">
        <v>21641.88</v>
      </c>
      <c r="U17" t="n">
        <v>0.61</v>
      </c>
      <c r="V17" t="n">
        <v>0.76</v>
      </c>
      <c r="W17" t="n">
        <v>7.33</v>
      </c>
      <c r="X17" t="n">
        <v>1.29</v>
      </c>
      <c r="Y17" t="n">
        <v>0.5</v>
      </c>
      <c r="Z17" t="n">
        <v>10</v>
      </c>
      <c r="AA17" t="n">
        <v>743.4386467749475</v>
      </c>
      <c r="AB17" t="n">
        <v>1057.859981199468</v>
      </c>
      <c r="AC17" t="n">
        <v>958.7656949390928</v>
      </c>
      <c r="AD17" t="n">
        <v>743438.6467749475</v>
      </c>
      <c r="AE17" t="n">
        <v>1057859.981199468</v>
      </c>
      <c r="AF17" t="n">
        <v>6.657974118030609e-06</v>
      </c>
      <c r="AG17" t="n">
        <v>3.253333333333333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1.2807</v>
      </c>
      <c r="E18" t="n">
        <v>78.08</v>
      </c>
      <c r="F18" t="n">
        <v>75.5</v>
      </c>
      <c r="G18" t="n">
        <v>156.21</v>
      </c>
      <c r="H18" t="n">
        <v>2.52</v>
      </c>
      <c r="I18" t="n">
        <v>29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568.25</v>
      </c>
      <c r="Q18" t="n">
        <v>1220.54</v>
      </c>
      <c r="R18" t="n">
        <v>185.04</v>
      </c>
      <c r="S18" t="n">
        <v>112.51</v>
      </c>
      <c r="T18" t="n">
        <v>21744.9</v>
      </c>
      <c r="U18" t="n">
        <v>0.61</v>
      </c>
      <c r="V18" t="n">
        <v>0.76</v>
      </c>
      <c r="W18" t="n">
        <v>7.33</v>
      </c>
      <c r="X18" t="n">
        <v>1.3</v>
      </c>
      <c r="Y18" t="n">
        <v>0.5</v>
      </c>
      <c r="Z18" t="n">
        <v>10</v>
      </c>
      <c r="AA18" t="n">
        <v>747.128501078568</v>
      </c>
      <c r="AB18" t="n">
        <v>1063.110379764554</v>
      </c>
      <c r="AC18" t="n">
        <v>963.5242661284994</v>
      </c>
      <c r="AD18" t="n">
        <v>747128.5010785679</v>
      </c>
      <c r="AE18" t="n">
        <v>1063110.379764554</v>
      </c>
      <c r="AF18" t="n">
        <v>6.657454288695972e-06</v>
      </c>
      <c r="AG18" t="n">
        <v>3.253333333333333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0.6969</v>
      </c>
      <c r="E2" t="n">
        <v>143.49</v>
      </c>
      <c r="F2" t="n">
        <v>118.23</v>
      </c>
      <c r="G2" t="n">
        <v>7.84</v>
      </c>
      <c r="H2" t="n">
        <v>0.14</v>
      </c>
      <c r="I2" t="n">
        <v>905</v>
      </c>
      <c r="J2" t="n">
        <v>124.63</v>
      </c>
      <c r="K2" t="n">
        <v>45</v>
      </c>
      <c r="L2" t="n">
        <v>1</v>
      </c>
      <c r="M2" t="n">
        <v>903</v>
      </c>
      <c r="N2" t="n">
        <v>18.64</v>
      </c>
      <c r="O2" t="n">
        <v>15605.44</v>
      </c>
      <c r="P2" t="n">
        <v>1236.88</v>
      </c>
      <c r="Q2" t="n">
        <v>1220.9</v>
      </c>
      <c r="R2" t="n">
        <v>1636.02</v>
      </c>
      <c r="S2" t="n">
        <v>112.51</v>
      </c>
      <c r="T2" t="n">
        <v>742855.63</v>
      </c>
      <c r="U2" t="n">
        <v>0.07000000000000001</v>
      </c>
      <c r="V2" t="n">
        <v>0.49</v>
      </c>
      <c r="W2" t="n">
        <v>8.77</v>
      </c>
      <c r="X2" t="n">
        <v>44.01</v>
      </c>
      <c r="Y2" t="n">
        <v>0.5</v>
      </c>
      <c r="Z2" t="n">
        <v>10</v>
      </c>
      <c r="AA2" t="n">
        <v>2695.198156111486</v>
      </c>
      <c r="AB2" t="n">
        <v>3835.074061755131</v>
      </c>
      <c r="AC2" t="n">
        <v>3475.826208864056</v>
      </c>
      <c r="AD2" t="n">
        <v>2695198.156111486</v>
      </c>
      <c r="AE2" t="n">
        <v>3835074.061755131</v>
      </c>
      <c r="AF2" t="n">
        <v>3.225781586656949e-06</v>
      </c>
      <c r="AG2" t="n">
        <v>5.978750000000001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0.9921</v>
      </c>
      <c r="E3" t="n">
        <v>100.8</v>
      </c>
      <c r="F3" t="n">
        <v>90</v>
      </c>
      <c r="G3" t="n">
        <v>15.93</v>
      </c>
      <c r="H3" t="n">
        <v>0.28</v>
      </c>
      <c r="I3" t="n">
        <v>339</v>
      </c>
      <c r="J3" t="n">
        <v>125.95</v>
      </c>
      <c r="K3" t="n">
        <v>45</v>
      </c>
      <c r="L3" t="n">
        <v>2</v>
      </c>
      <c r="M3" t="n">
        <v>337</v>
      </c>
      <c r="N3" t="n">
        <v>18.95</v>
      </c>
      <c r="O3" t="n">
        <v>15767.7</v>
      </c>
      <c r="P3" t="n">
        <v>934.77</v>
      </c>
      <c r="Q3" t="n">
        <v>1220.66</v>
      </c>
      <c r="R3" t="n">
        <v>677.51</v>
      </c>
      <c r="S3" t="n">
        <v>112.51</v>
      </c>
      <c r="T3" t="n">
        <v>266430.15</v>
      </c>
      <c r="U3" t="n">
        <v>0.17</v>
      </c>
      <c r="V3" t="n">
        <v>0.64</v>
      </c>
      <c r="W3" t="n">
        <v>7.8</v>
      </c>
      <c r="X3" t="n">
        <v>15.8</v>
      </c>
      <c r="Y3" t="n">
        <v>0.5</v>
      </c>
      <c r="Z3" t="n">
        <v>10</v>
      </c>
      <c r="AA3" t="n">
        <v>1445.336379724144</v>
      </c>
      <c r="AB3" t="n">
        <v>2056.610215401857</v>
      </c>
      <c r="AC3" t="n">
        <v>1863.958706664412</v>
      </c>
      <c r="AD3" t="n">
        <v>1445336.379724144</v>
      </c>
      <c r="AE3" t="n">
        <v>2056610.215401857</v>
      </c>
      <c r="AF3" t="n">
        <v>4.592191006058774e-06</v>
      </c>
      <c r="AG3" t="n">
        <v>4.2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1.0957</v>
      </c>
      <c r="E4" t="n">
        <v>91.26000000000001</v>
      </c>
      <c r="F4" t="n">
        <v>83.79000000000001</v>
      </c>
      <c r="G4" t="n">
        <v>24.05</v>
      </c>
      <c r="H4" t="n">
        <v>0.42</v>
      </c>
      <c r="I4" t="n">
        <v>209</v>
      </c>
      <c r="J4" t="n">
        <v>127.27</v>
      </c>
      <c r="K4" t="n">
        <v>45</v>
      </c>
      <c r="L4" t="n">
        <v>3</v>
      </c>
      <c r="M4" t="n">
        <v>207</v>
      </c>
      <c r="N4" t="n">
        <v>19.27</v>
      </c>
      <c r="O4" t="n">
        <v>15930.42</v>
      </c>
      <c r="P4" t="n">
        <v>864.1900000000001</v>
      </c>
      <c r="Q4" t="n">
        <v>1220.6</v>
      </c>
      <c r="R4" t="n">
        <v>467.09</v>
      </c>
      <c r="S4" t="n">
        <v>112.51</v>
      </c>
      <c r="T4" t="n">
        <v>161871.42</v>
      </c>
      <c r="U4" t="n">
        <v>0.24</v>
      </c>
      <c r="V4" t="n">
        <v>0.68</v>
      </c>
      <c r="W4" t="n">
        <v>7.58</v>
      </c>
      <c r="X4" t="n">
        <v>9.59</v>
      </c>
      <c r="Y4" t="n">
        <v>0.5</v>
      </c>
      <c r="Z4" t="n">
        <v>10</v>
      </c>
      <c r="AA4" t="n">
        <v>1215.847057052158</v>
      </c>
      <c r="AB4" t="n">
        <v>1730.063335413311</v>
      </c>
      <c r="AC4" t="n">
        <v>1568.000874922426</v>
      </c>
      <c r="AD4" t="n">
        <v>1215847.057052158</v>
      </c>
      <c r="AE4" t="n">
        <v>1730063.335413311</v>
      </c>
      <c r="AF4" t="n">
        <v>5.071730355144238e-06</v>
      </c>
      <c r="AG4" t="n">
        <v>3.8025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1.1492</v>
      </c>
      <c r="E5" t="n">
        <v>87.02</v>
      </c>
      <c r="F5" t="n">
        <v>81.05</v>
      </c>
      <c r="G5" t="n">
        <v>32.42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148</v>
      </c>
      <c r="N5" t="n">
        <v>19.59</v>
      </c>
      <c r="O5" t="n">
        <v>16093.6</v>
      </c>
      <c r="P5" t="n">
        <v>829.73</v>
      </c>
      <c r="Q5" t="n">
        <v>1220.57</v>
      </c>
      <c r="R5" t="n">
        <v>374.2</v>
      </c>
      <c r="S5" t="n">
        <v>112.51</v>
      </c>
      <c r="T5" t="n">
        <v>115719.09</v>
      </c>
      <c r="U5" t="n">
        <v>0.3</v>
      </c>
      <c r="V5" t="n">
        <v>0.71</v>
      </c>
      <c r="W5" t="n">
        <v>7.49</v>
      </c>
      <c r="X5" t="n">
        <v>6.85</v>
      </c>
      <c r="Y5" t="n">
        <v>0.5</v>
      </c>
      <c r="Z5" t="n">
        <v>10</v>
      </c>
      <c r="AA5" t="n">
        <v>1117.475821665816</v>
      </c>
      <c r="AB5" t="n">
        <v>1590.088108583509</v>
      </c>
      <c r="AC5" t="n">
        <v>1441.137728560123</v>
      </c>
      <c r="AD5" t="n">
        <v>1117475.821665816</v>
      </c>
      <c r="AE5" t="n">
        <v>1590088.108583509</v>
      </c>
      <c r="AF5" t="n">
        <v>5.31936891861984e-06</v>
      </c>
      <c r="AG5" t="n">
        <v>3.625833333333333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1.1815</v>
      </c>
      <c r="E6" t="n">
        <v>84.64</v>
      </c>
      <c r="F6" t="n">
        <v>79.52</v>
      </c>
      <c r="G6" t="n">
        <v>40.78</v>
      </c>
      <c r="H6" t="n">
        <v>0.68</v>
      </c>
      <c r="I6" t="n">
        <v>117</v>
      </c>
      <c r="J6" t="n">
        <v>129.92</v>
      </c>
      <c r="K6" t="n">
        <v>45</v>
      </c>
      <c r="L6" t="n">
        <v>5</v>
      </c>
      <c r="M6" t="n">
        <v>115</v>
      </c>
      <c r="N6" t="n">
        <v>19.92</v>
      </c>
      <c r="O6" t="n">
        <v>16257.24</v>
      </c>
      <c r="P6" t="n">
        <v>807.96</v>
      </c>
      <c r="Q6" t="n">
        <v>1220.57</v>
      </c>
      <c r="R6" t="n">
        <v>322.77</v>
      </c>
      <c r="S6" t="n">
        <v>112.51</v>
      </c>
      <c r="T6" t="n">
        <v>90172.56</v>
      </c>
      <c r="U6" t="n">
        <v>0.35</v>
      </c>
      <c r="V6" t="n">
        <v>0.72</v>
      </c>
      <c r="W6" t="n">
        <v>7.43</v>
      </c>
      <c r="X6" t="n">
        <v>5.32</v>
      </c>
      <c r="Y6" t="n">
        <v>0.5</v>
      </c>
      <c r="Z6" t="n">
        <v>10</v>
      </c>
      <c r="AA6" t="n">
        <v>1062.1846525391</v>
      </c>
      <c r="AB6" t="n">
        <v>1511.412732496167</v>
      </c>
      <c r="AC6" t="n">
        <v>1369.832212736142</v>
      </c>
      <c r="AD6" t="n">
        <v>1062184.6525391</v>
      </c>
      <c r="AE6" t="n">
        <v>1511412.732496167</v>
      </c>
      <c r="AF6" t="n">
        <v>5.468877808344362e-06</v>
      </c>
      <c r="AG6" t="n">
        <v>3.526666666666667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1.203</v>
      </c>
      <c r="E7" t="n">
        <v>83.12</v>
      </c>
      <c r="F7" t="n">
        <v>78.54000000000001</v>
      </c>
      <c r="G7" t="n">
        <v>49.09</v>
      </c>
      <c r="H7" t="n">
        <v>0.8100000000000001</v>
      </c>
      <c r="I7" t="n">
        <v>96</v>
      </c>
      <c r="J7" t="n">
        <v>131.25</v>
      </c>
      <c r="K7" t="n">
        <v>45</v>
      </c>
      <c r="L7" t="n">
        <v>6</v>
      </c>
      <c r="M7" t="n">
        <v>94</v>
      </c>
      <c r="N7" t="n">
        <v>20.25</v>
      </c>
      <c r="O7" t="n">
        <v>16421.36</v>
      </c>
      <c r="P7" t="n">
        <v>792</v>
      </c>
      <c r="Q7" t="n">
        <v>1220.55</v>
      </c>
      <c r="R7" t="n">
        <v>288.8</v>
      </c>
      <c r="S7" t="n">
        <v>112.51</v>
      </c>
      <c r="T7" t="n">
        <v>73290.06</v>
      </c>
      <c r="U7" t="n">
        <v>0.39</v>
      </c>
      <c r="V7" t="n">
        <v>0.73</v>
      </c>
      <c r="W7" t="n">
        <v>7.41</v>
      </c>
      <c r="X7" t="n">
        <v>4.34</v>
      </c>
      <c r="Y7" t="n">
        <v>0.5</v>
      </c>
      <c r="Z7" t="n">
        <v>10</v>
      </c>
      <c r="AA7" t="n">
        <v>1025.91217885405</v>
      </c>
      <c r="AB7" t="n">
        <v>1459.799598719788</v>
      </c>
      <c r="AC7" t="n">
        <v>1323.053902796688</v>
      </c>
      <c r="AD7" t="n">
        <v>1025912.17885405</v>
      </c>
      <c r="AE7" t="n">
        <v>1459799.598719788</v>
      </c>
      <c r="AF7" t="n">
        <v>5.568396109554183e-06</v>
      </c>
      <c r="AG7" t="n">
        <v>3.463333333333333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1.2185</v>
      </c>
      <c r="E8" t="n">
        <v>82.06999999999999</v>
      </c>
      <c r="F8" t="n">
        <v>77.87</v>
      </c>
      <c r="G8" t="n">
        <v>57.68</v>
      </c>
      <c r="H8" t="n">
        <v>0.93</v>
      </c>
      <c r="I8" t="n">
        <v>81</v>
      </c>
      <c r="J8" t="n">
        <v>132.58</v>
      </c>
      <c r="K8" t="n">
        <v>45</v>
      </c>
      <c r="L8" t="n">
        <v>7</v>
      </c>
      <c r="M8" t="n">
        <v>79</v>
      </c>
      <c r="N8" t="n">
        <v>20.59</v>
      </c>
      <c r="O8" t="n">
        <v>16585.95</v>
      </c>
      <c r="P8" t="n">
        <v>779.89</v>
      </c>
      <c r="Q8" t="n">
        <v>1220.57</v>
      </c>
      <c r="R8" t="n">
        <v>266.46</v>
      </c>
      <c r="S8" t="n">
        <v>112.51</v>
      </c>
      <c r="T8" t="n">
        <v>62195.95</v>
      </c>
      <c r="U8" t="n">
        <v>0.42</v>
      </c>
      <c r="V8" t="n">
        <v>0.74</v>
      </c>
      <c r="W8" t="n">
        <v>7.38</v>
      </c>
      <c r="X8" t="n">
        <v>3.67</v>
      </c>
      <c r="Y8" t="n">
        <v>0.5</v>
      </c>
      <c r="Z8" t="n">
        <v>10</v>
      </c>
      <c r="AA8" t="n">
        <v>1000.326922427466</v>
      </c>
      <c r="AB8" t="n">
        <v>1423.393610142492</v>
      </c>
      <c r="AC8" t="n">
        <v>1290.058219475083</v>
      </c>
      <c r="AD8" t="n">
        <v>1000326.922427466</v>
      </c>
      <c r="AE8" t="n">
        <v>1423393.610142492</v>
      </c>
      <c r="AF8" t="n">
        <v>5.64014186158917e-06</v>
      </c>
      <c r="AG8" t="n">
        <v>3.419583333333333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1.2306</v>
      </c>
      <c r="E9" t="n">
        <v>81.26000000000001</v>
      </c>
      <c r="F9" t="n">
        <v>77.34</v>
      </c>
      <c r="G9" t="n">
        <v>66.29000000000001</v>
      </c>
      <c r="H9" t="n">
        <v>1.06</v>
      </c>
      <c r="I9" t="n">
        <v>70</v>
      </c>
      <c r="J9" t="n">
        <v>133.92</v>
      </c>
      <c r="K9" t="n">
        <v>45</v>
      </c>
      <c r="L9" t="n">
        <v>8</v>
      </c>
      <c r="M9" t="n">
        <v>68</v>
      </c>
      <c r="N9" t="n">
        <v>20.93</v>
      </c>
      <c r="O9" t="n">
        <v>16751.02</v>
      </c>
      <c r="P9" t="n">
        <v>768.0700000000001</v>
      </c>
      <c r="Q9" t="n">
        <v>1220.56</v>
      </c>
      <c r="R9" t="n">
        <v>248.82</v>
      </c>
      <c r="S9" t="n">
        <v>112.51</v>
      </c>
      <c r="T9" t="n">
        <v>53428.33</v>
      </c>
      <c r="U9" t="n">
        <v>0.45</v>
      </c>
      <c r="V9" t="n">
        <v>0.74</v>
      </c>
      <c r="W9" t="n">
        <v>7.36</v>
      </c>
      <c r="X9" t="n">
        <v>3.14</v>
      </c>
      <c r="Y9" t="n">
        <v>0.5</v>
      </c>
      <c r="Z9" t="n">
        <v>10</v>
      </c>
      <c r="AA9" t="n">
        <v>978.9182521289982</v>
      </c>
      <c r="AB9" t="n">
        <v>1392.930604677699</v>
      </c>
      <c r="AC9" t="n">
        <v>1262.4488145222</v>
      </c>
      <c r="AD9" t="n">
        <v>978918.2521289983</v>
      </c>
      <c r="AE9" t="n">
        <v>1392930.604677699</v>
      </c>
      <c r="AF9" t="n">
        <v>5.696149835758419e-06</v>
      </c>
      <c r="AG9" t="n">
        <v>3.385833333333334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1.2392</v>
      </c>
      <c r="E10" t="n">
        <v>80.69</v>
      </c>
      <c r="F10" t="n">
        <v>76.98</v>
      </c>
      <c r="G10" t="n">
        <v>74.48999999999999</v>
      </c>
      <c r="H10" t="n">
        <v>1.18</v>
      </c>
      <c r="I10" t="n">
        <v>62</v>
      </c>
      <c r="J10" t="n">
        <v>135.27</v>
      </c>
      <c r="K10" t="n">
        <v>45</v>
      </c>
      <c r="L10" t="n">
        <v>9</v>
      </c>
      <c r="M10" t="n">
        <v>60</v>
      </c>
      <c r="N10" t="n">
        <v>21.27</v>
      </c>
      <c r="O10" t="n">
        <v>16916.71</v>
      </c>
      <c r="P10" t="n">
        <v>758.1799999999999</v>
      </c>
      <c r="Q10" t="n">
        <v>1220.55</v>
      </c>
      <c r="R10" t="n">
        <v>236.31</v>
      </c>
      <c r="S10" t="n">
        <v>112.51</v>
      </c>
      <c r="T10" t="n">
        <v>47215.89</v>
      </c>
      <c r="U10" t="n">
        <v>0.48</v>
      </c>
      <c r="V10" t="n">
        <v>0.75</v>
      </c>
      <c r="W10" t="n">
        <v>7.35</v>
      </c>
      <c r="X10" t="n">
        <v>2.78</v>
      </c>
      <c r="Y10" t="n">
        <v>0.5</v>
      </c>
      <c r="Z10" t="n">
        <v>10</v>
      </c>
      <c r="AA10" t="n">
        <v>962.8728883975077</v>
      </c>
      <c r="AB10" t="n">
        <v>1370.099200567937</v>
      </c>
      <c r="AC10" t="n">
        <v>1241.756126059866</v>
      </c>
      <c r="AD10" t="n">
        <v>962872.8883975077</v>
      </c>
      <c r="AE10" t="n">
        <v>1370099.200567937</v>
      </c>
      <c r="AF10" t="n">
        <v>5.735957156242348e-06</v>
      </c>
      <c r="AG10" t="n">
        <v>3.362083333333333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1.2467</v>
      </c>
      <c r="E11" t="n">
        <v>80.20999999999999</v>
      </c>
      <c r="F11" t="n">
        <v>76.68000000000001</v>
      </c>
      <c r="G11" t="n">
        <v>83.65000000000001</v>
      </c>
      <c r="H11" t="n">
        <v>1.29</v>
      </c>
      <c r="I11" t="n">
        <v>55</v>
      </c>
      <c r="J11" t="n">
        <v>136.61</v>
      </c>
      <c r="K11" t="n">
        <v>45</v>
      </c>
      <c r="L11" t="n">
        <v>10</v>
      </c>
      <c r="M11" t="n">
        <v>53</v>
      </c>
      <c r="N11" t="n">
        <v>21.61</v>
      </c>
      <c r="O11" t="n">
        <v>17082.76</v>
      </c>
      <c r="P11" t="n">
        <v>748.17</v>
      </c>
      <c r="Q11" t="n">
        <v>1220.55</v>
      </c>
      <c r="R11" t="n">
        <v>225.7</v>
      </c>
      <c r="S11" t="n">
        <v>112.51</v>
      </c>
      <c r="T11" t="n">
        <v>41945.64</v>
      </c>
      <c r="U11" t="n">
        <v>0.5</v>
      </c>
      <c r="V11" t="n">
        <v>0.75</v>
      </c>
      <c r="W11" t="n">
        <v>7.35</v>
      </c>
      <c r="X11" t="n">
        <v>2.48</v>
      </c>
      <c r="Y11" t="n">
        <v>0.5</v>
      </c>
      <c r="Z11" t="n">
        <v>10</v>
      </c>
      <c r="AA11" t="n">
        <v>948.0578576161193</v>
      </c>
      <c r="AB11" t="n">
        <v>1349.018472182542</v>
      </c>
      <c r="AC11" t="n">
        <v>1222.650120010437</v>
      </c>
      <c r="AD11" t="n">
        <v>948057.8576161193</v>
      </c>
      <c r="AE11" t="n">
        <v>1349018.472182542</v>
      </c>
      <c r="AF11" t="n">
        <v>5.770672842710889e-06</v>
      </c>
      <c r="AG11" t="n">
        <v>3.342083333333333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1.2518</v>
      </c>
      <c r="E12" t="n">
        <v>79.88</v>
      </c>
      <c r="F12" t="n">
        <v>76.47</v>
      </c>
      <c r="G12" t="n">
        <v>91.77</v>
      </c>
      <c r="H12" t="n">
        <v>1.41</v>
      </c>
      <c r="I12" t="n">
        <v>50</v>
      </c>
      <c r="J12" t="n">
        <v>137.96</v>
      </c>
      <c r="K12" t="n">
        <v>45</v>
      </c>
      <c r="L12" t="n">
        <v>11</v>
      </c>
      <c r="M12" t="n">
        <v>48</v>
      </c>
      <c r="N12" t="n">
        <v>21.96</v>
      </c>
      <c r="O12" t="n">
        <v>17249.3</v>
      </c>
      <c r="P12" t="n">
        <v>741.84</v>
      </c>
      <c r="Q12" t="n">
        <v>1220.55</v>
      </c>
      <c r="R12" t="n">
        <v>219.17</v>
      </c>
      <c r="S12" t="n">
        <v>112.51</v>
      </c>
      <c r="T12" t="n">
        <v>38703.41</v>
      </c>
      <c r="U12" t="n">
        <v>0.51</v>
      </c>
      <c r="V12" t="n">
        <v>0.75</v>
      </c>
      <c r="W12" t="n">
        <v>7.33</v>
      </c>
      <c r="X12" t="n">
        <v>2.27</v>
      </c>
      <c r="Y12" t="n">
        <v>0.5</v>
      </c>
      <c r="Z12" t="n">
        <v>10</v>
      </c>
      <c r="AA12" t="n">
        <v>938.422259585347</v>
      </c>
      <c r="AB12" t="n">
        <v>1335.307705872644</v>
      </c>
      <c r="AC12" t="n">
        <v>1210.22370004666</v>
      </c>
      <c r="AD12" t="n">
        <v>938422.259585347</v>
      </c>
      <c r="AE12" t="n">
        <v>1335307.705872644</v>
      </c>
      <c r="AF12" t="n">
        <v>5.794279509509499e-06</v>
      </c>
      <c r="AG12" t="n">
        <v>3.328333333333333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1.258</v>
      </c>
      <c r="E13" t="n">
        <v>79.48999999999999</v>
      </c>
      <c r="F13" t="n">
        <v>76.20999999999999</v>
      </c>
      <c r="G13" t="n">
        <v>101.61</v>
      </c>
      <c r="H13" t="n">
        <v>1.52</v>
      </c>
      <c r="I13" t="n">
        <v>45</v>
      </c>
      <c r="J13" t="n">
        <v>139.32</v>
      </c>
      <c r="K13" t="n">
        <v>45</v>
      </c>
      <c r="L13" t="n">
        <v>12</v>
      </c>
      <c r="M13" t="n">
        <v>43</v>
      </c>
      <c r="N13" t="n">
        <v>22.32</v>
      </c>
      <c r="O13" t="n">
        <v>17416.34</v>
      </c>
      <c r="P13" t="n">
        <v>732.59</v>
      </c>
      <c r="Q13" t="n">
        <v>1220.54</v>
      </c>
      <c r="R13" t="n">
        <v>210.08</v>
      </c>
      <c r="S13" t="n">
        <v>112.51</v>
      </c>
      <c r="T13" t="n">
        <v>34186.4</v>
      </c>
      <c r="U13" t="n">
        <v>0.54</v>
      </c>
      <c r="V13" t="n">
        <v>0.75</v>
      </c>
      <c r="W13" t="n">
        <v>7.32</v>
      </c>
      <c r="X13" t="n">
        <v>2.01</v>
      </c>
      <c r="Y13" t="n">
        <v>0.5</v>
      </c>
      <c r="Z13" t="n">
        <v>10</v>
      </c>
      <c r="AA13" t="n">
        <v>925.6079433436132</v>
      </c>
      <c r="AB13" t="n">
        <v>1317.073851071888</v>
      </c>
      <c r="AC13" t="n">
        <v>1193.697888710416</v>
      </c>
      <c r="AD13" t="n">
        <v>925607.9433436132</v>
      </c>
      <c r="AE13" t="n">
        <v>1317073.851071888</v>
      </c>
      <c r="AF13" t="n">
        <v>5.822977810323493e-06</v>
      </c>
      <c r="AG13" t="n">
        <v>3.312083333333333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1.2621</v>
      </c>
      <c r="E14" t="n">
        <v>79.23</v>
      </c>
      <c r="F14" t="n">
        <v>76.05</v>
      </c>
      <c r="G14" t="n">
        <v>111.3</v>
      </c>
      <c r="H14" t="n">
        <v>1.63</v>
      </c>
      <c r="I14" t="n">
        <v>41</v>
      </c>
      <c r="J14" t="n">
        <v>140.67</v>
      </c>
      <c r="K14" t="n">
        <v>45</v>
      </c>
      <c r="L14" t="n">
        <v>13</v>
      </c>
      <c r="M14" t="n">
        <v>39</v>
      </c>
      <c r="N14" t="n">
        <v>22.68</v>
      </c>
      <c r="O14" t="n">
        <v>17583.88</v>
      </c>
      <c r="P14" t="n">
        <v>724.5599999999999</v>
      </c>
      <c r="Q14" t="n">
        <v>1220.54</v>
      </c>
      <c r="R14" t="n">
        <v>204.95</v>
      </c>
      <c r="S14" t="n">
        <v>112.51</v>
      </c>
      <c r="T14" t="n">
        <v>31639.39</v>
      </c>
      <c r="U14" t="n">
        <v>0.55</v>
      </c>
      <c r="V14" t="n">
        <v>0.75</v>
      </c>
      <c r="W14" t="n">
        <v>7.32</v>
      </c>
      <c r="X14" t="n">
        <v>1.85</v>
      </c>
      <c r="Y14" t="n">
        <v>0.5</v>
      </c>
      <c r="Z14" t="n">
        <v>10</v>
      </c>
      <c r="AA14" t="n">
        <v>915.7954862807994</v>
      </c>
      <c r="AB14" t="n">
        <v>1303.111427018446</v>
      </c>
      <c r="AC14" t="n">
        <v>1181.043384864403</v>
      </c>
      <c r="AD14" t="n">
        <v>915795.4862807994</v>
      </c>
      <c r="AE14" t="n">
        <v>1303111.427018446</v>
      </c>
      <c r="AF14" t="n">
        <v>5.841955718926296e-06</v>
      </c>
      <c r="AG14" t="n">
        <v>3.30125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1.266</v>
      </c>
      <c r="E15" t="n">
        <v>78.98999999999999</v>
      </c>
      <c r="F15" t="n">
        <v>75.89</v>
      </c>
      <c r="G15" t="n">
        <v>119.82</v>
      </c>
      <c r="H15" t="n">
        <v>1.74</v>
      </c>
      <c r="I15" t="n">
        <v>38</v>
      </c>
      <c r="J15" t="n">
        <v>142.04</v>
      </c>
      <c r="K15" t="n">
        <v>45</v>
      </c>
      <c r="L15" t="n">
        <v>14</v>
      </c>
      <c r="M15" t="n">
        <v>36</v>
      </c>
      <c r="N15" t="n">
        <v>23.04</v>
      </c>
      <c r="O15" t="n">
        <v>17751.93</v>
      </c>
      <c r="P15" t="n">
        <v>717.16</v>
      </c>
      <c r="Q15" t="n">
        <v>1220.55</v>
      </c>
      <c r="R15" t="n">
        <v>199.3</v>
      </c>
      <c r="S15" t="n">
        <v>112.51</v>
      </c>
      <c r="T15" t="n">
        <v>28829.16</v>
      </c>
      <c r="U15" t="n">
        <v>0.5600000000000001</v>
      </c>
      <c r="V15" t="n">
        <v>0.76</v>
      </c>
      <c r="W15" t="n">
        <v>7.32</v>
      </c>
      <c r="X15" t="n">
        <v>1.69</v>
      </c>
      <c r="Y15" t="n">
        <v>0.5</v>
      </c>
      <c r="Z15" t="n">
        <v>10</v>
      </c>
      <c r="AA15" t="n">
        <v>906.6703696172651</v>
      </c>
      <c r="AB15" t="n">
        <v>1290.127039155366</v>
      </c>
      <c r="AC15" t="n">
        <v>1169.275300359694</v>
      </c>
      <c r="AD15" t="n">
        <v>906670.3696172651</v>
      </c>
      <c r="AE15" t="n">
        <v>1290127.039155366</v>
      </c>
      <c r="AF15" t="n">
        <v>5.860007875889938e-06</v>
      </c>
      <c r="AG15" t="n">
        <v>3.29125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1.2691</v>
      </c>
      <c r="E16" t="n">
        <v>78.8</v>
      </c>
      <c r="F16" t="n">
        <v>75.77</v>
      </c>
      <c r="G16" t="n">
        <v>129.89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710.97</v>
      </c>
      <c r="Q16" t="n">
        <v>1220.55</v>
      </c>
      <c r="R16" t="n">
        <v>195.03</v>
      </c>
      <c r="S16" t="n">
        <v>112.51</v>
      </c>
      <c r="T16" t="n">
        <v>26711.58</v>
      </c>
      <c r="U16" t="n">
        <v>0.58</v>
      </c>
      <c r="V16" t="n">
        <v>0.76</v>
      </c>
      <c r="W16" t="n">
        <v>7.32</v>
      </c>
      <c r="X16" t="n">
        <v>1.57</v>
      </c>
      <c r="Y16" t="n">
        <v>0.5</v>
      </c>
      <c r="Z16" t="n">
        <v>10</v>
      </c>
      <c r="AA16" t="n">
        <v>899.2545352919788</v>
      </c>
      <c r="AB16" t="n">
        <v>1279.574837714188</v>
      </c>
      <c r="AC16" t="n">
        <v>1159.711568932387</v>
      </c>
      <c r="AD16" t="n">
        <v>899254.5352919787</v>
      </c>
      <c r="AE16" t="n">
        <v>1279574.837714188</v>
      </c>
      <c r="AF16" t="n">
        <v>5.874357026296936e-06</v>
      </c>
      <c r="AG16" t="n">
        <v>3.283333333333333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1.2718</v>
      </c>
      <c r="E17" t="n">
        <v>78.63</v>
      </c>
      <c r="F17" t="n">
        <v>75.65000000000001</v>
      </c>
      <c r="G17" t="n">
        <v>137.55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702.22</v>
      </c>
      <c r="Q17" t="n">
        <v>1220.54</v>
      </c>
      <c r="R17" t="n">
        <v>191.8</v>
      </c>
      <c r="S17" t="n">
        <v>112.51</v>
      </c>
      <c r="T17" t="n">
        <v>25106.88</v>
      </c>
      <c r="U17" t="n">
        <v>0.59</v>
      </c>
      <c r="V17" t="n">
        <v>0.76</v>
      </c>
      <c r="W17" t="n">
        <v>7.3</v>
      </c>
      <c r="X17" t="n">
        <v>1.46</v>
      </c>
      <c r="Y17" t="n">
        <v>0.5</v>
      </c>
      <c r="Z17" t="n">
        <v>10</v>
      </c>
      <c r="AA17" t="n">
        <v>890.2168919450766</v>
      </c>
      <c r="AB17" t="n">
        <v>1266.714918119592</v>
      </c>
      <c r="AC17" t="n">
        <v>1148.05629321906</v>
      </c>
      <c r="AD17" t="n">
        <v>890216.8919450765</v>
      </c>
      <c r="AE17" t="n">
        <v>1266714.918119592</v>
      </c>
      <c r="AF17" t="n">
        <v>5.886854673425612e-06</v>
      </c>
      <c r="AG17" t="n">
        <v>3.27625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1.274</v>
      </c>
      <c r="E18" t="n">
        <v>78.48999999999999</v>
      </c>
      <c r="F18" t="n">
        <v>75.56999999999999</v>
      </c>
      <c r="G18" t="n">
        <v>146.27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691.9299999999999</v>
      </c>
      <c r="Q18" t="n">
        <v>1220.54</v>
      </c>
      <c r="R18" t="n">
        <v>188.88</v>
      </c>
      <c r="S18" t="n">
        <v>112.51</v>
      </c>
      <c r="T18" t="n">
        <v>23655.58</v>
      </c>
      <c r="U18" t="n">
        <v>0.6</v>
      </c>
      <c r="V18" t="n">
        <v>0.76</v>
      </c>
      <c r="W18" t="n">
        <v>7.29</v>
      </c>
      <c r="X18" t="n">
        <v>1.37</v>
      </c>
      <c r="Y18" t="n">
        <v>0.5</v>
      </c>
      <c r="Z18" t="n">
        <v>10</v>
      </c>
      <c r="AA18" t="n">
        <v>880.5712338859915</v>
      </c>
      <c r="AB18" t="n">
        <v>1252.989837109471</v>
      </c>
      <c r="AC18" t="n">
        <v>1135.616899474491</v>
      </c>
      <c r="AD18" t="n">
        <v>880571.2338859915</v>
      </c>
      <c r="AE18" t="n">
        <v>1252989.837109471</v>
      </c>
      <c r="AF18" t="n">
        <v>5.897037941456384e-06</v>
      </c>
      <c r="AG18" t="n">
        <v>3.270416666666666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1.2761</v>
      </c>
      <c r="E19" t="n">
        <v>78.37</v>
      </c>
      <c r="F19" t="n">
        <v>75.48999999999999</v>
      </c>
      <c r="G19" t="n">
        <v>156.19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688.97</v>
      </c>
      <c r="Q19" t="n">
        <v>1220.54</v>
      </c>
      <c r="R19" t="n">
        <v>185.87</v>
      </c>
      <c r="S19" t="n">
        <v>112.51</v>
      </c>
      <c r="T19" t="n">
        <v>22162.34</v>
      </c>
      <c r="U19" t="n">
        <v>0.61</v>
      </c>
      <c r="V19" t="n">
        <v>0.76</v>
      </c>
      <c r="W19" t="n">
        <v>7.3</v>
      </c>
      <c r="X19" t="n">
        <v>1.29</v>
      </c>
      <c r="Y19" t="n">
        <v>0.5</v>
      </c>
      <c r="Z19" t="n">
        <v>10</v>
      </c>
      <c r="AA19" t="n">
        <v>876.5558878812434</v>
      </c>
      <c r="AB19" t="n">
        <v>1247.276287151424</v>
      </c>
      <c r="AC19" t="n">
        <v>1130.438562271598</v>
      </c>
      <c r="AD19" t="n">
        <v>876555.8878812434</v>
      </c>
      <c r="AE19" t="n">
        <v>1247276.287151424</v>
      </c>
      <c r="AF19" t="n">
        <v>5.906758333667576e-06</v>
      </c>
      <c r="AG19" t="n">
        <v>3.265416666666667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1.2785</v>
      </c>
      <c r="E20" t="n">
        <v>78.22</v>
      </c>
      <c r="F20" t="n">
        <v>75.40000000000001</v>
      </c>
      <c r="G20" t="n">
        <v>167.55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680.01</v>
      </c>
      <c r="Q20" t="n">
        <v>1220.54</v>
      </c>
      <c r="R20" t="n">
        <v>183.18</v>
      </c>
      <c r="S20" t="n">
        <v>112.51</v>
      </c>
      <c r="T20" t="n">
        <v>20826.25</v>
      </c>
      <c r="U20" t="n">
        <v>0.61</v>
      </c>
      <c r="V20" t="n">
        <v>0.76</v>
      </c>
      <c r="W20" t="n">
        <v>7.29</v>
      </c>
      <c r="X20" t="n">
        <v>1.2</v>
      </c>
      <c r="Y20" t="n">
        <v>0.5</v>
      </c>
      <c r="Z20" t="n">
        <v>10</v>
      </c>
      <c r="AA20" t="n">
        <v>867.7889751758818</v>
      </c>
      <c r="AB20" t="n">
        <v>1234.801597881633</v>
      </c>
      <c r="AC20" t="n">
        <v>1119.132430704602</v>
      </c>
      <c r="AD20" t="n">
        <v>867788.9751758818</v>
      </c>
      <c r="AE20" t="n">
        <v>1234801.597881633</v>
      </c>
      <c r="AF20" t="n">
        <v>5.917867353337509e-06</v>
      </c>
      <c r="AG20" t="n">
        <v>3.259166666666667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1.2812</v>
      </c>
      <c r="E21" t="n">
        <v>78.05</v>
      </c>
      <c r="F21" t="n">
        <v>75.28</v>
      </c>
      <c r="G21" t="n">
        <v>180.68</v>
      </c>
      <c r="H21" t="n">
        <v>2.36</v>
      </c>
      <c r="I21" t="n">
        <v>25</v>
      </c>
      <c r="J21" t="n">
        <v>150.3</v>
      </c>
      <c r="K21" t="n">
        <v>45</v>
      </c>
      <c r="L21" t="n">
        <v>20</v>
      </c>
      <c r="M21" t="n">
        <v>23</v>
      </c>
      <c r="N21" t="n">
        <v>25.3</v>
      </c>
      <c r="O21" t="n">
        <v>18771.1</v>
      </c>
      <c r="P21" t="n">
        <v>667.89</v>
      </c>
      <c r="Q21" t="n">
        <v>1220.54</v>
      </c>
      <c r="R21" t="n">
        <v>179.1</v>
      </c>
      <c r="S21" t="n">
        <v>112.51</v>
      </c>
      <c r="T21" t="n">
        <v>18793.68</v>
      </c>
      <c r="U21" t="n">
        <v>0.63</v>
      </c>
      <c r="V21" t="n">
        <v>0.76</v>
      </c>
      <c r="W21" t="n">
        <v>7.28</v>
      </c>
      <c r="X21" t="n">
        <v>1.08</v>
      </c>
      <c r="Y21" t="n">
        <v>0.5</v>
      </c>
      <c r="Z21" t="n">
        <v>10</v>
      </c>
      <c r="AA21" t="n">
        <v>856.3536296755085</v>
      </c>
      <c r="AB21" t="n">
        <v>1218.529919743146</v>
      </c>
      <c r="AC21" t="n">
        <v>1104.384990518253</v>
      </c>
      <c r="AD21" t="n">
        <v>856353.6296755085</v>
      </c>
      <c r="AE21" t="n">
        <v>1218529.919743146</v>
      </c>
      <c r="AF21" t="n">
        <v>5.930365000466184e-06</v>
      </c>
      <c r="AG21" t="n">
        <v>3.252083333333333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1.282</v>
      </c>
      <c r="E22" t="n">
        <v>78</v>
      </c>
      <c r="F22" t="n">
        <v>75.25</v>
      </c>
      <c r="G22" t="n">
        <v>188.14</v>
      </c>
      <c r="H22" t="n">
        <v>2.45</v>
      </c>
      <c r="I22" t="n">
        <v>24</v>
      </c>
      <c r="J22" t="n">
        <v>151.69</v>
      </c>
      <c r="K22" t="n">
        <v>45</v>
      </c>
      <c r="L22" t="n">
        <v>21</v>
      </c>
      <c r="M22" t="n">
        <v>18</v>
      </c>
      <c r="N22" t="n">
        <v>25.7</v>
      </c>
      <c r="O22" t="n">
        <v>18942.82</v>
      </c>
      <c r="P22" t="n">
        <v>665.03</v>
      </c>
      <c r="Q22" t="n">
        <v>1220.54</v>
      </c>
      <c r="R22" t="n">
        <v>177.78</v>
      </c>
      <c r="S22" t="n">
        <v>112.51</v>
      </c>
      <c r="T22" t="n">
        <v>18139.47</v>
      </c>
      <c r="U22" t="n">
        <v>0.63</v>
      </c>
      <c r="V22" t="n">
        <v>0.76</v>
      </c>
      <c r="W22" t="n">
        <v>7.3</v>
      </c>
      <c r="X22" t="n">
        <v>1.06</v>
      </c>
      <c r="Y22" t="n">
        <v>0.5</v>
      </c>
      <c r="Z22" t="n">
        <v>10</v>
      </c>
      <c r="AA22" t="n">
        <v>853.5467791685276</v>
      </c>
      <c r="AB22" t="n">
        <v>1214.535972377852</v>
      </c>
      <c r="AC22" t="n">
        <v>1100.7651733503</v>
      </c>
      <c r="AD22" t="n">
        <v>853546.7791685276</v>
      </c>
      <c r="AE22" t="n">
        <v>1214535.972377852</v>
      </c>
      <c r="AF22" t="n">
        <v>5.934068007022829e-06</v>
      </c>
      <c r="AG22" t="n">
        <v>3.25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1.2832</v>
      </c>
      <c r="E23" t="n">
        <v>77.93000000000001</v>
      </c>
      <c r="F23" t="n">
        <v>75.20999999999999</v>
      </c>
      <c r="G23" t="n">
        <v>196.19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15</v>
      </c>
      <c r="N23" t="n">
        <v>26.09</v>
      </c>
      <c r="O23" t="n">
        <v>19115.09</v>
      </c>
      <c r="P23" t="n">
        <v>659.41</v>
      </c>
      <c r="Q23" t="n">
        <v>1220.54</v>
      </c>
      <c r="R23" t="n">
        <v>176.34</v>
      </c>
      <c r="S23" t="n">
        <v>112.51</v>
      </c>
      <c r="T23" t="n">
        <v>17427.35</v>
      </c>
      <c r="U23" t="n">
        <v>0.64</v>
      </c>
      <c r="V23" t="n">
        <v>0.76</v>
      </c>
      <c r="W23" t="n">
        <v>7.29</v>
      </c>
      <c r="X23" t="n">
        <v>1.01</v>
      </c>
      <c r="Y23" t="n">
        <v>0.5</v>
      </c>
      <c r="Z23" t="n">
        <v>10</v>
      </c>
      <c r="AA23" t="n">
        <v>848.3697223516953</v>
      </c>
      <c r="AB23" t="n">
        <v>1207.169391086066</v>
      </c>
      <c r="AC23" t="n">
        <v>1094.088651355834</v>
      </c>
      <c r="AD23" t="n">
        <v>848369.7223516953</v>
      </c>
      <c r="AE23" t="n">
        <v>1207169.391086066</v>
      </c>
      <c r="AF23" t="n">
        <v>5.939622516857795e-06</v>
      </c>
      <c r="AG23" t="n">
        <v>3.247083333333334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1.2842</v>
      </c>
      <c r="E24" t="n">
        <v>77.87</v>
      </c>
      <c r="F24" t="n">
        <v>75.17</v>
      </c>
      <c r="G24" t="n">
        <v>205.02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656.3099999999999</v>
      </c>
      <c r="Q24" t="n">
        <v>1220.62</v>
      </c>
      <c r="R24" t="n">
        <v>174.65</v>
      </c>
      <c r="S24" t="n">
        <v>112.51</v>
      </c>
      <c r="T24" t="n">
        <v>16584.28</v>
      </c>
      <c r="U24" t="n">
        <v>0.64</v>
      </c>
      <c r="V24" t="n">
        <v>0.76</v>
      </c>
      <c r="W24" t="n">
        <v>7.3</v>
      </c>
      <c r="X24" t="n">
        <v>0.97</v>
      </c>
      <c r="Y24" t="n">
        <v>0.5</v>
      </c>
      <c r="Z24" t="n">
        <v>10</v>
      </c>
      <c r="AA24" t="n">
        <v>845.2193764031058</v>
      </c>
      <c r="AB24" t="n">
        <v>1202.686674293761</v>
      </c>
      <c r="AC24" t="n">
        <v>1090.025849891583</v>
      </c>
      <c r="AD24" t="n">
        <v>845219.3764031058</v>
      </c>
      <c r="AE24" t="n">
        <v>1202686.674293761</v>
      </c>
      <c r="AF24" t="n">
        <v>5.944251275053601e-06</v>
      </c>
      <c r="AG24" t="n">
        <v>3.244583333333333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1.2842</v>
      </c>
      <c r="E25" t="n">
        <v>77.87</v>
      </c>
      <c r="F25" t="n">
        <v>75.18000000000001</v>
      </c>
      <c r="G25" t="n">
        <v>205.03</v>
      </c>
      <c r="H25" t="n">
        <v>2.73</v>
      </c>
      <c r="I25" t="n">
        <v>22</v>
      </c>
      <c r="J25" t="n">
        <v>155.9</v>
      </c>
      <c r="K25" t="n">
        <v>45</v>
      </c>
      <c r="L25" t="n">
        <v>24</v>
      </c>
      <c r="M25" t="n">
        <v>5</v>
      </c>
      <c r="N25" t="n">
        <v>26.9</v>
      </c>
      <c r="O25" t="n">
        <v>19461.27</v>
      </c>
      <c r="P25" t="n">
        <v>660.38</v>
      </c>
      <c r="Q25" t="n">
        <v>1220.55</v>
      </c>
      <c r="R25" t="n">
        <v>174.67</v>
      </c>
      <c r="S25" t="n">
        <v>112.51</v>
      </c>
      <c r="T25" t="n">
        <v>16593.8</v>
      </c>
      <c r="U25" t="n">
        <v>0.64</v>
      </c>
      <c r="V25" t="n">
        <v>0.76</v>
      </c>
      <c r="W25" t="n">
        <v>7.3</v>
      </c>
      <c r="X25" t="n">
        <v>0.98</v>
      </c>
      <c r="Y25" t="n">
        <v>0.5</v>
      </c>
      <c r="Z25" t="n">
        <v>10</v>
      </c>
      <c r="AA25" t="n">
        <v>848.3094477583232</v>
      </c>
      <c r="AB25" t="n">
        <v>1207.083624653977</v>
      </c>
      <c r="AC25" t="n">
        <v>1094.010919033668</v>
      </c>
      <c r="AD25" t="n">
        <v>848309.4477583233</v>
      </c>
      <c r="AE25" t="n">
        <v>1207083.624653977</v>
      </c>
      <c r="AF25" t="n">
        <v>5.944251275053601e-06</v>
      </c>
      <c r="AG25" t="n">
        <v>3.244583333333333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1.2846</v>
      </c>
      <c r="E26" t="n">
        <v>77.84999999999999</v>
      </c>
      <c r="F26" t="n">
        <v>75.15000000000001</v>
      </c>
      <c r="G26" t="n">
        <v>204.96</v>
      </c>
      <c r="H26" t="n">
        <v>2.81</v>
      </c>
      <c r="I26" t="n">
        <v>22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663.09</v>
      </c>
      <c r="Q26" t="n">
        <v>1220.55</v>
      </c>
      <c r="R26" t="n">
        <v>173.65</v>
      </c>
      <c r="S26" t="n">
        <v>112.51</v>
      </c>
      <c r="T26" t="n">
        <v>16084.78</v>
      </c>
      <c r="U26" t="n">
        <v>0.65</v>
      </c>
      <c r="V26" t="n">
        <v>0.76</v>
      </c>
      <c r="W26" t="n">
        <v>7.31</v>
      </c>
      <c r="X26" t="n">
        <v>0.95</v>
      </c>
      <c r="Y26" t="n">
        <v>0.5</v>
      </c>
      <c r="Z26" t="n">
        <v>10</v>
      </c>
      <c r="AA26" t="n">
        <v>849.9485937779957</v>
      </c>
      <c r="AB26" t="n">
        <v>1209.416012114699</v>
      </c>
      <c r="AC26" t="n">
        <v>1096.12482174706</v>
      </c>
      <c r="AD26" t="n">
        <v>849948.5937779957</v>
      </c>
      <c r="AE26" t="n">
        <v>1209416.012114699</v>
      </c>
      <c r="AF26" t="n">
        <v>5.946102778331924e-06</v>
      </c>
      <c r="AG26" t="n">
        <v>3.24375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1.2844</v>
      </c>
      <c r="E27" t="n">
        <v>77.86</v>
      </c>
      <c r="F27" t="n">
        <v>75.16</v>
      </c>
      <c r="G27" t="n">
        <v>204.98</v>
      </c>
      <c r="H27" t="n">
        <v>2.9</v>
      </c>
      <c r="I27" t="n">
        <v>22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668.03</v>
      </c>
      <c r="Q27" t="n">
        <v>1220.55</v>
      </c>
      <c r="R27" t="n">
        <v>173.84</v>
      </c>
      <c r="S27" t="n">
        <v>112.51</v>
      </c>
      <c r="T27" t="n">
        <v>16178.87</v>
      </c>
      <c r="U27" t="n">
        <v>0.65</v>
      </c>
      <c r="V27" t="n">
        <v>0.76</v>
      </c>
      <c r="W27" t="n">
        <v>7.31</v>
      </c>
      <c r="X27" t="n">
        <v>0.96</v>
      </c>
      <c r="Y27" t="n">
        <v>0.5</v>
      </c>
      <c r="Z27" t="n">
        <v>10</v>
      </c>
      <c r="AA27" t="n">
        <v>853.8207186998309</v>
      </c>
      <c r="AB27" t="n">
        <v>1214.925768723107</v>
      </c>
      <c r="AC27" t="n">
        <v>1101.118455798342</v>
      </c>
      <c r="AD27" t="n">
        <v>853820.7186998309</v>
      </c>
      <c r="AE27" t="n">
        <v>1214925.768723107</v>
      </c>
      <c r="AF27" t="n">
        <v>5.945177026692763e-06</v>
      </c>
      <c r="AG27" t="n">
        <v>3.244166666666667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2024-09-25T21:50:39Z</dcterms:created>
  <dcterms:modified xmlns:dcterms="http://purl.org/dc/terms/" xmlns:xsi="http://www.w3.org/2001/XMLSchema-instance" xsi:type="dcterms:W3CDTF">2024-09-25T21:50:39Z</dcterms:modified>
</cp:coreProperties>
</file>