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gráficos!$A$7:$A$406</f>
              <numCache>
                <formatCode>General</formatCode>
                <ptCount val="4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</numCache>
            </numRef>
          </xVal>
          <yVal>
            <numRef>
              <f>gráficos!$B$7:$B$406</f>
              <numCache>
                <formatCode>General</formatCode>
                <ptCount val="40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0.9698</v>
      </c>
      <c r="E2" t="n">
        <v>103.11</v>
      </c>
      <c r="F2" t="n">
        <v>71.86</v>
      </c>
      <c r="G2" t="n">
        <v>5.83</v>
      </c>
      <c r="H2" t="n">
        <v>0.09</v>
      </c>
      <c r="I2" t="n">
        <v>739</v>
      </c>
      <c r="J2" t="n">
        <v>194.77</v>
      </c>
      <c r="K2" t="n">
        <v>54.38</v>
      </c>
      <c r="L2" t="n">
        <v>1</v>
      </c>
      <c r="M2" t="n">
        <v>737</v>
      </c>
      <c r="N2" t="n">
        <v>39.4</v>
      </c>
      <c r="O2" t="n">
        <v>24256.19</v>
      </c>
      <c r="P2" t="n">
        <v>1011.69</v>
      </c>
      <c r="Q2" t="n">
        <v>798.63</v>
      </c>
      <c r="R2" t="n">
        <v>1102.58</v>
      </c>
      <c r="S2" t="n">
        <v>102.58</v>
      </c>
      <c r="T2" t="n">
        <v>492316.07</v>
      </c>
      <c r="U2" t="n">
        <v>0.09</v>
      </c>
      <c r="V2" t="n">
        <v>0.52</v>
      </c>
      <c r="W2" t="n">
        <v>13.51</v>
      </c>
      <c r="X2" t="n">
        <v>29.59</v>
      </c>
      <c r="Y2" t="n">
        <v>1</v>
      </c>
      <c r="Z2" t="n">
        <v>10</v>
      </c>
      <c r="AA2" t="n">
        <v>2390.373393244124</v>
      </c>
      <c r="AB2" t="n">
        <v>3401.330242658765</v>
      </c>
      <c r="AC2" t="n">
        <v>3082.713035540364</v>
      </c>
      <c r="AD2" t="n">
        <v>2390373.393244124</v>
      </c>
      <c r="AE2" t="n">
        <v>3401330.242658765</v>
      </c>
      <c r="AF2" t="n">
        <v>2.337975517327407e-06</v>
      </c>
      <c r="AG2" t="n">
        <v>4.29625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1.5289</v>
      </c>
      <c r="E3" t="n">
        <v>65.41</v>
      </c>
      <c r="F3" t="n">
        <v>52.47</v>
      </c>
      <c r="G3" t="n">
        <v>11.75</v>
      </c>
      <c r="H3" t="n">
        <v>0.18</v>
      </c>
      <c r="I3" t="n">
        <v>268</v>
      </c>
      <c r="J3" t="n">
        <v>196.32</v>
      </c>
      <c r="K3" t="n">
        <v>54.38</v>
      </c>
      <c r="L3" t="n">
        <v>2</v>
      </c>
      <c r="M3" t="n">
        <v>266</v>
      </c>
      <c r="N3" t="n">
        <v>39.95</v>
      </c>
      <c r="O3" t="n">
        <v>24447.22</v>
      </c>
      <c r="P3" t="n">
        <v>738.24</v>
      </c>
      <c r="Q3" t="n">
        <v>796.92</v>
      </c>
      <c r="R3" t="n">
        <v>453.09</v>
      </c>
      <c r="S3" t="n">
        <v>102.58</v>
      </c>
      <c r="T3" t="n">
        <v>169926.66</v>
      </c>
      <c r="U3" t="n">
        <v>0.23</v>
      </c>
      <c r="V3" t="n">
        <v>0.72</v>
      </c>
      <c r="W3" t="n">
        <v>12.72</v>
      </c>
      <c r="X3" t="n">
        <v>10.24</v>
      </c>
      <c r="Y3" t="n">
        <v>1</v>
      </c>
      <c r="Z3" t="n">
        <v>10</v>
      </c>
      <c r="AA3" t="n">
        <v>1114.888424896872</v>
      </c>
      <c r="AB3" t="n">
        <v>1586.406428179586</v>
      </c>
      <c r="AC3" t="n">
        <v>1437.800926966581</v>
      </c>
      <c r="AD3" t="n">
        <v>1114888.424896872</v>
      </c>
      <c r="AE3" t="n">
        <v>1586406.428179586</v>
      </c>
      <c r="AF3" t="n">
        <v>3.685843234112056e-06</v>
      </c>
      <c r="AG3" t="n">
        <v>2.725416666666666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1.7452</v>
      </c>
      <c r="E4" t="n">
        <v>57.3</v>
      </c>
      <c r="F4" t="n">
        <v>48.41</v>
      </c>
      <c r="G4" t="n">
        <v>17.71</v>
      </c>
      <c r="H4" t="n">
        <v>0.27</v>
      </c>
      <c r="I4" t="n">
        <v>164</v>
      </c>
      <c r="J4" t="n">
        <v>197.88</v>
      </c>
      <c r="K4" t="n">
        <v>54.38</v>
      </c>
      <c r="L4" t="n">
        <v>3</v>
      </c>
      <c r="M4" t="n">
        <v>162</v>
      </c>
      <c r="N4" t="n">
        <v>40.5</v>
      </c>
      <c r="O4" t="n">
        <v>24639</v>
      </c>
      <c r="P4" t="n">
        <v>679.65</v>
      </c>
      <c r="Q4" t="n">
        <v>796.99</v>
      </c>
      <c r="R4" t="n">
        <v>317.43</v>
      </c>
      <c r="S4" t="n">
        <v>102.58</v>
      </c>
      <c r="T4" t="n">
        <v>102617.47</v>
      </c>
      <c r="U4" t="n">
        <v>0.32</v>
      </c>
      <c r="V4" t="n">
        <v>0.78</v>
      </c>
      <c r="W4" t="n">
        <v>12.54</v>
      </c>
      <c r="X4" t="n">
        <v>6.18</v>
      </c>
      <c r="Y4" t="n">
        <v>1</v>
      </c>
      <c r="Z4" t="n">
        <v>10</v>
      </c>
      <c r="AA4" t="n">
        <v>901.9569652777967</v>
      </c>
      <c r="AB4" t="n">
        <v>1283.420202151982</v>
      </c>
      <c r="AC4" t="n">
        <v>1163.196721573586</v>
      </c>
      <c r="AD4" t="n">
        <v>901956.9652777967</v>
      </c>
      <c r="AE4" t="n">
        <v>1283420.202151982</v>
      </c>
      <c r="AF4" t="n">
        <v>4.207295187502362e-06</v>
      </c>
      <c r="AG4" t="n">
        <v>2.3875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1.8579</v>
      </c>
      <c r="E5" t="n">
        <v>53.82</v>
      </c>
      <c r="F5" t="n">
        <v>46.68</v>
      </c>
      <c r="G5" t="n">
        <v>23.54</v>
      </c>
      <c r="H5" t="n">
        <v>0.36</v>
      </c>
      <c r="I5" t="n">
        <v>119</v>
      </c>
      <c r="J5" t="n">
        <v>199.44</v>
      </c>
      <c r="K5" t="n">
        <v>54.38</v>
      </c>
      <c r="L5" t="n">
        <v>4</v>
      </c>
      <c r="M5" t="n">
        <v>117</v>
      </c>
      <c r="N5" t="n">
        <v>41.06</v>
      </c>
      <c r="O5" t="n">
        <v>24831.54</v>
      </c>
      <c r="P5" t="n">
        <v>653.87</v>
      </c>
      <c r="Q5" t="n">
        <v>796.73</v>
      </c>
      <c r="R5" t="n">
        <v>259.71</v>
      </c>
      <c r="S5" t="n">
        <v>102.58</v>
      </c>
      <c r="T5" t="n">
        <v>73984.2</v>
      </c>
      <c r="U5" t="n">
        <v>0.39</v>
      </c>
      <c r="V5" t="n">
        <v>0.8100000000000001</v>
      </c>
      <c r="W5" t="n">
        <v>12.48</v>
      </c>
      <c r="X5" t="n">
        <v>4.46</v>
      </c>
      <c r="Y5" t="n">
        <v>1</v>
      </c>
      <c r="Z5" t="n">
        <v>10</v>
      </c>
      <c r="AA5" t="n">
        <v>816.7203001801478</v>
      </c>
      <c r="AB5" t="n">
        <v>1162.134528708913</v>
      </c>
      <c r="AC5" t="n">
        <v>1053.272397890455</v>
      </c>
      <c r="AD5" t="n">
        <v>816720.3001801478</v>
      </c>
      <c r="AE5" t="n">
        <v>1162134.528708912</v>
      </c>
      <c r="AF5" t="n">
        <v>4.478990218233234e-06</v>
      </c>
      <c r="AG5" t="n">
        <v>2.2425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1.931</v>
      </c>
      <c r="E6" t="n">
        <v>51.79</v>
      </c>
      <c r="F6" t="n">
        <v>45.65</v>
      </c>
      <c r="G6" t="n">
        <v>29.45</v>
      </c>
      <c r="H6" t="n">
        <v>0.44</v>
      </c>
      <c r="I6" t="n">
        <v>93</v>
      </c>
      <c r="J6" t="n">
        <v>201.01</v>
      </c>
      <c r="K6" t="n">
        <v>54.38</v>
      </c>
      <c r="L6" t="n">
        <v>5</v>
      </c>
      <c r="M6" t="n">
        <v>91</v>
      </c>
      <c r="N6" t="n">
        <v>41.63</v>
      </c>
      <c r="O6" t="n">
        <v>25024.84</v>
      </c>
      <c r="P6" t="n">
        <v>637.9299999999999</v>
      </c>
      <c r="Q6" t="n">
        <v>796.58</v>
      </c>
      <c r="R6" t="n">
        <v>226.2</v>
      </c>
      <c r="S6" t="n">
        <v>102.58</v>
      </c>
      <c r="T6" t="n">
        <v>57358.47</v>
      </c>
      <c r="U6" t="n">
        <v>0.45</v>
      </c>
      <c r="V6" t="n">
        <v>0.82</v>
      </c>
      <c r="W6" t="n">
        <v>12.42</v>
      </c>
      <c r="X6" t="n">
        <v>3.43</v>
      </c>
      <c r="Y6" t="n">
        <v>1</v>
      </c>
      <c r="Z6" t="n">
        <v>10</v>
      </c>
      <c r="AA6" t="n">
        <v>767.866082556596</v>
      </c>
      <c r="AB6" t="n">
        <v>1092.618473872433</v>
      </c>
      <c r="AC6" t="n">
        <v>990.2682103710922</v>
      </c>
      <c r="AD6" t="n">
        <v>767866.082556596</v>
      </c>
      <c r="AE6" t="n">
        <v>1092618.473872433</v>
      </c>
      <c r="AF6" t="n">
        <v>4.655218317136753e-06</v>
      </c>
      <c r="AG6" t="n">
        <v>2.157916666666666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1.9796</v>
      </c>
      <c r="E7" t="n">
        <v>50.51</v>
      </c>
      <c r="F7" t="n">
        <v>45.04</v>
      </c>
      <c r="G7" t="n">
        <v>35.56</v>
      </c>
      <c r="H7" t="n">
        <v>0.53</v>
      </c>
      <c r="I7" t="n">
        <v>76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627.6</v>
      </c>
      <c r="Q7" t="n">
        <v>796.5</v>
      </c>
      <c r="R7" t="n">
        <v>205.31</v>
      </c>
      <c r="S7" t="n">
        <v>102.58</v>
      </c>
      <c r="T7" t="n">
        <v>46994.8</v>
      </c>
      <c r="U7" t="n">
        <v>0.5</v>
      </c>
      <c r="V7" t="n">
        <v>0.84</v>
      </c>
      <c r="W7" t="n">
        <v>12.4</v>
      </c>
      <c r="X7" t="n">
        <v>2.82</v>
      </c>
      <c r="Y7" t="n">
        <v>1</v>
      </c>
      <c r="Z7" t="n">
        <v>10</v>
      </c>
      <c r="AA7" t="n">
        <v>737.9761790971161</v>
      </c>
      <c r="AB7" t="n">
        <v>1050.087280681355</v>
      </c>
      <c r="AC7" t="n">
        <v>951.7210966498626</v>
      </c>
      <c r="AD7" t="n">
        <v>737976.1790971161</v>
      </c>
      <c r="AE7" t="n">
        <v>1050087.280681354</v>
      </c>
      <c r="AF7" t="n">
        <v>4.772382278924866e-06</v>
      </c>
      <c r="AG7" t="n">
        <v>2.104583333333333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2.014</v>
      </c>
      <c r="E8" t="n">
        <v>49.65</v>
      </c>
      <c r="F8" t="n">
        <v>44.61</v>
      </c>
      <c r="G8" t="n">
        <v>41.18</v>
      </c>
      <c r="H8" t="n">
        <v>0.61</v>
      </c>
      <c r="I8" t="n">
        <v>65</v>
      </c>
      <c r="J8" t="n">
        <v>204.16</v>
      </c>
      <c r="K8" t="n">
        <v>54.38</v>
      </c>
      <c r="L8" t="n">
        <v>7</v>
      </c>
      <c r="M8" t="n">
        <v>63</v>
      </c>
      <c r="N8" t="n">
        <v>42.78</v>
      </c>
      <c r="O8" t="n">
        <v>25413.94</v>
      </c>
      <c r="P8" t="n">
        <v>620.13</v>
      </c>
      <c r="Q8" t="n">
        <v>796.48</v>
      </c>
      <c r="R8" t="n">
        <v>191.55</v>
      </c>
      <c r="S8" t="n">
        <v>102.58</v>
      </c>
      <c r="T8" t="n">
        <v>40173.68</v>
      </c>
      <c r="U8" t="n">
        <v>0.54</v>
      </c>
      <c r="V8" t="n">
        <v>0.84</v>
      </c>
      <c r="W8" t="n">
        <v>12.37</v>
      </c>
      <c r="X8" t="n">
        <v>2.39</v>
      </c>
      <c r="Y8" t="n">
        <v>1</v>
      </c>
      <c r="Z8" t="n">
        <v>10</v>
      </c>
      <c r="AA8" t="n">
        <v>717.5862982989142</v>
      </c>
      <c r="AB8" t="n">
        <v>1021.073939753472</v>
      </c>
      <c r="AC8" t="n">
        <v>925.4255599327205</v>
      </c>
      <c r="AD8" t="n">
        <v>717586.2982989142</v>
      </c>
      <c r="AE8" t="n">
        <v>1021073.939753472</v>
      </c>
      <c r="AF8" t="n">
        <v>4.85531314899711e-06</v>
      </c>
      <c r="AG8" t="n">
        <v>2.06875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2.0427</v>
      </c>
      <c r="E9" t="n">
        <v>48.95</v>
      </c>
      <c r="F9" t="n">
        <v>44.26</v>
      </c>
      <c r="G9" t="n">
        <v>47.42</v>
      </c>
      <c r="H9" t="n">
        <v>0.6899999999999999</v>
      </c>
      <c r="I9" t="n">
        <v>56</v>
      </c>
      <c r="J9" t="n">
        <v>205.75</v>
      </c>
      <c r="K9" t="n">
        <v>54.38</v>
      </c>
      <c r="L9" t="n">
        <v>8</v>
      </c>
      <c r="M9" t="n">
        <v>54</v>
      </c>
      <c r="N9" t="n">
        <v>43.37</v>
      </c>
      <c r="O9" t="n">
        <v>25609.61</v>
      </c>
      <c r="P9" t="n">
        <v>613.63</v>
      </c>
      <c r="Q9" t="n">
        <v>796.42</v>
      </c>
      <c r="R9" t="n">
        <v>179.16</v>
      </c>
      <c r="S9" t="n">
        <v>102.58</v>
      </c>
      <c r="T9" t="n">
        <v>34020.37</v>
      </c>
      <c r="U9" t="n">
        <v>0.57</v>
      </c>
      <c r="V9" t="n">
        <v>0.85</v>
      </c>
      <c r="W9" t="n">
        <v>12.37</v>
      </c>
      <c r="X9" t="n">
        <v>2.04</v>
      </c>
      <c r="Y9" t="n">
        <v>1</v>
      </c>
      <c r="Z9" t="n">
        <v>10</v>
      </c>
      <c r="AA9" t="n">
        <v>700.9464575992837</v>
      </c>
      <c r="AB9" t="n">
        <v>997.3966374689677</v>
      </c>
      <c r="AC9" t="n">
        <v>903.9662122094556</v>
      </c>
      <c r="AD9" t="n">
        <v>700946.4575992837</v>
      </c>
      <c r="AE9" t="n">
        <v>997396.6374689677</v>
      </c>
      <c r="AF9" t="n">
        <v>4.924502566760872e-06</v>
      </c>
      <c r="AG9" t="n">
        <v>2.039583333333333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2.0608</v>
      </c>
      <c r="E10" t="n">
        <v>48.52</v>
      </c>
      <c r="F10" t="n">
        <v>44.06</v>
      </c>
      <c r="G10" t="n">
        <v>52.88</v>
      </c>
      <c r="H10" t="n">
        <v>0.77</v>
      </c>
      <c r="I10" t="n">
        <v>50</v>
      </c>
      <c r="J10" t="n">
        <v>207.34</v>
      </c>
      <c r="K10" t="n">
        <v>54.38</v>
      </c>
      <c r="L10" t="n">
        <v>9</v>
      </c>
      <c r="M10" t="n">
        <v>48</v>
      </c>
      <c r="N10" t="n">
        <v>43.96</v>
      </c>
      <c r="O10" t="n">
        <v>25806.1</v>
      </c>
      <c r="P10" t="n">
        <v>609.4299999999999</v>
      </c>
      <c r="Q10" t="n">
        <v>796.45</v>
      </c>
      <c r="R10" t="n">
        <v>173.28</v>
      </c>
      <c r="S10" t="n">
        <v>102.58</v>
      </c>
      <c r="T10" t="n">
        <v>31110.98</v>
      </c>
      <c r="U10" t="n">
        <v>0.59</v>
      </c>
      <c r="V10" t="n">
        <v>0.85</v>
      </c>
      <c r="W10" t="n">
        <v>12.35</v>
      </c>
      <c r="X10" t="n">
        <v>1.85</v>
      </c>
      <c r="Y10" t="n">
        <v>1</v>
      </c>
      <c r="Z10" t="n">
        <v>10</v>
      </c>
      <c r="AA10" t="n">
        <v>690.7233697851846</v>
      </c>
      <c r="AB10" t="n">
        <v>982.8499152481934</v>
      </c>
      <c r="AC10" t="n">
        <v>890.7821439140724</v>
      </c>
      <c r="AD10" t="n">
        <v>690723.3697851845</v>
      </c>
      <c r="AE10" t="n">
        <v>982849.9152481934</v>
      </c>
      <c r="AF10" t="n">
        <v>4.968137704793071e-06</v>
      </c>
      <c r="AG10" t="n">
        <v>2.021666666666667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2.0784</v>
      </c>
      <c r="E11" t="n">
        <v>48.11</v>
      </c>
      <c r="F11" t="n">
        <v>43.85</v>
      </c>
      <c r="G11" t="n">
        <v>58.46</v>
      </c>
      <c r="H11" t="n">
        <v>0.85</v>
      </c>
      <c r="I11" t="n">
        <v>45</v>
      </c>
      <c r="J11" t="n">
        <v>208.94</v>
      </c>
      <c r="K11" t="n">
        <v>54.38</v>
      </c>
      <c r="L11" t="n">
        <v>10</v>
      </c>
      <c r="M11" t="n">
        <v>43</v>
      </c>
      <c r="N11" t="n">
        <v>44.56</v>
      </c>
      <c r="O11" t="n">
        <v>26003.41</v>
      </c>
      <c r="P11" t="n">
        <v>604.85</v>
      </c>
      <c r="Q11" t="n">
        <v>796.51</v>
      </c>
      <c r="R11" t="n">
        <v>166.06</v>
      </c>
      <c r="S11" t="n">
        <v>102.58</v>
      </c>
      <c r="T11" t="n">
        <v>27526.25</v>
      </c>
      <c r="U11" t="n">
        <v>0.62</v>
      </c>
      <c r="V11" t="n">
        <v>0.86</v>
      </c>
      <c r="W11" t="n">
        <v>12.34</v>
      </c>
      <c r="X11" t="n">
        <v>1.63</v>
      </c>
      <c r="Y11" t="n">
        <v>1</v>
      </c>
      <c r="Z11" t="n">
        <v>10</v>
      </c>
      <c r="AA11" t="n">
        <v>680.5169166922855</v>
      </c>
      <c r="AB11" t="n">
        <v>968.3268630450225</v>
      </c>
      <c r="AC11" t="n">
        <v>877.6195283641185</v>
      </c>
      <c r="AD11" t="n">
        <v>680516.9166922854</v>
      </c>
      <c r="AE11" t="n">
        <v>968326.8630450225</v>
      </c>
      <c r="AF11" t="n">
        <v>5.010567452271893e-06</v>
      </c>
      <c r="AG11" t="n">
        <v>2.004583333333333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2.0914</v>
      </c>
      <c r="E12" t="n">
        <v>47.82</v>
      </c>
      <c r="F12" t="n">
        <v>43.7</v>
      </c>
      <c r="G12" t="n">
        <v>63.96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39</v>
      </c>
      <c r="N12" t="n">
        <v>45.17</v>
      </c>
      <c r="O12" t="n">
        <v>26201.54</v>
      </c>
      <c r="P12" t="n">
        <v>600.86</v>
      </c>
      <c r="Q12" t="n">
        <v>796.4299999999999</v>
      </c>
      <c r="R12" t="n">
        <v>160.94</v>
      </c>
      <c r="S12" t="n">
        <v>102.58</v>
      </c>
      <c r="T12" t="n">
        <v>24986.6</v>
      </c>
      <c r="U12" t="n">
        <v>0.64</v>
      </c>
      <c r="V12" t="n">
        <v>0.86</v>
      </c>
      <c r="W12" t="n">
        <v>12.34</v>
      </c>
      <c r="X12" t="n">
        <v>1.49</v>
      </c>
      <c r="Y12" t="n">
        <v>1</v>
      </c>
      <c r="Z12" t="n">
        <v>10</v>
      </c>
      <c r="AA12" t="n">
        <v>672.5694041916628</v>
      </c>
      <c r="AB12" t="n">
        <v>957.0181216163079</v>
      </c>
      <c r="AC12" t="n">
        <v>867.3701252980397</v>
      </c>
      <c r="AD12" t="n">
        <v>672569.4041916628</v>
      </c>
      <c r="AE12" t="n">
        <v>957018.1216163079</v>
      </c>
      <c r="AF12" t="n">
        <v>5.041907606659661e-06</v>
      </c>
      <c r="AG12" t="n">
        <v>1.9925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2.1052</v>
      </c>
      <c r="E13" t="n">
        <v>47.5</v>
      </c>
      <c r="F13" t="n">
        <v>43.55</v>
      </c>
      <c r="G13" t="n">
        <v>70.61</v>
      </c>
      <c r="H13" t="n">
        <v>1</v>
      </c>
      <c r="I13" t="n">
        <v>37</v>
      </c>
      <c r="J13" t="n">
        <v>212.16</v>
      </c>
      <c r="K13" t="n">
        <v>54.38</v>
      </c>
      <c r="L13" t="n">
        <v>12</v>
      </c>
      <c r="M13" t="n">
        <v>35</v>
      </c>
      <c r="N13" t="n">
        <v>45.78</v>
      </c>
      <c r="O13" t="n">
        <v>26400.51</v>
      </c>
      <c r="P13" t="n">
        <v>597.59</v>
      </c>
      <c r="Q13" t="n">
        <v>796.4299999999999</v>
      </c>
      <c r="R13" t="n">
        <v>155.46</v>
      </c>
      <c r="S13" t="n">
        <v>102.58</v>
      </c>
      <c r="T13" t="n">
        <v>22267.51</v>
      </c>
      <c r="U13" t="n">
        <v>0.66</v>
      </c>
      <c r="V13" t="n">
        <v>0.86</v>
      </c>
      <c r="W13" t="n">
        <v>12.34</v>
      </c>
      <c r="X13" t="n">
        <v>1.33</v>
      </c>
      <c r="Y13" t="n">
        <v>1</v>
      </c>
      <c r="Z13" t="n">
        <v>10</v>
      </c>
      <c r="AA13" t="n">
        <v>665.0859270012838</v>
      </c>
      <c r="AB13" t="n">
        <v>946.3696692197815</v>
      </c>
      <c r="AC13" t="n">
        <v>857.7191591556157</v>
      </c>
      <c r="AD13" t="n">
        <v>665085.9270012839</v>
      </c>
      <c r="AE13" t="n">
        <v>946369.6692197815</v>
      </c>
      <c r="AF13" t="n">
        <v>5.075176385932828e-06</v>
      </c>
      <c r="AG13" t="n">
        <v>1.979166666666667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2.1153</v>
      </c>
      <c r="E14" t="n">
        <v>47.28</v>
      </c>
      <c r="F14" t="n">
        <v>43.44</v>
      </c>
      <c r="G14" t="n">
        <v>76.65000000000001</v>
      </c>
      <c r="H14" t="n">
        <v>1.08</v>
      </c>
      <c r="I14" t="n">
        <v>34</v>
      </c>
      <c r="J14" t="n">
        <v>213.78</v>
      </c>
      <c r="K14" t="n">
        <v>54.38</v>
      </c>
      <c r="L14" t="n">
        <v>13</v>
      </c>
      <c r="M14" t="n">
        <v>32</v>
      </c>
      <c r="N14" t="n">
        <v>46.4</v>
      </c>
      <c r="O14" t="n">
        <v>26600.32</v>
      </c>
      <c r="P14" t="n">
        <v>594.51</v>
      </c>
      <c r="Q14" t="n">
        <v>796.35</v>
      </c>
      <c r="R14" t="n">
        <v>152.12</v>
      </c>
      <c r="S14" t="n">
        <v>102.58</v>
      </c>
      <c r="T14" t="n">
        <v>20610.98</v>
      </c>
      <c r="U14" t="n">
        <v>0.67</v>
      </c>
      <c r="V14" t="n">
        <v>0.87</v>
      </c>
      <c r="W14" t="n">
        <v>12.33</v>
      </c>
      <c r="X14" t="n">
        <v>1.22</v>
      </c>
      <c r="Y14" t="n">
        <v>1</v>
      </c>
      <c r="Z14" t="n">
        <v>10</v>
      </c>
      <c r="AA14" t="n">
        <v>659.1868276646917</v>
      </c>
      <c r="AB14" t="n">
        <v>937.9756731040669</v>
      </c>
      <c r="AC14" t="n">
        <v>850.1114646948854</v>
      </c>
      <c r="AD14" t="n">
        <v>659186.8276646917</v>
      </c>
      <c r="AE14" t="n">
        <v>937975.6731040669</v>
      </c>
      <c r="AF14" t="n">
        <v>5.099525275111017e-06</v>
      </c>
      <c r="AG14" t="n">
        <v>1.97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2.1219</v>
      </c>
      <c r="E15" t="n">
        <v>47.13</v>
      </c>
      <c r="F15" t="n">
        <v>43.37</v>
      </c>
      <c r="G15" t="n">
        <v>81.31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30</v>
      </c>
      <c r="N15" t="n">
        <v>47.03</v>
      </c>
      <c r="O15" t="n">
        <v>26801</v>
      </c>
      <c r="P15" t="n">
        <v>591.46</v>
      </c>
      <c r="Q15" t="n">
        <v>796.42</v>
      </c>
      <c r="R15" t="n">
        <v>149.74</v>
      </c>
      <c r="S15" t="n">
        <v>102.58</v>
      </c>
      <c r="T15" t="n">
        <v>19430.03</v>
      </c>
      <c r="U15" t="n">
        <v>0.6899999999999999</v>
      </c>
      <c r="V15" t="n">
        <v>0.87</v>
      </c>
      <c r="W15" t="n">
        <v>12.32</v>
      </c>
      <c r="X15" t="n">
        <v>1.15</v>
      </c>
      <c r="Y15" t="n">
        <v>1</v>
      </c>
      <c r="Z15" t="n">
        <v>10</v>
      </c>
      <c r="AA15" t="n">
        <v>654.6339637934767</v>
      </c>
      <c r="AB15" t="n">
        <v>931.4972736959913</v>
      </c>
      <c r="AC15" t="n">
        <v>844.2399247737574</v>
      </c>
      <c r="AD15" t="n">
        <v>654633.9637934767</v>
      </c>
      <c r="AE15" t="n">
        <v>931497.2736959914</v>
      </c>
      <c r="AF15" t="n">
        <v>5.115436430415575e-06</v>
      </c>
      <c r="AG15" t="n">
        <v>1.96375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2.1287</v>
      </c>
      <c r="E16" t="n">
        <v>46.98</v>
      </c>
      <c r="F16" t="n">
        <v>43.29</v>
      </c>
      <c r="G16" t="n">
        <v>86.59</v>
      </c>
      <c r="H16" t="n">
        <v>1.23</v>
      </c>
      <c r="I16" t="n">
        <v>30</v>
      </c>
      <c r="J16" t="n">
        <v>217.04</v>
      </c>
      <c r="K16" t="n">
        <v>54.38</v>
      </c>
      <c r="L16" t="n">
        <v>15</v>
      </c>
      <c r="M16" t="n">
        <v>28</v>
      </c>
      <c r="N16" t="n">
        <v>47.66</v>
      </c>
      <c r="O16" t="n">
        <v>27002.55</v>
      </c>
      <c r="P16" t="n">
        <v>589.05</v>
      </c>
      <c r="Q16" t="n">
        <v>796.36</v>
      </c>
      <c r="R16" t="n">
        <v>147.62</v>
      </c>
      <c r="S16" t="n">
        <v>102.58</v>
      </c>
      <c r="T16" t="n">
        <v>18380.75</v>
      </c>
      <c r="U16" t="n">
        <v>0.6899999999999999</v>
      </c>
      <c r="V16" t="n">
        <v>0.87</v>
      </c>
      <c r="W16" t="n">
        <v>12.31</v>
      </c>
      <c r="X16" t="n">
        <v>1.08</v>
      </c>
      <c r="Y16" t="n">
        <v>1</v>
      </c>
      <c r="Z16" t="n">
        <v>10</v>
      </c>
      <c r="AA16" t="n">
        <v>650.4523202981026</v>
      </c>
      <c r="AB16" t="n">
        <v>925.5470943118702</v>
      </c>
      <c r="AC16" t="n">
        <v>838.8471242390772</v>
      </c>
      <c r="AD16" t="n">
        <v>650452.3202981026</v>
      </c>
      <c r="AE16" t="n">
        <v>925547.0943118702</v>
      </c>
      <c r="AF16" t="n">
        <v>5.131829741941483e-06</v>
      </c>
      <c r="AG16" t="n">
        <v>1.9575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2.1349</v>
      </c>
      <c r="E17" t="n">
        <v>46.84</v>
      </c>
      <c r="F17" t="n">
        <v>43.23</v>
      </c>
      <c r="G17" t="n">
        <v>92.65000000000001</v>
      </c>
      <c r="H17" t="n">
        <v>1.3</v>
      </c>
      <c r="I17" t="n">
        <v>28</v>
      </c>
      <c r="J17" t="n">
        <v>218.68</v>
      </c>
      <c r="K17" t="n">
        <v>54.38</v>
      </c>
      <c r="L17" t="n">
        <v>16</v>
      </c>
      <c r="M17" t="n">
        <v>26</v>
      </c>
      <c r="N17" t="n">
        <v>48.31</v>
      </c>
      <c r="O17" t="n">
        <v>27204.98</v>
      </c>
      <c r="P17" t="n">
        <v>586.87</v>
      </c>
      <c r="Q17" t="n">
        <v>796.38</v>
      </c>
      <c r="R17" t="n">
        <v>145.48</v>
      </c>
      <c r="S17" t="n">
        <v>102.58</v>
      </c>
      <c r="T17" t="n">
        <v>17322.37</v>
      </c>
      <c r="U17" t="n">
        <v>0.71</v>
      </c>
      <c r="V17" t="n">
        <v>0.87</v>
      </c>
      <c r="W17" t="n">
        <v>12.32</v>
      </c>
      <c r="X17" t="n">
        <v>1.02</v>
      </c>
      <c r="Y17" t="n">
        <v>1</v>
      </c>
      <c r="Z17" t="n">
        <v>10</v>
      </c>
      <c r="AA17" t="n">
        <v>646.7369216855523</v>
      </c>
      <c r="AB17" t="n">
        <v>920.2603480235637</v>
      </c>
      <c r="AC17" t="n">
        <v>834.0556101737396</v>
      </c>
      <c r="AD17" t="n">
        <v>646736.9216855522</v>
      </c>
      <c r="AE17" t="n">
        <v>920260.3480235636</v>
      </c>
      <c r="AF17" t="n">
        <v>5.146776584803341e-06</v>
      </c>
      <c r="AG17" t="n">
        <v>1.951666666666667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2.1423</v>
      </c>
      <c r="E18" t="n">
        <v>46.68</v>
      </c>
      <c r="F18" t="n">
        <v>43.15</v>
      </c>
      <c r="G18" t="n">
        <v>99.58</v>
      </c>
      <c r="H18" t="n">
        <v>1.37</v>
      </c>
      <c r="I18" t="n">
        <v>26</v>
      </c>
      <c r="J18" t="n">
        <v>220.33</v>
      </c>
      <c r="K18" t="n">
        <v>54.38</v>
      </c>
      <c r="L18" t="n">
        <v>17</v>
      </c>
      <c r="M18" t="n">
        <v>24</v>
      </c>
      <c r="N18" t="n">
        <v>48.95</v>
      </c>
      <c r="O18" t="n">
        <v>27408.3</v>
      </c>
      <c r="P18" t="n">
        <v>584.26</v>
      </c>
      <c r="Q18" t="n">
        <v>796.46</v>
      </c>
      <c r="R18" t="n">
        <v>142.6</v>
      </c>
      <c r="S18" t="n">
        <v>102.58</v>
      </c>
      <c r="T18" t="n">
        <v>15893.81</v>
      </c>
      <c r="U18" t="n">
        <v>0.72</v>
      </c>
      <c r="V18" t="n">
        <v>0.87</v>
      </c>
      <c r="W18" t="n">
        <v>12.31</v>
      </c>
      <c r="X18" t="n">
        <v>0.9399999999999999</v>
      </c>
      <c r="Y18" t="n">
        <v>1</v>
      </c>
      <c r="Z18" t="n">
        <v>10</v>
      </c>
      <c r="AA18" t="n">
        <v>642.2864148818956</v>
      </c>
      <c r="AB18" t="n">
        <v>913.9275953962047</v>
      </c>
      <c r="AC18" t="n">
        <v>828.3160736740577</v>
      </c>
      <c r="AD18" t="n">
        <v>642286.4148818955</v>
      </c>
      <c r="AE18" t="n">
        <v>913927.5953962046</v>
      </c>
      <c r="AF18" t="n">
        <v>5.164616364993301e-06</v>
      </c>
      <c r="AG18" t="n">
        <v>1.945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2.1456</v>
      </c>
      <c r="E19" t="n">
        <v>46.61</v>
      </c>
      <c r="F19" t="n">
        <v>43.12</v>
      </c>
      <c r="G19" t="n">
        <v>103.49</v>
      </c>
      <c r="H19" t="n">
        <v>1.44</v>
      </c>
      <c r="I19" t="n">
        <v>25</v>
      </c>
      <c r="J19" t="n">
        <v>221.99</v>
      </c>
      <c r="K19" t="n">
        <v>54.38</v>
      </c>
      <c r="L19" t="n">
        <v>18</v>
      </c>
      <c r="M19" t="n">
        <v>23</v>
      </c>
      <c r="N19" t="n">
        <v>49.61</v>
      </c>
      <c r="O19" t="n">
        <v>27612.53</v>
      </c>
      <c r="P19" t="n">
        <v>582.61</v>
      </c>
      <c r="Q19" t="n">
        <v>796.47</v>
      </c>
      <c r="R19" t="n">
        <v>141.5</v>
      </c>
      <c r="S19" t="n">
        <v>102.58</v>
      </c>
      <c r="T19" t="n">
        <v>15346.9</v>
      </c>
      <c r="U19" t="n">
        <v>0.72</v>
      </c>
      <c r="V19" t="n">
        <v>0.87</v>
      </c>
      <c r="W19" t="n">
        <v>12.31</v>
      </c>
      <c r="X19" t="n">
        <v>0.9</v>
      </c>
      <c r="Y19" t="n">
        <v>1</v>
      </c>
      <c r="Z19" t="n">
        <v>10</v>
      </c>
      <c r="AA19" t="n">
        <v>639.9994129427103</v>
      </c>
      <c r="AB19" t="n">
        <v>910.6733553336452</v>
      </c>
      <c r="AC19" t="n">
        <v>825.3666722499293</v>
      </c>
      <c r="AD19" t="n">
        <v>639999.4129427102</v>
      </c>
      <c r="AE19" t="n">
        <v>910673.3553336452</v>
      </c>
      <c r="AF19" t="n">
        <v>5.17257194264558e-06</v>
      </c>
      <c r="AG19" t="n">
        <v>1.942083333333333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2.1535</v>
      </c>
      <c r="E20" t="n">
        <v>46.44</v>
      </c>
      <c r="F20" t="n">
        <v>43.02</v>
      </c>
      <c r="G20" t="n">
        <v>112.24</v>
      </c>
      <c r="H20" t="n">
        <v>1.51</v>
      </c>
      <c r="I20" t="n">
        <v>23</v>
      </c>
      <c r="J20" t="n">
        <v>223.65</v>
      </c>
      <c r="K20" t="n">
        <v>54.38</v>
      </c>
      <c r="L20" t="n">
        <v>19</v>
      </c>
      <c r="M20" t="n">
        <v>21</v>
      </c>
      <c r="N20" t="n">
        <v>50.27</v>
      </c>
      <c r="O20" t="n">
        <v>27817.81</v>
      </c>
      <c r="P20" t="n">
        <v>579.3099999999999</v>
      </c>
      <c r="Q20" t="n">
        <v>796.34</v>
      </c>
      <c r="R20" t="n">
        <v>138.25</v>
      </c>
      <c r="S20" t="n">
        <v>102.58</v>
      </c>
      <c r="T20" t="n">
        <v>13730.48</v>
      </c>
      <c r="U20" t="n">
        <v>0.74</v>
      </c>
      <c r="V20" t="n">
        <v>0.87</v>
      </c>
      <c r="W20" t="n">
        <v>12.31</v>
      </c>
      <c r="X20" t="n">
        <v>0.8100000000000001</v>
      </c>
      <c r="Y20" t="n">
        <v>1</v>
      </c>
      <c r="Z20" t="n">
        <v>10</v>
      </c>
      <c r="AA20" t="n">
        <v>634.8677820116966</v>
      </c>
      <c r="AB20" t="n">
        <v>903.3714118259279</v>
      </c>
      <c r="AC20" t="n">
        <v>818.748733140781</v>
      </c>
      <c r="AD20" t="n">
        <v>634867.7820116966</v>
      </c>
      <c r="AE20" t="n">
        <v>903371.4118259279</v>
      </c>
      <c r="AF20" t="n">
        <v>5.191617113388916e-06</v>
      </c>
      <c r="AG20" t="n">
        <v>1.935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2.157</v>
      </c>
      <c r="E21" t="n">
        <v>46.36</v>
      </c>
      <c r="F21" t="n">
        <v>42.99</v>
      </c>
      <c r="G21" t="n">
        <v>117.24</v>
      </c>
      <c r="H21" t="n">
        <v>1.58</v>
      </c>
      <c r="I21" t="n">
        <v>22</v>
      </c>
      <c r="J21" t="n">
        <v>225.32</v>
      </c>
      <c r="K21" t="n">
        <v>54.38</v>
      </c>
      <c r="L21" t="n">
        <v>20</v>
      </c>
      <c r="M21" t="n">
        <v>20</v>
      </c>
      <c r="N21" t="n">
        <v>50.95</v>
      </c>
      <c r="O21" t="n">
        <v>28023.89</v>
      </c>
      <c r="P21" t="n">
        <v>578.17</v>
      </c>
      <c r="Q21" t="n">
        <v>796.36</v>
      </c>
      <c r="R21" t="n">
        <v>137.29</v>
      </c>
      <c r="S21" t="n">
        <v>102.58</v>
      </c>
      <c r="T21" t="n">
        <v>13255.55</v>
      </c>
      <c r="U21" t="n">
        <v>0.75</v>
      </c>
      <c r="V21" t="n">
        <v>0.88</v>
      </c>
      <c r="W21" t="n">
        <v>12.3</v>
      </c>
      <c r="X21" t="n">
        <v>0.77</v>
      </c>
      <c r="Y21" t="n">
        <v>1</v>
      </c>
      <c r="Z21" t="n">
        <v>10</v>
      </c>
      <c r="AA21" t="n">
        <v>632.8979900710995</v>
      </c>
      <c r="AB21" t="n">
        <v>900.5685388863971</v>
      </c>
      <c r="AC21" t="n">
        <v>816.208417343365</v>
      </c>
      <c r="AD21" t="n">
        <v>632897.9900710995</v>
      </c>
      <c r="AE21" t="n">
        <v>900568.538886397</v>
      </c>
      <c r="AF21" t="n">
        <v>5.200054847262546e-06</v>
      </c>
      <c r="AG21" t="n">
        <v>1.931666666666667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2.1597</v>
      </c>
      <c r="E22" t="n">
        <v>46.3</v>
      </c>
      <c r="F22" t="n">
        <v>42.97</v>
      </c>
      <c r="G22" t="n">
        <v>122.77</v>
      </c>
      <c r="H22" t="n">
        <v>1.64</v>
      </c>
      <c r="I22" t="n">
        <v>21</v>
      </c>
      <c r="J22" t="n">
        <v>227</v>
      </c>
      <c r="K22" t="n">
        <v>54.38</v>
      </c>
      <c r="L22" t="n">
        <v>21</v>
      </c>
      <c r="M22" t="n">
        <v>19</v>
      </c>
      <c r="N22" t="n">
        <v>51.62</v>
      </c>
      <c r="O22" t="n">
        <v>28230.92</v>
      </c>
      <c r="P22" t="n">
        <v>576.6</v>
      </c>
      <c r="Q22" t="n">
        <v>796.4</v>
      </c>
      <c r="R22" t="n">
        <v>136.59</v>
      </c>
      <c r="S22" t="n">
        <v>102.58</v>
      </c>
      <c r="T22" t="n">
        <v>12911.54</v>
      </c>
      <c r="U22" t="n">
        <v>0.75</v>
      </c>
      <c r="V22" t="n">
        <v>0.88</v>
      </c>
      <c r="W22" t="n">
        <v>12.31</v>
      </c>
      <c r="X22" t="n">
        <v>0.76</v>
      </c>
      <c r="Y22" t="n">
        <v>1</v>
      </c>
      <c r="Z22" t="n">
        <v>10</v>
      </c>
      <c r="AA22" t="n">
        <v>630.9182945017761</v>
      </c>
      <c r="AB22" t="n">
        <v>897.7515737920615</v>
      </c>
      <c r="AC22" t="n">
        <v>813.6553294637883</v>
      </c>
      <c r="AD22" t="n">
        <v>630918.2945017761</v>
      </c>
      <c r="AE22" t="n">
        <v>897751.5737920615</v>
      </c>
      <c r="AF22" t="n">
        <v>5.206563956250775e-06</v>
      </c>
      <c r="AG22" t="n">
        <v>1.929166666666666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2.1645</v>
      </c>
      <c r="E23" t="n">
        <v>46.2</v>
      </c>
      <c r="F23" t="n">
        <v>42.91</v>
      </c>
      <c r="G23" t="n">
        <v>128.72</v>
      </c>
      <c r="H23" t="n">
        <v>1.71</v>
      </c>
      <c r="I23" t="n">
        <v>20</v>
      </c>
      <c r="J23" t="n">
        <v>228.69</v>
      </c>
      <c r="K23" t="n">
        <v>54.38</v>
      </c>
      <c r="L23" t="n">
        <v>22</v>
      </c>
      <c r="M23" t="n">
        <v>18</v>
      </c>
      <c r="N23" t="n">
        <v>52.31</v>
      </c>
      <c r="O23" t="n">
        <v>28438.91</v>
      </c>
      <c r="P23" t="n">
        <v>573.86</v>
      </c>
      <c r="Q23" t="n">
        <v>796.34</v>
      </c>
      <c r="R23" t="n">
        <v>134.66</v>
      </c>
      <c r="S23" t="n">
        <v>102.58</v>
      </c>
      <c r="T23" t="n">
        <v>11951.88</v>
      </c>
      <c r="U23" t="n">
        <v>0.76</v>
      </c>
      <c r="V23" t="n">
        <v>0.88</v>
      </c>
      <c r="W23" t="n">
        <v>12.3</v>
      </c>
      <c r="X23" t="n">
        <v>0.6899999999999999</v>
      </c>
      <c r="Y23" t="n">
        <v>1</v>
      </c>
      <c r="Z23" t="n">
        <v>10</v>
      </c>
      <c r="AA23" t="n">
        <v>627.3307383201671</v>
      </c>
      <c r="AB23" t="n">
        <v>892.6467381323979</v>
      </c>
      <c r="AC23" t="n">
        <v>809.0286856774924</v>
      </c>
      <c r="AD23" t="n">
        <v>627330.7383201672</v>
      </c>
      <c r="AE23" t="n">
        <v>892646.7381323979</v>
      </c>
      <c r="AF23" t="n">
        <v>5.21813570556318e-06</v>
      </c>
      <c r="AG23" t="n">
        <v>1.925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2.1674</v>
      </c>
      <c r="E24" t="n">
        <v>46.14</v>
      </c>
      <c r="F24" t="n">
        <v>42.88</v>
      </c>
      <c r="G24" t="n">
        <v>135.42</v>
      </c>
      <c r="H24" t="n">
        <v>1.77</v>
      </c>
      <c r="I24" t="n">
        <v>19</v>
      </c>
      <c r="J24" t="n">
        <v>230.38</v>
      </c>
      <c r="K24" t="n">
        <v>54.38</v>
      </c>
      <c r="L24" t="n">
        <v>23</v>
      </c>
      <c r="M24" t="n">
        <v>17</v>
      </c>
      <c r="N24" t="n">
        <v>53</v>
      </c>
      <c r="O24" t="n">
        <v>28647.87</v>
      </c>
      <c r="P24" t="n">
        <v>572.62</v>
      </c>
      <c r="Q24" t="n">
        <v>796.42</v>
      </c>
      <c r="R24" t="n">
        <v>133.69</v>
      </c>
      <c r="S24" t="n">
        <v>102.58</v>
      </c>
      <c r="T24" t="n">
        <v>11473.54</v>
      </c>
      <c r="U24" t="n">
        <v>0.77</v>
      </c>
      <c r="V24" t="n">
        <v>0.88</v>
      </c>
      <c r="W24" t="n">
        <v>12.3</v>
      </c>
      <c r="X24" t="n">
        <v>0.67</v>
      </c>
      <c r="Y24" t="n">
        <v>1</v>
      </c>
      <c r="Z24" t="n">
        <v>10</v>
      </c>
      <c r="AA24" t="n">
        <v>625.4892604961855</v>
      </c>
      <c r="AB24" t="n">
        <v>890.026446996462</v>
      </c>
      <c r="AC24" t="n">
        <v>806.6538484622308</v>
      </c>
      <c r="AD24" t="n">
        <v>625489.2604961855</v>
      </c>
      <c r="AE24" t="n">
        <v>890026.4469964621</v>
      </c>
      <c r="AF24" t="n">
        <v>5.22512697077276e-06</v>
      </c>
      <c r="AG24" t="n">
        <v>1.9225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2.1711</v>
      </c>
      <c r="E25" t="n">
        <v>46.06</v>
      </c>
      <c r="F25" t="n">
        <v>42.84</v>
      </c>
      <c r="G25" t="n">
        <v>142.81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568.97</v>
      </c>
      <c r="Q25" t="n">
        <v>796.36</v>
      </c>
      <c r="R25" t="n">
        <v>132.47</v>
      </c>
      <c r="S25" t="n">
        <v>102.58</v>
      </c>
      <c r="T25" t="n">
        <v>10867.26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  <c r="AA25" t="n">
        <v>621.7059587901979</v>
      </c>
      <c r="AB25" t="n">
        <v>884.6430794664988</v>
      </c>
      <c r="AC25" t="n">
        <v>801.774764081777</v>
      </c>
      <c r="AD25" t="n">
        <v>621705.9587901979</v>
      </c>
      <c r="AE25" t="n">
        <v>884643.0794664988</v>
      </c>
      <c r="AF25" t="n">
        <v>5.234046860867739e-06</v>
      </c>
      <c r="AG25" t="n">
        <v>1.919166666666667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2.1708</v>
      </c>
      <c r="E26" t="n">
        <v>46.07</v>
      </c>
      <c r="F26" t="n">
        <v>42.85</v>
      </c>
      <c r="G26" t="n">
        <v>142.83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569.84</v>
      </c>
      <c r="Q26" t="n">
        <v>796.42</v>
      </c>
      <c r="R26" t="n">
        <v>132.55</v>
      </c>
      <c r="S26" t="n">
        <v>102.58</v>
      </c>
      <c r="T26" t="n">
        <v>10905.74</v>
      </c>
      <c r="U26" t="n">
        <v>0.77</v>
      </c>
      <c r="V26" t="n">
        <v>0.88</v>
      </c>
      <c r="W26" t="n">
        <v>12.3</v>
      </c>
      <c r="X26" t="n">
        <v>0.64</v>
      </c>
      <c r="Y26" t="n">
        <v>1</v>
      </c>
      <c r="Z26" t="n">
        <v>10</v>
      </c>
      <c r="AA26" t="n">
        <v>622.443696855609</v>
      </c>
      <c r="AB26" t="n">
        <v>885.6928279284485</v>
      </c>
      <c r="AC26" t="n">
        <v>802.7261780983006</v>
      </c>
      <c r="AD26" t="n">
        <v>622443.696855609</v>
      </c>
      <c r="AE26" t="n">
        <v>885692.8279284486</v>
      </c>
      <c r="AF26" t="n">
        <v>5.233323626535713e-06</v>
      </c>
      <c r="AG26" t="n">
        <v>1.919583333333333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2.1747</v>
      </c>
      <c r="E27" t="n">
        <v>45.98</v>
      </c>
      <c r="F27" t="n">
        <v>42.81</v>
      </c>
      <c r="G27" t="n">
        <v>151.08</v>
      </c>
      <c r="H27" t="n">
        <v>1.96</v>
      </c>
      <c r="I27" t="n">
        <v>17</v>
      </c>
      <c r="J27" t="n">
        <v>235.51</v>
      </c>
      <c r="K27" t="n">
        <v>54.38</v>
      </c>
      <c r="L27" t="n">
        <v>26</v>
      </c>
      <c r="M27" t="n">
        <v>15</v>
      </c>
      <c r="N27" t="n">
        <v>55.14</v>
      </c>
      <c r="O27" t="n">
        <v>29280.69</v>
      </c>
      <c r="P27" t="n">
        <v>567.1</v>
      </c>
      <c r="Q27" t="n">
        <v>796.35</v>
      </c>
      <c r="R27" t="n">
        <v>131.24</v>
      </c>
      <c r="S27" t="n">
        <v>102.58</v>
      </c>
      <c r="T27" t="n">
        <v>10255.54</v>
      </c>
      <c r="U27" t="n">
        <v>0.78</v>
      </c>
      <c r="V27" t="n">
        <v>0.88</v>
      </c>
      <c r="W27" t="n">
        <v>12.3</v>
      </c>
      <c r="X27" t="n">
        <v>0.59</v>
      </c>
      <c r="Y27" t="n">
        <v>1</v>
      </c>
      <c r="Z27" t="n">
        <v>10</v>
      </c>
      <c r="AA27" t="n">
        <v>619.2408744207722</v>
      </c>
      <c r="AB27" t="n">
        <v>881.1354408523267</v>
      </c>
      <c r="AC27" t="n">
        <v>798.5957010363079</v>
      </c>
      <c r="AD27" t="n">
        <v>619240.8744207722</v>
      </c>
      <c r="AE27" t="n">
        <v>881135.4408523267</v>
      </c>
      <c r="AF27" t="n">
        <v>5.242725672852044e-06</v>
      </c>
      <c r="AG27" t="n">
        <v>1.915833333333333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2.1787</v>
      </c>
      <c r="E28" t="n">
        <v>45.9</v>
      </c>
      <c r="F28" t="n">
        <v>42.76</v>
      </c>
      <c r="G28" t="n">
        <v>160.35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563.76</v>
      </c>
      <c r="Q28" t="n">
        <v>796.35</v>
      </c>
      <c r="R28" t="n">
        <v>129.61</v>
      </c>
      <c r="S28" t="n">
        <v>102.58</v>
      </c>
      <c r="T28" t="n">
        <v>9444.73</v>
      </c>
      <c r="U28" t="n">
        <v>0.79</v>
      </c>
      <c r="V28" t="n">
        <v>0.88</v>
      </c>
      <c r="W28" t="n">
        <v>12.3</v>
      </c>
      <c r="X28" t="n">
        <v>0.55</v>
      </c>
      <c r="Y28" t="n">
        <v>1</v>
      </c>
      <c r="Z28" t="n">
        <v>10</v>
      </c>
      <c r="AA28" t="n">
        <v>615.5644081746265</v>
      </c>
      <c r="AB28" t="n">
        <v>875.9040925347489</v>
      </c>
      <c r="AC28" t="n">
        <v>793.8543955759351</v>
      </c>
      <c r="AD28" t="n">
        <v>615564.4081746264</v>
      </c>
      <c r="AE28" t="n">
        <v>875904.0925347488</v>
      </c>
      <c r="AF28" t="n">
        <v>5.252368797279048e-06</v>
      </c>
      <c r="AG28" t="n">
        <v>1.9125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2.1783</v>
      </c>
      <c r="E29" t="n">
        <v>45.91</v>
      </c>
      <c r="F29" t="n">
        <v>42.77</v>
      </c>
      <c r="G29" t="n">
        <v>160.38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563.64</v>
      </c>
      <c r="Q29" t="n">
        <v>796.34</v>
      </c>
      <c r="R29" t="n">
        <v>129.83</v>
      </c>
      <c r="S29" t="n">
        <v>102.58</v>
      </c>
      <c r="T29" t="n">
        <v>9559.25</v>
      </c>
      <c r="U29" t="n">
        <v>0.79</v>
      </c>
      <c r="V29" t="n">
        <v>0.88</v>
      </c>
      <c r="W29" t="n">
        <v>12.3</v>
      </c>
      <c r="X29" t="n">
        <v>0.5600000000000001</v>
      </c>
      <c r="Y29" t="n">
        <v>1</v>
      </c>
      <c r="Z29" t="n">
        <v>10</v>
      </c>
      <c r="AA29" t="n">
        <v>615.6432337884942</v>
      </c>
      <c r="AB29" t="n">
        <v>876.0162557411763</v>
      </c>
      <c r="AC29" t="n">
        <v>793.9560519732543</v>
      </c>
      <c r="AD29" t="n">
        <v>615643.2337884941</v>
      </c>
      <c r="AE29" t="n">
        <v>876016.2557411763</v>
      </c>
      <c r="AF29" t="n">
        <v>5.251404484836348e-06</v>
      </c>
      <c r="AG29" t="n">
        <v>1.912916666666667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2.1823</v>
      </c>
      <c r="E30" t="n">
        <v>45.82</v>
      </c>
      <c r="F30" t="n">
        <v>42.72</v>
      </c>
      <c r="G30" t="n">
        <v>170.89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561.55</v>
      </c>
      <c r="Q30" t="n">
        <v>796.37</v>
      </c>
      <c r="R30" t="n">
        <v>128.46</v>
      </c>
      <c r="S30" t="n">
        <v>102.58</v>
      </c>
      <c r="T30" t="n">
        <v>8876.790000000001</v>
      </c>
      <c r="U30" t="n">
        <v>0.8</v>
      </c>
      <c r="V30" t="n">
        <v>0.88</v>
      </c>
      <c r="W30" t="n">
        <v>12.29</v>
      </c>
      <c r="X30" t="n">
        <v>0.51</v>
      </c>
      <c r="Y30" t="n">
        <v>1</v>
      </c>
      <c r="Z30" t="n">
        <v>10</v>
      </c>
      <c r="AA30" t="n">
        <v>612.835663997751</v>
      </c>
      <c r="AB30" t="n">
        <v>872.0212848865727</v>
      </c>
      <c r="AC30" t="n">
        <v>790.3353071906297</v>
      </c>
      <c r="AD30" t="n">
        <v>612835.663997751</v>
      </c>
      <c r="AE30" t="n">
        <v>872021.2848865727</v>
      </c>
      <c r="AF30" t="n">
        <v>5.261047609263354e-06</v>
      </c>
      <c r="AG30" t="n">
        <v>1.909166666666667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2.1815</v>
      </c>
      <c r="E31" t="n">
        <v>45.84</v>
      </c>
      <c r="F31" t="n">
        <v>42.74</v>
      </c>
      <c r="G31" t="n">
        <v>170.96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13</v>
      </c>
      <c r="N31" t="n">
        <v>58.1</v>
      </c>
      <c r="O31" t="n">
        <v>30139.04</v>
      </c>
      <c r="P31" t="n">
        <v>560.87</v>
      </c>
      <c r="Q31" t="n">
        <v>796.35</v>
      </c>
      <c r="R31" t="n">
        <v>128.83</v>
      </c>
      <c r="S31" t="n">
        <v>102.58</v>
      </c>
      <c r="T31" t="n">
        <v>9060.540000000001</v>
      </c>
      <c r="U31" t="n">
        <v>0.8</v>
      </c>
      <c r="V31" t="n">
        <v>0.88</v>
      </c>
      <c r="W31" t="n">
        <v>12.3</v>
      </c>
      <c r="X31" t="n">
        <v>0.53</v>
      </c>
      <c r="Y31" t="n">
        <v>1</v>
      </c>
      <c r="Z31" t="n">
        <v>10</v>
      </c>
      <c r="AA31" t="n">
        <v>612.6890652218116</v>
      </c>
      <c r="AB31" t="n">
        <v>871.8126853215221</v>
      </c>
      <c r="AC31" t="n">
        <v>790.1462480424397</v>
      </c>
      <c r="AD31" t="n">
        <v>612689.0652218115</v>
      </c>
      <c r="AE31" t="n">
        <v>871812.6853215221</v>
      </c>
      <c r="AF31" t="n">
        <v>5.259118984377952e-06</v>
      </c>
      <c r="AG31" t="n">
        <v>1.91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2.1855</v>
      </c>
      <c r="E32" t="n">
        <v>45.76</v>
      </c>
      <c r="F32" t="n">
        <v>42.69</v>
      </c>
      <c r="G32" t="n">
        <v>182.97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559.09</v>
      </c>
      <c r="Q32" t="n">
        <v>796.39</v>
      </c>
      <c r="R32" t="n">
        <v>127.53</v>
      </c>
      <c r="S32" t="n">
        <v>102.58</v>
      </c>
      <c r="T32" t="n">
        <v>8419.629999999999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  <c r="AA32" t="n">
        <v>610.1082733210499</v>
      </c>
      <c r="AB32" t="n">
        <v>868.1404031722649</v>
      </c>
      <c r="AC32" t="n">
        <v>786.8179643286984</v>
      </c>
      <c r="AD32" t="n">
        <v>610108.2733210499</v>
      </c>
      <c r="AE32" t="n">
        <v>868140.4031722649</v>
      </c>
      <c r="AF32" t="n">
        <v>5.268762108804958e-06</v>
      </c>
      <c r="AG32" t="n">
        <v>1.906666666666667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2.1857</v>
      </c>
      <c r="E33" t="n">
        <v>45.75</v>
      </c>
      <c r="F33" t="n">
        <v>42.69</v>
      </c>
      <c r="G33" t="n">
        <v>182.96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12</v>
      </c>
      <c r="N33" t="n">
        <v>59.63</v>
      </c>
      <c r="O33" t="n">
        <v>30574.64</v>
      </c>
      <c r="P33" t="n">
        <v>558.9</v>
      </c>
      <c r="Q33" t="n">
        <v>796.38</v>
      </c>
      <c r="R33" t="n">
        <v>127.25</v>
      </c>
      <c r="S33" t="n">
        <v>102.58</v>
      </c>
      <c r="T33" t="n">
        <v>8279.450000000001</v>
      </c>
      <c r="U33" t="n">
        <v>0.8100000000000001</v>
      </c>
      <c r="V33" t="n">
        <v>0.88</v>
      </c>
      <c r="W33" t="n">
        <v>12.29</v>
      </c>
      <c r="X33" t="n">
        <v>0.48</v>
      </c>
      <c r="Y33" t="n">
        <v>1</v>
      </c>
      <c r="Z33" t="n">
        <v>10</v>
      </c>
      <c r="AA33" t="n">
        <v>609.9194942211882</v>
      </c>
      <c r="AB33" t="n">
        <v>867.871784025417</v>
      </c>
      <c r="AC33" t="n">
        <v>786.5745078906265</v>
      </c>
      <c r="AD33" t="n">
        <v>609919.4942211882</v>
      </c>
      <c r="AE33" t="n">
        <v>867871.7840254171</v>
      </c>
      <c r="AF33" t="n">
        <v>5.269244265026308e-06</v>
      </c>
      <c r="AG33" t="n">
        <v>1.90625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2.1894</v>
      </c>
      <c r="E34" t="n">
        <v>45.68</v>
      </c>
      <c r="F34" t="n">
        <v>42.65</v>
      </c>
      <c r="G34" t="n">
        <v>196.86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552.8</v>
      </c>
      <c r="Q34" t="n">
        <v>796.36</v>
      </c>
      <c r="R34" t="n">
        <v>125.88</v>
      </c>
      <c r="S34" t="n">
        <v>102.58</v>
      </c>
      <c r="T34" t="n">
        <v>7597.45</v>
      </c>
      <c r="U34" t="n">
        <v>0.8100000000000001</v>
      </c>
      <c r="V34" t="n">
        <v>0.88</v>
      </c>
      <c r="W34" t="n">
        <v>12.3</v>
      </c>
      <c r="X34" t="n">
        <v>0.44</v>
      </c>
      <c r="Y34" t="n">
        <v>1</v>
      </c>
      <c r="Z34" t="n">
        <v>10</v>
      </c>
      <c r="AA34" t="n">
        <v>604.5165064728091</v>
      </c>
      <c r="AB34" t="n">
        <v>860.1837191895145</v>
      </c>
      <c r="AC34" t="n">
        <v>779.6066170958796</v>
      </c>
      <c r="AD34" t="n">
        <v>604516.506472809</v>
      </c>
      <c r="AE34" t="n">
        <v>860183.7191895145</v>
      </c>
      <c r="AF34" t="n">
        <v>5.278164155121288e-06</v>
      </c>
      <c r="AG34" t="n">
        <v>1.903333333333333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2.1889</v>
      </c>
      <c r="E35" t="n">
        <v>45.68</v>
      </c>
      <c r="F35" t="n">
        <v>42.66</v>
      </c>
      <c r="G35" t="n">
        <v>196.9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556.36</v>
      </c>
      <c r="Q35" t="n">
        <v>796.35</v>
      </c>
      <c r="R35" t="n">
        <v>126.44</v>
      </c>
      <c r="S35" t="n">
        <v>102.58</v>
      </c>
      <c r="T35" t="n">
        <v>7877.08</v>
      </c>
      <c r="U35" t="n">
        <v>0.8100000000000001</v>
      </c>
      <c r="V35" t="n">
        <v>0.88</v>
      </c>
      <c r="W35" t="n">
        <v>12.29</v>
      </c>
      <c r="X35" t="n">
        <v>0.45</v>
      </c>
      <c r="Y35" t="n">
        <v>1</v>
      </c>
      <c r="Z35" t="n">
        <v>10</v>
      </c>
      <c r="AA35" t="n">
        <v>607.1413535998319</v>
      </c>
      <c r="AB35" t="n">
        <v>863.918688772397</v>
      </c>
      <c r="AC35" t="n">
        <v>782.9917160421961</v>
      </c>
      <c r="AD35" t="n">
        <v>607141.3535998318</v>
      </c>
      <c r="AE35" t="n">
        <v>863918.688772397</v>
      </c>
      <c r="AF35" t="n">
        <v>5.276958764567911e-06</v>
      </c>
      <c r="AG35" t="n">
        <v>1.903333333333333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2.1884</v>
      </c>
      <c r="E36" t="n">
        <v>45.7</v>
      </c>
      <c r="F36" t="n">
        <v>42.67</v>
      </c>
      <c r="G36" t="n">
        <v>196.96</v>
      </c>
      <c r="H36" t="n">
        <v>2.48</v>
      </c>
      <c r="I36" t="n">
        <v>13</v>
      </c>
      <c r="J36" t="n">
        <v>251.37</v>
      </c>
      <c r="K36" t="n">
        <v>54.38</v>
      </c>
      <c r="L36" t="n">
        <v>35</v>
      </c>
      <c r="M36" t="n">
        <v>11</v>
      </c>
      <c r="N36" t="n">
        <v>61.99</v>
      </c>
      <c r="O36" t="n">
        <v>31236.5</v>
      </c>
      <c r="P36" t="n">
        <v>556.54</v>
      </c>
      <c r="Q36" t="n">
        <v>796.39</v>
      </c>
      <c r="R36" t="n">
        <v>126.87</v>
      </c>
      <c r="S36" t="n">
        <v>102.58</v>
      </c>
      <c r="T36" t="n">
        <v>8093.23</v>
      </c>
      <c r="U36" t="n">
        <v>0.8100000000000001</v>
      </c>
      <c r="V36" t="n">
        <v>0.88</v>
      </c>
      <c r="W36" t="n">
        <v>12.29</v>
      </c>
      <c r="X36" t="n">
        <v>0.46</v>
      </c>
      <c r="Y36" t="n">
        <v>1</v>
      </c>
      <c r="Z36" t="n">
        <v>10</v>
      </c>
      <c r="AA36" t="n">
        <v>607.4553265725016</v>
      </c>
      <c r="AB36" t="n">
        <v>864.3654498392403</v>
      </c>
      <c r="AC36" t="n">
        <v>783.3966270817818</v>
      </c>
      <c r="AD36" t="n">
        <v>607455.3265725016</v>
      </c>
      <c r="AE36" t="n">
        <v>864365.4498392403</v>
      </c>
      <c r="AF36" t="n">
        <v>5.275753374014536e-06</v>
      </c>
      <c r="AG36" t="n">
        <v>1.904166666666667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2.1933</v>
      </c>
      <c r="E37" t="n">
        <v>45.59</v>
      </c>
      <c r="F37" t="n">
        <v>42.61</v>
      </c>
      <c r="G37" t="n">
        <v>213.05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550.04</v>
      </c>
      <c r="Q37" t="n">
        <v>796.38</v>
      </c>
      <c r="R37" t="n">
        <v>124.72</v>
      </c>
      <c r="S37" t="n">
        <v>102.58</v>
      </c>
      <c r="T37" t="n">
        <v>7021.92</v>
      </c>
      <c r="U37" t="n">
        <v>0.82</v>
      </c>
      <c r="V37" t="n">
        <v>0.88</v>
      </c>
      <c r="W37" t="n">
        <v>12.29</v>
      </c>
      <c r="X37" t="n">
        <v>0.4</v>
      </c>
      <c r="Y37" t="n">
        <v>1</v>
      </c>
      <c r="Z37" t="n">
        <v>10</v>
      </c>
      <c r="AA37" t="n">
        <v>601.3584020116787</v>
      </c>
      <c r="AB37" t="n">
        <v>855.6899625891951</v>
      </c>
      <c r="AC37" t="n">
        <v>775.5338099698296</v>
      </c>
      <c r="AD37" t="n">
        <v>601358.4020116787</v>
      </c>
      <c r="AE37" t="n">
        <v>855689.9625891951</v>
      </c>
      <c r="AF37" t="n">
        <v>5.287566201437617e-06</v>
      </c>
      <c r="AG37" t="n">
        <v>1.899583333333333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2.1926</v>
      </c>
      <c r="E38" t="n">
        <v>45.61</v>
      </c>
      <c r="F38" t="n">
        <v>42.62</v>
      </c>
      <c r="G38" t="n">
        <v>213.12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551.61</v>
      </c>
      <c r="Q38" t="n">
        <v>796.3200000000001</v>
      </c>
      <c r="R38" t="n">
        <v>125.19</v>
      </c>
      <c r="S38" t="n">
        <v>102.58</v>
      </c>
      <c r="T38" t="n">
        <v>7255.51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  <c r="AA38" t="n">
        <v>602.6759296953791</v>
      </c>
      <c r="AB38" t="n">
        <v>857.5647101783278</v>
      </c>
      <c r="AC38" t="n">
        <v>777.2329419032372</v>
      </c>
      <c r="AD38" t="n">
        <v>602675.9296953791</v>
      </c>
      <c r="AE38" t="n">
        <v>857564.7101783277</v>
      </c>
      <c r="AF38" t="n">
        <v>5.285878654662892e-06</v>
      </c>
      <c r="AG38" t="n">
        <v>1.900416666666667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2.1928</v>
      </c>
      <c r="E39" t="n">
        <v>45.6</v>
      </c>
      <c r="F39" t="n">
        <v>42.62</v>
      </c>
      <c r="G39" t="n">
        <v>213.1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551.41</v>
      </c>
      <c r="Q39" t="n">
        <v>796.35</v>
      </c>
      <c r="R39" t="n">
        <v>125.09</v>
      </c>
      <c r="S39" t="n">
        <v>102.58</v>
      </c>
      <c r="T39" t="n">
        <v>7208.7</v>
      </c>
      <c r="U39" t="n">
        <v>0.82</v>
      </c>
      <c r="V39" t="n">
        <v>0.88</v>
      </c>
      <c r="W39" t="n">
        <v>12.29</v>
      </c>
      <c r="X39" t="n">
        <v>0.41</v>
      </c>
      <c r="Y39" t="n">
        <v>1</v>
      </c>
      <c r="Z39" t="n">
        <v>10</v>
      </c>
      <c r="AA39" t="n">
        <v>602.4815682807154</v>
      </c>
      <c r="AB39" t="n">
        <v>857.2881477970819</v>
      </c>
      <c r="AC39" t="n">
        <v>776.9822863076372</v>
      </c>
      <c r="AD39" t="n">
        <v>602481.5682807154</v>
      </c>
      <c r="AE39" t="n">
        <v>857288.147797082</v>
      </c>
      <c r="AF39" t="n">
        <v>5.286360810884242e-06</v>
      </c>
      <c r="AG39" t="n">
        <v>1.9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2.1967</v>
      </c>
      <c r="E40" t="n">
        <v>45.52</v>
      </c>
      <c r="F40" t="n">
        <v>42.58</v>
      </c>
      <c r="G40" t="n">
        <v>232.24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545.16</v>
      </c>
      <c r="Q40" t="n">
        <v>796.33</v>
      </c>
      <c r="R40" t="n">
        <v>123.6</v>
      </c>
      <c r="S40" t="n">
        <v>102.58</v>
      </c>
      <c r="T40" t="n">
        <v>6465.51</v>
      </c>
      <c r="U40" t="n">
        <v>0.83</v>
      </c>
      <c r="V40" t="n">
        <v>0.88</v>
      </c>
      <c r="W40" t="n">
        <v>12.29</v>
      </c>
      <c r="X40" t="n">
        <v>0.36</v>
      </c>
      <c r="Y40" t="n">
        <v>1</v>
      </c>
      <c r="Z40" t="n">
        <v>10</v>
      </c>
      <c r="AA40" t="n">
        <v>596.9490489909253</v>
      </c>
      <c r="AB40" t="n">
        <v>849.4157688492404</v>
      </c>
      <c r="AC40" t="n">
        <v>769.8473468951518</v>
      </c>
      <c r="AD40" t="n">
        <v>596949.0489909253</v>
      </c>
      <c r="AE40" t="n">
        <v>849415.7688492404</v>
      </c>
      <c r="AF40" t="n">
        <v>5.295762857200572e-06</v>
      </c>
      <c r="AG40" t="n">
        <v>1.896666666666667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2.1964</v>
      </c>
      <c r="E41" t="n">
        <v>45.53</v>
      </c>
      <c r="F41" t="n">
        <v>42.58</v>
      </c>
      <c r="G41" t="n">
        <v>232.28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547.62</v>
      </c>
      <c r="Q41" t="n">
        <v>796.35</v>
      </c>
      <c r="R41" t="n">
        <v>123.74</v>
      </c>
      <c r="S41" t="n">
        <v>102.58</v>
      </c>
      <c r="T41" t="n">
        <v>6536.64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  <c r="AA41" t="n">
        <v>598.7147934359407</v>
      </c>
      <c r="AB41" t="n">
        <v>851.9282968076806</v>
      </c>
      <c r="AC41" t="n">
        <v>772.1245155724245</v>
      </c>
      <c r="AD41" t="n">
        <v>598714.7934359406</v>
      </c>
      <c r="AE41" t="n">
        <v>851928.2968076805</v>
      </c>
      <c r="AF41" t="n">
        <v>5.295039622868547e-06</v>
      </c>
      <c r="AG41" t="n">
        <v>1.897083333333333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1.5728</v>
      </c>
      <c r="E2" t="n">
        <v>63.58</v>
      </c>
      <c r="F2" t="n">
        <v>55.24</v>
      </c>
      <c r="G2" t="n">
        <v>9.779999999999999</v>
      </c>
      <c r="H2" t="n">
        <v>0.2</v>
      </c>
      <c r="I2" t="n">
        <v>339</v>
      </c>
      <c r="J2" t="n">
        <v>89.87</v>
      </c>
      <c r="K2" t="n">
        <v>37.55</v>
      </c>
      <c r="L2" t="n">
        <v>1</v>
      </c>
      <c r="M2" t="n">
        <v>337</v>
      </c>
      <c r="N2" t="n">
        <v>11.32</v>
      </c>
      <c r="O2" t="n">
        <v>11317.98</v>
      </c>
      <c r="P2" t="n">
        <v>467.47</v>
      </c>
      <c r="Q2" t="n">
        <v>797.09</v>
      </c>
      <c r="R2" t="n">
        <v>545.9299999999999</v>
      </c>
      <c r="S2" t="n">
        <v>102.58</v>
      </c>
      <c r="T2" t="n">
        <v>215990.46</v>
      </c>
      <c r="U2" t="n">
        <v>0.19</v>
      </c>
      <c r="V2" t="n">
        <v>0.68</v>
      </c>
      <c r="W2" t="n">
        <v>12.83</v>
      </c>
      <c r="X2" t="n">
        <v>13</v>
      </c>
      <c r="Y2" t="n">
        <v>1</v>
      </c>
      <c r="Z2" t="n">
        <v>10</v>
      </c>
      <c r="AA2" t="n">
        <v>728.6641325810325</v>
      </c>
      <c r="AB2" t="n">
        <v>1036.836905017988</v>
      </c>
      <c r="AC2" t="n">
        <v>939.711940564114</v>
      </c>
      <c r="AD2" t="n">
        <v>728664.1325810325</v>
      </c>
      <c r="AE2" t="n">
        <v>1036836.905017988</v>
      </c>
      <c r="AF2" t="n">
        <v>5.487159057073496e-06</v>
      </c>
      <c r="AG2" t="n">
        <v>2.649166666666666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1.9122</v>
      </c>
      <c r="E3" t="n">
        <v>52.3</v>
      </c>
      <c r="F3" t="n">
        <v>47.64</v>
      </c>
      <c r="G3" t="n">
        <v>19.85</v>
      </c>
      <c r="H3" t="n">
        <v>0.39</v>
      </c>
      <c r="I3" t="n">
        <v>144</v>
      </c>
      <c r="J3" t="n">
        <v>91.09999999999999</v>
      </c>
      <c r="K3" t="n">
        <v>37.55</v>
      </c>
      <c r="L3" t="n">
        <v>2</v>
      </c>
      <c r="M3" t="n">
        <v>142</v>
      </c>
      <c r="N3" t="n">
        <v>11.54</v>
      </c>
      <c r="O3" t="n">
        <v>11468.97</v>
      </c>
      <c r="P3" t="n">
        <v>397.83</v>
      </c>
      <c r="Q3" t="n">
        <v>796.8</v>
      </c>
      <c r="R3" t="n">
        <v>292.01</v>
      </c>
      <c r="S3" t="n">
        <v>102.58</v>
      </c>
      <c r="T3" t="n">
        <v>90007.00999999999</v>
      </c>
      <c r="U3" t="n">
        <v>0.35</v>
      </c>
      <c r="V3" t="n">
        <v>0.79</v>
      </c>
      <c r="W3" t="n">
        <v>12.51</v>
      </c>
      <c r="X3" t="n">
        <v>5.41</v>
      </c>
      <c r="Y3" t="n">
        <v>1</v>
      </c>
      <c r="Z3" t="n">
        <v>10</v>
      </c>
      <c r="AA3" t="n">
        <v>515.9882416816097</v>
      </c>
      <c r="AB3" t="n">
        <v>734.2143349855894</v>
      </c>
      <c r="AC3" t="n">
        <v>665.4373259479306</v>
      </c>
      <c r="AD3" t="n">
        <v>515988.2416816097</v>
      </c>
      <c r="AE3" t="n">
        <v>734214.3349855894</v>
      </c>
      <c r="AF3" t="n">
        <v>6.67125225644452e-06</v>
      </c>
      <c r="AG3" t="n">
        <v>2.179166666666667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2.0304</v>
      </c>
      <c r="E4" t="n">
        <v>49.25</v>
      </c>
      <c r="F4" t="n">
        <v>45.59</v>
      </c>
      <c r="G4" t="n">
        <v>30.06</v>
      </c>
      <c r="H4" t="n">
        <v>0.57</v>
      </c>
      <c r="I4" t="n">
        <v>91</v>
      </c>
      <c r="J4" t="n">
        <v>92.31999999999999</v>
      </c>
      <c r="K4" t="n">
        <v>37.55</v>
      </c>
      <c r="L4" t="n">
        <v>3</v>
      </c>
      <c r="M4" t="n">
        <v>89</v>
      </c>
      <c r="N4" t="n">
        <v>11.77</v>
      </c>
      <c r="O4" t="n">
        <v>11620.34</v>
      </c>
      <c r="P4" t="n">
        <v>375.09</v>
      </c>
      <c r="Q4" t="n">
        <v>796.64</v>
      </c>
      <c r="R4" t="n">
        <v>224.09</v>
      </c>
      <c r="S4" t="n">
        <v>102.58</v>
      </c>
      <c r="T4" t="n">
        <v>56312.8</v>
      </c>
      <c r="U4" t="n">
        <v>0.46</v>
      </c>
      <c r="V4" t="n">
        <v>0.83</v>
      </c>
      <c r="W4" t="n">
        <v>12.42</v>
      </c>
      <c r="X4" t="n">
        <v>3.37</v>
      </c>
      <c r="Y4" t="n">
        <v>1</v>
      </c>
      <c r="Z4" t="n">
        <v>10</v>
      </c>
      <c r="AA4" t="n">
        <v>461.8913715605373</v>
      </c>
      <c r="AB4" t="n">
        <v>657.2383608988516</v>
      </c>
      <c r="AC4" t="n">
        <v>595.6720218429361</v>
      </c>
      <c r="AD4" t="n">
        <v>461891.3715605373</v>
      </c>
      <c r="AE4" t="n">
        <v>657238.3608988516</v>
      </c>
      <c r="AF4" t="n">
        <v>7.083626493821229e-06</v>
      </c>
      <c r="AG4" t="n">
        <v>2.052083333333333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2.089</v>
      </c>
      <c r="E5" t="n">
        <v>47.87</v>
      </c>
      <c r="F5" t="n">
        <v>44.68</v>
      </c>
      <c r="G5" t="n">
        <v>40.62</v>
      </c>
      <c r="H5" t="n">
        <v>0.75</v>
      </c>
      <c r="I5" t="n">
        <v>66</v>
      </c>
      <c r="J5" t="n">
        <v>93.55</v>
      </c>
      <c r="K5" t="n">
        <v>37.55</v>
      </c>
      <c r="L5" t="n">
        <v>4</v>
      </c>
      <c r="M5" t="n">
        <v>64</v>
      </c>
      <c r="N5" t="n">
        <v>12</v>
      </c>
      <c r="O5" t="n">
        <v>11772.07</v>
      </c>
      <c r="P5" t="n">
        <v>361.34</v>
      </c>
      <c r="Q5" t="n">
        <v>796.49</v>
      </c>
      <c r="R5" t="n">
        <v>193.52</v>
      </c>
      <c r="S5" t="n">
        <v>102.58</v>
      </c>
      <c r="T5" t="n">
        <v>41150.88</v>
      </c>
      <c r="U5" t="n">
        <v>0.53</v>
      </c>
      <c r="V5" t="n">
        <v>0.84</v>
      </c>
      <c r="W5" t="n">
        <v>12.39</v>
      </c>
      <c r="X5" t="n">
        <v>2.47</v>
      </c>
      <c r="Y5" t="n">
        <v>1</v>
      </c>
      <c r="Z5" t="n">
        <v>10</v>
      </c>
      <c r="AA5" t="n">
        <v>435.8191632262784</v>
      </c>
      <c r="AB5" t="n">
        <v>620.1394746113367</v>
      </c>
      <c r="AC5" t="n">
        <v>562.0483475146403</v>
      </c>
      <c r="AD5" t="n">
        <v>435819.1632262784</v>
      </c>
      <c r="AE5" t="n">
        <v>620139.4746113367</v>
      </c>
      <c r="AF5" t="n">
        <v>7.288069220642506e-06</v>
      </c>
      <c r="AG5" t="n">
        <v>1.994583333333333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2.1258</v>
      </c>
      <c r="E6" t="n">
        <v>47.04</v>
      </c>
      <c r="F6" t="n">
        <v>44.12</v>
      </c>
      <c r="G6" t="n">
        <v>50.91</v>
      </c>
      <c r="H6" t="n">
        <v>0.93</v>
      </c>
      <c r="I6" t="n">
        <v>52</v>
      </c>
      <c r="J6" t="n">
        <v>94.79000000000001</v>
      </c>
      <c r="K6" t="n">
        <v>37.55</v>
      </c>
      <c r="L6" t="n">
        <v>5</v>
      </c>
      <c r="M6" t="n">
        <v>50</v>
      </c>
      <c r="N6" t="n">
        <v>12.23</v>
      </c>
      <c r="O6" t="n">
        <v>11924.18</v>
      </c>
      <c r="P6" t="n">
        <v>351.12</v>
      </c>
      <c r="Q6" t="n">
        <v>796.41</v>
      </c>
      <c r="R6" t="n">
        <v>174.8</v>
      </c>
      <c r="S6" t="n">
        <v>102.58</v>
      </c>
      <c r="T6" t="n">
        <v>31863.49</v>
      </c>
      <c r="U6" t="n">
        <v>0.59</v>
      </c>
      <c r="V6" t="n">
        <v>0.85</v>
      </c>
      <c r="W6" t="n">
        <v>12.36</v>
      </c>
      <c r="X6" t="n">
        <v>1.9</v>
      </c>
      <c r="Y6" t="n">
        <v>1</v>
      </c>
      <c r="Z6" t="n">
        <v>10</v>
      </c>
      <c r="AA6" t="n">
        <v>419.1659628796573</v>
      </c>
      <c r="AB6" t="n">
        <v>596.4431625054167</v>
      </c>
      <c r="AC6" t="n">
        <v>540.571770701544</v>
      </c>
      <c r="AD6" t="n">
        <v>419165.9628796573</v>
      </c>
      <c r="AE6" t="n">
        <v>596443.1625054167</v>
      </c>
      <c r="AF6" t="n">
        <v>7.416456462059282e-06</v>
      </c>
      <c r="AG6" t="n">
        <v>1.96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2.1511</v>
      </c>
      <c r="E7" t="n">
        <v>46.49</v>
      </c>
      <c r="F7" t="n">
        <v>43.75</v>
      </c>
      <c r="G7" t="n">
        <v>62.51</v>
      </c>
      <c r="H7" t="n">
        <v>1.1</v>
      </c>
      <c r="I7" t="n">
        <v>42</v>
      </c>
      <c r="J7" t="n">
        <v>96.02</v>
      </c>
      <c r="K7" t="n">
        <v>37.55</v>
      </c>
      <c r="L7" t="n">
        <v>6</v>
      </c>
      <c r="M7" t="n">
        <v>40</v>
      </c>
      <c r="N7" t="n">
        <v>12.47</v>
      </c>
      <c r="O7" t="n">
        <v>12076.67</v>
      </c>
      <c r="P7" t="n">
        <v>341.99</v>
      </c>
      <c r="Q7" t="n">
        <v>796.47</v>
      </c>
      <c r="R7" t="n">
        <v>162.63</v>
      </c>
      <c r="S7" t="n">
        <v>102.58</v>
      </c>
      <c r="T7" t="n">
        <v>25827.8</v>
      </c>
      <c r="U7" t="n">
        <v>0.63</v>
      </c>
      <c r="V7" t="n">
        <v>0.86</v>
      </c>
      <c r="W7" t="n">
        <v>12.34</v>
      </c>
      <c r="X7" t="n">
        <v>1.54</v>
      </c>
      <c r="Y7" t="n">
        <v>1</v>
      </c>
      <c r="Z7" t="n">
        <v>10</v>
      </c>
      <c r="AA7" t="n">
        <v>406.6302402049229</v>
      </c>
      <c r="AB7" t="n">
        <v>578.6057264095953</v>
      </c>
      <c r="AC7" t="n">
        <v>524.4052438281532</v>
      </c>
      <c r="AD7" t="n">
        <v>406630.2402049229</v>
      </c>
      <c r="AE7" t="n">
        <v>578605.7264095952</v>
      </c>
      <c r="AF7" t="n">
        <v>7.504722690533315e-06</v>
      </c>
      <c r="AG7" t="n">
        <v>1.937083333333333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2.1667</v>
      </c>
      <c r="E8" t="n">
        <v>46.15</v>
      </c>
      <c r="F8" t="n">
        <v>43.53</v>
      </c>
      <c r="G8" t="n">
        <v>72.55</v>
      </c>
      <c r="H8" t="n">
        <v>1.27</v>
      </c>
      <c r="I8" t="n">
        <v>36</v>
      </c>
      <c r="J8" t="n">
        <v>97.26000000000001</v>
      </c>
      <c r="K8" t="n">
        <v>37.55</v>
      </c>
      <c r="L8" t="n">
        <v>7</v>
      </c>
      <c r="M8" t="n">
        <v>34</v>
      </c>
      <c r="N8" t="n">
        <v>12.71</v>
      </c>
      <c r="O8" t="n">
        <v>12229.54</v>
      </c>
      <c r="P8" t="n">
        <v>333.7</v>
      </c>
      <c r="Q8" t="n">
        <v>796.46</v>
      </c>
      <c r="R8" t="n">
        <v>155.2</v>
      </c>
      <c r="S8" t="n">
        <v>102.58</v>
      </c>
      <c r="T8" t="n">
        <v>22141.07</v>
      </c>
      <c r="U8" t="n">
        <v>0.66</v>
      </c>
      <c r="V8" t="n">
        <v>0.86</v>
      </c>
      <c r="W8" t="n">
        <v>12.34</v>
      </c>
      <c r="X8" t="n">
        <v>1.32</v>
      </c>
      <c r="Y8" t="n">
        <v>1</v>
      </c>
      <c r="Z8" t="n">
        <v>10</v>
      </c>
      <c r="AA8" t="n">
        <v>397.2260354839368</v>
      </c>
      <c r="AB8" t="n">
        <v>565.2242162170714</v>
      </c>
      <c r="AC8" t="n">
        <v>512.2772371476042</v>
      </c>
      <c r="AD8" t="n">
        <v>397226.0354839368</v>
      </c>
      <c r="AE8" t="n">
        <v>565224.2162170714</v>
      </c>
      <c r="AF8" t="n">
        <v>7.55914771678608e-06</v>
      </c>
      <c r="AG8" t="n">
        <v>1.922916666666667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2.1807</v>
      </c>
      <c r="E9" t="n">
        <v>45.86</v>
      </c>
      <c r="F9" t="n">
        <v>43.33</v>
      </c>
      <c r="G9" t="n">
        <v>83.87</v>
      </c>
      <c r="H9" t="n">
        <v>1.43</v>
      </c>
      <c r="I9" t="n">
        <v>31</v>
      </c>
      <c r="J9" t="n">
        <v>98.5</v>
      </c>
      <c r="K9" t="n">
        <v>37.55</v>
      </c>
      <c r="L9" t="n">
        <v>8</v>
      </c>
      <c r="M9" t="n">
        <v>29</v>
      </c>
      <c r="N9" t="n">
        <v>12.95</v>
      </c>
      <c r="O9" t="n">
        <v>12382.79</v>
      </c>
      <c r="P9" t="n">
        <v>325.43</v>
      </c>
      <c r="Q9" t="n">
        <v>796.37</v>
      </c>
      <c r="R9" t="n">
        <v>148.64</v>
      </c>
      <c r="S9" t="n">
        <v>102.58</v>
      </c>
      <c r="T9" t="n">
        <v>18886.82</v>
      </c>
      <c r="U9" t="n">
        <v>0.6899999999999999</v>
      </c>
      <c r="V9" t="n">
        <v>0.87</v>
      </c>
      <c r="W9" t="n">
        <v>12.32</v>
      </c>
      <c r="X9" t="n">
        <v>1.12</v>
      </c>
      <c r="Y9" t="n">
        <v>1</v>
      </c>
      <c r="Z9" t="n">
        <v>10</v>
      </c>
      <c r="AA9" t="n">
        <v>388.3248415928807</v>
      </c>
      <c r="AB9" t="n">
        <v>552.5584544314954</v>
      </c>
      <c r="AC9" t="n">
        <v>500.7979316477267</v>
      </c>
      <c r="AD9" t="n">
        <v>388324.8415928807</v>
      </c>
      <c r="AE9" t="n">
        <v>552558.4544314954</v>
      </c>
      <c r="AF9" t="n">
        <v>7.6079906890642e-06</v>
      </c>
      <c r="AG9" t="n">
        <v>1.910833333333333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2.1919</v>
      </c>
      <c r="E10" t="n">
        <v>45.62</v>
      </c>
      <c r="F10" t="n">
        <v>43.17</v>
      </c>
      <c r="G10" t="n">
        <v>95.94</v>
      </c>
      <c r="H10" t="n">
        <v>1.59</v>
      </c>
      <c r="I10" t="n">
        <v>27</v>
      </c>
      <c r="J10" t="n">
        <v>99.75</v>
      </c>
      <c r="K10" t="n">
        <v>37.55</v>
      </c>
      <c r="L10" t="n">
        <v>9</v>
      </c>
      <c r="M10" t="n">
        <v>25</v>
      </c>
      <c r="N10" t="n">
        <v>13.2</v>
      </c>
      <c r="O10" t="n">
        <v>12536.43</v>
      </c>
      <c r="P10" t="n">
        <v>316.84</v>
      </c>
      <c r="Q10" t="n">
        <v>796.4299999999999</v>
      </c>
      <c r="R10" t="n">
        <v>143.35</v>
      </c>
      <c r="S10" t="n">
        <v>102.58</v>
      </c>
      <c r="T10" t="n">
        <v>16263.75</v>
      </c>
      <c r="U10" t="n">
        <v>0.72</v>
      </c>
      <c r="V10" t="n">
        <v>0.87</v>
      </c>
      <c r="W10" t="n">
        <v>12.31</v>
      </c>
      <c r="X10" t="n">
        <v>0.96</v>
      </c>
      <c r="Y10" t="n">
        <v>1</v>
      </c>
      <c r="Z10" t="n">
        <v>10</v>
      </c>
      <c r="AA10" t="n">
        <v>379.9282972220846</v>
      </c>
      <c r="AB10" t="n">
        <v>540.6107727919141</v>
      </c>
      <c r="AC10" t="n">
        <v>489.9694406435597</v>
      </c>
      <c r="AD10" t="n">
        <v>379928.2972220846</v>
      </c>
      <c r="AE10" t="n">
        <v>540610.7727919141</v>
      </c>
      <c r="AF10" t="n">
        <v>7.647065066886698e-06</v>
      </c>
      <c r="AG10" t="n">
        <v>1.900833333333333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2.1995</v>
      </c>
      <c r="E11" t="n">
        <v>45.46</v>
      </c>
      <c r="F11" t="n">
        <v>43.07</v>
      </c>
      <c r="G11" t="n">
        <v>107.68</v>
      </c>
      <c r="H11" t="n">
        <v>1.74</v>
      </c>
      <c r="I11" t="n">
        <v>24</v>
      </c>
      <c r="J11" t="n">
        <v>101</v>
      </c>
      <c r="K11" t="n">
        <v>37.55</v>
      </c>
      <c r="L11" t="n">
        <v>10</v>
      </c>
      <c r="M11" t="n">
        <v>21</v>
      </c>
      <c r="N11" t="n">
        <v>13.45</v>
      </c>
      <c r="O11" t="n">
        <v>12690.46</v>
      </c>
      <c r="P11" t="n">
        <v>308.15</v>
      </c>
      <c r="Q11" t="n">
        <v>796.39</v>
      </c>
      <c r="R11" t="n">
        <v>140.1</v>
      </c>
      <c r="S11" t="n">
        <v>102.58</v>
      </c>
      <c r="T11" t="n">
        <v>14652.93</v>
      </c>
      <c r="U11" t="n">
        <v>0.73</v>
      </c>
      <c r="V11" t="n">
        <v>0.87</v>
      </c>
      <c r="W11" t="n">
        <v>12.31</v>
      </c>
      <c r="X11" t="n">
        <v>0.86</v>
      </c>
      <c r="Y11" t="n">
        <v>1</v>
      </c>
      <c r="Z11" t="n">
        <v>10</v>
      </c>
      <c r="AA11" t="n">
        <v>372.3537917056269</v>
      </c>
      <c r="AB11" t="n">
        <v>529.8327936029223</v>
      </c>
      <c r="AC11" t="n">
        <v>480.2010810394292</v>
      </c>
      <c r="AD11" t="n">
        <v>372353.7917056269</v>
      </c>
      <c r="AE11" t="n">
        <v>529832.7936029222</v>
      </c>
      <c r="AF11" t="n">
        <v>7.673579823266249e-06</v>
      </c>
      <c r="AG11" t="n">
        <v>1.894166666666667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2.2045</v>
      </c>
      <c r="E12" t="n">
        <v>45.36</v>
      </c>
      <c r="F12" t="n">
        <v>43.01</v>
      </c>
      <c r="G12" t="n">
        <v>117.29</v>
      </c>
      <c r="H12" t="n">
        <v>1.89</v>
      </c>
      <c r="I12" t="n">
        <v>22</v>
      </c>
      <c r="J12" t="n">
        <v>102.25</v>
      </c>
      <c r="K12" t="n">
        <v>37.55</v>
      </c>
      <c r="L12" t="n">
        <v>11</v>
      </c>
      <c r="M12" t="n">
        <v>9</v>
      </c>
      <c r="N12" t="n">
        <v>13.7</v>
      </c>
      <c r="O12" t="n">
        <v>12844.88</v>
      </c>
      <c r="P12" t="n">
        <v>305.87</v>
      </c>
      <c r="Q12" t="n">
        <v>796.4299999999999</v>
      </c>
      <c r="R12" t="n">
        <v>137.47</v>
      </c>
      <c r="S12" t="n">
        <v>102.58</v>
      </c>
      <c r="T12" t="n">
        <v>13349.55</v>
      </c>
      <c r="U12" t="n">
        <v>0.75</v>
      </c>
      <c r="V12" t="n">
        <v>0.87</v>
      </c>
      <c r="W12" t="n">
        <v>12.32</v>
      </c>
      <c r="X12" t="n">
        <v>0.79</v>
      </c>
      <c r="Y12" t="n">
        <v>1</v>
      </c>
      <c r="Z12" t="n">
        <v>10</v>
      </c>
      <c r="AA12" t="n">
        <v>369.7625337178247</v>
      </c>
      <c r="AB12" t="n">
        <v>526.1456189609396</v>
      </c>
      <c r="AC12" t="n">
        <v>476.8592998766946</v>
      </c>
      <c r="AD12" t="n">
        <v>369762.5337178247</v>
      </c>
      <c r="AE12" t="n">
        <v>526145.6189609396</v>
      </c>
      <c r="AF12" t="n">
        <v>7.691023741937007e-06</v>
      </c>
      <c r="AG12" t="n">
        <v>1.89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2.2062</v>
      </c>
      <c r="E13" t="n">
        <v>45.33</v>
      </c>
      <c r="F13" t="n">
        <v>42.99</v>
      </c>
      <c r="G13" t="n">
        <v>122.83</v>
      </c>
      <c r="H13" t="n">
        <v>2.04</v>
      </c>
      <c r="I13" t="n">
        <v>21</v>
      </c>
      <c r="J13" t="n">
        <v>103.51</v>
      </c>
      <c r="K13" t="n">
        <v>37.55</v>
      </c>
      <c r="L13" t="n">
        <v>12</v>
      </c>
      <c r="M13" t="n">
        <v>0</v>
      </c>
      <c r="N13" t="n">
        <v>13.95</v>
      </c>
      <c r="O13" t="n">
        <v>12999.7</v>
      </c>
      <c r="P13" t="n">
        <v>305.85</v>
      </c>
      <c r="Q13" t="n">
        <v>796.36</v>
      </c>
      <c r="R13" t="n">
        <v>136.42</v>
      </c>
      <c r="S13" t="n">
        <v>102.58</v>
      </c>
      <c r="T13" t="n">
        <v>12825.86</v>
      </c>
      <c r="U13" t="n">
        <v>0.75</v>
      </c>
      <c r="V13" t="n">
        <v>0.87</v>
      </c>
      <c r="W13" t="n">
        <v>12.33</v>
      </c>
      <c r="X13" t="n">
        <v>0.78</v>
      </c>
      <c r="Y13" t="n">
        <v>1</v>
      </c>
      <c r="Z13" t="n">
        <v>10</v>
      </c>
      <c r="AA13" t="n">
        <v>369.401392564452</v>
      </c>
      <c r="AB13" t="n">
        <v>525.6317409491166</v>
      </c>
      <c r="AC13" t="n">
        <v>476.3935590245255</v>
      </c>
      <c r="AD13" t="n">
        <v>369401.392564452</v>
      </c>
      <c r="AE13" t="n">
        <v>525631.7409491166</v>
      </c>
      <c r="AF13" t="n">
        <v>7.696954674285064e-06</v>
      </c>
      <c r="AG13" t="n">
        <v>1.88875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1.7004</v>
      </c>
      <c r="E2" t="n">
        <v>58.81</v>
      </c>
      <c r="F2" t="n">
        <v>52.69</v>
      </c>
      <c r="G2" t="n">
        <v>11.5</v>
      </c>
      <c r="H2" t="n">
        <v>0.24</v>
      </c>
      <c r="I2" t="n">
        <v>275</v>
      </c>
      <c r="J2" t="n">
        <v>71.52</v>
      </c>
      <c r="K2" t="n">
        <v>32.27</v>
      </c>
      <c r="L2" t="n">
        <v>1</v>
      </c>
      <c r="M2" t="n">
        <v>273</v>
      </c>
      <c r="N2" t="n">
        <v>8.25</v>
      </c>
      <c r="O2" t="n">
        <v>9054.6</v>
      </c>
      <c r="P2" t="n">
        <v>379.36</v>
      </c>
      <c r="Q2" t="n">
        <v>797.24</v>
      </c>
      <c r="R2" t="n">
        <v>460.83</v>
      </c>
      <c r="S2" t="n">
        <v>102.58</v>
      </c>
      <c r="T2" t="n">
        <v>173764.01</v>
      </c>
      <c r="U2" t="n">
        <v>0.22</v>
      </c>
      <c r="V2" t="n">
        <v>0.71</v>
      </c>
      <c r="W2" t="n">
        <v>12.72</v>
      </c>
      <c r="X2" t="n">
        <v>10.46</v>
      </c>
      <c r="Y2" t="n">
        <v>1</v>
      </c>
      <c r="Z2" t="n">
        <v>10</v>
      </c>
      <c r="AA2" t="n">
        <v>560.4099665618572</v>
      </c>
      <c r="AB2" t="n">
        <v>797.4232699131974</v>
      </c>
      <c r="AC2" t="n">
        <v>722.725208559307</v>
      </c>
      <c r="AD2" t="n">
        <v>560409.9665618573</v>
      </c>
      <c r="AE2" t="n">
        <v>797423.2699131974</v>
      </c>
      <c r="AF2" t="n">
        <v>6.662257812285516e-06</v>
      </c>
      <c r="AG2" t="n">
        <v>2.450416666666667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1.9828</v>
      </c>
      <c r="E3" t="n">
        <v>50.43</v>
      </c>
      <c r="F3" t="n">
        <v>46.72</v>
      </c>
      <c r="G3" t="n">
        <v>23.36</v>
      </c>
      <c r="H3" t="n">
        <v>0.48</v>
      </c>
      <c r="I3" t="n">
        <v>120</v>
      </c>
      <c r="J3" t="n">
        <v>72.7</v>
      </c>
      <c r="K3" t="n">
        <v>32.27</v>
      </c>
      <c r="L3" t="n">
        <v>2</v>
      </c>
      <c r="M3" t="n">
        <v>118</v>
      </c>
      <c r="N3" t="n">
        <v>8.43</v>
      </c>
      <c r="O3" t="n">
        <v>9200.25</v>
      </c>
      <c r="P3" t="n">
        <v>329.1</v>
      </c>
      <c r="Q3" t="n">
        <v>796.75</v>
      </c>
      <c r="R3" t="n">
        <v>261.14</v>
      </c>
      <c r="S3" t="n">
        <v>102.58</v>
      </c>
      <c r="T3" t="n">
        <v>74694.11</v>
      </c>
      <c r="U3" t="n">
        <v>0.39</v>
      </c>
      <c r="V3" t="n">
        <v>0.8100000000000001</v>
      </c>
      <c r="W3" t="n">
        <v>12.48</v>
      </c>
      <c r="X3" t="n">
        <v>4.5</v>
      </c>
      <c r="Y3" t="n">
        <v>1</v>
      </c>
      <c r="Z3" t="n">
        <v>10</v>
      </c>
      <c r="AA3" t="n">
        <v>423.2930650454179</v>
      </c>
      <c r="AB3" t="n">
        <v>602.3157334814049</v>
      </c>
      <c r="AC3" t="n">
        <v>545.8942327408863</v>
      </c>
      <c r="AD3" t="n">
        <v>423293.0650454179</v>
      </c>
      <c r="AE3" t="n">
        <v>602315.7334814048</v>
      </c>
      <c r="AF3" t="n">
        <v>7.768716061044295e-06</v>
      </c>
      <c r="AG3" t="n">
        <v>2.10125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2.0846</v>
      </c>
      <c r="E4" t="n">
        <v>47.97</v>
      </c>
      <c r="F4" t="n">
        <v>44.96</v>
      </c>
      <c r="G4" t="n">
        <v>35.97</v>
      </c>
      <c r="H4" t="n">
        <v>0.71</v>
      </c>
      <c r="I4" t="n">
        <v>75</v>
      </c>
      <c r="J4" t="n">
        <v>73.88</v>
      </c>
      <c r="K4" t="n">
        <v>32.27</v>
      </c>
      <c r="L4" t="n">
        <v>3</v>
      </c>
      <c r="M4" t="n">
        <v>73</v>
      </c>
      <c r="N4" t="n">
        <v>8.609999999999999</v>
      </c>
      <c r="O4" t="n">
        <v>9346.23</v>
      </c>
      <c r="P4" t="n">
        <v>308.63</v>
      </c>
      <c r="Q4" t="n">
        <v>796.53</v>
      </c>
      <c r="R4" t="n">
        <v>203.25</v>
      </c>
      <c r="S4" t="n">
        <v>102.58</v>
      </c>
      <c r="T4" t="n">
        <v>45969.91</v>
      </c>
      <c r="U4" t="n">
        <v>0.5</v>
      </c>
      <c r="V4" t="n">
        <v>0.84</v>
      </c>
      <c r="W4" t="n">
        <v>12.38</v>
      </c>
      <c r="X4" t="n">
        <v>2.75</v>
      </c>
      <c r="Y4" t="n">
        <v>1</v>
      </c>
      <c r="Z4" t="n">
        <v>10</v>
      </c>
      <c r="AA4" t="n">
        <v>382.3827643274406</v>
      </c>
      <c r="AB4" t="n">
        <v>544.1033037992668</v>
      </c>
      <c r="AC4" t="n">
        <v>493.1348112766039</v>
      </c>
      <c r="AD4" t="n">
        <v>382382.7643274405</v>
      </c>
      <c r="AE4" t="n">
        <v>544103.3037992668</v>
      </c>
      <c r="AF4" t="n">
        <v>8.167573885844735e-06</v>
      </c>
      <c r="AG4" t="n">
        <v>1.99875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2.1297</v>
      </c>
      <c r="E5" t="n">
        <v>46.95</v>
      </c>
      <c r="F5" t="n">
        <v>44.25</v>
      </c>
      <c r="G5" t="n">
        <v>48.28</v>
      </c>
      <c r="H5" t="n">
        <v>0.93</v>
      </c>
      <c r="I5" t="n">
        <v>55</v>
      </c>
      <c r="J5" t="n">
        <v>75.06999999999999</v>
      </c>
      <c r="K5" t="n">
        <v>32.27</v>
      </c>
      <c r="L5" t="n">
        <v>4</v>
      </c>
      <c r="M5" t="n">
        <v>53</v>
      </c>
      <c r="N5" t="n">
        <v>8.800000000000001</v>
      </c>
      <c r="O5" t="n">
        <v>9492.549999999999</v>
      </c>
      <c r="P5" t="n">
        <v>296.37</v>
      </c>
      <c r="Q5" t="n">
        <v>796.52</v>
      </c>
      <c r="R5" t="n">
        <v>179.44</v>
      </c>
      <c r="S5" t="n">
        <v>102.58</v>
      </c>
      <c r="T5" t="n">
        <v>34166.81</v>
      </c>
      <c r="U5" t="n">
        <v>0.57</v>
      </c>
      <c r="V5" t="n">
        <v>0.85</v>
      </c>
      <c r="W5" t="n">
        <v>12.36</v>
      </c>
      <c r="X5" t="n">
        <v>2.04</v>
      </c>
      <c r="Y5" t="n">
        <v>1</v>
      </c>
      <c r="Z5" t="n">
        <v>10</v>
      </c>
      <c r="AA5" t="n">
        <v>363.5125826676588</v>
      </c>
      <c r="AB5" t="n">
        <v>517.2523859697503</v>
      </c>
      <c r="AC5" t="n">
        <v>468.7991342020399</v>
      </c>
      <c r="AD5" t="n">
        <v>363512.5826676587</v>
      </c>
      <c r="AE5" t="n">
        <v>517252.3859697503</v>
      </c>
      <c r="AF5" t="n">
        <v>8.344278089169881e-06</v>
      </c>
      <c r="AG5" t="n">
        <v>1.95625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2.1637</v>
      </c>
      <c r="E6" t="n">
        <v>46.22</v>
      </c>
      <c r="F6" t="n">
        <v>43.72</v>
      </c>
      <c r="G6" t="n">
        <v>62.46</v>
      </c>
      <c r="H6" t="n">
        <v>1.15</v>
      </c>
      <c r="I6" t="n">
        <v>42</v>
      </c>
      <c r="J6" t="n">
        <v>76.26000000000001</v>
      </c>
      <c r="K6" t="n">
        <v>32.27</v>
      </c>
      <c r="L6" t="n">
        <v>5</v>
      </c>
      <c r="M6" t="n">
        <v>40</v>
      </c>
      <c r="N6" t="n">
        <v>8.99</v>
      </c>
      <c r="O6" t="n">
        <v>9639.200000000001</v>
      </c>
      <c r="P6" t="n">
        <v>283.36</v>
      </c>
      <c r="Q6" t="n">
        <v>796.5</v>
      </c>
      <c r="R6" t="n">
        <v>161.61</v>
      </c>
      <c r="S6" t="n">
        <v>102.58</v>
      </c>
      <c r="T6" t="n">
        <v>25315.01</v>
      </c>
      <c r="U6" t="n">
        <v>0.63</v>
      </c>
      <c r="V6" t="n">
        <v>0.86</v>
      </c>
      <c r="W6" t="n">
        <v>12.34</v>
      </c>
      <c r="X6" t="n">
        <v>1.5</v>
      </c>
      <c r="Y6" t="n">
        <v>1</v>
      </c>
      <c r="Z6" t="n">
        <v>10</v>
      </c>
      <c r="AA6" t="n">
        <v>347.2107349725945</v>
      </c>
      <c r="AB6" t="n">
        <v>494.0560235382016</v>
      </c>
      <c r="AC6" t="n">
        <v>447.7756746308302</v>
      </c>
      <c r="AD6" t="n">
        <v>347210.7349725945</v>
      </c>
      <c r="AE6" t="n">
        <v>494056.0235382016</v>
      </c>
      <c r="AF6" t="n">
        <v>8.47749190098928e-06</v>
      </c>
      <c r="AG6" t="n">
        <v>1.925833333333333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2.1818</v>
      </c>
      <c r="E7" t="n">
        <v>45.83</v>
      </c>
      <c r="F7" t="n">
        <v>43.46</v>
      </c>
      <c r="G7" t="n">
        <v>76.7</v>
      </c>
      <c r="H7" t="n">
        <v>1.36</v>
      </c>
      <c r="I7" t="n">
        <v>34</v>
      </c>
      <c r="J7" t="n">
        <v>77.45</v>
      </c>
      <c r="K7" t="n">
        <v>32.27</v>
      </c>
      <c r="L7" t="n">
        <v>6</v>
      </c>
      <c r="M7" t="n">
        <v>31</v>
      </c>
      <c r="N7" t="n">
        <v>9.18</v>
      </c>
      <c r="O7" t="n">
        <v>9786.190000000001</v>
      </c>
      <c r="P7" t="n">
        <v>272.54</v>
      </c>
      <c r="Q7" t="n">
        <v>796.53</v>
      </c>
      <c r="R7" t="n">
        <v>152.92</v>
      </c>
      <c r="S7" t="n">
        <v>102.58</v>
      </c>
      <c r="T7" t="n">
        <v>21011.23</v>
      </c>
      <c r="U7" t="n">
        <v>0.67</v>
      </c>
      <c r="V7" t="n">
        <v>0.87</v>
      </c>
      <c r="W7" t="n">
        <v>12.33</v>
      </c>
      <c r="X7" t="n">
        <v>1.25</v>
      </c>
      <c r="Y7" t="n">
        <v>1</v>
      </c>
      <c r="Z7" t="n">
        <v>10</v>
      </c>
      <c r="AA7" t="n">
        <v>336.1192186395896</v>
      </c>
      <c r="AB7" t="n">
        <v>478.2735896945996</v>
      </c>
      <c r="AC7" t="n">
        <v>433.4716491257369</v>
      </c>
      <c r="AD7" t="n">
        <v>336119.2186395896</v>
      </c>
      <c r="AE7" t="n">
        <v>478273.5896945996</v>
      </c>
      <c r="AF7" t="n">
        <v>8.548408665516666e-06</v>
      </c>
      <c r="AG7" t="n">
        <v>1.909583333333333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2.1948</v>
      </c>
      <c r="E8" t="n">
        <v>45.56</v>
      </c>
      <c r="F8" t="n">
        <v>43.27</v>
      </c>
      <c r="G8" t="n">
        <v>89.52</v>
      </c>
      <c r="H8" t="n">
        <v>1.56</v>
      </c>
      <c r="I8" t="n">
        <v>29</v>
      </c>
      <c r="J8" t="n">
        <v>78.65000000000001</v>
      </c>
      <c r="K8" t="n">
        <v>32.27</v>
      </c>
      <c r="L8" t="n">
        <v>7</v>
      </c>
      <c r="M8" t="n">
        <v>15</v>
      </c>
      <c r="N8" t="n">
        <v>9.380000000000001</v>
      </c>
      <c r="O8" t="n">
        <v>9933.52</v>
      </c>
      <c r="P8" t="n">
        <v>263.88</v>
      </c>
      <c r="Q8" t="n">
        <v>796.47</v>
      </c>
      <c r="R8" t="n">
        <v>145.96</v>
      </c>
      <c r="S8" t="n">
        <v>102.58</v>
      </c>
      <c r="T8" t="n">
        <v>17557.98</v>
      </c>
      <c r="U8" t="n">
        <v>0.7</v>
      </c>
      <c r="V8" t="n">
        <v>0.87</v>
      </c>
      <c r="W8" t="n">
        <v>12.34</v>
      </c>
      <c r="X8" t="n">
        <v>1.05</v>
      </c>
      <c r="Y8" t="n">
        <v>1</v>
      </c>
      <c r="Z8" t="n">
        <v>10</v>
      </c>
      <c r="AA8" t="n">
        <v>327.6503197284943</v>
      </c>
      <c r="AB8" t="n">
        <v>466.2229527230991</v>
      </c>
      <c r="AC8" t="n">
        <v>422.5498470576204</v>
      </c>
      <c r="AD8" t="n">
        <v>327650.3197284943</v>
      </c>
      <c r="AE8" t="n">
        <v>466222.9527230992</v>
      </c>
      <c r="AF8" t="n">
        <v>8.599343358271142e-06</v>
      </c>
      <c r="AG8" t="n">
        <v>1.898333333333333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2.1963</v>
      </c>
      <c r="E9" t="n">
        <v>45.53</v>
      </c>
      <c r="F9" t="n">
        <v>43.25</v>
      </c>
      <c r="G9" t="n">
        <v>92.68000000000001</v>
      </c>
      <c r="H9" t="n">
        <v>1.75</v>
      </c>
      <c r="I9" t="n">
        <v>28</v>
      </c>
      <c r="J9" t="n">
        <v>79.84</v>
      </c>
      <c r="K9" t="n">
        <v>32.27</v>
      </c>
      <c r="L9" t="n">
        <v>8</v>
      </c>
      <c r="M9" t="n">
        <v>0</v>
      </c>
      <c r="N9" t="n">
        <v>9.57</v>
      </c>
      <c r="O9" t="n">
        <v>10081.19</v>
      </c>
      <c r="P9" t="n">
        <v>265.17</v>
      </c>
      <c r="Q9" t="n">
        <v>796.6799999999999</v>
      </c>
      <c r="R9" t="n">
        <v>145.03</v>
      </c>
      <c r="S9" t="n">
        <v>102.58</v>
      </c>
      <c r="T9" t="n">
        <v>17097.73</v>
      </c>
      <c r="U9" t="n">
        <v>0.71</v>
      </c>
      <c r="V9" t="n">
        <v>0.87</v>
      </c>
      <c r="W9" t="n">
        <v>12.34</v>
      </c>
      <c r="X9" t="n">
        <v>1.04</v>
      </c>
      <c r="Y9" t="n">
        <v>1</v>
      </c>
      <c r="Z9" t="n">
        <v>10</v>
      </c>
      <c r="AA9" t="n">
        <v>328.2516702719569</v>
      </c>
      <c r="AB9" t="n">
        <v>467.0786315035351</v>
      </c>
      <c r="AC9" t="n">
        <v>423.3253707329175</v>
      </c>
      <c r="AD9" t="n">
        <v>328251.6702719569</v>
      </c>
      <c r="AE9" t="n">
        <v>467078.6315035351</v>
      </c>
      <c r="AF9" t="n">
        <v>8.605220438204352e-06</v>
      </c>
      <c r="AG9" t="n">
        <v>1.897083333333333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1.9364</v>
      </c>
      <c r="E2" t="n">
        <v>51.64</v>
      </c>
      <c r="F2" t="n">
        <v>48.18</v>
      </c>
      <c r="G2" t="n">
        <v>18.18</v>
      </c>
      <c r="H2" t="n">
        <v>0.43</v>
      </c>
      <c r="I2" t="n">
        <v>159</v>
      </c>
      <c r="J2" t="n">
        <v>39.78</v>
      </c>
      <c r="K2" t="n">
        <v>19.54</v>
      </c>
      <c r="L2" t="n">
        <v>1</v>
      </c>
      <c r="M2" t="n">
        <v>157</v>
      </c>
      <c r="N2" t="n">
        <v>4.24</v>
      </c>
      <c r="O2" t="n">
        <v>5140</v>
      </c>
      <c r="P2" t="n">
        <v>218.8</v>
      </c>
      <c r="Q2" t="n">
        <v>796.67</v>
      </c>
      <c r="R2" t="n">
        <v>310.79</v>
      </c>
      <c r="S2" t="n">
        <v>102.58</v>
      </c>
      <c r="T2" t="n">
        <v>99323.19</v>
      </c>
      <c r="U2" t="n">
        <v>0.33</v>
      </c>
      <c r="V2" t="n">
        <v>0.78</v>
      </c>
      <c r="W2" t="n">
        <v>12.51</v>
      </c>
      <c r="X2" t="n">
        <v>5.96</v>
      </c>
      <c r="Y2" t="n">
        <v>1</v>
      </c>
      <c r="Z2" t="n">
        <v>10</v>
      </c>
      <c r="AA2" t="n">
        <v>313.0708008743719</v>
      </c>
      <c r="AB2" t="n">
        <v>445.4773409529548</v>
      </c>
      <c r="AC2" t="n">
        <v>403.7475658112965</v>
      </c>
      <c r="AD2" t="n">
        <v>313070.8008743719</v>
      </c>
      <c r="AE2" t="n">
        <v>445477.3409529548</v>
      </c>
      <c r="AF2" t="n">
        <v>1.003439708012558e-05</v>
      </c>
      <c r="AG2" t="n">
        <v>2.151666666666667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2.119</v>
      </c>
      <c r="E3" t="n">
        <v>47.19</v>
      </c>
      <c r="F3" t="n">
        <v>44.74</v>
      </c>
      <c r="G3" t="n">
        <v>39.48</v>
      </c>
      <c r="H3" t="n">
        <v>0.84</v>
      </c>
      <c r="I3" t="n">
        <v>68</v>
      </c>
      <c r="J3" t="n">
        <v>40.89</v>
      </c>
      <c r="K3" t="n">
        <v>19.54</v>
      </c>
      <c r="L3" t="n">
        <v>2</v>
      </c>
      <c r="M3" t="n">
        <v>65</v>
      </c>
      <c r="N3" t="n">
        <v>4.35</v>
      </c>
      <c r="O3" t="n">
        <v>5277.26</v>
      </c>
      <c r="P3" t="n">
        <v>186.48</v>
      </c>
      <c r="Q3" t="n">
        <v>796.6</v>
      </c>
      <c r="R3" t="n">
        <v>195.46</v>
      </c>
      <c r="S3" t="n">
        <v>102.58</v>
      </c>
      <c r="T3" t="n">
        <v>42113.32</v>
      </c>
      <c r="U3" t="n">
        <v>0.52</v>
      </c>
      <c r="V3" t="n">
        <v>0.84</v>
      </c>
      <c r="W3" t="n">
        <v>12.38</v>
      </c>
      <c r="X3" t="n">
        <v>2.52</v>
      </c>
      <c r="Y3" t="n">
        <v>1</v>
      </c>
      <c r="Z3" t="n">
        <v>10</v>
      </c>
      <c r="AA3" t="n">
        <v>255.2738129791508</v>
      </c>
      <c r="AB3" t="n">
        <v>363.2363641172245</v>
      </c>
      <c r="AC3" t="n">
        <v>329.2104543695805</v>
      </c>
      <c r="AD3" t="n">
        <v>255273.8129791508</v>
      </c>
      <c r="AE3" t="n">
        <v>363236.3641172245</v>
      </c>
      <c r="AF3" t="n">
        <v>1.09806276661775e-05</v>
      </c>
      <c r="AG3" t="n">
        <v>1.96625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2.1444</v>
      </c>
      <c r="E4" t="n">
        <v>46.63</v>
      </c>
      <c r="F4" t="n">
        <v>44.32</v>
      </c>
      <c r="G4" t="n">
        <v>48.35</v>
      </c>
      <c r="H4" t="n">
        <v>1.22</v>
      </c>
      <c r="I4" t="n">
        <v>55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180.14</v>
      </c>
      <c r="Q4" t="n">
        <v>796.73</v>
      </c>
      <c r="R4" t="n">
        <v>179.18</v>
      </c>
      <c r="S4" t="n">
        <v>102.58</v>
      </c>
      <c r="T4" t="n">
        <v>34038.34</v>
      </c>
      <c r="U4" t="n">
        <v>0.57</v>
      </c>
      <c r="V4" t="n">
        <v>0.85</v>
      </c>
      <c r="W4" t="n">
        <v>12.43</v>
      </c>
      <c r="X4" t="n">
        <v>2.1</v>
      </c>
      <c r="Y4" t="n">
        <v>1</v>
      </c>
      <c r="Z4" t="n">
        <v>10</v>
      </c>
      <c r="AA4" t="n">
        <v>246.8686143289812</v>
      </c>
      <c r="AB4" t="n">
        <v>351.2763680575428</v>
      </c>
      <c r="AC4" t="n">
        <v>318.3708024899146</v>
      </c>
      <c r="AD4" t="n">
        <v>246868.6143289812</v>
      </c>
      <c r="AE4" t="n">
        <v>351276.3680575428</v>
      </c>
      <c r="AF4" t="n">
        <v>1.111225010257245e-05</v>
      </c>
      <c r="AG4" t="n">
        <v>1.942916666666667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1.2455</v>
      </c>
      <c r="E2" t="n">
        <v>80.29000000000001</v>
      </c>
      <c r="F2" t="n">
        <v>62.87</v>
      </c>
      <c r="G2" t="n">
        <v>7.17</v>
      </c>
      <c r="H2" t="n">
        <v>0.12</v>
      </c>
      <c r="I2" t="n">
        <v>526</v>
      </c>
      <c r="J2" t="n">
        <v>141.81</v>
      </c>
      <c r="K2" t="n">
        <v>47.83</v>
      </c>
      <c r="L2" t="n">
        <v>1</v>
      </c>
      <c r="M2" t="n">
        <v>524</v>
      </c>
      <c r="N2" t="n">
        <v>22.98</v>
      </c>
      <c r="O2" t="n">
        <v>17723.39</v>
      </c>
      <c r="P2" t="n">
        <v>722.16</v>
      </c>
      <c r="Q2" t="n">
        <v>797.66</v>
      </c>
      <c r="R2" t="n">
        <v>801.71</v>
      </c>
      <c r="S2" t="n">
        <v>102.58</v>
      </c>
      <c r="T2" t="n">
        <v>342944.68</v>
      </c>
      <c r="U2" t="n">
        <v>0.13</v>
      </c>
      <c r="V2" t="n">
        <v>0.6</v>
      </c>
      <c r="W2" t="n">
        <v>13.13</v>
      </c>
      <c r="X2" t="n">
        <v>20.62</v>
      </c>
      <c r="Y2" t="n">
        <v>1</v>
      </c>
      <c r="Z2" t="n">
        <v>10</v>
      </c>
      <c r="AA2" t="n">
        <v>1364.924314993903</v>
      </c>
      <c r="AB2" t="n">
        <v>1942.189602950842</v>
      </c>
      <c r="AC2" t="n">
        <v>1760.256364235722</v>
      </c>
      <c r="AD2" t="n">
        <v>1364924.314993903</v>
      </c>
      <c r="AE2" t="n">
        <v>1942189.602950842</v>
      </c>
      <c r="AF2" t="n">
        <v>3.467240816559444e-06</v>
      </c>
      <c r="AG2" t="n">
        <v>3.345416666666667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1.7147</v>
      </c>
      <c r="E3" t="n">
        <v>58.32</v>
      </c>
      <c r="F3" t="n">
        <v>50.08</v>
      </c>
      <c r="G3" t="n">
        <v>14.45</v>
      </c>
      <c r="H3" t="n">
        <v>0.25</v>
      </c>
      <c r="I3" t="n">
        <v>208</v>
      </c>
      <c r="J3" t="n">
        <v>143.17</v>
      </c>
      <c r="K3" t="n">
        <v>47.83</v>
      </c>
      <c r="L3" t="n">
        <v>2</v>
      </c>
      <c r="M3" t="n">
        <v>206</v>
      </c>
      <c r="N3" t="n">
        <v>23.34</v>
      </c>
      <c r="O3" t="n">
        <v>17891.86</v>
      </c>
      <c r="P3" t="n">
        <v>572.99</v>
      </c>
      <c r="Q3" t="n">
        <v>796.9</v>
      </c>
      <c r="R3" t="n">
        <v>374.43</v>
      </c>
      <c r="S3" t="n">
        <v>102.58</v>
      </c>
      <c r="T3" t="n">
        <v>130898.22</v>
      </c>
      <c r="U3" t="n">
        <v>0.27</v>
      </c>
      <c r="V3" t="n">
        <v>0.75</v>
      </c>
      <c r="W3" t="n">
        <v>12.59</v>
      </c>
      <c r="X3" t="n">
        <v>7.86</v>
      </c>
      <c r="Y3" t="n">
        <v>1</v>
      </c>
      <c r="Z3" t="n">
        <v>10</v>
      </c>
      <c r="AA3" t="n">
        <v>793.2306047903445</v>
      </c>
      <c r="AB3" t="n">
        <v>1128.710373492832</v>
      </c>
      <c r="AC3" t="n">
        <v>1022.979226796903</v>
      </c>
      <c r="AD3" t="n">
        <v>793230.6047903445</v>
      </c>
      <c r="AE3" t="n">
        <v>1128710.373492832</v>
      </c>
      <c r="AF3" t="n">
        <v>4.773406526017244e-06</v>
      </c>
      <c r="AG3" t="n">
        <v>2.43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1.8849</v>
      </c>
      <c r="E4" t="n">
        <v>53.05</v>
      </c>
      <c r="F4" t="n">
        <v>47.07</v>
      </c>
      <c r="G4" t="n">
        <v>21.72</v>
      </c>
      <c r="H4" t="n">
        <v>0.37</v>
      </c>
      <c r="I4" t="n">
        <v>130</v>
      </c>
      <c r="J4" t="n">
        <v>144.54</v>
      </c>
      <c r="K4" t="n">
        <v>47.83</v>
      </c>
      <c r="L4" t="n">
        <v>3</v>
      </c>
      <c r="M4" t="n">
        <v>128</v>
      </c>
      <c r="N4" t="n">
        <v>23.71</v>
      </c>
      <c r="O4" t="n">
        <v>18060.85</v>
      </c>
      <c r="P4" t="n">
        <v>535.6799999999999</v>
      </c>
      <c r="Q4" t="n">
        <v>796.65</v>
      </c>
      <c r="R4" t="n">
        <v>272.91</v>
      </c>
      <c r="S4" t="n">
        <v>102.58</v>
      </c>
      <c r="T4" t="n">
        <v>80525.64</v>
      </c>
      <c r="U4" t="n">
        <v>0.38</v>
      </c>
      <c r="V4" t="n">
        <v>0.8</v>
      </c>
      <c r="W4" t="n">
        <v>12.49</v>
      </c>
      <c r="X4" t="n">
        <v>4.85</v>
      </c>
      <c r="Y4" t="n">
        <v>1</v>
      </c>
      <c r="Z4" t="n">
        <v>10</v>
      </c>
      <c r="AA4" t="n">
        <v>677.4955050095423</v>
      </c>
      <c r="AB4" t="n">
        <v>964.0276104842792</v>
      </c>
      <c r="AC4" t="n">
        <v>873.723005249173</v>
      </c>
      <c r="AD4" t="n">
        <v>677495.5050095423</v>
      </c>
      <c r="AE4" t="n">
        <v>964027.6104842792</v>
      </c>
      <c r="AF4" t="n">
        <v>5.247211734349976e-06</v>
      </c>
      <c r="AG4" t="n">
        <v>2.210416666666667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1.9744</v>
      </c>
      <c r="E5" t="n">
        <v>50.65</v>
      </c>
      <c r="F5" t="n">
        <v>45.71</v>
      </c>
      <c r="G5" t="n">
        <v>29.17</v>
      </c>
      <c r="H5" t="n">
        <v>0.49</v>
      </c>
      <c r="I5" t="n">
        <v>94</v>
      </c>
      <c r="J5" t="n">
        <v>145.92</v>
      </c>
      <c r="K5" t="n">
        <v>47.83</v>
      </c>
      <c r="L5" t="n">
        <v>4</v>
      </c>
      <c r="M5" t="n">
        <v>92</v>
      </c>
      <c r="N5" t="n">
        <v>24.09</v>
      </c>
      <c r="O5" t="n">
        <v>18230.35</v>
      </c>
      <c r="P5" t="n">
        <v>517.03</v>
      </c>
      <c r="Q5" t="n">
        <v>796.59</v>
      </c>
      <c r="R5" t="n">
        <v>227.5</v>
      </c>
      <c r="S5" t="n">
        <v>102.58</v>
      </c>
      <c r="T5" t="n">
        <v>58002.41</v>
      </c>
      <c r="U5" t="n">
        <v>0.45</v>
      </c>
      <c r="V5" t="n">
        <v>0.82</v>
      </c>
      <c r="W5" t="n">
        <v>12.43</v>
      </c>
      <c r="X5" t="n">
        <v>3.49</v>
      </c>
      <c r="Y5" t="n">
        <v>1</v>
      </c>
      <c r="Z5" t="n">
        <v>10</v>
      </c>
      <c r="AA5" t="n">
        <v>626.4066869426869</v>
      </c>
      <c r="AB5" t="n">
        <v>891.331879163135</v>
      </c>
      <c r="AC5" t="n">
        <v>807.8369951931028</v>
      </c>
      <c r="AD5" t="n">
        <v>626406.6869426869</v>
      </c>
      <c r="AE5" t="n">
        <v>891331.879163135</v>
      </c>
      <c r="AF5" t="n">
        <v>5.49636312181049e-06</v>
      </c>
      <c r="AG5" t="n">
        <v>2.110416666666667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2.027</v>
      </c>
      <c r="E6" t="n">
        <v>49.33</v>
      </c>
      <c r="F6" t="n">
        <v>44.97</v>
      </c>
      <c r="G6" t="n">
        <v>36.46</v>
      </c>
      <c r="H6" t="n">
        <v>0.6</v>
      </c>
      <c r="I6" t="n">
        <v>74</v>
      </c>
      <c r="J6" t="n">
        <v>147.3</v>
      </c>
      <c r="K6" t="n">
        <v>47.83</v>
      </c>
      <c r="L6" t="n">
        <v>5</v>
      </c>
      <c r="M6" t="n">
        <v>72</v>
      </c>
      <c r="N6" t="n">
        <v>24.47</v>
      </c>
      <c r="O6" t="n">
        <v>18400.38</v>
      </c>
      <c r="P6" t="n">
        <v>505.94</v>
      </c>
      <c r="Q6" t="n">
        <v>796.55</v>
      </c>
      <c r="R6" t="n">
        <v>202.61</v>
      </c>
      <c r="S6" t="n">
        <v>102.58</v>
      </c>
      <c r="T6" t="n">
        <v>45657.55</v>
      </c>
      <c r="U6" t="n">
        <v>0.51</v>
      </c>
      <c r="V6" t="n">
        <v>0.84</v>
      </c>
      <c r="W6" t="n">
        <v>12.4</v>
      </c>
      <c r="X6" t="n">
        <v>2.75</v>
      </c>
      <c r="Y6" t="n">
        <v>1</v>
      </c>
      <c r="Z6" t="n">
        <v>10</v>
      </c>
      <c r="AA6" t="n">
        <v>598.6525667263267</v>
      </c>
      <c r="AB6" t="n">
        <v>851.8397526539054</v>
      </c>
      <c r="AC6" t="n">
        <v>772.0442657296893</v>
      </c>
      <c r="AD6" t="n">
        <v>598652.5667263267</v>
      </c>
      <c r="AE6" t="n">
        <v>851839.7526539054</v>
      </c>
      <c r="AF6" t="n">
        <v>5.642791758463262e-06</v>
      </c>
      <c r="AG6" t="n">
        <v>2.055416666666666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2.0628</v>
      </c>
      <c r="E7" t="n">
        <v>48.48</v>
      </c>
      <c r="F7" t="n">
        <v>44.49</v>
      </c>
      <c r="G7" t="n">
        <v>43.76</v>
      </c>
      <c r="H7" t="n">
        <v>0.71</v>
      </c>
      <c r="I7" t="n">
        <v>61</v>
      </c>
      <c r="J7" t="n">
        <v>148.68</v>
      </c>
      <c r="K7" t="n">
        <v>47.83</v>
      </c>
      <c r="L7" t="n">
        <v>6</v>
      </c>
      <c r="M7" t="n">
        <v>59</v>
      </c>
      <c r="N7" t="n">
        <v>24.85</v>
      </c>
      <c r="O7" t="n">
        <v>18570.94</v>
      </c>
      <c r="P7" t="n">
        <v>497.19</v>
      </c>
      <c r="Q7" t="n">
        <v>796.5599999999999</v>
      </c>
      <c r="R7" t="n">
        <v>186.92</v>
      </c>
      <c r="S7" t="n">
        <v>102.58</v>
      </c>
      <c r="T7" t="n">
        <v>37874.98</v>
      </c>
      <c r="U7" t="n">
        <v>0.55</v>
      </c>
      <c r="V7" t="n">
        <v>0.85</v>
      </c>
      <c r="W7" t="n">
        <v>12.38</v>
      </c>
      <c r="X7" t="n">
        <v>2.27</v>
      </c>
      <c r="Y7" t="n">
        <v>1</v>
      </c>
      <c r="Z7" t="n">
        <v>10</v>
      </c>
      <c r="AA7" t="n">
        <v>579.8051242729823</v>
      </c>
      <c r="AB7" t="n">
        <v>825.0211910875355</v>
      </c>
      <c r="AC7" t="n">
        <v>747.7379139681898</v>
      </c>
      <c r="AD7" t="n">
        <v>579805.1242729824</v>
      </c>
      <c r="AE7" t="n">
        <v>825021.1910875355</v>
      </c>
      <c r="AF7" t="n">
        <v>5.742452313447468e-06</v>
      </c>
      <c r="AG7" t="n">
        <v>2.02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2.0896</v>
      </c>
      <c r="E8" t="n">
        <v>47.86</v>
      </c>
      <c r="F8" t="n">
        <v>44.13</v>
      </c>
      <c r="G8" t="n">
        <v>50.91</v>
      </c>
      <c r="H8" t="n">
        <v>0.83</v>
      </c>
      <c r="I8" t="n">
        <v>52</v>
      </c>
      <c r="J8" t="n">
        <v>150.07</v>
      </c>
      <c r="K8" t="n">
        <v>47.83</v>
      </c>
      <c r="L8" t="n">
        <v>7</v>
      </c>
      <c r="M8" t="n">
        <v>50</v>
      </c>
      <c r="N8" t="n">
        <v>25.24</v>
      </c>
      <c r="O8" t="n">
        <v>18742.03</v>
      </c>
      <c r="P8" t="n">
        <v>489.97</v>
      </c>
      <c r="Q8" t="n">
        <v>796.58</v>
      </c>
      <c r="R8" t="n">
        <v>174.92</v>
      </c>
      <c r="S8" t="n">
        <v>102.58</v>
      </c>
      <c r="T8" t="n">
        <v>31923.59</v>
      </c>
      <c r="U8" t="n">
        <v>0.59</v>
      </c>
      <c r="V8" t="n">
        <v>0.85</v>
      </c>
      <c r="W8" t="n">
        <v>12.36</v>
      </c>
      <c r="X8" t="n">
        <v>1.91</v>
      </c>
      <c r="Y8" t="n">
        <v>1</v>
      </c>
      <c r="Z8" t="n">
        <v>10</v>
      </c>
      <c r="AA8" t="n">
        <v>565.5208647512096</v>
      </c>
      <c r="AB8" t="n">
        <v>804.6957122135199</v>
      </c>
      <c r="AC8" t="n">
        <v>729.3164099658177</v>
      </c>
      <c r="AD8" t="n">
        <v>565520.8647512096</v>
      </c>
      <c r="AE8" t="n">
        <v>804695.7122135198</v>
      </c>
      <c r="AF8" t="n">
        <v>5.817058538966369e-06</v>
      </c>
      <c r="AG8" t="n">
        <v>1.994166666666667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2.1109</v>
      </c>
      <c r="E9" t="n">
        <v>47.37</v>
      </c>
      <c r="F9" t="n">
        <v>43.85</v>
      </c>
      <c r="G9" t="n">
        <v>58.46</v>
      </c>
      <c r="H9" t="n">
        <v>0.9399999999999999</v>
      </c>
      <c r="I9" t="n">
        <v>45</v>
      </c>
      <c r="J9" t="n">
        <v>151.46</v>
      </c>
      <c r="K9" t="n">
        <v>47.83</v>
      </c>
      <c r="L9" t="n">
        <v>8</v>
      </c>
      <c r="M9" t="n">
        <v>43</v>
      </c>
      <c r="N9" t="n">
        <v>25.63</v>
      </c>
      <c r="O9" t="n">
        <v>18913.66</v>
      </c>
      <c r="P9" t="n">
        <v>484</v>
      </c>
      <c r="Q9" t="n">
        <v>796.39</v>
      </c>
      <c r="R9" t="n">
        <v>165.88</v>
      </c>
      <c r="S9" t="n">
        <v>102.58</v>
      </c>
      <c r="T9" t="n">
        <v>27436.86</v>
      </c>
      <c r="U9" t="n">
        <v>0.62</v>
      </c>
      <c r="V9" t="n">
        <v>0.86</v>
      </c>
      <c r="W9" t="n">
        <v>12.34</v>
      </c>
      <c r="X9" t="n">
        <v>1.63</v>
      </c>
      <c r="Y9" t="n">
        <v>1</v>
      </c>
      <c r="Z9" t="n">
        <v>10</v>
      </c>
      <c r="AA9" t="n">
        <v>554.371678721562</v>
      </c>
      <c r="AB9" t="n">
        <v>788.8312185194185</v>
      </c>
      <c r="AC9" t="n">
        <v>714.9380115087407</v>
      </c>
      <c r="AD9" t="n">
        <v>554371.678721562</v>
      </c>
      <c r="AE9" t="n">
        <v>788831.2185194185</v>
      </c>
      <c r="AF9" t="n">
        <v>5.876353785367587e-06</v>
      </c>
      <c r="AG9" t="n">
        <v>1.97375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2.1251</v>
      </c>
      <c r="E10" t="n">
        <v>47.06</v>
      </c>
      <c r="F10" t="n">
        <v>43.67</v>
      </c>
      <c r="G10" t="n">
        <v>65.51000000000001</v>
      </c>
      <c r="H10" t="n">
        <v>1.04</v>
      </c>
      <c r="I10" t="n">
        <v>40</v>
      </c>
      <c r="J10" t="n">
        <v>152.85</v>
      </c>
      <c r="K10" t="n">
        <v>47.83</v>
      </c>
      <c r="L10" t="n">
        <v>9</v>
      </c>
      <c r="M10" t="n">
        <v>38</v>
      </c>
      <c r="N10" t="n">
        <v>26.03</v>
      </c>
      <c r="O10" t="n">
        <v>19085.83</v>
      </c>
      <c r="P10" t="n">
        <v>478.42</v>
      </c>
      <c r="Q10" t="n">
        <v>796.48</v>
      </c>
      <c r="R10" t="n">
        <v>159.69</v>
      </c>
      <c r="S10" t="n">
        <v>102.58</v>
      </c>
      <c r="T10" t="n">
        <v>24368.4</v>
      </c>
      <c r="U10" t="n">
        <v>0.64</v>
      </c>
      <c r="V10" t="n">
        <v>0.86</v>
      </c>
      <c r="W10" t="n">
        <v>12.34</v>
      </c>
      <c r="X10" t="n">
        <v>1.46</v>
      </c>
      <c r="Y10" t="n">
        <v>1</v>
      </c>
      <c r="Z10" t="n">
        <v>10</v>
      </c>
      <c r="AA10" t="n">
        <v>545.9650086732611</v>
      </c>
      <c r="AB10" t="n">
        <v>776.8691287655107</v>
      </c>
      <c r="AC10" t="n">
        <v>704.0964620601784</v>
      </c>
      <c r="AD10" t="n">
        <v>545965.008673261</v>
      </c>
      <c r="AE10" t="n">
        <v>776869.1287655107</v>
      </c>
      <c r="AF10" t="n">
        <v>5.915883949635066e-06</v>
      </c>
      <c r="AG10" t="n">
        <v>1.960833333333333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2.141</v>
      </c>
      <c r="E11" t="n">
        <v>46.71</v>
      </c>
      <c r="F11" t="n">
        <v>43.47</v>
      </c>
      <c r="G11" t="n">
        <v>74.52</v>
      </c>
      <c r="H11" t="n">
        <v>1.15</v>
      </c>
      <c r="I11" t="n">
        <v>35</v>
      </c>
      <c r="J11" t="n">
        <v>154.25</v>
      </c>
      <c r="K11" t="n">
        <v>47.83</v>
      </c>
      <c r="L11" t="n">
        <v>10</v>
      </c>
      <c r="M11" t="n">
        <v>33</v>
      </c>
      <c r="N11" t="n">
        <v>26.43</v>
      </c>
      <c r="O11" t="n">
        <v>19258.55</v>
      </c>
      <c r="P11" t="n">
        <v>473.18</v>
      </c>
      <c r="Q11" t="n">
        <v>796.36</v>
      </c>
      <c r="R11" t="n">
        <v>153.15</v>
      </c>
      <c r="S11" t="n">
        <v>102.58</v>
      </c>
      <c r="T11" t="n">
        <v>21122.47</v>
      </c>
      <c r="U11" t="n">
        <v>0.67</v>
      </c>
      <c r="V11" t="n">
        <v>0.87</v>
      </c>
      <c r="W11" t="n">
        <v>12.33</v>
      </c>
      <c r="X11" t="n">
        <v>1.25</v>
      </c>
      <c r="Y11" t="n">
        <v>1</v>
      </c>
      <c r="Z11" t="n">
        <v>10</v>
      </c>
      <c r="AA11" t="n">
        <v>537.3949687001061</v>
      </c>
      <c r="AB11" t="n">
        <v>764.6745753020763</v>
      </c>
      <c r="AC11" t="n">
        <v>693.0442247758217</v>
      </c>
      <c r="AD11" t="n">
        <v>537394.9687001061</v>
      </c>
      <c r="AE11" t="n">
        <v>764674.5753020763</v>
      </c>
      <c r="AF11" t="n">
        <v>5.960146598357101e-06</v>
      </c>
      <c r="AG11" t="n">
        <v>1.94625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2.1492</v>
      </c>
      <c r="E12" t="n">
        <v>46.53</v>
      </c>
      <c r="F12" t="n">
        <v>43.38</v>
      </c>
      <c r="G12" t="n">
        <v>81.33</v>
      </c>
      <c r="H12" t="n">
        <v>1.25</v>
      </c>
      <c r="I12" t="n">
        <v>32</v>
      </c>
      <c r="J12" t="n">
        <v>155.66</v>
      </c>
      <c r="K12" t="n">
        <v>47.83</v>
      </c>
      <c r="L12" t="n">
        <v>11</v>
      </c>
      <c r="M12" t="n">
        <v>30</v>
      </c>
      <c r="N12" t="n">
        <v>26.83</v>
      </c>
      <c r="O12" t="n">
        <v>19431.82</v>
      </c>
      <c r="P12" t="n">
        <v>469.64</v>
      </c>
      <c r="Q12" t="n">
        <v>796.4400000000001</v>
      </c>
      <c r="R12" t="n">
        <v>150.2</v>
      </c>
      <c r="S12" t="n">
        <v>102.58</v>
      </c>
      <c r="T12" t="n">
        <v>19660.84</v>
      </c>
      <c r="U12" t="n">
        <v>0.68</v>
      </c>
      <c r="V12" t="n">
        <v>0.87</v>
      </c>
      <c r="W12" t="n">
        <v>12.32</v>
      </c>
      <c r="X12" t="n">
        <v>1.16</v>
      </c>
      <c r="Y12" t="n">
        <v>1</v>
      </c>
      <c r="Z12" t="n">
        <v>10</v>
      </c>
      <c r="AA12" t="n">
        <v>532.4941168529117</v>
      </c>
      <c r="AB12" t="n">
        <v>757.7010139121422</v>
      </c>
      <c r="AC12" t="n">
        <v>686.7239068216066</v>
      </c>
      <c r="AD12" t="n">
        <v>532494.1168529117</v>
      </c>
      <c r="AE12" t="n">
        <v>757701.0139121423</v>
      </c>
      <c r="AF12" t="n">
        <v>5.982973876314377e-06</v>
      </c>
      <c r="AG12" t="n">
        <v>1.93875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2.1588</v>
      </c>
      <c r="E13" t="n">
        <v>46.32</v>
      </c>
      <c r="F13" t="n">
        <v>43.26</v>
      </c>
      <c r="G13" t="n">
        <v>89.48999999999999</v>
      </c>
      <c r="H13" t="n">
        <v>1.35</v>
      </c>
      <c r="I13" t="n">
        <v>29</v>
      </c>
      <c r="J13" t="n">
        <v>157.07</v>
      </c>
      <c r="K13" t="n">
        <v>47.83</v>
      </c>
      <c r="L13" t="n">
        <v>12</v>
      </c>
      <c r="M13" t="n">
        <v>27</v>
      </c>
      <c r="N13" t="n">
        <v>27.24</v>
      </c>
      <c r="O13" t="n">
        <v>19605.66</v>
      </c>
      <c r="P13" t="n">
        <v>464.72</v>
      </c>
      <c r="Q13" t="n">
        <v>796.41</v>
      </c>
      <c r="R13" t="n">
        <v>146.29</v>
      </c>
      <c r="S13" t="n">
        <v>102.58</v>
      </c>
      <c r="T13" t="n">
        <v>17723.85</v>
      </c>
      <c r="U13" t="n">
        <v>0.7</v>
      </c>
      <c r="V13" t="n">
        <v>0.87</v>
      </c>
      <c r="W13" t="n">
        <v>12.31</v>
      </c>
      <c r="X13" t="n">
        <v>1.04</v>
      </c>
      <c r="Y13" t="n">
        <v>1</v>
      </c>
      <c r="Z13" t="n">
        <v>10</v>
      </c>
      <c r="AA13" t="n">
        <v>526.2020443539309</v>
      </c>
      <c r="AB13" t="n">
        <v>748.7478451142166</v>
      </c>
      <c r="AC13" t="n">
        <v>678.6094197845631</v>
      </c>
      <c r="AD13" t="n">
        <v>526202.0443539309</v>
      </c>
      <c r="AE13" t="n">
        <v>748747.8451142166</v>
      </c>
      <c r="AF13" t="n">
        <v>6.0096984944107e-06</v>
      </c>
      <c r="AG13" t="n">
        <v>1.93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2.1648</v>
      </c>
      <c r="E14" t="n">
        <v>46.19</v>
      </c>
      <c r="F14" t="n">
        <v>43.19</v>
      </c>
      <c r="G14" t="n">
        <v>95.97</v>
      </c>
      <c r="H14" t="n">
        <v>1.45</v>
      </c>
      <c r="I14" t="n">
        <v>27</v>
      </c>
      <c r="J14" t="n">
        <v>158.48</v>
      </c>
      <c r="K14" t="n">
        <v>47.83</v>
      </c>
      <c r="L14" t="n">
        <v>13</v>
      </c>
      <c r="M14" t="n">
        <v>25</v>
      </c>
      <c r="N14" t="n">
        <v>27.65</v>
      </c>
      <c r="O14" t="n">
        <v>19780.06</v>
      </c>
      <c r="P14" t="n">
        <v>461.28</v>
      </c>
      <c r="Q14" t="n">
        <v>796.34</v>
      </c>
      <c r="R14" t="n">
        <v>143.61</v>
      </c>
      <c r="S14" t="n">
        <v>102.58</v>
      </c>
      <c r="T14" t="n">
        <v>16389.71</v>
      </c>
      <c r="U14" t="n">
        <v>0.71</v>
      </c>
      <c r="V14" t="n">
        <v>0.87</v>
      </c>
      <c r="W14" t="n">
        <v>12.32</v>
      </c>
      <c r="X14" t="n">
        <v>0.97</v>
      </c>
      <c r="Y14" t="n">
        <v>1</v>
      </c>
      <c r="Z14" t="n">
        <v>10</v>
      </c>
      <c r="AA14" t="n">
        <v>522.0656163651687</v>
      </c>
      <c r="AB14" t="n">
        <v>742.8620041596106</v>
      </c>
      <c r="AC14" t="n">
        <v>673.2749308224745</v>
      </c>
      <c r="AD14" t="n">
        <v>522065.6163651687</v>
      </c>
      <c r="AE14" t="n">
        <v>742862.0041596106</v>
      </c>
      <c r="AF14" t="n">
        <v>6.026401380720902e-06</v>
      </c>
      <c r="AG14" t="n">
        <v>1.924583333333333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2.1718</v>
      </c>
      <c r="E15" t="n">
        <v>46.04</v>
      </c>
      <c r="F15" t="n">
        <v>43.09</v>
      </c>
      <c r="G15" t="n">
        <v>103.43</v>
      </c>
      <c r="H15" t="n">
        <v>1.55</v>
      </c>
      <c r="I15" t="n">
        <v>25</v>
      </c>
      <c r="J15" t="n">
        <v>159.9</v>
      </c>
      <c r="K15" t="n">
        <v>47.83</v>
      </c>
      <c r="L15" t="n">
        <v>14</v>
      </c>
      <c r="M15" t="n">
        <v>23</v>
      </c>
      <c r="N15" t="n">
        <v>28.07</v>
      </c>
      <c r="O15" t="n">
        <v>19955.16</v>
      </c>
      <c r="P15" t="n">
        <v>456.9</v>
      </c>
      <c r="Q15" t="n">
        <v>796.33</v>
      </c>
      <c r="R15" t="n">
        <v>140.82</v>
      </c>
      <c r="S15" t="n">
        <v>102.58</v>
      </c>
      <c r="T15" t="n">
        <v>15007.33</v>
      </c>
      <c r="U15" t="n">
        <v>0.73</v>
      </c>
      <c r="V15" t="n">
        <v>0.87</v>
      </c>
      <c r="W15" t="n">
        <v>12.31</v>
      </c>
      <c r="X15" t="n">
        <v>0.88</v>
      </c>
      <c r="Y15" t="n">
        <v>1</v>
      </c>
      <c r="Z15" t="n">
        <v>10</v>
      </c>
      <c r="AA15" t="n">
        <v>516.9386491346544</v>
      </c>
      <c r="AB15" t="n">
        <v>735.5666967638895</v>
      </c>
      <c r="AC15" t="n">
        <v>666.6630061922206</v>
      </c>
      <c r="AD15" t="n">
        <v>516938.6491346544</v>
      </c>
      <c r="AE15" t="n">
        <v>735566.6967638895</v>
      </c>
      <c r="AF15" t="n">
        <v>6.045888081416138e-06</v>
      </c>
      <c r="AG15" t="n">
        <v>1.918333333333333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2.1769</v>
      </c>
      <c r="E16" t="n">
        <v>45.94</v>
      </c>
      <c r="F16" t="n">
        <v>43.04</v>
      </c>
      <c r="G16" t="n">
        <v>112.29</v>
      </c>
      <c r="H16" t="n">
        <v>1.65</v>
      </c>
      <c r="I16" t="n">
        <v>23</v>
      </c>
      <c r="J16" t="n">
        <v>161.32</v>
      </c>
      <c r="K16" t="n">
        <v>47.83</v>
      </c>
      <c r="L16" t="n">
        <v>15</v>
      </c>
      <c r="M16" t="n">
        <v>21</v>
      </c>
      <c r="N16" t="n">
        <v>28.5</v>
      </c>
      <c r="O16" t="n">
        <v>20130.71</v>
      </c>
      <c r="P16" t="n">
        <v>453.33</v>
      </c>
      <c r="Q16" t="n">
        <v>796.38</v>
      </c>
      <c r="R16" t="n">
        <v>138.94</v>
      </c>
      <c r="S16" t="n">
        <v>102.58</v>
      </c>
      <c r="T16" t="n">
        <v>14078.42</v>
      </c>
      <c r="U16" t="n">
        <v>0.74</v>
      </c>
      <c r="V16" t="n">
        <v>0.87</v>
      </c>
      <c r="W16" t="n">
        <v>12.31</v>
      </c>
      <c r="X16" t="n">
        <v>0.83</v>
      </c>
      <c r="Y16" t="n">
        <v>1</v>
      </c>
      <c r="Z16" t="n">
        <v>10</v>
      </c>
      <c r="AA16" t="n">
        <v>513.0615611122205</v>
      </c>
      <c r="AB16" t="n">
        <v>730.0498780185733</v>
      </c>
      <c r="AC16" t="n">
        <v>661.6629715447156</v>
      </c>
      <c r="AD16" t="n">
        <v>513061.5611122205</v>
      </c>
      <c r="AE16" t="n">
        <v>730049.8780185733</v>
      </c>
      <c r="AF16" t="n">
        <v>6.060085534779809e-06</v>
      </c>
      <c r="AG16" t="n">
        <v>1.914166666666667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2.1838</v>
      </c>
      <c r="E17" t="n">
        <v>45.79</v>
      </c>
      <c r="F17" t="n">
        <v>42.96</v>
      </c>
      <c r="G17" t="n">
        <v>122.73</v>
      </c>
      <c r="H17" t="n">
        <v>1.74</v>
      </c>
      <c r="I17" t="n">
        <v>21</v>
      </c>
      <c r="J17" t="n">
        <v>162.75</v>
      </c>
      <c r="K17" t="n">
        <v>47.83</v>
      </c>
      <c r="L17" t="n">
        <v>16</v>
      </c>
      <c r="M17" t="n">
        <v>19</v>
      </c>
      <c r="N17" t="n">
        <v>28.92</v>
      </c>
      <c r="O17" t="n">
        <v>20306.85</v>
      </c>
      <c r="P17" t="n">
        <v>447.09</v>
      </c>
      <c r="Q17" t="n">
        <v>796.4</v>
      </c>
      <c r="R17" t="n">
        <v>136.19</v>
      </c>
      <c r="S17" t="n">
        <v>102.58</v>
      </c>
      <c r="T17" t="n">
        <v>12713.01</v>
      </c>
      <c r="U17" t="n">
        <v>0.75</v>
      </c>
      <c r="V17" t="n">
        <v>0.88</v>
      </c>
      <c r="W17" t="n">
        <v>12.3</v>
      </c>
      <c r="X17" t="n">
        <v>0.74</v>
      </c>
      <c r="Y17" t="n">
        <v>1</v>
      </c>
      <c r="Z17" t="n">
        <v>10</v>
      </c>
      <c r="AA17" t="n">
        <v>506.816989060328</v>
      </c>
      <c r="AB17" t="n">
        <v>721.1642989569115</v>
      </c>
      <c r="AC17" t="n">
        <v>653.6097428231499</v>
      </c>
      <c r="AD17" t="n">
        <v>506816.989060328</v>
      </c>
      <c r="AE17" t="n">
        <v>721164.2989569114</v>
      </c>
      <c r="AF17" t="n">
        <v>6.079293854036543e-06</v>
      </c>
      <c r="AG17" t="n">
        <v>1.907916666666667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2.187</v>
      </c>
      <c r="E18" t="n">
        <v>45.73</v>
      </c>
      <c r="F18" t="n">
        <v>42.92</v>
      </c>
      <c r="G18" t="n">
        <v>128.76</v>
      </c>
      <c r="H18" t="n">
        <v>1.83</v>
      </c>
      <c r="I18" t="n">
        <v>20</v>
      </c>
      <c r="J18" t="n">
        <v>164.19</v>
      </c>
      <c r="K18" t="n">
        <v>47.83</v>
      </c>
      <c r="L18" t="n">
        <v>17</v>
      </c>
      <c r="M18" t="n">
        <v>18</v>
      </c>
      <c r="N18" t="n">
        <v>29.36</v>
      </c>
      <c r="O18" t="n">
        <v>20483.57</v>
      </c>
      <c r="P18" t="n">
        <v>444.75</v>
      </c>
      <c r="Q18" t="n">
        <v>796.39</v>
      </c>
      <c r="R18" t="n">
        <v>134.77</v>
      </c>
      <c r="S18" t="n">
        <v>102.58</v>
      </c>
      <c r="T18" t="n">
        <v>12004.86</v>
      </c>
      <c r="U18" t="n">
        <v>0.76</v>
      </c>
      <c r="V18" t="n">
        <v>0.88</v>
      </c>
      <c r="W18" t="n">
        <v>12.31</v>
      </c>
      <c r="X18" t="n">
        <v>0.71</v>
      </c>
      <c r="Y18" t="n">
        <v>1</v>
      </c>
      <c r="Z18" t="n">
        <v>10</v>
      </c>
      <c r="AA18" t="n">
        <v>504.3066921793206</v>
      </c>
      <c r="AB18" t="n">
        <v>717.5923261749376</v>
      </c>
      <c r="AC18" t="n">
        <v>650.3723720675898</v>
      </c>
      <c r="AD18" t="n">
        <v>504306.6921793206</v>
      </c>
      <c r="AE18" t="n">
        <v>717592.3261749377</v>
      </c>
      <c r="AF18" t="n">
        <v>6.088202060068648e-06</v>
      </c>
      <c r="AG18" t="n">
        <v>1.905416666666667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2.1899</v>
      </c>
      <c r="E19" t="n">
        <v>45.66</v>
      </c>
      <c r="F19" t="n">
        <v>42.89</v>
      </c>
      <c r="G19" t="n">
        <v>135.43</v>
      </c>
      <c r="H19" t="n">
        <v>1.93</v>
      </c>
      <c r="I19" t="n">
        <v>19</v>
      </c>
      <c r="J19" t="n">
        <v>165.62</v>
      </c>
      <c r="K19" t="n">
        <v>47.83</v>
      </c>
      <c r="L19" t="n">
        <v>18</v>
      </c>
      <c r="M19" t="n">
        <v>17</v>
      </c>
      <c r="N19" t="n">
        <v>29.8</v>
      </c>
      <c r="O19" t="n">
        <v>20660.89</v>
      </c>
      <c r="P19" t="n">
        <v>442.08</v>
      </c>
      <c r="Q19" t="n">
        <v>796.37</v>
      </c>
      <c r="R19" t="n">
        <v>134.05</v>
      </c>
      <c r="S19" t="n">
        <v>102.58</v>
      </c>
      <c r="T19" t="n">
        <v>11649.87</v>
      </c>
      <c r="U19" t="n">
        <v>0.77</v>
      </c>
      <c r="V19" t="n">
        <v>0.88</v>
      </c>
      <c r="W19" t="n">
        <v>12.3</v>
      </c>
      <c r="X19" t="n">
        <v>0.67</v>
      </c>
      <c r="Y19" t="n">
        <v>1</v>
      </c>
      <c r="Z19" t="n">
        <v>10</v>
      </c>
      <c r="AA19" t="n">
        <v>501.6804843128096</v>
      </c>
      <c r="AB19" t="n">
        <v>713.8554203571611</v>
      </c>
      <c r="AC19" t="n">
        <v>646.9855182618147</v>
      </c>
      <c r="AD19" t="n">
        <v>501680.4843128096</v>
      </c>
      <c r="AE19" t="n">
        <v>713855.4203571611</v>
      </c>
      <c r="AF19" t="n">
        <v>6.096275121785248e-06</v>
      </c>
      <c r="AG19" t="n">
        <v>1.9025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2.1928</v>
      </c>
      <c r="E20" t="n">
        <v>45.6</v>
      </c>
      <c r="F20" t="n">
        <v>42.86</v>
      </c>
      <c r="G20" t="n">
        <v>142.85</v>
      </c>
      <c r="H20" t="n">
        <v>2.02</v>
      </c>
      <c r="I20" t="n">
        <v>18</v>
      </c>
      <c r="J20" t="n">
        <v>167.07</v>
      </c>
      <c r="K20" t="n">
        <v>47.83</v>
      </c>
      <c r="L20" t="n">
        <v>19</v>
      </c>
      <c r="M20" t="n">
        <v>16</v>
      </c>
      <c r="N20" t="n">
        <v>30.24</v>
      </c>
      <c r="O20" t="n">
        <v>20838.81</v>
      </c>
      <c r="P20" t="n">
        <v>438.66</v>
      </c>
      <c r="Q20" t="n">
        <v>796.38</v>
      </c>
      <c r="R20" t="n">
        <v>132.63</v>
      </c>
      <c r="S20" t="n">
        <v>102.58</v>
      </c>
      <c r="T20" t="n">
        <v>10945.23</v>
      </c>
      <c r="U20" t="n">
        <v>0.77</v>
      </c>
      <c r="V20" t="n">
        <v>0.88</v>
      </c>
      <c r="W20" t="n">
        <v>12.31</v>
      </c>
      <c r="X20" t="n">
        <v>0.64</v>
      </c>
      <c r="Y20" t="n">
        <v>1</v>
      </c>
      <c r="Z20" t="n">
        <v>10</v>
      </c>
      <c r="AA20" t="n">
        <v>498.5514333908822</v>
      </c>
      <c r="AB20" t="n">
        <v>709.4030048635602</v>
      </c>
      <c r="AC20" t="n">
        <v>642.9501796435229</v>
      </c>
      <c r="AD20" t="n">
        <v>498551.4333908822</v>
      </c>
      <c r="AE20" t="n">
        <v>709403.0048635602</v>
      </c>
      <c r="AF20" t="n">
        <v>6.104348183501845e-06</v>
      </c>
      <c r="AG20" t="n">
        <v>1.9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2.1966</v>
      </c>
      <c r="E21" t="n">
        <v>45.52</v>
      </c>
      <c r="F21" t="n">
        <v>42.8</v>
      </c>
      <c r="G21" t="n">
        <v>151.08</v>
      </c>
      <c r="H21" t="n">
        <v>2.1</v>
      </c>
      <c r="I21" t="n">
        <v>17</v>
      </c>
      <c r="J21" t="n">
        <v>168.51</v>
      </c>
      <c r="K21" t="n">
        <v>47.83</v>
      </c>
      <c r="L21" t="n">
        <v>20</v>
      </c>
      <c r="M21" t="n">
        <v>15</v>
      </c>
      <c r="N21" t="n">
        <v>30.69</v>
      </c>
      <c r="O21" t="n">
        <v>21017.33</v>
      </c>
      <c r="P21" t="n">
        <v>433.82</v>
      </c>
      <c r="Q21" t="n">
        <v>796.34</v>
      </c>
      <c r="R21" t="n">
        <v>131.14</v>
      </c>
      <c r="S21" t="n">
        <v>102.58</v>
      </c>
      <c r="T21" t="n">
        <v>10209.41</v>
      </c>
      <c r="U21" t="n">
        <v>0.78</v>
      </c>
      <c r="V21" t="n">
        <v>0.88</v>
      </c>
      <c r="W21" t="n">
        <v>12.3</v>
      </c>
      <c r="X21" t="n">
        <v>0.59</v>
      </c>
      <c r="Y21" t="n">
        <v>1</v>
      </c>
      <c r="Z21" t="n">
        <v>10</v>
      </c>
      <c r="AA21" t="n">
        <v>494.132279091766</v>
      </c>
      <c r="AB21" t="n">
        <v>703.1148646060418</v>
      </c>
      <c r="AC21" t="n">
        <v>637.2510764814596</v>
      </c>
      <c r="AD21" t="n">
        <v>494132.2790917659</v>
      </c>
      <c r="AE21" t="n">
        <v>703114.8646060418</v>
      </c>
      <c r="AF21" t="n">
        <v>6.114926678164973e-06</v>
      </c>
      <c r="AG21" t="n">
        <v>1.896666666666667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2.1997</v>
      </c>
      <c r="E22" t="n">
        <v>45.46</v>
      </c>
      <c r="F22" t="n">
        <v>42.77</v>
      </c>
      <c r="G22" t="n">
        <v>160.39</v>
      </c>
      <c r="H22" t="n">
        <v>2.19</v>
      </c>
      <c r="I22" t="n">
        <v>16</v>
      </c>
      <c r="J22" t="n">
        <v>169.97</v>
      </c>
      <c r="K22" t="n">
        <v>47.83</v>
      </c>
      <c r="L22" t="n">
        <v>21</v>
      </c>
      <c r="M22" t="n">
        <v>14</v>
      </c>
      <c r="N22" t="n">
        <v>31.14</v>
      </c>
      <c r="O22" t="n">
        <v>21196.47</v>
      </c>
      <c r="P22" t="n">
        <v>428.78</v>
      </c>
      <c r="Q22" t="n">
        <v>796.36</v>
      </c>
      <c r="R22" t="n">
        <v>129.87</v>
      </c>
      <c r="S22" t="n">
        <v>102.58</v>
      </c>
      <c r="T22" t="n">
        <v>9579.23</v>
      </c>
      <c r="U22" t="n">
        <v>0.79</v>
      </c>
      <c r="V22" t="n">
        <v>0.88</v>
      </c>
      <c r="W22" t="n">
        <v>12.3</v>
      </c>
      <c r="X22" t="n">
        <v>0.5600000000000001</v>
      </c>
      <c r="Y22" t="n">
        <v>1</v>
      </c>
      <c r="Z22" t="n">
        <v>10</v>
      </c>
      <c r="AA22" t="n">
        <v>489.8732506096172</v>
      </c>
      <c r="AB22" t="n">
        <v>697.0545719247309</v>
      </c>
      <c r="AC22" t="n">
        <v>631.7584774348984</v>
      </c>
      <c r="AD22" t="n">
        <v>489873.2506096172</v>
      </c>
      <c r="AE22" t="n">
        <v>697054.5719247309</v>
      </c>
      <c r="AF22" t="n">
        <v>6.123556502758577e-06</v>
      </c>
      <c r="AG22" t="n">
        <v>1.894166666666667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2.203</v>
      </c>
      <c r="E23" t="n">
        <v>45.39</v>
      </c>
      <c r="F23" t="n">
        <v>42.73</v>
      </c>
      <c r="G23" t="n">
        <v>170.93</v>
      </c>
      <c r="H23" t="n">
        <v>2.28</v>
      </c>
      <c r="I23" t="n">
        <v>15</v>
      </c>
      <c r="J23" t="n">
        <v>171.42</v>
      </c>
      <c r="K23" t="n">
        <v>47.83</v>
      </c>
      <c r="L23" t="n">
        <v>22</v>
      </c>
      <c r="M23" t="n">
        <v>13</v>
      </c>
      <c r="N23" t="n">
        <v>31.6</v>
      </c>
      <c r="O23" t="n">
        <v>21376.23</v>
      </c>
      <c r="P23" t="n">
        <v>425.64</v>
      </c>
      <c r="Q23" t="n">
        <v>796.36</v>
      </c>
      <c r="R23" t="n">
        <v>128.61</v>
      </c>
      <c r="S23" t="n">
        <v>102.58</v>
      </c>
      <c r="T23" t="n">
        <v>8953.77</v>
      </c>
      <c r="U23" t="n">
        <v>0.8</v>
      </c>
      <c r="V23" t="n">
        <v>0.88</v>
      </c>
      <c r="W23" t="n">
        <v>12.3</v>
      </c>
      <c r="X23" t="n">
        <v>0.52</v>
      </c>
      <c r="Y23" t="n">
        <v>1</v>
      </c>
      <c r="Z23" t="n">
        <v>10</v>
      </c>
      <c r="AA23" t="n">
        <v>486.8343178121629</v>
      </c>
      <c r="AB23" t="n">
        <v>692.7303880718641</v>
      </c>
      <c r="AC23" t="n">
        <v>627.8393584490025</v>
      </c>
      <c r="AD23" t="n">
        <v>486834.3178121629</v>
      </c>
      <c r="AE23" t="n">
        <v>692730.3880718641</v>
      </c>
      <c r="AF23" t="n">
        <v>6.132743090229188e-06</v>
      </c>
      <c r="AG23" t="n">
        <v>1.89125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2.2031</v>
      </c>
      <c r="E24" t="n">
        <v>45.39</v>
      </c>
      <c r="F24" t="n">
        <v>42.73</v>
      </c>
      <c r="G24" t="n">
        <v>170.91</v>
      </c>
      <c r="H24" t="n">
        <v>2.36</v>
      </c>
      <c r="I24" t="n">
        <v>15</v>
      </c>
      <c r="J24" t="n">
        <v>172.89</v>
      </c>
      <c r="K24" t="n">
        <v>47.83</v>
      </c>
      <c r="L24" t="n">
        <v>23</v>
      </c>
      <c r="M24" t="n">
        <v>13</v>
      </c>
      <c r="N24" t="n">
        <v>32.06</v>
      </c>
      <c r="O24" t="n">
        <v>21556.61</v>
      </c>
      <c r="P24" t="n">
        <v>420.56</v>
      </c>
      <c r="Q24" t="n">
        <v>796.34</v>
      </c>
      <c r="R24" t="n">
        <v>128.63</v>
      </c>
      <c r="S24" t="n">
        <v>102.58</v>
      </c>
      <c r="T24" t="n">
        <v>8961.129999999999</v>
      </c>
      <c r="U24" t="n">
        <v>0.8</v>
      </c>
      <c r="V24" t="n">
        <v>0.88</v>
      </c>
      <c r="W24" t="n">
        <v>12.29</v>
      </c>
      <c r="X24" t="n">
        <v>0.52</v>
      </c>
      <c r="Y24" t="n">
        <v>1</v>
      </c>
      <c r="Z24" t="n">
        <v>10</v>
      </c>
      <c r="AA24" t="n">
        <v>483.3486783407577</v>
      </c>
      <c r="AB24" t="n">
        <v>687.7705725959206</v>
      </c>
      <c r="AC24" t="n">
        <v>623.3441501831876</v>
      </c>
      <c r="AD24" t="n">
        <v>483348.6783407577</v>
      </c>
      <c r="AE24" t="n">
        <v>687770.5725959206</v>
      </c>
      <c r="AF24" t="n">
        <v>6.133021471667692e-06</v>
      </c>
      <c r="AG24" t="n">
        <v>1.89125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2.206</v>
      </c>
      <c r="E25" t="n">
        <v>45.33</v>
      </c>
      <c r="F25" t="n">
        <v>42.7</v>
      </c>
      <c r="G25" t="n">
        <v>183</v>
      </c>
      <c r="H25" t="n">
        <v>2.44</v>
      </c>
      <c r="I25" t="n">
        <v>14</v>
      </c>
      <c r="J25" t="n">
        <v>174.35</v>
      </c>
      <c r="K25" t="n">
        <v>47.83</v>
      </c>
      <c r="L25" t="n">
        <v>24</v>
      </c>
      <c r="M25" t="n">
        <v>10</v>
      </c>
      <c r="N25" t="n">
        <v>32.53</v>
      </c>
      <c r="O25" t="n">
        <v>21737.62</v>
      </c>
      <c r="P25" t="n">
        <v>420.08</v>
      </c>
      <c r="Q25" t="n">
        <v>796.37</v>
      </c>
      <c r="R25" t="n">
        <v>127.56</v>
      </c>
      <c r="S25" t="n">
        <v>102.58</v>
      </c>
      <c r="T25" t="n">
        <v>8430.01</v>
      </c>
      <c r="U25" t="n">
        <v>0.8</v>
      </c>
      <c r="V25" t="n">
        <v>0.88</v>
      </c>
      <c r="W25" t="n">
        <v>12.3</v>
      </c>
      <c r="X25" t="n">
        <v>0.49</v>
      </c>
      <c r="Y25" t="n">
        <v>1</v>
      </c>
      <c r="Z25" t="n">
        <v>10</v>
      </c>
      <c r="AA25" t="n">
        <v>482.2645413262224</v>
      </c>
      <c r="AB25" t="n">
        <v>686.2279232235895</v>
      </c>
      <c r="AC25" t="n">
        <v>621.9460074007816</v>
      </c>
      <c r="AD25" t="n">
        <v>482264.5413262224</v>
      </c>
      <c r="AE25" t="n">
        <v>686227.9232235895</v>
      </c>
      <c r="AF25" t="n">
        <v>6.141094533384289e-06</v>
      </c>
      <c r="AG25" t="n">
        <v>1.88875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2.2097</v>
      </c>
      <c r="E26" t="n">
        <v>45.26</v>
      </c>
      <c r="F26" t="n">
        <v>42.65</v>
      </c>
      <c r="G26" t="n">
        <v>196.85</v>
      </c>
      <c r="H26" t="n">
        <v>2.52</v>
      </c>
      <c r="I26" t="n">
        <v>13</v>
      </c>
      <c r="J26" t="n">
        <v>175.83</v>
      </c>
      <c r="K26" t="n">
        <v>47.83</v>
      </c>
      <c r="L26" t="n">
        <v>25</v>
      </c>
      <c r="M26" t="n">
        <v>7</v>
      </c>
      <c r="N26" t="n">
        <v>33</v>
      </c>
      <c r="O26" t="n">
        <v>21919.27</v>
      </c>
      <c r="P26" t="n">
        <v>413.86</v>
      </c>
      <c r="Q26" t="n">
        <v>796.37</v>
      </c>
      <c r="R26" t="n">
        <v>125.85</v>
      </c>
      <c r="S26" t="n">
        <v>102.58</v>
      </c>
      <c r="T26" t="n">
        <v>7580.02</v>
      </c>
      <c r="U26" t="n">
        <v>0.82</v>
      </c>
      <c r="V26" t="n">
        <v>0.88</v>
      </c>
      <c r="W26" t="n">
        <v>12.29</v>
      </c>
      <c r="X26" t="n">
        <v>0.44</v>
      </c>
      <c r="Y26" t="n">
        <v>1</v>
      </c>
      <c r="Z26" t="n">
        <v>10</v>
      </c>
      <c r="AA26" t="n">
        <v>477.0270644155993</v>
      </c>
      <c r="AB26" t="n">
        <v>678.775368463033</v>
      </c>
      <c r="AC26" t="n">
        <v>615.1915654414828</v>
      </c>
      <c r="AD26" t="n">
        <v>477027.0644155993</v>
      </c>
      <c r="AE26" t="n">
        <v>678775.368463033</v>
      </c>
      <c r="AF26" t="n">
        <v>6.151394646608915e-06</v>
      </c>
      <c r="AG26" t="n">
        <v>1.885833333333333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2.2093</v>
      </c>
      <c r="E27" t="n">
        <v>45.26</v>
      </c>
      <c r="F27" t="n">
        <v>42.66</v>
      </c>
      <c r="G27" t="n">
        <v>196.88</v>
      </c>
      <c r="H27" t="n">
        <v>2.6</v>
      </c>
      <c r="I27" t="n">
        <v>13</v>
      </c>
      <c r="J27" t="n">
        <v>177.3</v>
      </c>
      <c r="K27" t="n">
        <v>47.83</v>
      </c>
      <c r="L27" t="n">
        <v>26</v>
      </c>
      <c r="M27" t="n">
        <v>6</v>
      </c>
      <c r="N27" t="n">
        <v>33.48</v>
      </c>
      <c r="O27" t="n">
        <v>22101.56</v>
      </c>
      <c r="P27" t="n">
        <v>416.88</v>
      </c>
      <c r="Q27" t="n">
        <v>796.37</v>
      </c>
      <c r="R27" t="n">
        <v>125.96</v>
      </c>
      <c r="S27" t="n">
        <v>102.58</v>
      </c>
      <c r="T27" t="n">
        <v>7638.45</v>
      </c>
      <c r="U27" t="n">
        <v>0.8100000000000001</v>
      </c>
      <c r="V27" t="n">
        <v>0.88</v>
      </c>
      <c r="W27" t="n">
        <v>12.3</v>
      </c>
      <c r="X27" t="n">
        <v>0.45</v>
      </c>
      <c r="Y27" t="n">
        <v>1</v>
      </c>
      <c r="Z27" t="n">
        <v>10</v>
      </c>
      <c r="AA27" t="n">
        <v>479.2046707840377</v>
      </c>
      <c r="AB27" t="n">
        <v>681.8739464586338</v>
      </c>
      <c r="AC27" t="n">
        <v>617.999886332785</v>
      </c>
      <c r="AD27" t="n">
        <v>479204.6707840377</v>
      </c>
      <c r="AE27" t="n">
        <v>681873.9464586338</v>
      </c>
      <c r="AF27" t="n">
        <v>6.1502811208549e-06</v>
      </c>
      <c r="AG27" t="n">
        <v>1.885833333333333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2.2085</v>
      </c>
      <c r="E28" t="n">
        <v>45.28</v>
      </c>
      <c r="F28" t="n">
        <v>42.68</v>
      </c>
      <c r="G28" t="n">
        <v>196.97</v>
      </c>
      <c r="H28" t="n">
        <v>2.68</v>
      </c>
      <c r="I28" t="n">
        <v>13</v>
      </c>
      <c r="J28" t="n">
        <v>178.79</v>
      </c>
      <c r="K28" t="n">
        <v>47.83</v>
      </c>
      <c r="L28" t="n">
        <v>27</v>
      </c>
      <c r="M28" t="n">
        <v>3</v>
      </c>
      <c r="N28" t="n">
        <v>33.96</v>
      </c>
      <c r="O28" t="n">
        <v>22284.51</v>
      </c>
      <c r="P28" t="n">
        <v>419.46</v>
      </c>
      <c r="Q28" t="n">
        <v>796.35</v>
      </c>
      <c r="R28" t="n">
        <v>126.55</v>
      </c>
      <c r="S28" t="n">
        <v>102.58</v>
      </c>
      <c r="T28" t="n">
        <v>7932.94</v>
      </c>
      <c r="U28" t="n">
        <v>0.8100000000000001</v>
      </c>
      <c r="V28" t="n">
        <v>0.88</v>
      </c>
      <c r="W28" t="n">
        <v>12.3</v>
      </c>
      <c r="X28" t="n">
        <v>0.46</v>
      </c>
      <c r="Y28" t="n">
        <v>1</v>
      </c>
      <c r="Z28" t="n">
        <v>10</v>
      </c>
      <c r="AA28" t="n">
        <v>481.2167166213253</v>
      </c>
      <c r="AB28" t="n">
        <v>684.7369436687452</v>
      </c>
      <c r="AC28" t="n">
        <v>620.5946943022185</v>
      </c>
      <c r="AD28" t="n">
        <v>481216.7166213253</v>
      </c>
      <c r="AE28" t="n">
        <v>684736.9436687452</v>
      </c>
      <c r="AF28" t="n">
        <v>6.148054069346873e-06</v>
      </c>
      <c r="AG28" t="n">
        <v>1.886666666666667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2.2084</v>
      </c>
      <c r="E29" t="n">
        <v>45.28</v>
      </c>
      <c r="F29" t="n">
        <v>42.68</v>
      </c>
      <c r="G29" t="n">
        <v>196.97</v>
      </c>
      <c r="H29" t="n">
        <v>2.75</v>
      </c>
      <c r="I29" t="n">
        <v>13</v>
      </c>
      <c r="J29" t="n">
        <v>180.28</v>
      </c>
      <c r="K29" t="n">
        <v>47.83</v>
      </c>
      <c r="L29" t="n">
        <v>28</v>
      </c>
      <c r="M29" t="n">
        <v>0</v>
      </c>
      <c r="N29" t="n">
        <v>34.45</v>
      </c>
      <c r="O29" t="n">
        <v>22468.11</v>
      </c>
      <c r="P29" t="n">
        <v>421.95</v>
      </c>
      <c r="Q29" t="n">
        <v>796.36</v>
      </c>
      <c r="R29" t="n">
        <v>126.41</v>
      </c>
      <c r="S29" t="n">
        <v>102.58</v>
      </c>
      <c r="T29" t="n">
        <v>7862.11</v>
      </c>
      <c r="U29" t="n">
        <v>0.8100000000000001</v>
      </c>
      <c r="V29" t="n">
        <v>0.88</v>
      </c>
      <c r="W29" t="n">
        <v>12.31</v>
      </c>
      <c r="X29" t="n">
        <v>0.47</v>
      </c>
      <c r="Y29" t="n">
        <v>1</v>
      </c>
      <c r="Z29" t="n">
        <v>10</v>
      </c>
      <c r="AA29" t="n">
        <v>482.9316453952327</v>
      </c>
      <c r="AB29" t="n">
        <v>687.1771645644357</v>
      </c>
      <c r="AC29" t="n">
        <v>622.806329229753</v>
      </c>
      <c r="AD29" t="n">
        <v>482931.6453952328</v>
      </c>
      <c r="AE29" t="n">
        <v>687177.1645644356</v>
      </c>
      <c r="AF29" t="n">
        <v>6.147775687908371e-06</v>
      </c>
      <c r="AG29" t="n">
        <v>1.886666666666667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1.0582</v>
      </c>
      <c r="E2" t="n">
        <v>94.5</v>
      </c>
      <c r="F2" t="n">
        <v>68.54000000000001</v>
      </c>
      <c r="G2" t="n">
        <v>6.21</v>
      </c>
      <c r="H2" t="n">
        <v>0.1</v>
      </c>
      <c r="I2" t="n">
        <v>662</v>
      </c>
      <c r="J2" t="n">
        <v>176.73</v>
      </c>
      <c r="K2" t="n">
        <v>52.44</v>
      </c>
      <c r="L2" t="n">
        <v>1</v>
      </c>
      <c r="M2" t="n">
        <v>660</v>
      </c>
      <c r="N2" t="n">
        <v>33.29</v>
      </c>
      <c r="O2" t="n">
        <v>22031.19</v>
      </c>
      <c r="P2" t="n">
        <v>907.2</v>
      </c>
      <c r="Q2" t="n">
        <v>798.33</v>
      </c>
      <c r="R2" t="n">
        <v>991.6</v>
      </c>
      <c r="S2" t="n">
        <v>102.58</v>
      </c>
      <c r="T2" t="n">
        <v>437211.14</v>
      </c>
      <c r="U2" t="n">
        <v>0.1</v>
      </c>
      <c r="V2" t="n">
        <v>0.55</v>
      </c>
      <c r="W2" t="n">
        <v>13.36</v>
      </c>
      <c r="X2" t="n">
        <v>26.27</v>
      </c>
      <c r="Y2" t="n">
        <v>1</v>
      </c>
      <c r="Z2" t="n">
        <v>10</v>
      </c>
      <c r="AA2" t="n">
        <v>1980.981383061658</v>
      </c>
      <c r="AB2" t="n">
        <v>2818.79471525036</v>
      </c>
      <c r="AC2" t="n">
        <v>2554.7461120453</v>
      </c>
      <c r="AD2" t="n">
        <v>1980981.383061658</v>
      </c>
      <c r="AE2" t="n">
        <v>2818794.71525036</v>
      </c>
      <c r="AF2" t="n">
        <v>2.661844274297768e-06</v>
      </c>
      <c r="AG2" t="n">
        <v>3.9375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1.592</v>
      </c>
      <c r="E3" t="n">
        <v>62.81</v>
      </c>
      <c r="F3" t="n">
        <v>51.61</v>
      </c>
      <c r="G3" t="n">
        <v>12.54</v>
      </c>
      <c r="H3" t="n">
        <v>0.2</v>
      </c>
      <c r="I3" t="n">
        <v>247</v>
      </c>
      <c r="J3" t="n">
        <v>178.21</v>
      </c>
      <c r="K3" t="n">
        <v>52.44</v>
      </c>
      <c r="L3" t="n">
        <v>2</v>
      </c>
      <c r="M3" t="n">
        <v>245</v>
      </c>
      <c r="N3" t="n">
        <v>33.77</v>
      </c>
      <c r="O3" t="n">
        <v>22213.89</v>
      </c>
      <c r="P3" t="n">
        <v>682.1</v>
      </c>
      <c r="Q3" t="n">
        <v>797.12</v>
      </c>
      <c r="R3" t="n">
        <v>424.91</v>
      </c>
      <c r="S3" t="n">
        <v>102.58</v>
      </c>
      <c r="T3" t="n">
        <v>155940.64</v>
      </c>
      <c r="U3" t="n">
        <v>0.24</v>
      </c>
      <c r="V3" t="n">
        <v>0.73</v>
      </c>
      <c r="W3" t="n">
        <v>12.67</v>
      </c>
      <c r="X3" t="n">
        <v>9.380000000000001</v>
      </c>
      <c r="Y3" t="n">
        <v>1</v>
      </c>
      <c r="Z3" t="n">
        <v>10</v>
      </c>
      <c r="AA3" t="n">
        <v>997.8132979268296</v>
      </c>
      <c r="AB3" t="n">
        <v>1419.816902395967</v>
      </c>
      <c r="AC3" t="n">
        <v>1286.81655729943</v>
      </c>
      <c r="AD3" t="n">
        <v>997813.2979268295</v>
      </c>
      <c r="AE3" t="n">
        <v>1419816.902395967</v>
      </c>
      <c r="AF3" t="n">
        <v>4.004589004613538e-06</v>
      </c>
      <c r="AG3" t="n">
        <v>2.617083333333333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1.7909</v>
      </c>
      <c r="E4" t="n">
        <v>55.84</v>
      </c>
      <c r="F4" t="n">
        <v>47.98</v>
      </c>
      <c r="G4" t="n">
        <v>18.81</v>
      </c>
      <c r="H4" t="n">
        <v>0.3</v>
      </c>
      <c r="I4" t="n">
        <v>153</v>
      </c>
      <c r="J4" t="n">
        <v>179.7</v>
      </c>
      <c r="K4" t="n">
        <v>52.44</v>
      </c>
      <c r="L4" t="n">
        <v>3</v>
      </c>
      <c r="M4" t="n">
        <v>151</v>
      </c>
      <c r="N4" t="n">
        <v>34.26</v>
      </c>
      <c r="O4" t="n">
        <v>22397.24</v>
      </c>
      <c r="P4" t="n">
        <v>632.35</v>
      </c>
      <c r="Q4" t="n">
        <v>796.77</v>
      </c>
      <c r="R4" t="n">
        <v>302.75</v>
      </c>
      <c r="S4" t="n">
        <v>102.58</v>
      </c>
      <c r="T4" t="n">
        <v>95334.55</v>
      </c>
      <c r="U4" t="n">
        <v>0.34</v>
      </c>
      <c r="V4" t="n">
        <v>0.78</v>
      </c>
      <c r="W4" t="n">
        <v>12.54</v>
      </c>
      <c r="X4" t="n">
        <v>5.75</v>
      </c>
      <c r="Y4" t="n">
        <v>1</v>
      </c>
      <c r="Z4" t="n">
        <v>10</v>
      </c>
      <c r="AA4" t="n">
        <v>824.9541232241309</v>
      </c>
      <c r="AB4" t="n">
        <v>1173.850669547558</v>
      </c>
      <c r="AC4" t="n">
        <v>1063.891037514606</v>
      </c>
      <c r="AD4" t="n">
        <v>824954.1232241308</v>
      </c>
      <c r="AE4" t="n">
        <v>1173850.669547558</v>
      </c>
      <c r="AF4" t="n">
        <v>4.504911085654766e-06</v>
      </c>
      <c r="AG4" t="n">
        <v>2.326666666666667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1.897</v>
      </c>
      <c r="E5" t="n">
        <v>52.72</v>
      </c>
      <c r="F5" t="n">
        <v>46.35</v>
      </c>
      <c r="G5" t="n">
        <v>25.05</v>
      </c>
      <c r="H5" t="n">
        <v>0.39</v>
      </c>
      <c r="I5" t="n">
        <v>111</v>
      </c>
      <c r="J5" t="n">
        <v>181.19</v>
      </c>
      <c r="K5" t="n">
        <v>52.44</v>
      </c>
      <c r="L5" t="n">
        <v>4</v>
      </c>
      <c r="M5" t="n">
        <v>109</v>
      </c>
      <c r="N5" t="n">
        <v>34.75</v>
      </c>
      <c r="O5" t="n">
        <v>22581.25</v>
      </c>
      <c r="P5" t="n">
        <v>608.98</v>
      </c>
      <c r="Q5" t="n">
        <v>796.7</v>
      </c>
      <c r="R5" t="n">
        <v>249</v>
      </c>
      <c r="S5" t="n">
        <v>102.58</v>
      </c>
      <c r="T5" t="n">
        <v>68667.89999999999</v>
      </c>
      <c r="U5" t="n">
        <v>0.41</v>
      </c>
      <c r="V5" t="n">
        <v>0.8100000000000001</v>
      </c>
      <c r="W5" t="n">
        <v>12.45</v>
      </c>
      <c r="X5" t="n">
        <v>4.13</v>
      </c>
      <c r="Y5" t="n">
        <v>1</v>
      </c>
      <c r="Z5" t="n">
        <v>10</v>
      </c>
      <c r="AA5" t="n">
        <v>751.7536342293826</v>
      </c>
      <c r="AB5" t="n">
        <v>1069.691613184677</v>
      </c>
      <c r="AC5" t="n">
        <v>969.4890071582578</v>
      </c>
      <c r="AD5" t="n">
        <v>751753.6342293825</v>
      </c>
      <c r="AE5" t="n">
        <v>1069691.613184677</v>
      </c>
      <c r="AF5" t="n">
        <v>4.771799837783846e-06</v>
      </c>
      <c r="AG5" t="n">
        <v>2.196666666666667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1.9631</v>
      </c>
      <c r="E6" t="n">
        <v>50.94</v>
      </c>
      <c r="F6" t="n">
        <v>45.42</v>
      </c>
      <c r="G6" t="n">
        <v>31.33</v>
      </c>
      <c r="H6" t="n">
        <v>0.49</v>
      </c>
      <c r="I6" t="n">
        <v>87</v>
      </c>
      <c r="J6" t="n">
        <v>182.69</v>
      </c>
      <c r="K6" t="n">
        <v>52.44</v>
      </c>
      <c r="L6" t="n">
        <v>5</v>
      </c>
      <c r="M6" t="n">
        <v>85</v>
      </c>
      <c r="N6" t="n">
        <v>35.25</v>
      </c>
      <c r="O6" t="n">
        <v>22766.06</v>
      </c>
      <c r="P6" t="n">
        <v>594.49</v>
      </c>
      <c r="Q6" t="n">
        <v>796.46</v>
      </c>
      <c r="R6" t="n">
        <v>218.41</v>
      </c>
      <c r="S6" t="n">
        <v>102.58</v>
      </c>
      <c r="T6" t="n">
        <v>53492.14</v>
      </c>
      <c r="U6" t="n">
        <v>0.47</v>
      </c>
      <c r="V6" t="n">
        <v>0.83</v>
      </c>
      <c r="W6" t="n">
        <v>12.41</v>
      </c>
      <c r="X6" t="n">
        <v>3.21</v>
      </c>
      <c r="Y6" t="n">
        <v>1</v>
      </c>
      <c r="Z6" t="n">
        <v>10</v>
      </c>
      <c r="AA6" t="n">
        <v>710.6382404601666</v>
      </c>
      <c r="AB6" t="n">
        <v>1011.187350770568</v>
      </c>
      <c r="AC6" t="n">
        <v>916.4650901869761</v>
      </c>
      <c r="AD6" t="n">
        <v>710638.2404601666</v>
      </c>
      <c r="AE6" t="n">
        <v>1011187.350770568</v>
      </c>
      <c r="AF6" t="n">
        <v>4.938070775726657e-06</v>
      </c>
      <c r="AG6" t="n">
        <v>2.1225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2.0084</v>
      </c>
      <c r="E7" t="n">
        <v>49.79</v>
      </c>
      <c r="F7" t="n">
        <v>44.85</v>
      </c>
      <c r="G7" t="n">
        <v>37.9</v>
      </c>
      <c r="H7" t="n">
        <v>0.58</v>
      </c>
      <c r="I7" t="n">
        <v>71</v>
      </c>
      <c r="J7" t="n">
        <v>184.19</v>
      </c>
      <c r="K7" t="n">
        <v>52.44</v>
      </c>
      <c r="L7" t="n">
        <v>6</v>
      </c>
      <c r="M7" t="n">
        <v>69</v>
      </c>
      <c r="N7" t="n">
        <v>35.75</v>
      </c>
      <c r="O7" t="n">
        <v>22951.43</v>
      </c>
      <c r="P7" t="n">
        <v>584.74</v>
      </c>
      <c r="Q7" t="n">
        <v>796.59</v>
      </c>
      <c r="R7" t="n">
        <v>198.93</v>
      </c>
      <c r="S7" t="n">
        <v>102.58</v>
      </c>
      <c r="T7" t="n">
        <v>43833.07</v>
      </c>
      <c r="U7" t="n">
        <v>0.52</v>
      </c>
      <c r="V7" t="n">
        <v>0.84</v>
      </c>
      <c r="W7" t="n">
        <v>12.39</v>
      </c>
      <c r="X7" t="n">
        <v>2.63</v>
      </c>
      <c r="Y7" t="n">
        <v>1</v>
      </c>
      <c r="Z7" t="n">
        <v>10</v>
      </c>
      <c r="AA7" t="n">
        <v>684.496704964225</v>
      </c>
      <c r="AB7" t="n">
        <v>973.9898168944021</v>
      </c>
      <c r="AC7" t="n">
        <v>882.7520090130721</v>
      </c>
      <c r="AD7" t="n">
        <v>684496.7049642251</v>
      </c>
      <c r="AE7" t="n">
        <v>973989.8168944021</v>
      </c>
      <c r="AF7" t="n">
        <v>5.052020450292608e-06</v>
      </c>
      <c r="AG7" t="n">
        <v>2.074583333333333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2.0373</v>
      </c>
      <c r="E8" t="n">
        <v>49.08</v>
      </c>
      <c r="F8" t="n">
        <v>44.49</v>
      </c>
      <c r="G8" t="n">
        <v>43.76</v>
      </c>
      <c r="H8" t="n">
        <v>0.67</v>
      </c>
      <c r="I8" t="n">
        <v>61</v>
      </c>
      <c r="J8" t="n">
        <v>185.7</v>
      </c>
      <c r="K8" t="n">
        <v>52.44</v>
      </c>
      <c r="L8" t="n">
        <v>7</v>
      </c>
      <c r="M8" t="n">
        <v>59</v>
      </c>
      <c r="N8" t="n">
        <v>36.26</v>
      </c>
      <c r="O8" t="n">
        <v>23137.49</v>
      </c>
      <c r="P8" t="n">
        <v>578.47</v>
      </c>
      <c r="Q8" t="n">
        <v>796.5</v>
      </c>
      <c r="R8" t="n">
        <v>187.43</v>
      </c>
      <c r="S8" t="n">
        <v>102.58</v>
      </c>
      <c r="T8" t="n">
        <v>38130.34</v>
      </c>
      <c r="U8" t="n">
        <v>0.55</v>
      </c>
      <c r="V8" t="n">
        <v>0.85</v>
      </c>
      <c r="W8" t="n">
        <v>12.37</v>
      </c>
      <c r="X8" t="n">
        <v>2.28</v>
      </c>
      <c r="Y8" t="n">
        <v>1</v>
      </c>
      <c r="Z8" t="n">
        <v>10</v>
      </c>
      <c r="AA8" t="n">
        <v>668.4065711828857</v>
      </c>
      <c r="AB8" t="n">
        <v>951.0947082082146</v>
      </c>
      <c r="AC8" t="n">
        <v>862.0015834554956</v>
      </c>
      <c r="AD8" t="n">
        <v>668406.5711828857</v>
      </c>
      <c r="AE8" t="n">
        <v>951094.7082082146</v>
      </c>
      <c r="AF8" t="n">
        <v>5.124716821042187e-06</v>
      </c>
      <c r="AG8" t="n">
        <v>2.045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2.0632</v>
      </c>
      <c r="E9" t="n">
        <v>48.47</v>
      </c>
      <c r="F9" t="n">
        <v>44.16</v>
      </c>
      <c r="G9" t="n">
        <v>50</v>
      </c>
      <c r="H9" t="n">
        <v>0.76</v>
      </c>
      <c r="I9" t="n">
        <v>53</v>
      </c>
      <c r="J9" t="n">
        <v>187.22</v>
      </c>
      <c r="K9" t="n">
        <v>52.44</v>
      </c>
      <c r="L9" t="n">
        <v>8</v>
      </c>
      <c r="M9" t="n">
        <v>51</v>
      </c>
      <c r="N9" t="n">
        <v>36.78</v>
      </c>
      <c r="O9" t="n">
        <v>23324.24</v>
      </c>
      <c r="P9" t="n">
        <v>571.97</v>
      </c>
      <c r="Q9" t="n">
        <v>796.48</v>
      </c>
      <c r="R9" t="n">
        <v>176.6</v>
      </c>
      <c r="S9" t="n">
        <v>102.58</v>
      </c>
      <c r="T9" t="n">
        <v>32759.41</v>
      </c>
      <c r="U9" t="n">
        <v>0.58</v>
      </c>
      <c r="V9" t="n">
        <v>0.85</v>
      </c>
      <c r="W9" t="n">
        <v>12.35</v>
      </c>
      <c r="X9" t="n">
        <v>1.95</v>
      </c>
      <c r="Y9" t="n">
        <v>1</v>
      </c>
      <c r="Z9" t="n">
        <v>10</v>
      </c>
      <c r="AA9" t="n">
        <v>653.6962941368657</v>
      </c>
      <c r="AB9" t="n">
        <v>930.1630368902821</v>
      </c>
      <c r="AC9" t="n">
        <v>843.0306716580578</v>
      </c>
      <c r="AD9" t="n">
        <v>653696.2941368658</v>
      </c>
      <c r="AE9" t="n">
        <v>930163.0368902821</v>
      </c>
      <c r="AF9" t="n">
        <v>5.189866855727798e-06</v>
      </c>
      <c r="AG9" t="n">
        <v>2.019583333333333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2.0817</v>
      </c>
      <c r="E10" t="n">
        <v>48.04</v>
      </c>
      <c r="F10" t="n">
        <v>43.95</v>
      </c>
      <c r="G10" t="n">
        <v>56.1</v>
      </c>
      <c r="H10" t="n">
        <v>0.85</v>
      </c>
      <c r="I10" t="n">
        <v>47</v>
      </c>
      <c r="J10" t="n">
        <v>188.74</v>
      </c>
      <c r="K10" t="n">
        <v>52.44</v>
      </c>
      <c r="L10" t="n">
        <v>9</v>
      </c>
      <c r="M10" t="n">
        <v>45</v>
      </c>
      <c r="N10" t="n">
        <v>37.3</v>
      </c>
      <c r="O10" t="n">
        <v>23511.69</v>
      </c>
      <c r="P10" t="n">
        <v>566.88</v>
      </c>
      <c r="Q10" t="n">
        <v>796.53</v>
      </c>
      <c r="R10" t="n">
        <v>169.18</v>
      </c>
      <c r="S10" t="n">
        <v>102.58</v>
      </c>
      <c r="T10" t="n">
        <v>29078.11</v>
      </c>
      <c r="U10" t="n">
        <v>0.61</v>
      </c>
      <c r="V10" t="n">
        <v>0.86</v>
      </c>
      <c r="W10" t="n">
        <v>12.35</v>
      </c>
      <c r="X10" t="n">
        <v>1.73</v>
      </c>
      <c r="Y10" t="n">
        <v>1</v>
      </c>
      <c r="Z10" t="n">
        <v>10</v>
      </c>
      <c r="AA10" t="n">
        <v>643.2129889669649</v>
      </c>
      <c r="AB10" t="n">
        <v>915.2460439977986</v>
      </c>
      <c r="AC10" t="n">
        <v>829.5110175345065</v>
      </c>
      <c r="AD10" t="n">
        <v>643212.9889669649</v>
      </c>
      <c r="AE10" t="n">
        <v>915246.0439977986</v>
      </c>
      <c r="AF10" t="n">
        <v>5.236402594788947e-06</v>
      </c>
      <c r="AG10" t="n">
        <v>2.001666666666666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2.0978</v>
      </c>
      <c r="E11" t="n">
        <v>47.67</v>
      </c>
      <c r="F11" t="n">
        <v>43.76</v>
      </c>
      <c r="G11" t="n">
        <v>62.51</v>
      </c>
      <c r="H11" t="n">
        <v>0.93</v>
      </c>
      <c r="I11" t="n">
        <v>42</v>
      </c>
      <c r="J11" t="n">
        <v>190.26</v>
      </c>
      <c r="K11" t="n">
        <v>52.44</v>
      </c>
      <c r="L11" t="n">
        <v>10</v>
      </c>
      <c r="M11" t="n">
        <v>40</v>
      </c>
      <c r="N11" t="n">
        <v>37.82</v>
      </c>
      <c r="O11" t="n">
        <v>23699.85</v>
      </c>
      <c r="P11" t="n">
        <v>562.67</v>
      </c>
      <c r="Q11" t="n">
        <v>796.45</v>
      </c>
      <c r="R11" t="n">
        <v>162.58</v>
      </c>
      <c r="S11" t="n">
        <v>102.58</v>
      </c>
      <c r="T11" t="n">
        <v>25802.66</v>
      </c>
      <c r="U11" t="n">
        <v>0.63</v>
      </c>
      <c r="V11" t="n">
        <v>0.86</v>
      </c>
      <c r="W11" t="n">
        <v>12.35</v>
      </c>
      <c r="X11" t="n">
        <v>1.54</v>
      </c>
      <c r="Y11" t="n">
        <v>1</v>
      </c>
      <c r="Z11" t="n">
        <v>10</v>
      </c>
      <c r="AA11" t="n">
        <v>634.2498786927299</v>
      </c>
      <c r="AB11" t="n">
        <v>902.4921796307482</v>
      </c>
      <c r="AC11" t="n">
        <v>817.9518624002237</v>
      </c>
      <c r="AD11" t="n">
        <v>634249.8786927299</v>
      </c>
      <c r="AE11" t="n">
        <v>902492.1796307482</v>
      </c>
      <c r="AF11" t="n">
        <v>5.27690126499892e-06</v>
      </c>
      <c r="AG11" t="n">
        <v>1.98625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2.1114</v>
      </c>
      <c r="E12" t="n">
        <v>47.36</v>
      </c>
      <c r="F12" t="n">
        <v>43.59</v>
      </c>
      <c r="G12" t="n">
        <v>68.83</v>
      </c>
      <c r="H12" t="n">
        <v>1.02</v>
      </c>
      <c r="I12" t="n">
        <v>38</v>
      </c>
      <c r="J12" t="n">
        <v>191.79</v>
      </c>
      <c r="K12" t="n">
        <v>52.44</v>
      </c>
      <c r="L12" t="n">
        <v>11</v>
      </c>
      <c r="M12" t="n">
        <v>36</v>
      </c>
      <c r="N12" t="n">
        <v>38.35</v>
      </c>
      <c r="O12" t="n">
        <v>23888.73</v>
      </c>
      <c r="P12" t="n">
        <v>558.33</v>
      </c>
      <c r="Q12" t="n">
        <v>796.41</v>
      </c>
      <c r="R12" t="n">
        <v>157.44</v>
      </c>
      <c r="S12" t="n">
        <v>102.58</v>
      </c>
      <c r="T12" t="n">
        <v>23250.84</v>
      </c>
      <c r="U12" t="n">
        <v>0.65</v>
      </c>
      <c r="V12" t="n">
        <v>0.86</v>
      </c>
      <c r="W12" t="n">
        <v>12.33</v>
      </c>
      <c r="X12" t="n">
        <v>1.38</v>
      </c>
      <c r="Y12" t="n">
        <v>1</v>
      </c>
      <c r="Z12" t="n">
        <v>10</v>
      </c>
      <c r="AA12" t="n">
        <v>626.2746736851659</v>
      </c>
      <c r="AB12" t="n">
        <v>891.1440337468052</v>
      </c>
      <c r="AC12" t="n">
        <v>807.6667460634169</v>
      </c>
      <c r="AD12" t="n">
        <v>626274.6736851659</v>
      </c>
      <c r="AE12" t="n">
        <v>891144.0337468053</v>
      </c>
      <c r="AF12" t="n">
        <v>5.311111321822253e-06</v>
      </c>
      <c r="AG12" t="n">
        <v>1.973333333333333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2.1216</v>
      </c>
      <c r="E13" t="n">
        <v>47.13</v>
      </c>
      <c r="F13" t="n">
        <v>43.47</v>
      </c>
      <c r="G13" t="n">
        <v>74.52</v>
      </c>
      <c r="H13" t="n">
        <v>1.1</v>
      </c>
      <c r="I13" t="n">
        <v>35</v>
      </c>
      <c r="J13" t="n">
        <v>193.33</v>
      </c>
      <c r="K13" t="n">
        <v>52.44</v>
      </c>
      <c r="L13" t="n">
        <v>12</v>
      </c>
      <c r="M13" t="n">
        <v>33</v>
      </c>
      <c r="N13" t="n">
        <v>38.89</v>
      </c>
      <c r="O13" t="n">
        <v>24078.33</v>
      </c>
      <c r="P13" t="n">
        <v>554.85</v>
      </c>
      <c r="Q13" t="n">
        <v>796.4299999999999</v>
      </c>
      <c r="R13" t="n">
        <v>153.3</v>
      </c>
      <c r="S13" t="n">
        <v>102.58</v>
      </c>
      <c r="T13" t="n">
        <v>21198.97</v>
      </c>
      <c r="U13" t="n">
        <v>0.67</v>
      </c>
      <c r="V13" t="n">
        <v>0.87</v>
      </c>
      <c r="W13" t="n">
        <v>12.32</v>
      </c>
      <c r="X13" t="n">
        <v>1.25</v>
      </c>
      <c r="Y13" t="n">
        <v>1</v>
      </c>
      <c r="Z13" t="n">
        <v>10</v>
      </c>
      <c r="AA13" t="n">
        <v>620.2365174694404</v>
      </c>
      <c r="AB13" t="n">
        <v>882.5521696453677</v>
      </c>
      <c r="AC13" t="n">
        <v>799.879718760714</v>
      </c>
      <c r="AD13" t="n">
        <v>620236.5174694404</v>
      </c>
      <c r="AE13" t="n">
        <v>882552.1696453677</v>
      </c>
      <c r="AF13" t="n">
        <v>5.336768864439751e-06</v>
      </c>
      <c r="AG13" t="n">
        <v>1.96375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2.1313</v>
      </c>
      <c r="E14" t="n">
        <v>46.92</v>
      </c>
      <c r="F14" t="n">
        <v>43.36</v>
      </c>
      <c r="G14" t="n">
        <v>81.3</v>
      </c>
      <c r="H14" t="n">
        <v>1.18</v>
      </c>
      <c r="I14" t="n">
        <v>32</v>
      </c>
      <c r="J14" t="n">
        <v>194.88</v>
      </c>
      <c r="K14" t="n">
        <v>52.44</v>
      </c>
      <c r="L14" t="n">
        <v>13</v>
      </c>
      <c r="M14" t="n">
        <v>30</v>
      </c>
      <c r="N14" t="n">
        <v>39.43</v>
      </c>
      <c r="O14" t="n">
        <v>24268.67</v>
      </c>
      <c r="P14" t="n">
        <v>551.5700000000001</v>
      </c>
      <c r="Q14" t="n">
        <v>796.4400000000001</v>
      </c>
      <c r="R14" t="n">
        <v>149.61</v>
      </c>
      <c r="S14" t="n">
        <v>102.58</v>
      </c>
      <c r="T14" t="n">
        <v>19366.92</v>
      </c>
      <c r="U14" t="n">
        <v>0.6899999999999999</v>
      </c>
      <c r="V14" t="n">
        <v>0.87</v>
      </c>
      <c r="W14" t="n">
        <v>12.32</v>
      </c>
      <c r="X14" t="n">
        <v>1.15</v>
      </c>
      <c r="Y14" t="n">
        <v>1</v>
      </c>
      <c r="Z14" t="n">
        <v>10</v>
      </c>
      <c r="AA14" t="n">
        <v>614.5909454457124</v>
      </c>
      <c r="AB14" t="n">
        <v>874.5189247491157</v>
      </c>
      <c r="AC14" t="n">
        <v>792.5989824038686</v>
      </c>
      <c r="AD14" t="n">
        <v>614590.9454457123</v>
      </c>
      <c r="AE14" t="n">
        <v>874518.9247491157</v>
      </c>
      <c r="AF14" t="n">
        <v>5.361168684379921e-06</v>
      </c>
      <c r="AG14" t="n">
        <v>1.955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2.1407</v>
      </c>
      <c r="E15" t="n">
        <v>46.71</v>
      </c>
      <c r="F15" t="n">
        <v>43.26</v>
      </c>
      <c r="G15" t="n">
        <v>89.51000000000001</v>
      </c>
      <c r="H15" t="n">
        <v>1.27</v>
      </c>
      <c r="I15" t="n">
        <v>29</v>
      </c>
      <c r="J15" t="n">
        <v>196.42</v>
      </c>
      <c r="K15" t="n">
        <v>52.44</v>
      </c>
      <c r="L15" t="n">
        <v>14</v>
      </c>
      <c r="M15" t="n">
        <v>27</v>
      </c>
      <c r="N15" t="n">
        <v>39.98</v>
      </c>
      <c r="O15" t="n">
        <v>24459.75</v>
      </c>
      <c r="P15" t="n">
        <v>547.76</v>
      </c>
      <c r="Q15" t="n">
        <v>796.35</v>
      </c>
      <c r="R15" t="n">
        <v>146.2</v>
      </c>
      <c r="S15" t="n">
        <v>102.58</v>
      </c>
      <c r="T15" t="n">
        <v>17674.98</v>
      </c>
      <c r="U15" t="n">
        <v>0.7</v>
      </c>
      <c r="V15" t="n">
        <v>0.87</v>
      </c>
      <c r="W15" t="n">
        <v>12.32</v>
      </c>
      <c r="X15" t="n">
        <v>1.05</v>
      </c>
      <c r="Y15" t="n">
        <v>1</v>
      </c>
      <c r="Z15" t="n">
        <v>10</v>
      </c>
      <c r="AA15" t="n">
        <v>608.753073530948</v>
      </c>
      <c r="AB15" t="n">
        <v>866.2120508721825</v>
      </c>
      <c r="AC15" t="n">
        <v>785.0702490677622</v>
      </c>
      <c r="AD15" t="n">
        <v>608753.073530948</v>
      </c>
      <c r="AE15" t="n">
        <v>866212.0508721826</v>
      </c>
      <c r="AF15" t="n">
        <v>5.384813870713694e-06</v>
      </c>
      <c r="AG15" t="n">
        <v>1.94625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2.1489</v>
      </c>
      <c r="E16" t="n">
        <v>46.54</v>
      </c>
      <c r="F16" t="n">
        <v>43.15</v>
      </c>
      <c r="G16" t="n">
        <v>95.90000000000001</v>
      </c>
      <c r="H16" t="n">
        <v>1.35</v>
      </c>
      <c r="I16" t="n">
        <v>27</v>
      </c>
      <c r="J16" t="n">
        <v>197.98</v>
      </c>
      <c r="K16" t="n">
        <v>52.44</v>
      </c>
      <c r="L16" t="n">
        <v>15</v>
      </c>
      <c r="M16" t="n">
        <v>25</v>
      </c>
      <c r="N16" t="n">
        <v>40.54</v>
      </c>
      <c r="O16" t="n">
        <v>24651.58</v>
      </c>
      <c r="P16" t="n">
        <v>544.34</v>
      </c>
      <c r="Q16" t="n">
        <v>796.37</v>
      </c>
      <c r="R16" t="n">
        <v>142.94</v>
      </c>
      <c r="S16" t="n">
        <v>102.58</v>
      </c>
      <c r="T16" t="n">
        <v>16057.47</v>
      </c>
      <c r="U16" t="n">
        <v>0.72</v>
      </c>
      <c r="V16" t="n">
        <v>0.87</v>
      </c>
      <c r="W16" t="n">
        <v>12.31</v>
      </c>
      <c r="X16" t="n">
        <v>0.9399999999999999</v>
      </c>
      <c r="Y16" t="n">
        <v>1</v>
      </c>
      <c r="Z16" t="n">
        <v>10</v>
      </c>
      <c r="AA16" t="n">
        <v>603.5332339646196</v>
      </c>
      <c r="AB16" t="n">
        <v>858.7845927901277</v>
      </c>
      <c r="AC16" t="n">
        <v>778.3385528733398</v>
      </c>
      <c r="AD16" t="n">
        <v>603533.2339646196</v>
      </c>
      <c r="AE16" t="n">
        <v>858784.5927901277</v>
      </c>
      <c r="AF16" t="n">
        <v>5.405440522621879e-06</v>
      </c>
      <c r="AG16" t="n">
        <v>1.939166666666667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2.1509</v>
      </c>
      <c r="E17" t="n">
        <v>46.49</v>
      </c>
      <c r="F17" t="n">
        <v>43.15</v>
      </c>
      <c r="G17" t="n">
        <v>99.56999999999999</v>
      </c>
      <c r="H17" t="n">
        <v>1.42</v>
      </c>
      <c r="I17" t="n">
        <v>26</v>
      </c>
      <c r="J17" t="n">
        <v>199.54</v>
      </c>
      <c r="K17" t="n">
        <v>52.44</v>
      </c>
      <c r="L17" t="n">
        <v>16</v>
      </c>
      <c r="M17" t="n">
        <v>24</v>
      </c>
      <c r="N17" t="n">
        <v>41.1</v>
      </c>
      <c r="O17" t="n">
        <v>24844.17</v>
      </c>
      <c r="P17" t="n">
        <v>543.4400000000001</v>
      </c>
      <c r="Q17" t="n">
        <v>796.41</v>
      </c>
      <c r="R17" t="n">
        <v>142.41</v>
      </c>
      <c r="S17" t="n">
        <v>102.58</v>
      </c>
      <c r="T17" t="n">
        <v>15797.76</v>
      </c>
      <c r="U17" t="n">
        <v>0.72</v>
      </c>
      <c r="V17" t="n">
        <v>0.87</v>
      </c>
      <c r="W17" t="n">
        <v>12.32</v>
      </c>
      <c r="X17" t="n">
        <v>0.93</v>
      </c>
      <c r="Y17" t="n">
        <v>1</v>
      </c>
      <c r="Z17" t="n">
        <v>10</v>
      </c>
      <c r="AA17" t="n">
        <v>602.3418288200963</v>
      </c>
      <c r="AB17" t="n">
        <v>857.0893085467627</v>
      </c>
      <c r="AC17" t="n">
        <v>776.8020731835927</v>
      </c>
      <c r="AD17" t="n">
        <v>602341.8288200963</v>
      </c>
      <c r="AE17" t="n">
        <v>857089.3085467627</v>
      </c>
      <c r="AF17" t="n">
        <v>5.410471413331194e-06</v>
      </c>
      <c r="AG17" t="n">
        <v>1.937083333333333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2.1575</v>
      </c>
      <c r="E18" t="n">
        <v>46.35</v>
      </c>
      <c r="F18" t="n">
        <v>43.08</v>
      </c>
      <c r="G18" t="n">
        <v>107.69</v>
      </c>
      <c r="H18" t="n">
        <v>1.5</v>
      </c>
      <c r="I18" t="n">
        <v>24</v>
      </c>
      <c r="J18" t="n">
        <v>201.11</v>
      </c>
      <c r="K18" t="n">
        <v>52.44</v>
      </c>
      <c r="L18" t="n">
        <v>17</v>
      </c>
      <c r="M18" t="n">
        <v>22</v>
      </c>
      <c r="N18" t="n">
        <v>41.67</v>
      </c>
      <c r="O18" t="n">
        <v>25037.53</v>
      </c>
      <c r="P18" t="n">
        <v>540.1900000000001</v>
      </c>
      <c r="Q18" t="n">
        <v>796.39</v>
      </c>
      <c r="R18" t="n">
        <v>140.1</v>
      </c>
      <c r="S18" t="n">
        <v>102.58</v>
      </c>
      <c r="T18" t="n">
        <v>14653.36</v>
      </c>
      <c r="U18" t="n">
        <v>0.73</v>
      </c>
      <c r="V18" t="n">
        <v>0.87</v>
      </c>
      <c r="W18" t="n">
        <v>12.31</v>
      </c>
      <c r="X18" t="n">
        <v>0.86</v>
      </c>
      <c r="Y18" t="n">
        <v>1</v>
      </c>
      <c r="Z18" t="n">
        <v>10</v>
      </c>
      <c r="AA18" t="n">
        <v>597.9150320140178</v>
      </c>
      <c r="AB18" t="n">
        <v>850.7902935488651</v>
      </c>
      <c r="AC18" t="n">
        <v>771.0931139647713</v>
      </c>
      <c r="AD18" t="n">
        <v>597915.0320140178</v>
      </c>
      <c r="AE18" t="n">
        <v>850790.293548865</v>
      </c>
      <c r="AF18" t="n">
        <v>5.427073352671929e-06</v>
      </c>
      <c r="AG18" t="n">
        <v>1.93125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2.1611</v>
      </c>
      <c r="E19" t="n">
        <v>46.27</v>
      </c>
      <c r="F19" t="n">
        <v>43.03</v>
      </c>
      <c r="G19" t="n">
        <v>112.26</v>
      </c>
      <c r="H19" t="n">
        <v>1.58</v>
      </c>
      <c r="I19" t="n">
        <v>23</v>
      </c>
      <c r="J19" t="n">
        <v>202.68</v>
      </c>
      <c r="K19" t="n">
        <v>52.44</v>
      </c>
      <c r="L19" t="n">
        <v>18</v>
      </c>
      <c r="M19" t="n">
        <v>21</v>
      </c>
      <c r="N19" t="n">
        <v>42.24</v>
      </c>
      <c r="O19" t="n">
        <v>25231.66</v>
      </c>
      <c r="P19" t="n">
        <v>537.85</v>
      </c>
      <c r="Q19" t="n">
        <v>796.39</v>
      </c>
      <c r="R19" t="n">
        <v>138.76</v>
      </c>
      <c r="S19" t="n">
        <v>102.58</v>
      </c>
      <c r="T19" t="n">
        <v>13986.12</v>
      </c>
      <c r="U19" t="n">
        <v>0.74</v>
      </c>
      <c r="V19" t="n">
        <v>0.87</v>
      </c>
      <c r="W19" t="n">
        <v>12.31</v>
      </c>
      <c r="X19" t="n">
        <v>0.82</v>
      </c>
      <c r="Y19" t="n">
        <v>1</v>
      </c>
      <c r="Z19" t="n">
        <v>10</v>
      </c>
      <c r="AA19" t="n">
        <v>595.0607628855415</v>
      </c>
      <c r="AB19" t="n">
        <v>846.728872879269</v>
      </c>
      <c r="AC19" t="n">
        <v>767.4121440066202</v>
      </c>
      <c r="AD19" t="n">
        <v>595060.7628855415</v>
      </c>
      <c r="AE19" t="n">
        <v>846728.8728792691</v>
      </c>
      <c r="AF19" t="n">
        <v>5.436128955948692e-06</v>
      </c>
      <c r="AG19" t="n">
        <v>1.927916666666667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2.1644</v>
      </c>
      <c r="E20" t="n">
        <v>46.2</v>
      </c>
      <c r="F20" t="n">
        <v>43</v>
      </c>
      <c r="G20" t="n">
        <v>117.27</v>
      </c>
      <c r="H20" t="n">
        <v>1.65</v>
      </c>
      <c r="I20" t="n">
        <v>22</v>
      </c>
      <c r="J20" t="n">
        <v>204.26</v>
      </c>
      <c r="K20" t="n">
        <v>52.44</v>
      </c>
      <c r="L20" t="n">
        <v>19</v>
      </c>
      <c r="M20" t="n">
        <v>20</v>
      </c>
      <c r="N20" t="n">
        <v>42.82</v>
      </c>
      <c r="O20" t="n">
        <v>25426.72</v>
      </c>
      <c r="P20" t="n">
        <v>534.13</v>
      </c>
      <c r="Q20" t="n">
        <v>796.35</v>
      </c>
      <c r="R20" t="n">
        <v>137.69</v>
      </c>
      <c r="S20" t="n">
        <v>102.58</v>
      </c>
      <c r="T20" t="n">
        <v>13455.03</v>
      </c>
      <c r="U20" t="n">
        <v>0.75</v>
      </c>
      <c r="V20" t="n">
        <v>0.87</v>
      </c>
      <c r="W20" t="n">
        <v>12.31</v>
      </c>
      <c r="X20" t="n">
        <v>0.79</v>
      </c>
      <c r="Y20" t="n">
        <v>1</v>
      </c>
      <c r="Z20" t="n">
        <v>10</v>
      </c>
      <c r="AA20" t="n">
        <v>591.4342091718188</v>
      </c>
      <c r="AB20" t="n">
        <v>841.5685465227366</v>
      </c>
      <c r="AC20" t="n">
        <v>762.7352075752757</v>
      </c>
      <c r="AD20" t="n">
        <v>591434.2091718188</v>
      </c>
      <c r="AE20" t="n">
        <v>841568.5465227365</v>
      </c>
      <c r="AF20" t="n">
        <v>5.44442992561906e-06</v>
      </c>
      <c r="AG20" t="n">
        <v>1.925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2.1676</v>
      </c>
      <c r="E21" t="n">
        <v>46.13</v>
      </c>
      <c r="F21" t="n">
        <v>42.97</v>
      </c>
      <c r="G21" t="n">
        <v>122.76</v>
      </c>
      <c r="H21" t="n">
        <v>1.73</v>
      </c>
      <c r="I21" t="n">
        <v>21</v>
      </c>
      <c r="J21" t="n">
        <v>205.85</v>
      </c>
      <c r="K21" t="n">
        <v>52.44</v>
      </c>
      <c r="L21" t="n">
        <v>20</v>
      </c>
      <c r="M21" t="n">
        <v>19</v>
      </c>
      <c r="N21" t="n">
        <v>43.41</v>
      </c>
      <c r="O21" t="n">
        <v>25622.45</v>
      </c>
      <c r="P21" t="n">
        <v>531.87</v>
      </c>
      <c r="Q21" t="n">
        <v>796.39</v>
      </c>
      <c r="R21" t="n">
        <v>136.31</v>
      </c>
      <c r="S21" t="n">
        <v>102.58</v>
      </c>
      <c r="T21" t="n">
        <v>12770.6</v>
      </c>
      <c r="U21" t="n">
        <v>0.75</v>
      </c>
      <c r="V21" t="n">
        <v>0.88</v>
      </c>
      <c r="W21" t="n">
        <v>12.31</v>
      </c>
      <c r="X21" t="n">
        <v>0.75</v>
      </c>
      <c r="Y21" t="n">
        <v>1</v>
      </c>
      <c r="Z21" t="n">
        <v>10</v>
      </c>
      <c r="AA21" t="n">
        <v>588.8567603619369</v>
      </c>
      <c r="AB21" t="n">
        <v>837.9010213525131</v>
      </c>
      <c r="AC21" t="n">
        <v>759.4112352339183</v>
      </c>
      <c r="AD21" t="n">
        <v>588856.760361937</v>
      </c>
      <c r="AE21" t="n">
        <v>837901.0213525131</v>
      </c>
      <c r="AF21" t="n">
        <v>5.452479350753962e-06</v>
      </c>
      <c r="AG21" t="n">
        <v>1.922083333333333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2.1711</v>
      </c>
      <c r="E22" t="n">
        <v>46.06</v>
      </c>
      <c r="F22" t="n">
        <v>42.93</v>
      </c>
      <c r="G22" t="n">
        <v>128.78</v>
      </c>
      <c r="H22" t="n">
        <v>1.8</v>
      </c>
      <c r="I22" t="n">
        <v>20</v>
      </c>
      <c r="J22" t="n">
        <v>207.45</v>
      </c>
      <c r="K22" t="n">
        <v>52.44</v>
      </c>
      <c r="L22" t="n">
        <v>21</v>
      </c>
      <c r="M22" t="n">
        <v>18</v>
      </c>
      <c r="N22" t="n">
        <v>44</v>
      </c>
      <c r="O22" t="n">
        <v>25818.99</v>
      </c>
      <c r="P22" t="n">
        <v>530.64</v>
      </c>
      <c r="Q22" t="n">
        <v>796.35</v>
      </c>
      <c r="R22" t="n">
        <v>135.37</v>
      </c>
      <c r="S22" t="n">
        <v>102.58</v>
      </c>
      <c r="T22" t="n">
        <v>12305.16</v>
      </c>
      <c r="U22" t="n">
        <v>0.76</v>
      </c>
      <c r="V22" t="n">
        <v>0.88</v>
      </c>
      <c r="W22" t="n">
        <v>12.3</v>
      </c>
      <c r="X22" t="n">
        <v>0.71</v>
      </c>
      <c r="Y22" t="n">
        <v>1</v>
      </c>
      <c r="Z22" t="n">
        <v>10</v>
      </c>
      <c r="AA22" t="n">
        <v>586.8751926588654</v>
      </c>
      <c r="AB22" t="n">
        <v>835.0813923458558</v>
      </c>
      <c r="AC22" t="n">
        <v>756.8557329821242</v>
      </c>
      <c r="AD22" t="n">
        <v>586875.1926588655</v>
      </c>
      <c r="AE22" t="n">
        <v>835081.3923458557</v>
      </c>
      <c r="AF22" t="n">
        <v>5.46128340949526e-06</v>
      </c>
      <c r="AG22" t="n">
        <v>1.919166666666667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2.1744</v>
      </c>
      <c r="E23" t="n">
        <v>45.99</v>
      </c>
      <c r="F23" t="n">
        <v>42.89</v>
      </c>
      <c r="G23" t="n">
        <v>135.45</v>
      </c>
      <c r="H23" t="n">
        <v>1.87</v>
      </c>
      <c r="I23" t="n">
        <v>19</v>
      </c>
      <c r="J23" t="n">
        <v>209.05</v>
      </c>
      <c r="K23" t="n">
        <v>52.44</v>
      </c>
      <c r="L23" t="n">
        <v>22</v>
      </c>
      <c r="M23" t="n">
        <v>17</v>
      </c>
      <c r="N23" t="n">
        <v>44.6</v>
      </c>
      <c r="O23" t="n">
        <v>26016.35</v>
      </c>
      <c r="P23" t="n">
        <v>527.14</v>
      </c>
      <c r="Q23" t="n">
        <v>796.36</v>
      </c>
      <c r="R23" t="n">
        <v>134.07</v>
      </c>
      <c r="S23" t="n">
        <v>102.58</v>
      </c>
      <c r="T23" t="n">
        <v>11661.21</v>
      </c>
      <c r="U23" t="n">
        <v>0.77</v>
      </c>
      <c r="V23" t="n">
        <v>0.88</v>
      </c>
      <c r="W23" t="n">
        <v>12.3</v>
      </c>
      <c r="X23" t="n">
        <v>0.68</v>
      </c>
      <c r="Y23" t="n">
        <v>1</v>
      </c>
      <c r="Z23" t="n">
        <v>10</v>
      </c>
      <c r="AA23" t="n">
        <v>583.3832565907209</v>
      </c>
      <c r="AB23" t="n">
        <v>830.1126172634439</v>
      </c>
      <c r="AC23" t="n">
        <v>752.3524043946456</v>
      </c>
      <c r="AD23" t="n">
        <v>583383.2565907208</v>
      </c>
      <c r="AE23" t="n">
        <v>830112.6172634439</v>
      </c>
      <c r="AF23" t="n">
        <v>5.469584379165627e-06</v>
      </c>
      <c r="AG23" t="n">
        <v>1.91625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2.1783</v>
      </c>
      <c r="E24" t="n">
        <v>45.91</v>
      </c>
      <c r="F24" t="n">
        <v>42.85</v>
      </c>
      <c r="G24" t="n">
        <v>142.83</v>
      </c>
      <c r="H24" t="n">
        <v>1.94</v>
      </c>
      <c r="I24" t="n">
        <v>18</v>
      </c>
      <c r="J24" t="n">
        <v>210.65</v>
      </c>
      <c r="K24" t="n">
        <v>52.44</v>
      </c>
      <c r="L24" t="n">
        <v>23</v>
      </c>
      <c r="M24" t="n">
        <v>16</v>
      </c>
      <c r="N24" t="n">
        <v>45.21</v>
      </c>
      <c r="O24" t="n">
        <v>26214.54</v>
      </c>
      <c r="P24" t="n">
        <v>526.72</v>
      </c>
      <c r="Q24" t="n">
        <v>796.37</v>
      </c>
      <c r="R24" t="n">
        <v>132.41</v>
      </c>
      <c r="S24" t="n">
        <v>102.58</v>
      </c>
      <c r="T24" t="n">
        <v>10836.08</v>
      </c>
      <c r="U24" t="n">
        <v>0.77</v>
      </c>
      <c r="V24" t="n">
        <v>0.88</v>
      </c>
      <c r="W24" t="n">
        <v>12.3</v>
      </c>
      <c r="X24" t="n">
        <v>0.63</v>
      </c>
      <c r="Y24" t="n">
        <v>1</v>
      </c>
      <c r="Z24" t="n">
        <v>10</v>
      </c>
      <c r="AA24" t="n">
        <v>581.8680090728728</v>
      </c>
      <c r="AB24" t="n">
        <v>827.9565285025262</v>
      </c>
      <c r="AC24" t="n">
        <v>750.3982857249258</v>
      </c>
      <c r="AD24" t="n">
        <v>581868.0090728728</v>
      </c>
      <c r="AE24" t="n">
        <v>827956.5285025262</v>
      </c>
      <c r="AF24" t="n">
        <v>5.479394616048789e-06</v>
      </c>
      <c r="AG24" t="n">
        <v>1.912916666666667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2.1816</v>
      </c>
      <c r="E25" t="n">
        <v>45.84</v>
      </c>
      <c r="F25" t="n">
        <v>42.81</v>
      </c>
      <c r="G25" t="n">
        <v>151.11</v>
      </c>
      <c r="H25" t="n">
        <v>2.01</v>
      </c>
      <c r="I25" t="n">
        <v>17</v>
      </c>
      <c r="J25" t="n">
        <v>212.27</v>
      </c>
      <c r="K25" t="n">
        <v>52.44</v>
      </c>
      <c r="L25" t="n">
        <v>24</v>
      </c>
      <c r="M25" t="n">
        <v>15</v>
      </c>
      <c r="N25" t="n">
        <v>45.82</v>
      </c>
      <c r="O25" t="n">
        <v>26413.56</v>
      </c>
      <c r="P25" t="n">
        <v>523.3099999999999</v>
      </c>
      <c r="Q25" t="n">
        <v>796.38</v>
      </c>
      <c r="R25" t="n">
        <v>131.33</v>
      </c>
      <c r="S25" t="n">
        <v>102.58</v>
      </c>
      <c r="T25" t="n">
        <v>10303.63</v>
      </c>
      <c r="U25" t="n">
        <v>0.78</v>
      </c>
      <c r="V25" t="n">
        <v>0.88</v>
      </c>
      <c r="W25" t="n">
        <v>12.3</v>
      </c>
      <c r="X25" t="n">
        <v>0.6</v>
      </c>
      <c r="Y25" t="n">
        <v>1</v>
      </c>
      <c r="Z25" t="n">
        <v>10</v>
      </c>
      <c r="AA25" t="n">
        <v>578.4569612028266</v>
      </c>
      <c r="AB25" t="n">
        <v>823.1028515362683</v>
      </c>
      <c r="AC25" t="n">
        <v>745.9992735188987</v>
      </c>
      <c r="AD25" t="n">
        <v>578456.9612028266</v>
      </c>
      <c r="AE25" t="n">
        <v>823102.8515362683</v>
      </c>
      <c r="AF25" t="n">
        <v>5.487695585719155e-06</v>
      </c>
      <c r="AG25" t="n">
        <v>1.91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2.1854</v>
      </c>
      <c r="E26" t="n">
        <v>45.76</v>
      </c>
      <c r="F26" t="n">
        <v>42.77</v>
      </c>
      <c r="G26" t="n">
        <v>160.38</v>
      </c>
      <c r="H26" t="n">
        <v>2.08</v>
      </c>
      <c r="I26" t="n">
        <v>16</v>
      </c>
      <c r="J26" t="n">
        <v>213.89</v>
      </c>
      <c r="K26" t="n">
        <v>52.44</v>
      </c>
      <c r="L26" t="n">
        <v>25</v>
      </c>
      <c r="M26" t="n">
        <v>14</v>
      </c>
      <c r="N26" t="n">
        <v>46.44</v>
      </c>
      <c r="O26" t="n">
        <v>26613.43</v>
      </c>
      <c r="P26" t="n">
        <v>519.4400000000001</v>
      </c>
      <c r="Q26" t="n">
        <v>796.36</v>
      </c>
      <c r="R26" t="n">
        <v>129.81</v>
      </c>
      <c r="S26" t="n">
        <v>102.58</v>
      </c>
      <c r="T26" t="n">
        <v>9545.799999999999</v>
      </c>
      <c r="U26" t="n">
        <v>0.79</v>
      </c>
      <c r="V26" t="n">
        <v>0.88</v>
      </c>
      <c r="W26" t="n">
        <v>12.3</v>
      </c>
      <c r="X26" t="n">
        <v>0.5600000000000001</v>
      </c>
      <c r="Y26" t="n">
        <v>1</v>
      </c>
      <c r="Z26" t="n">
        <v>10</v>
      </c>
      <c r="AA26" t="n">
        <v>574.6088296401903</v>
      </c>
      <c r="AB26" t="n">
        <v>817.6272357606254</v>
      </c>
      <c r="AC26" t="n">
        <v>741.0365821819969</v>
      </c>
      <c r="AD26" t="n">
        <v>574608.8296401902</v>
      </c>
      <c r="AE26" t="n">
        <v>817627.2357606253</v>
      </c>
      <c r="AF26" t="n">
        <v>5.497254278066851e-06</v>
      </c>
      <c r="AG26" t="n">
        <v>1.906666666666667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2.1851</v>
      </c>
      <c r="E27" t="n">
        <v>45.76</v>
      </c>
      <c r="F27" t="n">
        <v>42.78</v>
      </c>
      <c r="G27" t="n">
        <v>160.41</v>
      </c>
      <c r="H27" t="n">
        <v>2.14</v>
      </c>
      <c r="I27" t="n">
        <v>16</v>
      </c>
      <c r="J27" t="n">
        <v>215.51</v>
      </c>
      <c r="K27" t="n">
        <v>52.44</v>
      </c>
      <c r="L27" t="n">
        <v>26</v>
      </c>
      <c r="M27" t="n">
        <v>14</v>
      </c>
      <c r="N27" t="n">
        <v>47.07</v>
      </c>
      <c r="O27" t="n">
        <v>26814.17</v>
      </c>
      <c r="P27" t="n">
        <v>518.58</v>
      </c>
      <c r="Q27" t="n">
        <v>796.3200000000001</v>
      </c>
      <c r="R27" t="n">
        <v>130.23</v>
      </c>
      <c r="S27" t="n">
        <v>102.58</v>
      </c>
      <c r="T27" t="n">
        <v>9757.02</v>
      </c>
      <c r="U27" t="n">
        <v>0.79</v>
      </c>
      <c r="V27" t="n">
        <v>0.88</v>
      </c>
      <c r="W27" t="n">
        <v>12.3</v>
      </c>
      <c r="X27" t="n">
        <v>0.5600000000000001</v>
      </c>
      <c r="Y27" t="n">
        <v>1</v>
      </c>
      <c r="Z27" t="n">
        <v>10</v>
      </c>
      <c r="AA27" t="n">
        <v>574.1395358438804</v>
      </c>
      <c r="AB27" t="n">
        <v>816.959464279152</v>
      </c>
      <c r="AC27" t="n">
        <v>740.4313637222065</v>
      </c>
      <c r="AD27" t="n">
        <v>574139.5358438804</v>
      </c>
      <c r="AE27" t="n">
        <v>816959.464279152</v>
      </c>
      <c r="AF27" t="n">
        <v>5.496499644460454e-06</v>
      </c>
      <c r="AG27" t="n">
        <v>1.906666666666667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2.1887</v>
      </c>
      <c r="E28" t="n">
        <v>45.69</v>
      </c>
      <c r="F28" t="n">
        <v>42.74</v>
      </c>
      <c r="G28" t="n">
        <v>170.94</v>
      </c>
      <c r="H28" t="n">
        <v>2.21</v>
      </c>
      <c r="I28" t="n">
        <v>15</v>
      </c>
      <c r="J28" t="n">
        <v>217.15</v>
      </c>
      <c r="K28" t="n">
        <v>52.44</v>
      </c>
      <c r="L28" t="n">
        <v>27</v>
      </c>
      <c r="M28" t="n">
        <v>13</v>
      </c>
      <c r="N28" t="n">
        <v>47.71</v>
      </c>
      <c r="O28" t="n">
        <v>27015.77</v>
      </c>
      <c r="P28" t="n">
        <v>516.97</v>
      </c>
      <c r="Q28" t="n">
        <v>796.33</v>
      </c>
      <c r="R28" t="n">
        <v>128.99</v>
      </c>
      <c r="S28" t="n">
        <v>102.58</v>
      </c>
      <c r="T28" t="n">
        <v>9143.5</v>
      </c>
      <c r="U28" t="n">
        <v>0.8</v>
      </c>
      <c r="V28" t="n">
        <v>0.88</v>
      </c>
      <c r="W28" t="n">
        <v>12.29</v>
      </c>
      <c r="X28" t="n">
        <v>0.52</v>
      </c>
      <c r="Y28" t="n">
        <v>1</v>
      </c>
      <c r="Z28" t="n">
        <v>10</v>
      </c>
      <c r="AA28" t="n">
        <v>571.9108075391686</v>
      </c>
      <c r="AB28" t="n">
        <v>813.7881434273927</v>
      </c>
      <c r="AC28" t="n">
        <v>737.5571141103967</v>
      </c>
      <c r="AD28" t="n">
        <v>571910.8075391685</v>
      </c>
      <c r="AE28" t="n">
        <v>813788.1434273927</v>
      </c>
      <c r="AF28" t="n">
        <v>5.505555247737219e-06</v>
      </c>
      <c r="AG28" t="n">
        <v>1.90375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2.1892</v>
      </c>
      <c r="E29" t="n">
        <v>45.68</v>
      </c>
      <c r="F29" t="n">
        <v>42.72</v>
      </c>
      <c r="G29" t="n">
        <v>170.9</v>
      </c>
      <c r="H29" t="n">
        <v>2.27</v>
      </c>
      <c r="I29" t="n">
        <v>15</v>
      </c>
      <c r="J29" t="n">
        <v>218.79</v>
      </c>
      <c r="K29" t="n">
        <v>52.44</v>
      </c>
      <c r="L29" t="n">
        <v>28</v>
      </c>
      <c r="M29" t="n">
        <v>13</v>
      </c>
      <c r="N29" t="n">
        <v>48.35</v>
      </c>
      <c r="O29" t="n">
        <v>27218.26</v>
      </c>
      <c r="P29" t="n">
        <v>513.15</v>
      </c>
      <c r="Q29" t="n">
        <v>796.38</v>
      </c>
      <c r="R29" t="n">
        <v>128.53</v>
      </c>
      <c r="S29" t="n">
        <v>102.58</v>
      </c>
      <c r="T29" t="n">
        <v>8912.559999999999</v>
      </c>
      <c r="U29" t="n">
        <v>0.8</v>
      </c>
      <c r="V29" t="n">
        <v>0.88</v>
      </c>
      <c r="W29" t="n">
        <v>12.29</v>
      </c>
      <c r="X29" t="n">
        <v>0.51</v>
      </c>
      <c r="Y29" t="n">
        <v>1</v>
      </c>
      <c r="Z29" t="n">
        <v>10</v>
      </c>
      <c r="AA29" t="n">
        <v>569.0671490246958</v>
      </c>
      <c r="AB29" t="n">
        <v>809.7418209020472</v>
      </c>
      <c r="AC29" t="n">
        <v>733.889827988502</v>
      </c>
      <c r="AD29" t="n">
        <v>569067.1490246959</v>
      </c>
      <c r="AE29" t="n">
        <v>809741.8209020471</v>
      </c>
      <c r="AF29" t="n">
        <v>5.506812970414547e-06</v>
      </c>
      <c r="AG29" t="n">
        <v>1.903333333333333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2.1924</v>
      </c>
      <c r="E30" t="n">
        <v>45.61</v>
      </c>
      <c r="F30" t="n">
        <v>42.69</v>
      </c>
      <c r="G30" t="n">
        <v>182.97</v>
      </c>
      <c r="H30" t="n">
        <v>2.34</v>
      </c>
      <c r="I30" t="n">
        <v>14</v>
      </c>
      <c r="J30" t="n">
        <v>220.44</v>
      </c>
      <c r="K30" t="n">
        <v>52.44</v>
      </c>
      <c r="L30" t="n">
        <v>29</v>
      </c>
      <c r="M30" t="n">
        <v>12</v>
      </c>
      <c r="N30" t="n">
        <v>49</v>
      </c>
      <c r="O30" t="n">
        <v>27421.64</v>
      </c>
      <c r="P30" t="n">
        <v>513.5700000000001</v>
      </c>
      <c r="Q30" t="n">
        <v>796.34</v>
      </c>
      <c r="R30" t="n">
        <v>127.34</v>
      </c>
      <c r="S30" t="n">
        <v>102.58</v>
      </c>
      <c r="T30" t="n">
        <v>8321.209999999999</v>
      </c>
      <c r="U30" t="n">
        <v>0.8100000000000001</v>
      </c>
      <c r="V30" t="n">
        <v>0.88</v>
      </c>
      <c r="W30" t="n">
        <v>12.3</v>
      </c>
      <c r="X30" t="n">
        <v>0.48</v>
      </c>
      <c r="Y30" t="n">
        <v>1</v>
      </c>
      <c r="Z30" t="n">
        <v>10</v>
      </c>
      <c r="AA30" t="n">
        <v>568.3874771772165</v>
      </c>
      <c r="AB30" t="n">
        <v>808.774696512005</v>
      </c>
      <c r="AC30" t="n">
        <v>733.0132982923318</v>
      </c>
      <c r="AD30" t="n">
        <v>568387.4771772166</v>
      </c>
      <c r="AE30" t="n">
        <v>808774.6965120049</v>
      </c>
      <c r="AF30" t="n">
        <v>5.51486239554945e-06</v>
      </c>
      <c r="AG30" t="n">
        <v>1.900416666666667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2.1925</v>
      </c>
      <c r="E31" t="n">
        <v>45.61</v>
      </c>
      <c r="F31" t="n">
        <v>42.69</v>
      </c>
      <c r="G31" t="n">
        <v>182.96</v>
      </c>
      <c r="H31" t="n">
        <v>2.4</v>
      </c>
      <c r="I31" t="n">
        <v>14</v>
      </c>
      <c r="J31" t="n">
        <v>222.1</v>
      </c>
      <c r="K31" t="n">
        <v>52.44</v>
      </c>
      <c r="L31" t="n">
        <v>30</v>
      </c>
      <c r="M31" t="n">
        <v>12</v>
      </c>
      <c r="N31" t="n">
        <v>49.65</v>
      </c>
      <c r="O31" t="n">
        <v>27625.93</v>
      </c>
      <c r="P31" t="n">
        <v>508.05</v>
      </c>
      <c r="Q31" t="n">
        <v>796.35</v>
      </c>
      <c r="R31" t="n">
        <v>127.19</v>
      </c>
      <c r="S31" t="n">
        <v>102.58</v>
      </c>
      <c r="T31" t="n">
        <v>8246.23</v>
      </c>
      <c r="U31" t="n">
        <v>0.8100000000000001</v>
      </c>
      <c r="V31" t="n">
        <v>0.88</v>
      </c>
      <c r="W31" t="n">
        <v>12.3</v>
      </c>
      <c r="X31" t="n">
        <v>0.48</v>
      </c>
      <c r="Y31" t="n">
        <v>1</v>
      </c>
      <c r="Z31" t="n">
        <v>10</v>
      </c>
      <c r="AA31" t="n">
        <v>564.5797588292011</v>
      </c>
      <c r="AB31" t="n">
        <v>803.356585848108</v>
      </c>
      <c r="AC31" t="n">
        <v>728.1027253164658</v>
      </c>
      <c r="AD31" t="n">
        <v>564579.7588292011</v>
      </c>
      <c r="AE31" t="n">
        <v>803356.5858481081</v>
      </c>
      <c r="AF31" t="n">
        <v>5.515113940084914e-06</v>
      </c>
      <c r="AG31" t="n">
        <v>1.900416666666667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2.1962</v>
      </c>
      <c r="E32" t="n">
        <v>45.53</v>
      </c>
      <c r="F32" t="n">
        <v>42.65</v>
      </c>
      <c r="G32" t="n">
        <v>196.84</v>
      </c>
      <c r="H32" t="n">
        <v>2.46</v>
      </c>
      <c r="I32" t="n">
        <v>13</v>
      </c>
      <c r="J32" t="n">
        <v>223.76</v>
      </c>
      <c r="K32" t="n">
        <v>52.44</v>
      </c>
      <c r="L32" t="n">
        <v>31</v>
      </c>
      <c r="M32" t="n">
        <v>11</v>
      </c>
      <c r="N32" t="n">
        <v>50.32</v>
      </c>
      <c r="O32" t="n">
        <v>27831.27</v>
      </c>
      <c r="P32" t="n">
        <v>508.76</v>
      </c>
      <c r="Q32" t="n">
        <v>796.38</v>
      </c>
      <c r="R32" t="n">
        <v>126.11</v>
      </c>
      <c r="S32" t="n">
        <v>102.58</v>
      </c>
      <c r="T32" t="n">
        <v>7710.55</v>
      </c>
      <c r="U32" t="n">
        <v>0.8100000000000001</v>
      </c>
      <c r="V32" t="n">
        <v>0.88</v>
      </c>
      <c r="W32" t="n">
        <v>12.29</v>
      </c>
      <c r="X32" t="n">
        <v>0.44</v>
      </c>
      <c r="Y32" t="n">
        <v>1</v>
      </c>
      <c r="Z32" t="n">
        <v>10</v>
      </c>
      <c r="AA32" t="n">
        <v>563.9322804916029</v>
      </c>
      <c r="AB32" t="n">
        <v>802.435270518309</v>
      </c>
      <c r="AC32" t="n">
        <v>727.267713549189</v>
      </c>
      <c r="AD32" t="n">
        <v>563932.280491603</v>
      </c>
      <c r="AE32" t="n">
        <v>802435.2705183091</v>
      </c>
      <c r="AF32" t="n">
        <v>5.524421087897145e-06</v>
      </c>
      <c r="AG32" t="n">
        <v>1.897083333333333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2.195</v>
      </c>
      <c r="E33" t="n">
        <v>45.56</v>
      </c>
      <c r="F33" t="n">
        <v>42.68</v>
      </c>
      <c r="G33" t="n">
        <v>196.96</v>
      </c>
      <c r="H33" t="n">
        <v>2.52</v>
      </c>
      <c r="I33" t="n">
        <v>13</v>
      </c>
      <c r="J33" t="n">
        <v>225.43</v>
      </c>
      <c r="K33" t="n">
        <v>52.44</v>
      </c>
      <c r="L33" t="n">
        <v>32</v>
      </c>
      <c r="M33" t="n">
        <v>11</v>
      </c>
      <c r="N33" t="n">
        <v>50.99</v>
      </c>
      <c r="O33" t="n">
        <v>28037.42</v>
      </c>
      <c r="P33" t="n">
        <v>509.05</v>
      </c>
      <c r="Q33" t="n">
        <v>796.33</v>
      </c>
      <c r="R33" t="n">
        <v>126.88</v>
      </c>
      <c r="S33" t="n">
        <v>102.58</v>
      </c>
      <c r="T33" t="n">
        <v>8095.57</v>
      </c>
      <c r="U33" t="n">
        <v>0.8100000000000001</v>
      </c>
      <c r="V33" t="n">
        <v>0.88</v>
      </c>
      <c r="W33" t="n">
        <v>12.29</v>
      </c>
      <c r="X33" t="n">
        <v>0.46</v>
      </c>
      <c r="Y33" t="n">
        <v>1</v>
      </c>
      <c r="Z33" t="n">
        <v>10</v>
      </c>
      <c r="AA33" t="n">
        <v>564.5778611426917</v>
      </c>
      <c r="AB33" t="n">
        <v>803.3538855760357</v>
      </c>
      <c r="AC33" t="n">
        <v>728.1002779904717</v>
      </c>
      <c r="AD33" t="n">
        <v>564577.8611426917</v>
      </c>
      <c r="AE33" t="n">
        <v>803353.8855760357</v>
      </c>
      <c r="AF33" t="n">
        <v>5.521402553471556e-06</v>
      </c>
      <c r="AG33" t="n">
        <v>1.898333333333333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2.1997</v>
      </c>
      <c r="E34" t="n">
        <v>45.46</v>
      </c>
      <c r="F34" t="n">
        <v>42.61</v>
      </c>
      <c r="G34" t="n">
        <v>213.07</v>
      </c>
      <c r="H34" t="n">
        <v>2.58</v>
      </c>
      <c r="I34" t="n">
        <v>12</v>
      </c>
      <c r="J34" t="n">
        <v>227.11</v>
      </c>
      <c r="K34" t="n">
        <v>52.44</v>
      </c>
      <c r="L34" t="n">
        <v>33</v>
      </c>
      <c r="M34" t="n">
        <v>10</v>
      </c>
      <c r="N34" t="n">
        <v>51.67</v>
      </c>
      <c r="O34" t="n">
        <v>28244.51</v>
      </c>
      <c r="P34" t="n">
        <v>502.42</v>
      </c>
      <c r="Q34" t="n">
        <v>796.35</v>
      </c>
      <c r="R34" t="n">
        <v>124.75</v>
      </c>
      <c r="S34" t="n">
        <v>102.58</v>
      </c>
      <c r="T34" t="n">
        <v>7036.07</v>
      </c>
      <c r="U34" t="n">
        <v>0.82</v>
      </c>
      <c r="V34" t="n">
        <v>0.88</v>
      </c>
      <c r="W34" t="n">
        <v>12.29</v>
      </c>
      <c r="X34" t="n">
        <v>0.4</v>
      </c>
      <c r="Y34" t="n">
        <v>1</v>
      </c>
      <c r="Z34" t="n">
        <v>10</v>
      </c>
      <c r="AA34" t="n">
        <v>558.5250336710562</v>
      </c>
      <c r="AB34" t="n">
        <v>794.7411453275641</v>
      </c>
      <c r="AC34" t="n">
        <v>720.2943300990573</v>
      </c>
      <c r="AD34" t="n">
        <v>558525.0336710563</v>
      </c>
      <c r="AE34" t="n">
        <v>794741.1453275641</v>
      </c>
      <c r="AF34" t="n">
        <v>5.533225146638443e-06</v>
      </c>
      <c r="AG34" t="n">
        <v>1.894166666666667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2.1988</v>
      </c>
      <c r="E35" t="n">
        <v>45.48</v>
      </c>
      <c r="F35" t="n">
        <v>42.63</v>
      </c>
      <c r="G35" t="n">
        <v>213.16</v>
      </c>
      <c r="H35" t="n">
        <v>2.64</v>
      </c>
      <c r="I35" t="n">
        <v>12</v>
      </c>
      <c r="J35" t="n">
        <v>228.8</v>
      </c>
      <c r="K35" t="n">
        <v>52.44</v>
      </c>
      <c r="L35" t="n">
        <v>34</v>
      </c>
      <c r="M35" t="n">
        <v>10</v>
      </c>
      <c r="N35" t="n">
        <v>52.36</v>
      </c>
      <c r="O35" t="n">
        <v>28452.56</v>
      </c>
      <c r="P35" t="n">
        <v>504.47</v>
      </c>
      <c r="Q35" t="n">
        <v>796.39</v>
      </c>
      <c r="R35" t="n">
        <v>125.4</v>
      </c>
      <c r="S35" t="n">
        <v>102.58</v>
      </c>
      <c r="T35" t="n">
        <v>7361.97</v>
      </c>
      <c r="U35" t="n">
        <v>0.82</v>
      </c>
      <c r="V35" t="n">
        <v>0.88</v>
      </c>
      <c r="W35" t="n">
        <v>12.29</v>
      </c>
      <c r="X35" t="n">
        <v>0.42</v>
      </c>
      <c r="Y35" t="n">
        <v>1</v>
      </c>
      <c r="Z35" t="n">
        <v>10</v>
      </c>
      <c r="AA35" t="n">
        <v>560.2458863762187</v>
      </c>
      <c r="AB35" t="n">
        <v>797.1897955534128</v>
      </c>
      <c r="AC35" t="n">
        <v>722.5136047452036</v>
      </c>
      <c r="AD35" t="n">
        <v>560245.8863762186</v>
      </c>
      <c r="AE35" t="n">
        <v>797189.7955534128</v>
      </c>
      <c r="AF35" t="n">
        <v>5.530961245819252e-06</v>
      </c>
      <c r="AG35" t="n">
        <v>1.895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2.1993</v>
      </c>
      <c r="E36" t="n">
        <v>45.47</v>
      </c>
      <c r="F36" t="n">
        <v>42.62</v>
      </c>
      <c r="G36" t="n">
        <v>213.11</v>
      </c>
      <c r="H36" t="n">
        <v>2.7</v>
      </c>
      <c r="I36" t="n">
        <v>12</v>
      </c>
      <c r="J36" t="n">
        <v>230.49</v>
      </c>
      <c r="K36" t="n">
        <v>52.44</v>
      </c>
      <c r="L36" t="n">
        <v>35</v>
      </c>
      <c r="M36" t="n">
        <v>10</v>
      </c>
      <c r="N36" t="n">
        <v>53.05</v>
      </c>
      <c r="O36" t="n">
        <v>28661.58</v>
      </c>
      <c r="P36" t="n">
        <v>500.91</v>
      </c>
      <c r="Q36" t="n">
        <v>796.3200000000001</v>
      </c>
      <c r="R36" t="n">
        <v>125.03</v>
      </c>
      <c r="S36" t="n">
        <v>102.58</v>
      </c>
      <c r="T36" t="n">
        <v>7175.77</v>
      </c>
      <c r="U36" t="n">
        <v>0.82</v>
      </c>
      <c r="V36" t="n">
        <v>0.88</v>
      </c>
      <c r="W36" t="n">
        <v>12.29</v>
      </c>
      <c r="X36" t="n">
        <v>0.41</v>
      </c>
      <c r="Y36" t="n">
        <v>1</v>
      </c>
      <c r="Z36" t="n">
        <v>10</v>
      </c>
      <c r="AA36" t="n">
        <v>557.6412264753843</v>
      </c>
      <c r="AB36" t="n">
        <v>793.4835509484539</v>
      </c>
      <c r="AC36" t="n">
        <v>719.1545399848005</v>
      </c>
      <c r="AD36" t="n">
        <v>557641.2264753843</v>
      </c>
      <c r="AE36" t="n">
        <v>793483.5509484538</v>
      </c>
      <c r="AF36" t="n">
        <v>5.53221896849658e-06</v>
      </c>
      <c r="AG36" t="n">
        <v>1.894583333333333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2.2028</v>
      </c>
      <c r="E37" t="n">
        <v>45.4</v>
      </c>
      <c r="F37" t="n">
        <v>42.59</v>
      </c>
      <c r="G37" t="n">
        <v>232.28</v>
      </c>
      <c r="H37" t="n">
        <v>2.76</v>
      </c>
      <c r="I37" t="n">
        <v>11</v>
      </c>
      <c r="J37" t="n">
        <v>232.2</v>
      </c>
      <c r="K37" t="n">
        <v>52.44</v>
      </c>
      <c r="L37" t="n">
        <v>36</v>
      </c>
      <c r="M37" t="n">
        <v>9</v>
      </c>
      <c r="N37" t="n">
        <v>53.75</v>
      </c>
      <c r="O37" t="n">
        <v>28871.58</v>
      </c>
      <c r="P37" t="n">
        <v>496.63</v>
      </c>
      <c r="Q37" t="n">
        <v>796.33</v>
      </c>
      <c r="R37" t="n">
        <v>123.89</v>
      </c>
      <c r="S37" t="n">
        <v>102.58</v>
      </c>
      <c r="T37" t="n">
        <v>6609.8</v>
      </c>
      <c r="U37" t="n">
        <v>0.83</v>
      </c>
      <c r="V37" t="n">
        <v>0.88</v>
      </c>
      <c r="W37" t="n">
        <v>12.29</v>
      </c>
      <c r="X37" t="n">
        <v>0.37</v>
      </c>
      <c r="Y37" t="n">
        <v>1</v>
      </c>
      <c r="Z37" t="n">
        <v>10</v>
      </c>
      <c r="AA37" t="n">
        <v>553.7022093037519</v>
      </c>
      <c r="AB37" t="n">
        <v>787.8786114565352</v>
      </c>
      <c r="AC37" t="n">
        <v>714.0746392393656</v>
      </c>
      <c r="AD37" t="n">
        <v>553702.2093037519</v>
      </c>
      <c r="AE37" t="n">
        <v>787878.6114565352</v>
      </c>
      <c r="AF37" t="n">
        <v>5.541023027237879e-06</v>
      </c>
      <c r="AG37" t="n">
        <v>1.891666666666667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2.203</v>
      </c>
      <c r="E38" t="n">
        <v>45.39</v>
      </c>
      <c r="F38" t="n">
        <v>42.58</v>
      </c>
      <c r="G38" t="n">
        <v>232.26</v>
      </c>
      <c r="H38" t="n">
        <v>2.81</v>
      </c>
      <c r="I38" t="n">
        <v>11</v>
      </c>
      <c r="J38" t="n">
        <v>233.91</v>
      </c>
      <c r="K38" t="n">
        <v>52.44</v>
      </c>
      <c r="L38" t="n">
        <v>37</v>
      </c>
      <c r="M38" t="n">
        <v>9</v>
      </c>
      <c r="N38" t="n">
        <v>54.46</v>
      </c>
      <c r="O38" t="n">
        <v>29082.59</v>
      </c>
      <c r="P38" t="n">
        <v>496.46</v>
      </c>
      <c r="Q38" t="n">
        <v>796.38</v>
      </c>
      <c r="R38" t="n">
        <v>123.66</v>
      </c>
      <c r="S38" t="n">
        <v>102.58</v>
      </c>
      <c r="T38" t="n">
        <v>6497.25</v>
      </c>
      <c r="U38" t="n">
        <v>0.83</v>
      </c>
      <c r="V38" t="n">
        <v>0.88</v>
      </c>
      <c r="W38" t="n">
        <v>12.29</v>
      </c>
      <c r="X38" t="n">
        <v>0.37</v>
      </c>
      <c r="Y38" t="n">
        <v>1</v>
      </c>
      <c r="Z38" t="n">
        <v>10</v>
      </c>
      <c r="AA38" t="n">
        <v>553.4880117670999</v>
      </c>
      <c r="AB38" t="n">
        <v>787.5738236935121</v>
      </c>
      <c r="AC38" t="n">
        <v>713.7984022546822</v>
      </c>
      <c r="AD38" t="n">
        <v>553488.0117671</v>
      </c>
      <c r="AE38" t="n">
        <v>787573.823693512</v>
      </c>
      <c r="AF38" t="n">
        <v>5.541526116308809e-06</v>
      </c>
      <c r="AG38" t="n">
        <v>1.89125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2.2031</v>
      </c>
      <c r="E39" t="n">
        <v>45.39</v>
      </c>
      <c r="F39" t="n">
        <v>42.58</v>
      </c>
      <c r="G39" t="n">
        <v>232.25</v>
      </c>
      <c r="H39" t="n">
        <v>2.87</v>
      </c>
      <c r="I39" t="n">
        <v>11</v>
      </c>
      <c r="J39" t="n">
        <v>235.63</v>
      </c>
      <c r="K39" t="n">
        <v>52.44</v>
      </c>
      <c r="L39" t="n">
        <v>38</v>
      </c>
      <c r="M39" t="n">
        <v>7</v>
      </c>
      <c r="N39" t="n">
        <v>55.18</v>
      </c>
      <c r="O39" t="n">
        <v>29294.6</v>
      </c>
      <c r="P39" t="n">
        <v>495.81</v>
      </c>
      <c r="Q39" t="n">
        <v>796.4</v>
      </c>
      <c r="R39" t="n">
        <v>123.5</v>
      </c>
      <c r="S39" t="n">
        <v>102.58</v>
      </c>
      <c r="T39" t="n">
        <v>6418.92</v>
      </c>
      <c r="U39" t="n">
        <v>0.83</v>
      </c>
      <c r="V39" t="n">
        <v>0.88</v>
      </c>
      <c r="W39" t="n">
        <v>12.29</v>
      </c>
      <c r="X39" t="n">
        <v>0.37</v>
      </c>
      <c r="Y39" t="n">
        <v>1</v>
      </c>
      <c r="Z39" t="n">
        <v>10</v>
      </c>
      <c r="AA39" t="n">
        <v>553.0205360584059</v>
      </c>
      <c r="AB39" t="n">
        <v>786.9086392205827</v>
      </c>
      <c r="AC39" t="n">
        <v>713.1955284672385</v>
      </c>
      <c r="AD39" t="n">
        <v>553020.5360584059</v>
      </c>
      <c r="AE39" t="n">
        <v>786908.6392205827</v>
      </c>
      <c r="AF39" t="n">
        <v>5.541777660844277e-06</v>
      </c>
      <c r="AG39" t="n">
        <v>1.89125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2.2026</v>
      </c>
      <c r="E40" t="n">
        <v>45.4</v>
      </c>
      <c r="F40" t="n">
        <v>42.59</v>
      </c>
      <c r="G40" t="n">
        <v>232.3</v>
      </c>
      <c r="H40" t="n">
        <v>2.92</v>
      </c>
      <c r="I40" t="n">
        <v>11</v>
      </c>
      <c r="J40" t="n">
        <v>237.35</v>
      </c>
      <c r="K40" t="n">
        <v>52.44</v>
      </c>
      <c r="L40" t="n">
        <v>39</v>
      </c>
      <c r="M40" t="n">
        <v>7</v>
      </c>
      <c r="N40" t="n">
        <v>55.91</v>
      </c>
      <c r="O40" t="n">
        <v>29507.65</v>
      </c>
      <c r="P40" t="n">
        <v>494.47</v>
      </c>
      <c r="Q40" t="n">
        <v>796.4400000000001</v>
      </c>
      <c r="R40" t="n">
        <v>123.85</v>
      </c>
      <c r="S40" t="n">
        <v>102.58</v>
      </c>
      <c r="T40" t="n">
        <v>6593.56</v>
      </c>
      <c r="U40" t="n">
        <v>0.83</v>
      </c>
      <c r="V40" t="n">
        <v>0.88</v>
      </c>
      <c r="W40" t="n">
        <v>12.29</v>
      </c>
      <c r="X40" t="n">
        <v>0.38</v>
      </c>
      <c r="Y40" t="n">
        <v>1</v>
      </c>
      <c r="Z40" t="n">
        <v>10</v>
      </c>
      <c r="AA40" t="n">
        <v>552.2772002410743</v>
      </c>
      <c r="AB40" t="n">
        <v>785.8509255583207</v>
      </c>
      <c r="AC40" t="n">
        <v>712.2368953849136</v>
      </c>
      <c r="AD40" t="n">
        <v>552277.2002410743</v>
      </c>
      <c r="AE40" t="n">
        <v>785850.9255583207</v>
      </c>
      <c r="AF40" t="n">
        <v>5.540519938166947e-06</v>
      </c>
      <c r="AG40" t="n">
        <v>1.891666666666667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2.2068</v>
      </c>
      <c r="E41" t="n">
        <v>45.31</v>
      </c>
      <c r="F41" t="n">
        <v>42.54</v>
      </c>
      <c r="G41" t="n">
        <v>255.23</v>
      </c>
      <c r="H41" t="n">
        <v>2.98</v>
      </c>
      <c r="I41" t="n">
        <v>10</v>
      </c>
      <c r="J41" t="n">
        <v>239.09</v>
      </c>
      <c r="K41" t="n">
        <v>52.44</v>
      </c>
      <c r="L41" t="n">
        <v>40</v>
      </c>
      <c r="M41" t="n">
        <v>3</v>
      </c>
      <c r="N41" t="n">
        <v>56.65</v>
      </c>
      <c r="O41" t="n">
        <v>29721.73</v>
      </c>
      <c r="P41" t="n">
        <v>493.63</v>
      </c>
      <c r="Q41" t="n">
        <v>796.36</v>
      </c>
      <c r="R41" t="n">
        <v>122.11</v>
      </c>
      <c r="S41" t="n">
        <v>102.58</v>
      </c>
      <c r="T41" t="n">
        <v>5729.11</v>
      </c>
      <c r="U41" t="n">
        <v>0.84</v>
      </c>
      <c r="V41" t="n">
        <v>0.88</v>
      </c>
      <c r="W41" t="n">
        <v>12.29</v>
      </c>
      <c r="X41" t="n">
        <v>0.33</v>
      </c>
      <c r="Y41" t="n">
        <v>1</v>
      </c>
      <c r="Z41" t="n">
        <v>10</v>
      </c>
      <c r="AA41" t="n">
        <v>550.4276076892718</v>
      </c>
      <c r="AB41" t="n">
        <v>783.2190877455245</v>
      </c>
      <c r="AC41" t="n">
        <v>709.851593119588</v>
      </c>
      <c r="AD41" t="n">
        <v>550427.6076892718</v>
      </c>
      <c r="AE41" t="n">
        <v>783219.0877455245</v>
      </c>
      <c r="AF41" t="n">
        <v>5.551084808656506e-06</v>
      </c>
      <c r="AG41" t="n">
        <v>1.887916666666667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2.0517</v>
      </c>
      <c r="E2" t="n">
        <v>48.74</v>
      </c>
      <c r="F2" t="n">
        <v>45.97</v>
      </c>
      <c r="G2" t="n">
        <v>27.31</v>
      </c>
      <c r="H2" t="n">
        <v>0.64</v>
      </c>
      <c r="I2" t="n">
        <v>101</v>
      </c>
      <c r="J2" t="n">
        <v>26.11</v>
      </c>
      <c r="K2" t="n">
        <v>12.1</v>
      </c>
      <c r="L2" t="n">
        <v>1</v>
      </c>
      <c r="M2" t="n">
        <v>94</v>
      </c>
      <c r="N2" t="n">
        <v>3.01</v>
      </c>
      <c r="O2" t="n">
        <v>3454.41</v>
      </c>
      <c r="P2" t="n">
        <v>138.16</v>
      </c>
      <c r="Q2" t="n">
        <v>796.62</v>
      </c>
      <c r="R2" t="n">
        <v>236.32</v>
      </c>
      <c r="S2" t="n">
        <v>102.58</v>
      </c>
      <c r="T2" t="n">
        <v>62377.32</v>
      </c>
      <c r="U2" t="n">
        <v>0.43</v>
      </c>
      <c r="V2" t="n">
        <v>0.82</v>
      </c>
      <c r="W2" t="n">
        <v>12.44</v>
      </c>
      <c r="X2" t="n">
        <v>3.75</v>
      </c>
      <c r="Y2" t="n">
        <v>1</v>
      </c>
      <c r="Z2" t="n">
        <v>10</v>
      </c>
      <c r="AA2" t="n">
        <v>214.561549423964</v>
      </c>
      <c r="AB2" t="n">
        <v>305.3057271428171</v>
      </c>
      <c r="AC2" t="n">
        <v>276.7064288802455</v>
      </c>
      <c r="AD2" t="n">
        <v>214561.549423964</v>
      </c>
      <c r="AE2" t="n">
        <v>305305.7271428171</v>
      </c>
      <c r="AF2" t="n">
        <v>1.252101823993502e-05</v>
      </c>
      <c r="AG2" t="n">
        <v>2.030833333333333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2.0896</v>
      </c>
      <c r="E3" t="n">
        <v>47.86</v>
      </c>
      <c r="F3" t="n">
        <v>45.31</v>
      </c>
      <c r="G3" t="n">
        <v>33.56</v>
      </c>
      <c r="H3" t="n">
        <v>1.23</v>
      </c>
      <c r="I3" t="n">
        <v>81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135.15</v>
      </c>
      <c r="Q3" t="n">
        <v>796.98</v>
      </c>
      <c r="R3" t="n">
        <v>210.89</v>
      </c>
      <c r="S3" t="n">
        <v>102.58</v>
      </c>
      <c r="T3" t="n">
        <v>49762.03</v>
      </c>
      <c r="U3" t="n">
        <v>0.49</v>
      </c>
      <c r="V3" t="n">
        <v>0.83</v>
      </c>
      <c r="W3" t="n">
        <v>12.51</v>
      </c>
      <c r="X3" t="n">
        <v>3.09</v>
      </c>
      <c r="Y3" t="n">
        <v>1</v>
      </c>
      <c r="Z3" t="n">
        <v>10</v>
      </c>
      <c r="AA3" t="n">
        <v>207.1141186957707</v>
      </c>
      <c r="AB3" t="n">
        <v>294.708566281884</v>
      </c>
      <c r="AC3" t="n">
        <v>267.1019495750583</v>
      </c>
      <c r="AD3" t="n">
        <v>207114.1186957707</v>
      </c>
      <c r="AE3" t="n">
        <v>294708.566281884</v>
      </c>
      <c r="AF3" t="n">
        <v>1.275231257696945e-05</v>
      </c>
      <c r="AG3" t="n">
        <v>1.994166666666667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1.5107</v>
      </c>
      <c r="E2" t="n">
        <v>66.19</v>
      </c>
      <c r="F2" t="n">
        <v>56.58</v>
      </c>
      <c r="G2" t="n">
        <v>9.15</v>
      </c>
      <c r="H2" t="n">
        <v>0.18</v>
      </c>
      <c r="I2" t="n">
        <v>371</v>
      </c>
      <c r="J2" t="n">
        <v>98.70999999999999</v>
      </c>
      <c r="K2" t="n">
        <v>39.72</v>
      </c>
      <c r="L2" t="n">
        <v>1</v>
      </c>
      <c r="M2" t="n">
        <v>369</v>
      </c>
      <c r="N2" t="n">
        <v>12.99</v>
      </c>
      <c r="O2" t="n">
        <v>12407.75</v>
      </c>
      <c r="P2" t="n">
        <v>510.72</v>
      </c>
      <c r="Q2" t="n">
        <v>797.5599999999999</v>
      </c>
      <c r="R2" t="n">
        <v>589.88</v>
      </c>
      <c r="S2" t="n">
        <v>102.58</v>
      </c>
      <c r="T2" t="n">
        <v>237808.82</v>
      </c>
      <c r="U2" t="n">
        <v>0.17</v>
      </c>
      <c r="V2" t="n">
        <v>0.67</v>
      </c>
      <c r="W2" t="n">
        <v>12.9</v>
      </c>
      <c r="X2" t="n">
        <v>14.34</v>
      </c>
      <c r="Y2" t="n">
        <v>1</v>
      </c>
      <c r="Z2" t="n">
        <v>10</v>
      </c>
      <c r="AA2" t="n">
        <v>821.3276868121884</v>
      </c>
      <c r="AB2" t="n">
        <v>1168.690510103063</v>
      </c>
      <c r="AC2" t="n">
        <v>1059.214252359932</v>
      </c>
      <c r="AD2" t="n">
        <v>821327.6868121884</v>
      </c>
      <c r="AE2" t="n">
        <v>1168690.510103063</v>
      </c>
      <c r="AF2" t="n">
        <v>5.025959525351076e-06</v>
      </c>
      <c r="AG2" t="n">
        <v>2.757916666666667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1.8769</v>
      </c>
      <c r="E3" t="n">
        <v>53.28</v>
      </c>
      <c r="F3" t="n">
        <v>48.08</v>
      </c>
      <c r="G3" t="n">
        <v>18.49</v>
      </c>
      <c r="H3" t="n">
        <v>0.35</v>
      </c>
      <c r="I3" t="n">
        <v>156</v>
      </c>
      <c r="J3" t="n">
        <v>99.95</v>
      </c>
      <c r="K3" t="n">
        <v>39.72</v>
      </c>
      <c r="L3" t="n">
        <v>2</v>
      </c>
      <c r="M3" t="n">
        <v>154</v>
      </c>
      <c r="N3" t="n">
        <v>13.24</v>
      </c>
      <c r="O3" t="n">
        <v>12561.45</v>
      </c>
      <c r="P3" t="n">
        <v>429.51</v>
      </c>
      <c r="Q3" t="n">
        <v>796.95</v>
      </c>
      <c r="R3" t="n">
        <v>307.19</v>
      </c>
      <c r="S3" t="n">
        <v>102.58</v>
      </c>
      <c r="T3" t="n">
        <v>97535.60000000001</v>
      </c>
      <c r="U3" t="n">
        <v>0.33</v>
      </c>
      <c r="V3" t="n">
        <v>0.78</v>
      </c>
      <c r="W3" t="n">
        <v>12.52</v>
      </c>
      <c r="X3" t="n">
        <v>5.86</v>
      </c>
      <c r="Y3" t="n">
        <v>1</v>
      </c>
      <c r="Z3" t="n">
        <v>10</v>
      </c>
      <c r="AA3" t="n">
        <v>561.8587696409916</v>
      </c>
      <c r="AB3" t="n">
        <v>799.4848129937237</v>
      </c>
      <c r="AC3" t="n">
        <v>724.5936380484407</v>
      </c>
      <c r="AD3" t="n">
        <v>561858.7696409916</v>
      </c>
      <c r="AE3" t="n">
        <v>799484.8129937237</v>
      </c>
      <c r="AF3" t="n">
        <v>6.244273140353105e-06</v>
      </c>
      <c r="AG3" t="n">
        <v>2.22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2.0055</v>
      </c>
      <c r="E4" t="n">
        <v>49.86</v>
      </c>
      <c r="F4" t="n">
        <v>45.86</v>
      </c>
      <c r="G4" t="n">
        <v>28.08</v>
      </c>
      <c r="H4" t="n">
        <v>0.52</v>
      </c>
      <c r="I4" t="n">
        <v>98</v>
      </c>
      <c r="J4" t="n">
        <v>101.2</v>
      </c>
      <c r="K4" t="n">
        <v>39.72</v>
      </c>
      <c r="L4" t="n">
        <v>3</v>
      </c>
      <c r="M4" t="n">
        <v>96</v>
      </c>
      <c r="N4" t="n">
        <v>13.49</v>
      </c>
      <c r="O4" t="n">
        <v>12715.54</v>
      </c>
      <c r="P4" t="n">
        <v>404.37</v>
      </c>
      <c r="Q4" t="n">
        <v>796.64</v>
      </c>
      <c r="R4" t="n">
        <v>233.25</v>
      </c>
      <c r="S4" t="n">
        <v>102.58</v>
      </c>
      <c r="T4" t="n">
        <v>60858.11</v>
      </c>
      <c r="U4" t="n">
        <v>0.44</v>
      </c>
      <c r="V4" t="n">
        <v>0.82</v>
      </c>
      <c r="W4" t="n">
        <v>12.42</v>
      </c>
      <c r="X4" t="n">
        <v>3.64</v>
      </c>
      <c r="Y4" t="n">
        <v>1</v>
      </c>
      <c r="Z4" t="n">
        <v>10</v>
      </c>
      <c r="AA4" t="n">
        <v>498.6789974085796</v>
      </c>
      <c r="AB4" t="n">
        <v>709.5845193300851</v>
      </c>
      <c r="AC4" t="n">
        <v>643.114690870653</v>
      </c>
      <c r="AD4" t="n">
        <v>498678.9974085796</v>
      </c>
      <c r="AE4" t="n">
        <v>709584.519330085</v>
      </c>
      <c r="AF4" t="n">
        <v>6.672113475932736e-06</v>
      </c>
      <c r="AG4" t="n">
        <v>2.0775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2.0698</v>
      </c>
      <c r="E5" t="n">
        <v>48.31</v>
      </c>
      <c r="F5" t="n">
        <v>44.87</v>
      </c>
      <c r="G5" t="n">
        <v>37.92</v>
      </c>
      <c r="H5" t="n">
        <v>0.6899999999999999</v>
      </c>
      <c r="I5" t="n">
        <v>71</v>
      </c>
      <c r="J5" t="n">
        <v>102.45</v>
      </c>
      <c r="K5" t="n">
        <v>39.72</v>
      </c>
      <c r="L5" t="n">
        <v>4</v>
      </c>
      <c r="M5" t="n">
        <v>69</v>
      </c>
      <c r="N5" t="n">
        <v>13.74</v>
      </c>
      <c r="O5" t="n">
        <v>12870.03</v>
      </c>
      <c r="P5" t="n">
        <v>390.24</v>
      </c>
      <c r="Q5" t="n">
        <v>796.53</v>
      </c>
      <c r="R5" t="n">
        <v>199.48</v>
      </c>
      <c r="S5" t="n">
        <v>102.58</v>
      </c>
      <c r="T5" t="n">
        <v>44104.98</v>
      </c>
      <c r="U5" t="n">
        <v>0.51</v>
      </c>
      <c r="V5" t="n">
        <v>0.84</v>
      </c>
      <c r="W5" t="n">
        <v>12.4</v>
      </c>
      <c r="X5" t="n">
        <v>2.65</v>
      </c>
      <c r="Y5" t="n">
        <v>1</v>
      </c>
      <c r="Z5" t="n">
        <v>10</v>
      </c>
      <c r="AA5" t="n">
        <v>469.3416941654976</v>
      </c>
      <c r="AB5" t="n">
        <v>667.8396366934355</v>
      </c>
      <c r="AC5" t="n">
        <v>605.2802306182698</v>
      </c>
      <c r="AD5" t="n">
        <v>469341.6941654977</v>
      </c>
      <c r="AE5" t="n">
        <v>667839.6366934355</v>
      </c>
      <c r="AF5" t="n">
        <v>6.88603364372255e-06</v>
      </c>
      <c r="AG5" t="n">
        <v>2.012916666666667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2.1082</v>
      </c>
      <c r="E6" t="n">
        <v>47.43</v>
      </c>
      <c r="F6" t="n">
        <v>44.29</v>
      </c>
      <c r="G6" t="n">
        <v>47.46</v>
      </c>
      <c r="H6" t="n">
        <v>0.85</v>
      </c>
      <c r="I6" t="n">
        <v>56</v>
      </c>
      <c r="J6" t="n">
        <v>103.71</v>
      </c>
      <c r="K6" t="n">
        <v>39.72</v>
      </c>
      <c r="L6" t="n">
        <v>5</v>
      </c>
      <c r="M6" t="n">
        <v>54</v>
      </c>
      <c r="N6" t="n">
        <v>14</v>
      </c>
      <c r="O6" t="n">
        <v>13024.91</v>
      </c>
      <c r="P6" t="n">
        <v>380.24</v>
      </c>
      <c r="Q6" t="n">
        <v>796.4</v>
      </c>
      <c r="R6" t="n">
        <v>180.66</v>
      </c>
      <c r="S6" t="n">
        <v>102.58</v>
      </c>
      <c r="T6" t="n">
        <v>34774</v>
      </c>
      <c r="U6" t="n">
        <v>0.57</v>
      </c>
      <c r="V6" t="n">
        <v>0.85</v>
      </c>
      <c r="W6" t="n">
        <v>12.37</v>
      </c>
      <c r="X6" t="n">
        <v>2.08</v>
      </c>
      <c r="Y6" t="n">
        <v>1</v>
      </c>
      <c r="Z6" t="n">
        <v>10</v>
      </c>
      <c r="AA6" t="n">
        <v>451.4906755636794</v>
      </c>
      <c r="AB6" t="n">
        <v>642.4389149466854</v>
      </c>
      <c r="AC6" t="n">
        <v>582.2589035331256</v>
      </c>
      <c r="AD6" t="n">
        <v>451490.6755636794</v>
      </c>
      <c r="AE6" t="n">
        <v>642438.9149466854</v>
      </c>
      <c r="AF6" t="n">
        <v>7.013786901002939e-06</v>
      </c>
      <c r="AG6" t="n">
        <v>1.97625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2.1352</v>
      </c>
      <c r="E7" t="n">
        <v>46.83</v>
      </c>
      <c r="F7" t="n">
        <v>43.9</v>
      </c>
      <c r="G7" t="n">
        <v>57.26</v>
      </c>
      <c r="H7" t="n">
        <v>1.01</v>
      </c>
      <c r="I7" t="n">
        <v>46</v>
      </c>
      <c r="J7" t="n">
        <v>104.97</v>
      </c>
      <c r="K7" t="n">
        <v>39.72</v>
      </c>
      <c r="L7" t="n">
        <v>6</v>
      </c>
      <c r="M7" t="n">
        <v>44</v>
      </c>
      <c r="N7" t="n">
        <v>14.25</v>
      </c>
      <c r="O7" t="n">
        <v>13180.19</v>
      </c>
      <c r="P7" t="n">
        <v>371.54</v>
      </c>
      <c r="Q7" t="n">
        <v>796.46</v>
      </c>
      <c r="R7" t="n">
        <v>167.68</v>
      </c>
      <c r="S7" t="n">
        <v>102.58</v>
      </c>
      <c r="T7" t="n">
        <v>28330.32</v>
      </c>
      <c r="U7" t="n">
        <v>0.61</v>
      </c>
      <c r="V7" t="n">
        <v>0.86</v>
      </c>
      <c r="W7" t="n">
        <v>12.34</v>
      </c>
      <c r="X7" t="n">
        <v>1.69</v>
      </c>
      <c r="Y7" t="n">
        <v>1</v>
      </c>
      <c r="Z7" t="n">
        <v>10</v>
      </c>
      <c r="AA7" t="n">
        <v>438.2890872802653</v>
      </c>
      <c r="AB7" t="n">
        <v>623.6539997502282</v>
      </c>
      <c r="AC7" t="n">
        <v>565.2336519944924</v>
      </c>
      <c r="AD7" t="n">
        <v>438289.0872802653</v>
      </c>
      <c r="AE7" t="n">
        <v>623653.9997502282</v>
      </c>
      <c r="AF7" t="n">
        <v>7.103613410028211e-06</v>
      </c>
      <c r="AG7" t="n">
        <v>1.95125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2.1537</v>
      </c>
      <c r="E8" t="n">
        <v>46.43</v>
      </c>
      <c r="F8" t="n">
        <v>43.64</v>
      </c>
      <c r="G8" t="n">
        <v>67.14</v>
      </c>
      <c r="H8" t="n">
        <v>1.16</v>
      </c>
      <c r="I8" t="n">
        <v>39</v>
      </c>
      <c r="J8" t="n">
        <v>106.23</v>
      </c>
      <c r="K8" t="n">
        <v>39.72</v>
      </c>
      <c r="L8" t="n">
        <v>7</v>
      </c>
      <c r="M8" t="n">
        <v>37</v>
      </c>
      <c r="N8" t="n">
        <v>14.52</v>
      </c>
      <c r="O8" t="n">
        <v>13335.87</v>
      </c>
      <c r="P8" t="n">
        <v>364.02</v>
      </c>
      <c r="Q8" t="n">
        <v>796.49</v>
      </c>
      <c r="R8" t="n">
        <v>159.03</v>
      </c>
      <c r="S8" t="n">
        <v>102.58</v>
      </c>
      <c r="T8" t="n">
        <v>24043.11</v>
      </c>
      <c r="U8" t="n">
        <v>0.65</v>
      </c>
      <c r="V8" t="n">
        <v>0.86</v>
      </c>
      <c r="W8" t="n">
        <v>12.34</v>
      </c>
      <c r="X8" t="n">
        <v>1.43</v>
      </c>
      <c r="Y8" t="n">
        <v>1</v>
      </c>
      <c r="Z8" t="n">
        <v>10</v>
      </c>
      <c r="AA8" t="n">
        <v>428.3736156401688</v>
      </c>
      <c r="AB8" t="n">
        <v>609.544993326799</v>
      </c>
      <c r="AC8" t="n">
        <v>552.4462967784231</v>
      </c>
      <c r="AD8" t="n">
        <v>428373.6156401688</v>
      </c>
      <c r="AE8" t="n">
        <v>609544.993326799</v>
      </c>
      <c r="AF8" t="n">
        <v>7.165161203249231e-06</v>
      </c>
      <c r="AG8" t="n">
        <v>1.934583333333333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2.1706</v>
      </c>
      <c r="E9" t="n">
        <v>46.07</v>
      </c>
      <c r="F9" t="n">
        <v>43.4</v>
      </c>
      <c r="G9" t="n">
        <v>78.91</v>
      </c>
      <c r="H9" t="n">
        <v>1.31</v>
      </c>
      <c r="I9" t="n">
        <v>33</v>
      </c>
      <c r="J9" t="n">
        <v>107.5</v>
      </c>
      <c r="K9" t="n">
        <v>39.72</v>
      </c>
      <c r="L9" t="n">
        <v>8</v>
      </c>
      <c r="M9" t="n">
        <v>31</v>
      </c>
      <c r="N9" t="n">
        <v>14.78</v>
      </c>
      <c r="O9" t="n">
        <v>13491.96</v>
      </c>
      <c r="P9" t="n">
        <v>355.95</v>
      </c>
      <c r="Q9" t="n">
        <v>796.4299999999999</v>
      </c>
      <c r="R9" t="n">
        <v>151.12</v>
      </c>
      <c r="S9" t="n">
        <v>102.58</v>
      </c>
      <c r="T9" t="n">
        <v>20115.42</v>
      </c>
      <c r="U9" t="n">
        <v>0.68</v>
      </c>
      <c r="V9" t="n">
        <v>0.87</v>
      </c>
      <c r="W9" t="n">
        <v>12.32</v>
      </c>
      <c r="X9" t="n">
        <v>1.19</v>
      </c>
      <c r="Y9" t="n">
        <v>1</v>
      </c>
      <c r="Z9" t="n">
        <v>10</v>
      </c>
      <c r="AA9" t="n">
        <v>418.6235962327563</v>
      </c>
      <c r="AB9" t="n">
        <v>595.671413587893</v>
      </c>
      <c r="AC9" t="n">
        <v>539.8723148185553</v>
      </c>
      <c r="AD9" t="n">
        <v>418623.5962327563</v>
      </c>
      <c r="AE9" t="n">
        <v>595671.413587893</v>
      </c>
      <c r="AF9" t="n">
        <v>7.221385944083568e-06</v>
      </c>
      <c r="AG9" t="n">
        <v>1.919583333333333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2.1805</v>
      </c>
      <c r="E10" t="n">
        <v>45.86</v>
      </c>
      <c r="F10" t="n">
        <v>43.28</v>
      </c>
      <c r="G10" t="n">
        <v>89.54000000000001</v>
      </c>
      <c r="H10" t="n">
        <v>1.46</v>
      </c>
      <c r="I10" t="n">
        <v>29</v>
      </c>
      <c r="J10" t="n">
        <v>108.77</v>
      </c>
      <c r="K10" t="n">
        <v>39.72</v>
      </c>
      <c r="L10" t="n">
        <v>9</v>
      </c>
      <c r="M10" t="n">
        <v>27</v>
      </c>
      <c r="N10" t="n">
        <v>15.05</v>
      </c>
      <c r="O10" t="n">
        <v>13648.58</v>
      </c>
      <c r="P10" t="n">
        <v>349.28</v>
      </c>
      <c r="Q10" t="n">
        <v>796.42</v>
      </c>
      <c r="R10" t="n">
        <v>146.69</v>
      </c>
      <c r="S10" t="n">
        <v>102.58</v>
      </c>
      <c r="T10" t="n">
        <v>17920.64</v>
      </c>
      <c r="U10" t="n">
        <v>0.7</v>
      </c>
      <c r="V10" t="n">
        <v>0.87</v>
      </c>
      <c r="W10" t="n">
        <v>12.32</v>
      </c>
      <c r="X10" t="n">
        <v>1.06</v>
      </c>
      <c r="Y10" t="n">
        <v>1</v>
      </c>
      <c r="Z10" t="n">
        <v>10</v>
      </c>
      <c r="AA10" t="n">
        <v>411.714770258363</v>
      </c>
      <c r="AB10" t="n">
        <v>585.8406487398662</v>
      </c>
      <c r="AC10" t="n">
        <v>530.962439921297</v>
      </c>
      <c r="AD10" t="n">
        <v>411714.770258363</v>
      </c>
      <c r="AE10" t="n">
        <v>585840.6487398662</v>
      </c>
      <c r="AF10" t="n">
        <v>7.254322330726167e-06</v>
      </c>
      <c r="AG10" t="n">
        <v>1.910833333333333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2.1896</v>
      </c>
      <c r="E11" t="n">
        <v>45.67</v>
      </c>
      <c r="F11" t="n">
        <v>43.15</v>
      </c>
      <c r="G11" t="n">
        <v>99.56999999999999</v>
      </c>
      <c r="H11" t="n">
        <v>1.6</v>
      </c>
      <c r="I11" t="n">
        <v>26</v>
      </c>
      <c r="J11" t="n">
        <v>110.04</v>
      </c>
      <c r="K11" t="n">
        <v>39.72</v>
      </c>
      <c r="L11" t="n">
        <v>10</v>
      </c>
      <c r="M11" t="n">
        <v>24</v>
      </c>
      <c r="N11" t="n">
        <v>15.32</v>
      </c>
      <c r="O11" t="n">
        <v>13805.5</v>
      </c>
      <c r="P11" t="n">
        <v>342.79</v>
      </c>
      <c r="Q11" t="n">
        <v>796.38</v>
      </c>
      <c r="R11" t="n">
        <v>142.59</v>
      </c>
      <c r="S11" t="n">
        <v>102.58</v>
      </c>
      <c r="T11" t="n">
        <v>15888.33</v>
      </c>
      <c r="U11" t="n">
        <v>0.72</v>
      </c>
      <c r="V11" t="n">
        <v>0.87</v>
      </c>
      <c r="W11" t="n">
        <v>12.31</v>
      </c>
      <c r="X11" t="n">
        <v>0.9399999999999999</v>
      </c>
      <c r="Y11" t="n">
        <v>1</v>
      </c>
      <c r="Z11" t="n">
        <v>10</v>
      </c>
      <c r="AA11" t="n">
        <v>405.1051908539287</v>
      </c>
      <c r="AB11" t="n">
        <v>576.4356903416979</v>
      </c>
      <c r="AC11" t="n">
        <v>522.4384843555791</v>
      </c>
      <c r="AD11" t="n">
        <v>405105.1908539287</v>
      </c>
      <c r="AE11" t="n">
        <v>576435.6903416979</v>
      </c>
      <c r="AF11" t="n">
        <v>7.284597191175426e-06</v>
      </c>
      <c r="AG11" t="n">
        <v>1.902916666666667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2.1986</v>
      </c>
      <c r="E12" t="n">
        <v>45.48</v>
      </c>
      <c r="F12" t="n">
        <v>43.02</v>
      </c>
      <c r="G12" t="n">
        <v>112.23</v>
      </c>
      <c r="H12" t="n">
        <v>1.74</v>
      </c>
      <c r="I12" t="n">
        <v>23</v>
      </c>
      <c r="J12" t="n">
        <v>111.32</v>
      </c>
      <c r="K12" t="n">
        <v>39.72</v>
      </c>
      <c r="L12" t="n">
        <v>11</v>
      </c>
      <c r="M12" t="n">
        <v>21</v>
      </c>
      <c r="N12" t="n">
        <v>15.6</v>
      </c>
      <c r="O12" t="n">
        <v>13962.83</v>
      </c>
      <c r="P12" t="n">
        <v>335.03</v>
      </c>
      <c r="Q12" t="n">
        <v>796.37</v>
      </c>
      <c r="R12" t="n">
        <v>138.45</v>
      </c>
      <c r="S12" t="n">
        <v>102.58</v>
      </c>
      <c r="T12" t="n">
        <v>13833.55</v>
      </c>
      <c r="U12" t="n">
        <v>0.74</v>
      </c>
      <c r="V12" t="n">
        <v>0.87</v>
      </c>
      <c r="W12" t="n">
        <v>12.31</v>
      </c>
      <c r="X12" t="n">
        <v>0.8100000000000001</v>
      </c>
      <c r="Y12" t="n">
        <v>1</v>
      </c>
      <c r="Z12" t="n">
        <v>10</v>
      </c>
      <c r="AA12" t="n">
        <v>397.6990059549761</v>
      </c>
      <c r="AB12" t="n">
        <v>565.8972193435187</v>
      </c>
      <c r="AC12" t="n">
        <v>512.8871971817224</v>
      </c>
      <c r="AD12" t="n">
        <v>397699.0059549761</v>
      </c>
      <c r="AE12" t="n">
        <v>565897.2193435187</v>
      </c>
      <c r="AF12" t="n">
        <v>7.314539360850516e-06</v>
      </c>
      <c r="AG12" t="n">
        <v>1.895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2.2035</v>
      </c>
      <c r="E13" t="n">
        <v>45.38</v>
      </c>
      <c r="F13" t="n">
        <v>42.96</v>
      </c>
      <c r="G13" t="n">
        <v>122.75</v>
      </c>
      <c r="H13" t="n">
        <v>1.88</v>
      </c>
      <c r="I13" t="n">
        <v>21</v>
      </c>
      <c r="J13" t="n">
        <v>112.59</v>
      </c>
      <c r="K13" t="n">
        <v>39.72</v>
      </c>
      <c r="L13" t="n">
        <v>12</v>
      </c>
      <c r="M13" t="n">
        <v>17</v>
      </c>
      <c r="N13" t="n">
        <v>15.88</v>
      </c>
      <c r="O13" t="n">
        <v>14120.58</v>
      </c>
      <c r="P13" t="n">
        <v>329.59</v>
      </c>
      <c r="Q13" t="n">
        <v>796.35</v>
      </c>
      <c r="R13" t="n">
        <v>136.42</v>
      </c>
      <c r="S13" t="n">
        <v>102.58</v>
      </c>
      <c r="T13" t="n">
        <v>12826.2</v>
      </c>
      <c r="U13" t="n">
        <v>0.75</v>
      </c>
      <c r="V13" t="n">
        <v>0.88</v>
      </c>
      <c r="W13" t="n">
        <v>12.31</v>
      </c>
      <c r="X13" t="n">
        <v>0.75</v>
      </c>
      <c r="Y13" t="n">
        <v>1</v>
      </c>
      <c r="Z13" t="n">
        <v>10</v>
      </c>
      <c r="AA13" t="n">
        <v>392.9019705560789</v>
      </c>
      <c r="AB13" t="n">
        <v>559.0713813286368</v>
      </c>
      <c r="AC13" t="n">
        <v>506.7007647197806</v>
      </c>
      <c r="AD13" t="n">
        <v>392901.9705560789</v>
      </c>
      <c r="AE13" t="n">
        <v>559071.3813286368</v>
      </c>
      <c r="AF13" t="n">
        <v>7.330841208784733e-06</v>
      </c>
      <c r="AG13" t="n">
        <v>1.890833333333333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2.2052</v>
      </c>
      <c r="E14" t="n">
        <v>45.35</v>
      </c>
      <c r="F14" t="n">
        <v>42.95</v>
      </c>
      <c r="G14" t="n">
        <v>128.84</v>
      </c>
      <c r="H14" t="n">
        <v>2.01</v>
      </c>
      <c r="I14" t="n">
        <v>20</v>
      </c>
      <c r="J14" t="n">
        <v>113.88</v>
      </c>
      <c r="K14" t="n">
        <v>39.72</v>
      </c>
      <c r="L14" t="n">
        <v>13</v>
      </c>
      <c r="M14" t="n">
        <v>8</v>
      </c>
      <c r="N14" t="n">
        <v>16.16</v>
      </c>
      <c r="O14" t="n">
        <v>14278.75</v>
      </c>
      <c r="P14" t="n">
        <v>324.98</v>
      </c>
      <c r="Q14" t="n">
        <v>796.41</v>
      </c>
      <c r="R14" t="n">
        <v>135.37</v>
      </c>
      <c r="S14" t="n">
        <v>102.58</v>
      </c>
      <c r="T14" t="n">
        <v>12307.32</v>
      </c>
      <c r="U14" t="n">
        <v>0.76</v>
      </c>
      <c r="V14" t="n">
        <v>0.88</v>
      </c>
      <c r="W14" t="n">
        <v>12.32</v>
      </c>
      <c r="X14" t="n">
        <v>0.73</v>
      </c>
      <c r="Y14" t="n">
        <v>1</v>
      </c>
      <c r="Z14" t="n">
        <v>10</v>
      </c>
      <c r="AA14" t="n">
        <v>389.4268013383651</v>
      </c>
      <c r="AB14" t="n">
        <v>554.1264642742674</v>
      </c>
      <c r="AC14" t="n">
        <v>502.2190592764252</v>
      </c>
      <c r="AD14" t="n">
        <v>389426.8013383651</v>
      </c>
      <c r="AE14" t="n">
        <v>554126.4642742674</v>
      </c>
      <c r="AF14" t="n">
        <v>7.336496951945585e-06</v>
      </c>
      <c r="AG14" t="n">
        <v>1.889583333333333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2.2087</v>
      </c>
      <c r="E15" t="n">
        <v>45.28</v>
      </c>
      <c r="F15" t="n">
        <v>42.9</v>
      </c>
      <c r="G15" t="n">
        <v>135.47</v>
      </c>
      <c r="H15" t="n">
        <v>2.14</v>
      </c>
      <c r="I15" t="n">
        <v>19</v>
      </c>
      <c r="J15" t="n">
        <v>115.16</v>
      </c>
      <c r="K15" t="n">
        <v>39.72</v>
      </c>
      <c r="L15" t="n">
        <v>14</v>
      </c>
      <c r="M15" t="n">
        <v>1</v>
      </c>
      <c r="N15" t="n">
        <v>16.45</v>
      </c>
      <c r="O15" t="n">
        <v>14437.35</v>
      </c>
      <c r="P15" t="n">
        <v>325.63</v>
      </c>
      <c r="Q15" t="n">
        <v>796.48</v>
      </c>
      <c r="R15" t="n">
        <v>133.54</v>
      </c>
      <c r="S15" t="n">
        <v>102.58</v>
      </c>
      <c r="T15" t="n">
        <v>11396.86</v>
      </c>
      <c r="U15" t="n">
        <v>0.77</v>
      </c>
      <c r="V15" t="n">
        <v>0.88</v>
      </c>
      <c r="W15" t="n">
        <v>12.32</v>
      </c>
      <c r="X15" t="n">
        <v>0.68</v>
      </c>
      <c r="Y15" t="n">
        <v>1</v>
      </c>
      <c r="Z15" t="n">
        <v>10</v>
      </c>
      <c r="AA15" t="n">
        <v>389.0828064534524</v>
      </c>
      <c r="AB15" t="n">
        <v>553.6369841751833</v>
      </c>
      <c r="AC15" t="n">
        <v>501.7754308797585</v>
      </c>
      <c r="AD15" t="n">
        <v>389082.8064534524</v>
      </c>
      <c r="AE15" t="n">
        <v>553636.9841751833</v>
      </c>
      <c r="AF15" t="n">
        <v>7.348141129041452e-06</v>
      </c>
      <c r="AG15" t="n">
        <v>1.886666666666667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2.2087</v>
      </c>
      <c r="E16" t="n">
        <v>45.28</v>
      </c>
      <c r="F16" t="n">
        <v>42.9</v>
      </c>
      <c r="G16" t="n">
        <v>135.47</v>
      </c>
      <c r="H16" t="n">
        <v>2.27</v>
      </c>
      <c r="I16" t="n">
        <v>19</v>
      </c>
      <c r="J16" t="n">
        <v>116.45</v>
      </c>
      <c r="K16" t="n">
        <v>39.72</v>
      </c>
      <c r="L16" t="n">
        <v>15</v>
      </c>
      <c r="M16" t="n">
        <v>0</v>
      </c>
      <c r="N16" t="n">
        <v>16.74</v>
      </c>
      <c r="O16" t="n">
        <v>14596.38</v>
      </c>
      <c r="P16" t="n">
        <v>328.8</v>
      </c>
      <c r="Q16" t="n">
        <v>796.48</v>
      </c>
      <c r="R16" t="n">
        <v>133.47</v>
      </c>
      <c r="S16" t="n">
        <v>102.58</v>
      </c>
      <c r="T16" t="n">
        <v>11364.03</v>
      </c>
      <c r="U16" t="n">
        <v>0.77</v>
      </c>
      <c r="V16" t="n">
        <v>0.88</v>
      </c>
      <c r="W16" t="n">
        <v>12.32</v>
      </c>
      <c r="X16" t="n">
        <v>0.68</v>
      </c>
      <c r="Y16" t="n">
        <v>1</v>
      </c>
      <c r="Z16" t="n">
        <v>10</v>
      </c>
      <c r="AA16" t="n">
        <v>391.2392066427862</v>
      </c>
      <c r="AB16" t="n">
        <v>556.7053872957938</v>
      </c>
      <c r="AC16" t="n">
        <v>504.5564035061643</v>
      </c>
      <c r="AD16" t="n">
        <v>391239.2066427862</v>
      </c>
      <c r="AE16" t="n">
        <v>556705.3872957937</v>
      </c>
      <c r="AF16" t="n">
        <v>7.348141129041452e-06</v>
      </c>
      <c r="AG16" t="n">
        <v>1.886666666666667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1.3483</v>
      </c>
      <c r="E2" t="n">
        <v>74.17</v>
      </c>
      <c r="F2" t="n">
        <v>60.23</v>
      </c>
      <c r="G2" t="n">
        <v>7.82</v>
      </c>
      <c r="H2" t="n">
        <v>0.14</v>
      </c>
      <c r="I2" t="n">
        <v>462</v>
      </c>
      <c r="J2" t="n">
        <v>124.63</v>
      </c>
      <c r="K2" t="n">
        <v>45</v>
      </c>
      <c r="L2" t="n">
        <v>1</v>
      </c>
      <c r="M2" t="n">
        <v>460</v>
      </c>
      <c r="N2" t="n">
        <v>18.64</v>
      </c>
      <c r="O2" t="n">
        <v>15605.44</v>
      </c>
      <c r="P2" t="n">
        <v>635.76</v>
      </c>
      <c r="Q2" t="n">
        <v>798.05</v>
      </c>
      <c r="R2" t="n">
        <v>713.2</v>
      </c>
      <c r="S2" t="n">
        <v>102.58</v>
      </c>
      <c r="T2" t="n">
        <v>299010.87</v>
      </c>
      <c r="U2" t="n">
        <v>0.14</v>
      </c>
      <c r="V2" t="n">
        <v>0.63</v>
      </c>
      <c r="W2" t="n">
        <v>13.02</v>
      </c>
      <c r="X2" t="n">
        <v>17.98</v>
      </c>
      <c r="Y2" t="n">
        <v>1</v>
      </c>
      <c r="Z2" t="n">
        <v>10</v>
      </c>
      <c r="AA2" t="n">
        <v>1122.242119519978</v>
      </c>
      <c r="AB2" t="n">
        <v>1596.870209272339</v>
      </c>
      <c r="AC2" t="n">
        <v>1447.284520759124</v>
      </c>
      <c r="AD2" t="n">
        <v>1122242.119519978</v>
      </c>
      <c r="AE2" t="n">
        <v>1596870.209272339</v>
      </c>
      <c r="AF2" t="n">
        <v>3.994210992259035e-06</v>
      </c>
      <c r="AG2" t="n">
        <v>3.090416666666667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1.7768</v>
      </c>
      <c r="E3" t="n">
        <v>56.28</v>
      </c>
      <c r="F3" t="n">
        <v>49.35</v>
      </c>
      <c r="G3" t="n">
        <v>15.75</v>
      </c>
      <c r="H3" t="n">
        <v>0.28</v>
      </c>
      <c r="I3" t="n">
        <v>188</v>
      </c>
      <c r="J3" t="n">
        <v>125.95</v>
      </c>
      <c r="K3" t="n">
        <v>45</v>
      </c>
      <c r="L3" t="n">
        <v>2</v>
      </c>
      <c r="M3" t="n">
        <v>186</v>
      </c>
      <c r="N3" t="n">
        <v>18.95</v>
      </c>
      <c r="O3" t="n">
        <v>15767.7</v>
      </c>
      <c r="P3" t="n">
        <v>517.79</v>
      </c>
      <c r="Q3" t="n">
        <v>796.89</v>
      </c>
      <c r="R3" t="n">
        <v>348.53</v>
      </c>
      <c r="S3" t="n">
        <v>102.58</v>
      </c>
      <c r="T3" t="n">
        <v>118048.5</v>
      </c>
      <c r="U3" t="n">
        <v>0.29</v>
      </c>
      <c r="V3" t="n">
        <v>0.76</v>
      </c>
      <c r="W3" t="n">
        <v>12.59</v>
      </c>
      <c r="X3" t="n">
        <v>7.12</v>
      </c>
      <c r="Y3" t="n">
        <v>1</v>
      </c>
      <c r="Z3" t="n">
        <v>10</v>
      </c>
      <c r="AA3" t="n">
        <v>699.7717741131555</v>
      </c>
      <c r="AB3" t="n">
        <v>995.7251469486113</v>
      </c>
      <c r="AC3" t="n">
        <v>902.4512973825269</v>
      </c>
      <c r="AD3" t="n">
        <v>699771.7741131556</v>
      </c>
      <c r="AE3" t="n">
        <v>995725.1469486112</v>
      </c>
      <c r="AF3" t="n">
        <v>5.263601639876774e-06</v>
      </c>
      <c r="AG3" t="n">
        <v>2.345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1.9308</v>
      </c>
      <c r="E4" t="n">
        <v>51.79</v>
      </c>
      <c r="F4" t="n">
        <v>46.65</v>
      </c>
      <c r="G4" t="n">
        <v>23.72</v>
      </c>
      <c r="H4" t="n">
        <v>0.42</v>
      </c>
      <c r="I4" t="n">
        <v>118</v>
      </c>
      <c r="J4" t="n">
        <v>127.27</v>
      </c>
      <c r="K4" t="n">
        <v>45</v>
      </c>
      <c r="L4" t="n">
        <v>3</v>
      </c>
      <c r="M4" t="n">
        <v>116</v>
      </c>
      <c r="N4" t="n">
        <v>19.27</v>
      </c>
      <c r="O4" t="n">
        <v>15930.42</v>
      </c>
      <c r="P4" t="n">
        <v>485.79</v>
      </c>
      <c r="Q4" t="n">
        <v>796.76</v>
      </c>
      <c r="R4" t="n">
        <v>258.83</v>
      </c>
      <c r="S4" t="n">
        <v>102.58</v>
      </c>
      <c r="T4" t="n">
        <v>73544.72</v>
      </c>
      <c r="U4" t="n">
        <v>0.4</v>
      </c>
      <c r="V4" t="n">
        <v>0.8100000000000001</v>
      </c>
      <c r="W4" t="n">
        <v>12.47</v>
      </c>
      <c r="X4" t="n">
        <v>4.42</v>
      </c>
      <c r="Y4" t="n">
        <v>1</v>
      </c>
      <c r="Z4" t="n">
        <v>10</v>
      </c>
      <c r="AA4" t="n">
        <v>607.2421210455916</v>
      </c>
      <c r="AB4" t="n">
        <v>864.0620736350747</v>
      </c>
      <c r="AC4" t="n">
        <v>783.1216694291776</v>
      </c>
      <c r="AD4" t="n">
        <v>607242.1210455917</v>
      </c>
      <c r="AE4" t="n">
        <v>864062.0736350748</v>
      </c>
      <c r="AF4" t="n">
        <v>5.719812047655378e-06</v>
      </c>
      <c r="AG4" t="n">
        <v>2.157916666666666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2.0149</v>
      </c>
      <c r="E5" t="n">
        <v>49.63</v>
      </c>
      <c r="F5" t="n">
        <v>45.33</v>
      </c>
      <c r="G5" t="n">
        <v>31.99</v>
      </c>
      <c r="H5" t="n">
        <v>0.55</v>
      </c>
      <c r="I5" t="n">
        <v>85</v>
      </c>
      <c r="J5" t="n">
        <v>128.59</v>
      </c>
      <c r="K5" t="n">
        <v>45</v>
      </c>
      <c r="L5" t="n">
        <v>4</v>
      </c>
      <c r="M5" t="n">
        <v>83</v>
      </c>
      <c r="N5" t="n">
        <v>19.59</v>
      </c>
      <c r="O5" t="n">
        <v>16093.6</v>
      </c>
      <c r="P5" t="n">
        <v>468.36</v>
      </c>
      <c r="Q5" t="n">
        <v>796.58</v>
      </c>
      <c r="R5" t="n">
        <v>214.89</v>
      </c>
      <c r="S5" t="n">
        <v>102.58</v>
      </c>
      <c r="T5" t="n">
        <v>51739.7</v>
      </c>
      <c r="U5" t="n">
        <v>0.48</v>
      </c>
      <c r="V5" t="n">
        <v>0.83</v>
      </c>
      <c r="W5" t="n">
        <v>12.41</v>
      </c>
      <c r="X5" t="n">
        <v>3.1</v>
      </c>
      <c r="Y5" t="n">
        <v>1</v>
      </c>
      <c r="Z5" t="n">
        <v>10</v>
      </c>
      <c r="AA5" t="n">
        <v>563.3716574486507</v>
      </c>
      <c r="AB5" t="n">
        <v>801.6375440559435</v>
      </c>
      <c r="AC5" t="n">
        <v>726.544713549516</v>
      </c>
      <c r="AD5" t="n">
        <v>563371.6574486507</v>
      </c>
      <c r="AE5" t="n">
        <v>801637.5440559435</v>
      </c>
      <c r="AF5" t="n">
        <v>5.96895032878642e-06</v>
      </c>
      <c r="AG5" t="n">
        <v>2.067916666666667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2.06</v>
      </c>
      <c r="E6" t="n">
        <v>48.54</v>
      </c>
      <c r="F6" t="n">
        <v>44.7</v>
      </c>
      <c r="G6" t="n">
        <v>40.03</v>
      </c>
      <c r="H6" t="n">
        <v>0.68</v>
      </c>
      <c r="I6" t="n">
        <v>67</v>
      </c>
      <c r="J6" t="n">
        <v>129.92</v>
      </c>
      <c r="K6" t="n">
        <v>45</v>
      </c>
      <c r="L6" t="n">
        <v>5</v>
      </c>
      <c r="M6" t="n">
        <v>65</v>
      </c>
      <c r="N6" t="n">
        <v>19.92</v>
      </c>
      <c r="O6" t="n">
        <v>16257.24</v>
      </c>
      <c r="P6" t="n">
        <v>457.83</v>
      </c>
      <c r="Q6" t="n">
        <v>796.5599999999999</v>
      </c>
      <c r="R6" t="n">
        <v>193.94</v>
      </c>
      <c r="S6" t="n">
        <v>102.58</v>
      </c>
      <c r="T6" t="n">
        <v>41356.32</v>
      </c>
      <c r="U6" t="n">
        <v>0.53</v>
      </c>
      <c r="V6" t="n">
        <v>0.84</v>
      </c>
      <c r="W6" t="n">
        <v>12.39</v>
      </c>
      <c r="X6" t="n">
        <v>2.48</v>
      </c>
      <c r="Y6" t="n">
        <v>1</v>
      </c>
      <c r="Z6" t="n">
        <v>10</v>
      </c>
      <c r="AA6" t="n">
        <v>540.7790596306255</v>
      </c>
      <c r="AB6" t="n">
        <v>769.4898944728865</v>
      </c>
      <c r="AC6" t="n">
        <v>697.4084723257861</v>
      </c>
      <c r="AD6" t="n">
        <v>540779.0596306255</v>
      </c>
      <c r="AE6" t="n">
        <v>769489.8944728865</v>
      </c>
      <c r="AF6" t="n">
        <v>6.102554805350154e-06</v>
      </c>
      <c r="AG6" t="n">
        <v>2.0225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2.0936</v>
      </c>
      <c r="E7" t="n">
        <v>47.76</v>
      </c>
      <c r="F7" t="n">
        <v>44.23</v>
      </c>
      <c r="G7" t="n">
        <v>48.25</v>
      </c>
      <c r="H7" t="n">
        <v>0.8100000000000001</v>
      </c>
      <c r="I7" t="n">
        <v>55</v>
      </c>
      <c r="J7" t="n">
        <v>131.25</v>
      </c>
      <c r="K7" t="n">
        <v>45</v>
      </c>
      <c r="L7" t="n">
        <v>6</v>
      </c>
      <c r="M7" t="n">
        <v>53</v>
      </c>
      <c r="N7" t="n">
        <v>20.25</v>
      </c>
      <c r="O7" t="n">
        <v>16421.36</v>
      </c>
      <c r="P7" t="n">
        <v>449.56</v>
      </c>
      <c r="Q7" t="n">
        <v>796.45</v>
      </c>
      <c r="R7" t="n">
        <v>178.54</v>
      </c>
      <c r="S7" t="n">
        <v>102.58</v>
      </c>
      <c r="T7" t="n">
        <v>33716.53</v>
      </c>
      <c r="U7" t="n">
        <v>0.57</v>
      </c>
      <c r="V7" t="n">
        <v>0.85</v>
      </c>
      <c r="W7" t="n">
        <v>12.36</v>
      </c>
      <c r="X7" t="n">
        <v>2.01</v>
      </c>
      <c r="Y7" t="n">
        <v>1</v>
      </c>
      <c r="Z7" t="n">
        <v>10</v>
      </c>
      <c r="AA7" t="n">
        <v>524.1609549316312</v>
      </c>
      <c r="AB7" t="n">
        <v>745.8435209614883</v>
      </c>
      <c r="AC7" t="n">
        <v>675.9771561446607</v>
      </c>
      <c r="AD7" t="n">
        <v>524160.9549316312</v>
      </c>
      <c r="AE7" t="n">
        <v>745843.5209614882</v>
      </c>
      <c r="AF7" t="n">
        <v>6.202091621592758e-06</v>
      </c>
      <c r="AG7" t="n">
        <v>1.99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2.1141</v>
      </c>
      <c r="E8" t="n">
        <v>47.3</v>
      </c>
      <c r="F8" t="n">
        <v>43.97</v>
      </c>
      <c r="G8" t="n">
        <v>56.13</v>
      </c>
      <c r="H8" t="n">
        <v>0.93</v>
      </c>
      <c r="I8" t="n">
        <v>47</v>
      </c>
      <c r="J8" t="n">
        <v>132.58</v>
      </c>
      <c r="K8" t="n">
        <v>45</v>
      </c>
      <c r="L8" t="n">
        <v>7</v>
      </c>
      <c r="M8" t="n">
        <v>45</v>
      </c>
      <c r="N8" t="n">
        <v>20.59</v>
      </c>
      <c r="O8" t="n">
        <v>16585.95</v>
      </c>
      <c r="P8" t="n">
        <v>443.06</v>
      </c>
      <c r="Q8" t="n">
        <v>796.5</v>
      </c>
      <c r="R8" t="n">
        <v>169.78</v>
      </c>
      <c r="S8" t="n">
        <v>102.58</v>
      </c>
      <c r="T8" t="n">
        <v>29377.72</v>
      </c>
      <c r="U8" t="n">
        <v>0.6</v>
      </c>
      <c r="V8" t="n">
        <v>0.86</v>
      </c>
      <c r="W8" t="n">
        <v>12.35</v>
      </c>
      <c r="X8" t="n">
        <v>1.75</v>
      </c>
      <c r="Y8" t="n">
        <v>1</v>
      </c>
      <c r="Z8" t="n">
        <v>10</v>
      </c>
      <c r="AA8" t="n">
        <v>513.4240151793668</v>
      </c>
      <c r="AB8" t="n">
        <v>730.5656242127217</v>
      </c>
      <c r="AC8" t="n">
        <v>662.1304055785508</v>
      </c>
      <c r="AD8" t="n">
        <v>513424.0151793668</v>
      </c>
      <c r="AE8" t="n">
        <v>730565.6242127217</v>
      </c>
      <c r="AF8" t="n">
        <v>6.262820929121728e-06</v>
      </c>
      <c r="AG8" t="n">
        <v>1.970833333333333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2.1364</v>
      </c>
      <c r="E9" t="n">
        <v>46.81</v>
      </c>
      <c r="F9" t="n">
        <v>43.65</v>
      </c>
      <c r="G9" t="n">
        <v>65.48</v>
      </c>
      <c r="H9" t="n">
        <v>1.06</v>
      </c>
      <c r="I9" t="n">
        <v>40</v>
      </c>
      <c r="J9" t="n">
        <v>133.92</v>
      </c>
      <c r="K9" t="n">
        <v>45</v>
      </c>
      <c r="L9" t="n">
        <v>8</v>
      </c>
      <c r="M9" t="n">
        <v>38</v>
      </c>
      <c r="N9" t="n">
        <v>20.93</v>
      </c>
      <c r="O9" t="n">
        <v>16751.02</v>
      </c>
      <c r="P9" t="n">
        <v>435.62</v>
      </c>
      <c r="Q9" t="n">
        <v>796.5</v>
      </c>
      <c r="R9" t="n">
        <v>158.98</v>
      </c>
      <c r="S9" t="n">
        <v>102.58</v>
      </c>
      <c r="T9" t="n">
        <v>24013.18</v>
      </c>
      <c r="U9" t="n">
        <v>0.65</v>
      </c>
      <c r="V9" t="n">
        <v>0.86</v>
      </c>
      <c r="W9" t="n">
        <v>12.34</v>
      </c>
      <c r="X9" t="n">
        <v>1.44</v>
      </c>
      <c r="Y9" t="n">
        <v>1</v>
      </c>
      <c r="Z9" t="n">
        <v>10</v>
      </c>
      <c r="AA9" t="n">
        <v>501.5702567445406</v>
      </c>
      <c r="AB9" t="n">
        <v>713.6985744172808</v>
      </c>
      <c r="AC9" t="n">
        <v>646.8433647545262</v>
      </c>
      <c r="AD9" t="n">
        <v>501570.2567445406</v>
      </c>
      <c r="AE9" t="n">
        <v>713698.5744172808</v>
      </c>
      <c r="AF9" t="n">
        <v>6.328882566092267e-06</v>
      </c>
      <c r="AG9" t="n">
        <v>1.950416666666667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2.146</v>
      </c>
      <c r="E10" t="n">
        <v>46.6</v>
      </c>
      <c r="F10" t="n">
        <v>43.55</v>
      </c>
      <c r="G10" t="n">
        <v>72.58</v>
      </c>
      <c r="H10" t="n">
        <v>1.18</v>
      </c>
      <c r="I10" t="n">
        <v>36</v>
      </c>
      <c r="J10" t="n">
        <v>135.27</v>
      </c>
      <c r="K10" t="n">
        <v>45</v>
      </c>
      <c r="L10" t="n">
        <v>9</v>
      </c>
      <c r="M10" t="n">
        <v>34</v>
      </c>
      <c r="N10" t="n">
        <v>21.27</v>
      </c>
      <c r="O10" t="n">
        <v>16916.71</v>
      </c>
      <c r="P10" t="n">
        <v>431.46</v>
      </c>
      <c r="Q10" t="n">
        <v>796.4400000000001</v>
      </c>
      <c r="R10" t="n">
        <v>155.65</v>
      </c>
      <c r="S10" t="n">
        <v>102.58</v>
      </c>
      <c r="T10" t="n">
        <v>22367.12</v>
      </c>
      <c r="U10" t="n">
        <v>0.66</v>
      </c>
      <c r="V10" t="n">
        <v>0.86</v>
      </c>
      <c r="W10" t="n">
        <v>12.34</v>
      </c>
      <c r="X10" t="n">
        <v>1.33</v>
      </c>
      <c r="Y10" t="n">
        <v>1</v>
      </c>
      <c r="Z10" t="n">
        <v>10</v>
      </c>
      <c r="AA10" t="n">
        <v>496.0223019442215</v>
      </c>
      <c r="AB10" t="n">
        <v>705.8042318427849</v>
      </c>
      <c r="AC10" t="n">
        <v>639.6885191425938</v>
      </c>
      <c r="AD10" t="n">
        <v>496022.3019442214</v>
      </c>
      <c r="AE10" t="n">
        <v>705804.2318427849</v>
      </c>
      <c r="AF10" t="n">
        <v>6.357321656447296e-06</v>
      </c>
      <c r="AG10" t="n">
        <v>1.941666666666667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2.1589</v>
      </c>
      <c r="E11" t="n">
        <v>46.32</v>
      </c>
      <c r="F11" t="n">
        <v>43.37</v>
      </c>
      <c r="G11" t="n">
        <v>81.31999999999999</v>
      </c>
      <c r="H11" t="n">
        <v>1.29</v>
      </c>
      <c r="I11" t="n">
        <v>32</v>
      </c>
      <c r="J11" t="n">
        <v>136.61</v>
      </c>
      <c r="K11" t="n">
        <v>45</v>
      </c>
      <c r="L11" t="n">
        <v>10</v>
      </c>
      <c r="M11" t="n">
        <v>30</v>
      </c>
      <c r="N11" t="n">
        <v>21.61</v>
      </c>
      <c r="O11" t="n">
        <v>17082.76</v>
      </c>
      <c r="P11" t="n">
        <v>425.47</v>
      </c>
      <c r="Q11" t="n">
        <v>796.36</v>
      </c>
      <c r="R11" t="n">
        <v>150</v>
      </c>
      <c r="S11" t="n">
        <v>102.58</v>
      </c>
      <c r="T11" t="n">
        <v>19561.37</v>
      </c>
      <c r="U11" t="n">
        <v>0.68</v>
      </c>
      <c r="V11" t="n">
        <v>0.87</v>
      </c>
      <c r="W11" t="n">
        <v>12.32</v>
      </c>
      <c r="X11" t="n">
        <v>1.16</v>
      </c>
      <c r="Y11" t="n">
        <v>1</v>
      </c>
      <c r="Z11" t="n">
        <v>10</v>
      </c>
      <c r="AA11" t="n">
        <v>488.1858616623488</v>
      </c>
      <c r="AB11" t="n">
        <v>694.6535382311274</v>
      </c>
      <c r="AC11" t="n">
        <v>629.5823588759852</v>
      </c>
      <c r="AD11" t="n">
        <v>488185.8616623488</v>
      </c>
      <c r="AE11" t="n">
        <v>694653.5382311274</v>
      </c>
      <c r="AF11" t="n">
        <v>6.395536684111868e-06</v>
      </c>
      <c r="AG11" t="n">
        <v>1.93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2.1677</v>
      </c>
      <c r="E12" t="n">
        <v>46.13</v>
      </c>
      <c r="F12" t="n">
        <v>43.26</v>
      </c>
      <c r="G12" t="n">
        <v>89.5</v>
      </c>
      <c r="H12" t="n">
        <v>1.41</v>
      </c>
      <c r="I12" t="n">
        <v>29</v>
      </c>
      <c r="J12" t="n">
        <v>137.96</v>
      </c>
      <c r="K12" t="n">
        <v>45</v>
      </c>
      <c r="L12" t="n">
        <v>11</v>
      </c>
      <c r="M12" t="n">
        <v>27</v>
      </c>
      <c r="N12" t="n">
        <v>21.96</v>
      </c>
      <c r="O12" t="n">
        <v>17249.3</v>
      </c>
      <c r="P12" t="n">
        <v>420</v>
      </c>
      <c r="Q12" t="n">
        <v>796.35</v>
      </c>
      <c r="R12" t="n">
        <v>146.39</v>
      </c>
      <c r="S12" t="n">
        <v>102.58</v>
      </c>
      <c r="T12" t="n">
        <v>17770.28</v>
      </c>
      <c r="U12" t="n">
        <v>0.7</v>
      </c>
      <c r="V12" t="n">
        <v>0.87</v>
      </c>
      <c r="W12" t="n">
        <v>12.32</v>
      </c>
      <c r="X12" t="n">
        <v>1.04</v>
      </c>
      <c r="Y12" t="n">
        <v>1</v>
      </c>
      <c r="Z12" t="n">
        <v>10</v>
      </c>
      <c r="AA12" t="n">
        <v>481.9844397672809</v>
      </c>
      <c r="AB12" t="n">
        <v>685.8293587540652</v>
      </c>
      <c r="AC12" t="n">
        <v>621.5847781763161</v>
      </c>
      <c r="AD12" t="n">
        <v>481984.4397672809</v>
      </c>
      <c r="AE12" t="n">
        <v>685829.3587540652</v>
      </c>
      <c r="AF12" t="n">
        <v>6.421605850270644e-06</v>
      </c>
      <c r="AG12" t="n">
        <v>1.922083333333333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2.1768</v>
      </c>
      <c r="E13" t="n">
        <v>45.94</v>
      </c>
      <c r="F13" t="n">
        <v>43.14</v>
      </c>
      <c r="G13" t="n">
        <v>99.56</v>
      </c>
      <c r="H13" t="n">
        <v>1.52</v>
      </c>
      <c r="I13" t="n">
        <v>26</v>
      </c>
      <c r="J13" t="n">
        <v>139.32</v>
      </c>
      <c r="K13" t="n">
        <v>45</v>
      </c>
      <c r="L13" t="n">
        <v>12</v>
      </c>
      <c r="M13" t="n">
        <v>24</v>
      </c>
      <c r="N13" t="n">
        <v>22.32</v>
      </c>
      <c r="O13" t="n">
        <v>17416.34</v>
      </c>
      <c r="P13" t="n">
        <v>415.07</v>
      </c>
      <c r="Q13" t="n">
        <v>796.4</v>
      </c>
      <c r="R13" t="n">
        <v>142.37</v>
      </c>
      <c r="S13" t="n">
        <v>102.58</v>
      </c>
      <c r="T13" t="n">
        <v>15777.45</v>
      </c>
      <c r="U13" t="n">
        <v>0.72</v>
      </c>
      <c r="V13" t="n">
        <v>0.87</v>
      </c>
      <c r="W13" t="n">
        <v>12.31</v>
      </c>
      <c r="X13" t="n">
        <v>0.93</v>
      </c>
      <c r="Y13" t="n">
        <v>1</v>
      </c>
      <c r="Z13" t="n">
        <v>10</v>
      </c>
      <c r="AA13" t="n">
        <v>476.1032781521559</v>
      </c>
      <c r="AB13" t="n">
        <v>677.4608867320686</v>
      </c>
      <c r="AC13" t="n">
        <v>614.0002168578604</v>
      </c>
      <c r="AD13" t="n">
        <v>476103.2781521559</v>
      </c>
      <c r="AE13" t="n">
        <v>677460.8867320686</v>
      </c>
      <c r="AF13" t="n">
        <v>6.448563738003018e-06</v>
      </c>
      <c r="AG13" t="n">
        <v>1.914166666666667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2.182</v>
      </c>
      <c r="E14" t="n">
        <v>45.83</v>
      </c>
      <c r="F14" t="n">
        <v>43.08</v>
      </c>
      <c r="G14" t="n">
        <v>107.71</v>
      </c>
      <c r="H14" t="n">
        <v>1.63</v>
      </c>
      <c r="I14" t="n">
        <v>24</v>
      </c>
      <c r="J14" t="n">
        <v>140.67</v>
      </c>
      <c r="K14" t="n">
        <v>45</v>
      </c>
      <c r="L14" t="n">
        <v>13</v>
      </c>
      <c r="M14" t="n">
        <v>22</v>
      </c>
      <c r="N14" t="n">
        <v>22.68</v>
      </c>
      <c r="O14" t="n">
        <v>17583.88</v>
      </c>
      <c r="P14" t="n">
        <v>410.58</v>
      </c>
      <c r="Q14" t="n">
        <v>796.36</v>
      </c>
      <c r="R14" t="n">
        <v>140.36</v>
      </c>
      <c r="S14" t="n">
        <v>102.58</v>
      </c>
      <c r="T14" t="n">
        <v>14784.62</v>
      </c>
      <c r="U14" t="n">
        <v>0.73</v>
      </c>
      <c r="V14" t="n">
        <v>0.87</v>
      </c>
      <c r="W14" t="n">
        <v>12.31</v>
      </c>
      <c r="X14" t="n">
        <v>0.87</v>
      </c>
      <c r="Y14" t="n">
        <v>1</v>
      </c>
      <c r="Z14" t="n">
        <v>10</v>
      </c>
      <c r="AA14" t="n">
        <v>471.6453908253595</v>
      </c>
      <c r="AB14" t="n">
        <v>671.1176321485581</v>
      </c>
      <c r="AC14" t="n">
        <v>608.2511621653487</v>
      </c>
      <c r="AD14" t="n">
        <v>471645.3908253595</v>
      </c>
      <c r="AE14" t="n">
        <v>671117.632148558</v>
      </c>
      <c r="AF14" t="n">
        <v>6.463968245278658e-06</v>
      </c>
      <c r="AG14" t="n">
        <v>1.909583333333333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2.1893</v>
      </c>
      <c r="E15" t="n">
        <v>45.68</v>
      </c>
      <c r="F15" t="n">
        <v>42.98</v>
      </c>
      <c r="G15" t="n">
        <v>117.22</v>
      </c>
      <c r="H15" t="n">
        <v>1.74</v>
      </c>
      <c r="I15" t="n">
        <v>22</v>
      </c>
      <c r="J15" t="n">
        <v>142.04</v>
      </c>
      <c r="K15" t="n">
        <v>45</v>
      </c>
      <c r="L15" t="n">
        <v>14</v>
      </c>
      <c r="M15" t="n">
        <v>20</v>
      </c>
      <c r="N15" t="n">
        <v>23.04</v>
      </c>
      <c r="O15" t="n">
        <v>17751.93</v>
      </c>
      <c r="P15" t="n">
        <v>405.69</v>
      </c>
      <c r="Q15" t="n">
        <v>796.38</v>
      </c>
      <c r="R15" t="n">
        <v>137.25</v>
      </c>
      <c r="S15" t="n">
        <v>102.58</v>
      </c>
      <c r="T15" t="n">
        <v>13236.12</v>
      </c>
      <c r="U15" t="n">
        <v>0.75</v>
      </c>
      <c r="V15" t="n">
        <v>0.88</v>
      </c>
      <c r="W15" t="n">
        <v>12.3</v>
      </c>
      <c r="X15" t="n">
        <v>0.77</v>
      </c>
      <c r="Y15" t="n">
        <v>1</v>
      </c>
      <c r="Z15" t="n">
        <v>10</v>
      </c>
      <c r="AA15" t="n">
        <v>466.3328224761568</v>
      </c>
      <c r="AB15" t="n">
        <v>663.5582276457278</v>
      </c>
      <c r="AC15" t="n">
        <v>601.3998795378844</v>
      </c>
      <c r="AD15" t="n">
        <v>466332.8224761568</v>
      </c>
      <c r="AE15" t="n">
        <v>663558.2276457278</v>
      </c>
      <c r="AF15" t="n">
        <v>6.485593803569462e-06</v>
      </c>
      <c r="AG15" t="n">
        <v>1.903333333333333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2.1917</v>
      </c>
      <c r="E16" t="n">
        <v>45.63</v>
      </c>
      <c r="F16" t="n">
        <v>42.96</v>
      </c>
      <c r="G16" t="n">
        <v>122.73</v>
      </c>
      <c r="H16" t="n">
        <v>1.85</v>
      </c>
      <c r="I16" t="n">
        <v>21</v>
      </c>
      <c r="J16" t="n">
        <v>143.4</v>
      </c>
      <c r="K16" t="n">
        <v>45</v>
      </c>
      <c r="L16" t="n">
        <v>15</v>
      </c>
      <c r="M16" t="n">
        <v>19</v>
      </c>
      <c r="N16" t="n">
        <v>23.41</v>
      </c>
      <c r="O16" t="n">
        <v>17920.49</v>
      </c>
      <c r="P16" t="n">
        <v>400.32</v>
      </c>
      <c r="Q16" t="n">
        <v>796.37</v>
      </c>
      <c r="R16" t="n">
        <v>136.16</v>
      </c>
      <c r="S16" t="n">
        <v>102.58</v>
      </c>
      <c r="T16" t="n">
        <v>12695.04</v>
      </c>
      <c r="U16" t="n">
        <v>0.75</v>
      </c>
      <c r="V16" t="n">
        <v>0.88</v>
      </c>
      <c r="W16" t="n">
        <v>12.31</v>
      </c>
      <c r="X16" t="n">
        <v>0.74</v>
      </c>
      <c r="Y16" t="n">
        <v>1</v>
      </c>
      <c r="Z16" t="n">
        <v>10</v>
      </c>
      <c r="AA16" t="n">
        <v>462.0645427386123</v>
      </c>
      <c r="AB16" t="n">
        <v>657.4847710901666</v>
      </c>
      <c r="AC16" t="n">
        <v>595.8953497336918</v>
      </c>
      <c r="AD16" t="n">
        <v>462064.5427386123</v>
      </c>
      <c r="AE16" t="n">
        <v>657484.7710901666</v>
      </c>
      <c r="AF16" t="n">
        <v>6.49270357615822e-06</v>
      </c>
      <c r="AG16" t="n">
        <v>1.90125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2.197</v>
      </c>
      <c r="E17" t="n">
        <v>45.52</v>
      </c>
      <c r="F17" t="n">
        <v>42.9</v>
      </c>
      <c r="G17" t="n">
        <v>135.47</v>
      </c>
      <c r="H17" t="n">
        <v>1.96</v>
      </c>
      <c r="I17" t="n">
        <v>19</v>
      </c>
      <c r="J17" t="n">
        <v>144.77</v>
      </c>
      <c r="K17" t="n">
        <v>45</v>
      </c>
      <c r="L17" t="n">
        <v>16</v>
      </c>
      <c r="M17" t="n">
        <v>17</v>
      </c>
      <c r="N17" t="n">
        <v>23.78</v>
      </c>
      <c r="O17" t="n">
        <v>18089.56</v>
      </c>
      <c r="P17" t="n">
        <v>396.85</v>
      </c>
      <c r="Q17" t="n">
        <v>796.45</v>
      </c>
      <c r="R17" t="n">
        <v>134.19</v>
      </c>
      <c r="S17" t="n">
        <v>102.58</v>
      </c>
      <c r="T17" t="n">
        <v>11722.26</v>
      </c>
      <c r="U17" t="n">
        <v>0.76</v>
      </c>
      <c r="V17" t="n">
        <v>0.88</v>
      </c>
      <c r="W17" t="n">
        <v>12.3</v>
      </c>
      <c r="X17" t="n">
        <v>0.68</v>
      </c>
      <c r="Y17" t="n">
        <v>1</v>
      </c>
      <c r="Z17" t="n">
        <v>10</v>
      </c>
      <c r="AA17" t="n">
        <v>458.347150011331</v>
      </c>
      <c r="AB17" t="n">
        <v>652.195187319331</v>
      </c>
      <c r="AC17" t="n">
        <v>591.101263984996</v>
      </c>
      <c r="AD17" t="n">
        <v>458347.150011331</v>
      </c>
      <c r="AE17" t="n">
        <v>652195.187319331</v>
      </c>
      <c r="AF17" t="n">
        <v>6.508404323958392e-06</v>
      </c>
      <c r="AG17" t="n">
        <v>1.896666666666667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2.2002</v>
      </c>
      <c r="E18" t="n">
        <v>45.45</v>
      </c>
      <c r="F18" t="n">
        <v>42.86</v>
      </c>
      <c r="G18" t="n">
        <v>142.86</v>
      </c>
      <c r="H18" t="n">
        <v>2.06</v>
      </c>
      <c r="I18" t="n">
        <v>18</v>
      </c>
      <c r="J18" t="n">
        <v>146.15</v>
      </c>
      <c r="K18" t="n">
        <v>45</v>
      </c>
      <c r="L18" t="n">
        <v>17</v>
      </c>
      <c r="M18" t="n">
        <v>16</v>
      </c>
      <c r="N18" t="n">
        <v>24.15</v>
      </c>
      <c r="O18" t="n">
        <v>18259.16</v>
      </c>
      <c r="P18" t="n">
        <v>392.31</v>
      </c>
      <c r="Q18" t="n">
        <v>796.38</v>
      </c>
      <c r="R18" t="n">
        <v>132.78</v>
      </c>
      <c r="S18" t="n">
        <v>102.58</v>
      </c>
      <c r="T18" t="n">
        <v>11021.48</v>
      </c>
      <c r="U18" t="n">
        <v>0.77</v>
      </c>
      <c r="V18" t="n">
        <v>0.88</v>
      </c>
      <c r="W18" t="n">
        <v>12.31</v>
      </c>
      <c r="X18" t="n">
        <v>0.65</v>
      </c>
      <c r="Y18" t="n">
        <v>1</v>
      </c>
      <c r="Z18" t="n">
        <v>10</v>
      </c>
      <c r="AA18" t="n">
        <v>454.4255472247646</v>
      </c>
      <c r="AB18" t="n">
        <v>646.6150272508905</v>
      </c>
      <c r="AC18" t="n">
        <v>586.043821468054</v>
      </c>
      <c r="AD18" t="n">
        <v>454425.5472247645</v>
      </c>
      <c r="AE18" t="n">
        <v>646615.0272508905</v>
      </c>
      <c r="AF18" t="n">
        <v>6.517884020743403e-06</v>
      </c>
      <c r="AG18" t="n">
        <v>1.89375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2.2039</v>
      </c>
      <c r="E19" t="n">
        <v>45.38</v>
      </c>
      <c r="F19" t="n">
        <v>42.81</v>
      </c>
      <c r="G19" t="n">
        <v>151.09</v>
      </c>
      <c r="H19" t="n">
        <v>2.16</v>
      </c>
      <c r="I19" t="n">
        <v>17</v>
      </c>
      <c r="J19" t="n">
        <v>147.53</v>
      </c>
      <c r="K19" t="n">
        <v>45</v>
      </c>
      <c r="L19" t="n">
        <v>18</v>
      </c>
      <c r="M19" t="n">
        <v>15</v>
      </c>
      <c r="N19" t="n">
        <v>24.53</v>
      </c>
      <c r="O19" t="n">
        <v>18429.27</v>
      </c>
      <c r="P19" t="n">
        <v>385.96</v>
      </c>
      <c r="Q19" t="n">
        <v>796.36</v>
      </c>
      <c r="R19" t="n">
        <v>131.21</v>
      </c>
      <c r="S19" t="n">
        <v>102.58</v>
      </c>
      <c r="T19" t="n">
        <v>10243.35</v>
      </c>
      <c r="U19" t="n">
        <v>0.78</v>
      </c>
      <c r="V19" t="n">
        <v>0.88</v>
      </c>
      <c r="W19" t="n">
        <v>12.3</v>
      </c>
      <c r="X19" t="n">
        <v>0.6</v>
      </c>
      <c r="Y19" t="n">
        <v>1</v>
      </c>
      <c r="Z19" t="n">
        <v>10</v>
      </c>
      <c r="AA19" t="n">
        <v>449.1449636448424</v>
      </c>
      <c r="AB19" t="n">
        <v>639.1011347851761</v>
      </c>
      <c r="AC19" t="n">
        <v>579.2337875699117</v>
      </c>
      <c r="AD19" t="n">
        <v>449144.9636448424</v>
      </c>
      <c r="AE19" t="n">
        <v>639101.1347851761</v>
      </c>
      <c r="AF19" t="n">
        <v>6.52884492015107e-06</v>
      </c>
      <c r="AG19" t="n">
        <v>1.890833333333333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2.2072</v>
      </c>
      <c r="E20" t="n">
        <v>45.31</v>
      </c>
      <c r="F20" t="n">
        <v>42.77</v>
      </c>
      <c r="G20" t="n">
        <v>160.37</v>
      </c>
      <c r="H20" t="n">
        <v>2.26</v>
      </c>
      <c r="I20" t="n">
        <v>16</v>
      </c>
      <c r="J20" t="n">
        <v>148.91</v>
      </c>
      <c r="K20" t="n">
        <v>45</v>
      </c>
      <c r="L20" t="n">
        <v>19</v>
      </c>
      <c r="M20" t="n">
        <v>12</v>
      </c>
      <c r="N20" t="n">
        <v>24.92</v>
      </c>
      <c r="O20" t="n">
        <v>18599.92</v>
      </c>
      <c r="P20" t="n">
        <v>381.67</v>
      </c>
      <c r="Q20" t="n">
        <v>796.37</v>
      </c>
      <c r="R20" t="n">
        <v>129.65</v>
      </c>
      <c r="S20" t="n">
        <v>102.58</v>
      </c>
      <c r="T20" t="n">
        <v>9469.129999999999</v>
      </c>
      <c r="U20" t="n">
        <v>0.79</v>
      </c>
      <c r="V20" t="n">
        <v>0.88</v>
      </c>
      <c r="W20" t="n">
        <v>12.3</v>
      </c>
      <c r="X20" t="n">
        <v>0.55</v>
      </c>
      <c r="Y20" t="n">
        <v>1</v>
      </c>
      <c r="Z20" t="n">
        <v>10</v>
      </c>
      <c r="AA20" t="n">
        <v>445.3997090499952</v>
      </c>
      <c r="AB20" t="n">
        <v>633.7719055710667</v>
      </c>
      <c r="AC20" t="n">
        <v>574.4037701368268</v>
      </c>
      <c r="AD20" t="n">
        <v>445399.7090499952</v>
      </c>
      <c r="AE20" t="n">
        <v>633771.9055710667</v>
      </c>
      <c r="AF20" t="n">
        <v>6.538620857460611e-06</v>
      </c>
      <c r="AG20" t="n">
        <v>1.887916666666667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2.2096</v>
      </c>
      <c r="E21" t="n">
        <v>45.26</v>
      </c>
      <c r="F21" t="n">
        <v>42.74</v>
      </c>
      <c r="G21" t="n">
        <v>170.96</v>
      </c>
      <c r="H21" t="n">
        <v>2.36</v>
      </c>
      <c r="I21" t="n">
        <v>15</v>
      </c>
      <c r="J21" t="n">
        <v>150.3</v>
      </c>
      <c r="K21" t="n">
        <v>45</v>
      </c>
      <c r="L21" t="n">
        <v>20</v>
      </c>
      <c r="M21" t="n">
        <v>7</v>
      </c>
      <c r="N21" t="n">
        <v>25.3</v>
      </c>
      <c r="O21" t="n">
        <v>18771.1</v>
      </c>
      <c r="P21" t="n">
        <v>379.04</v>
      </c>
      <c r="Q21" t="n">
        <v>796.36</v>
      </c>
      <c r="R21" t="n">
        <v>128.8</v>
      </c>
      <c r="S21" t="n">
        <v>102.58</v>
      </c>
      <c r="T21" t="n">
        <v>9046.969999999999</v>
      </c>
      <c r="U21" t="n">
        <v>0.8</v>
      </c>
      <c r="V21" t="n">
        <v>0.88</v>
      </c>
      <c r="W21" t="n">
        <v>12.3</v>
      </c>
      <c r="X21" t="n">
        <v>0.53</v>
      </c>
      <c r="Y21" t="n">
        <v>1</v>
      </c>
      <c r="Z21" t="n">
        <v>10</v>
      </c>
      <c r="AA21" t="n">
        <v>443.0129127558306</v>
      </c>
      <c r="AB21" t="n">
        <v>630.375665284361</v>
      </c>
      <c r="AC21" t="n">
        <v>571.3256702592113</v>
      </c>
      <c r="AD21" t="n">
        <v>443012.9127558306</v>
      </c>
      <c r="AE21" t="n">
        <v>630375.665284361</v>
      </c>
      <c r="AF21" t="n">
        <v>6.54573063004937e-06</v>
      </c>
      <c r="AG21" t="n">
        <v>1.885833333333333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2.2088</v>
      </c>
      <c r="E22" t="n">
        <v>45.27</v>
      </c>
      <c r="F22" t="n">
        <v>42.76</v>
      </c>
      <c r="G22" t="n">
        <v>171.03</v>
      </c>
      <c r="H22" t="n">
        <v>2.45</v>
      </c>
      <c r="I22" t="n">
        <v>15</v>
      </c>
      <c r="J22" t="n">
        <v>151.69</v>
      </c>
      <c r="K22" t="n">
        <v>45</v>
      </c>
      <c r="L22" t="n">
        <v>21</v>
      </c>
      <c r="M22" t="n">
        <v>3</v>
      </c>
      <c r="N22" t="n">
        <v>25.7</v>
      </c>
      <c r="O22" t="n">
        <v>18942.82</v>
      </c>
      <c r="P22" t="n">
        <v>379.33</v>
      </c>
      <c r="Q22" t="n">
        <v>796.4</v>
      </c>
      <c r="R22" t="n">
        <v>128.97</v>
      </c>
      <c r="S22" t="n">
        <v>102.58</v>
      </c>
      <c r="T22" t="n">
        <v>9130.08</v>
      </c>
      <c r="U22" t="n">
        <v>0.8</v>
      </c>
      <c r="V22" t="n">
        <v>0.88</v>
      </c>
      <c r="W22" t="n">
        <v>12.31</v>
      </c>
      <c r="X22" t="n">
        <v>0.54</v>
      </c>
      <c r="Y22" t="n">
        <v>1</v>
      </c>
      <c r="Z22" t="n">
        <v>10</v>
      </c>
      <c r="AA22" t="n">
        <v>443.4447552582656</v>
      </c>
      <c r="AB22" t="n">
        <v>630.990146255304</v>
      </c>
      <c r="AC22" t="n">
        <v>571.8825901593907</v>
      </c>
      <c r="AD22" t="n">
        <v>443444.7552582655</v>
      </c>
      <c r="AE22" t="n">
        <v>630990.146255304</v>
      </c>
      <c r="AF22" t="n">
        <v>6.543360705853116e-06</v>
      </c>
      <c r="AG22" t="n">
        <v>1.88625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2.2082</v>
      </c>
      <c r="E23" t="n">
        <v>45.29</v>
      </c>
      <c r="F23" t="n">
        <v>42.77</v>
      </c>
      <c r="G23" t="n">
        <v>171.08</v>
      </c>
      <c r="H23" t="n">
        <v>2.54</v>
      </c>
      <c r="I23" t="n">
        <v>15</v>
      </c>
      <c r="J23" t="n">
        <v>153.09</v>
      </c>
      <c r="K23" t="n">
        <v>45</v>
      </c>
      <c r="L23" t="n">
        <v>22</v>
      </c>
      <c r="M23" t="n">
        <v>0</v>
      </c>
      <c r="N23" t="n">
        <v>26.09</v>
      </c>
      <c r="O23" t="n">
        <v>19115.09</v>
      </c>
      <c r="P23" t="n">
        <v>381.88</v>
      </c>
      <c r="Q23" t="n">
        <v>796.41</v>
      </c>
      <c r="R23" t="n">
        <v>129.24</v>
      </c>
      <c r="S23" t="n">
        <v>102.58</v>
      </c>
      <c r="T23" t="n">
        <v>9269.450000000001</v>
      </c>
      <c r="U23" t="n">
        <v>0.79</v>
      </c>
      <c r="V23" t="n">
        <v>0.88</v>
      </c>
      <c r="W23" t="n">
        <v>12.32</v>
      </c>
      <c r="X23" t="n">
        <v>0.5600000000000001</v>
      </c>
      <c r="Y23" t="n">
        <v>1</v>
      </c>
      <c r="Z23" t="n">
        <v>10</v>
      </c>
      <c r="AA23" t="n">
        <v>445.3417450429959</v>
      </c>
      <c r="AB23" t="n">
        <v>633.6894269380006</v>
      </c>
      <c r="AC23" t="n">
        <v>574.3290176314341</v>
      </c>
      <c r="AD23" t="n">
        <v>445341.7450429959</v>
      </c>
      <c r="AE23" t="n">
        <v>633689.4269380006</v>
      </c>
      <c r="AF23" t="n">
        <v>6.541583262705927e-06</v>
      </c>
      <c r="AG23" t="n">
        <v>1.887083333333333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1.149</v>
      </c>
      <c r="E2" t="n">
        <v>87.03</v>
      </c>
      <c r="F2" t="n">
        <v>65.63</v>
      </c>
      <c r="G2" t="n">
        <v>6.65</v>
      </c>
      <c r="H2" t="n">
        <v>0.11</v>
      </c>
      <c r="I2" t="n">
        <v>592</v>
      </c>
      <c r="J2" t="n">
        <v>159.12</v>
      </c>
      <c r="K2" t="n">
        <v>50.28</v>
      </c>
      <c r="L2" t="n">
        <v>1</v>
      </c>
      <c r="M2" t="n">
        <v>590</v>
      </c>
      <c r="N2" t="n">
        <v>27.84</v>
      </c>
      <c r="O2" t="n">
        <v>19859.16</v>
      </c>
      <c r="P2" t="n">
        <v>812.27</v>
      </c>
      <c r="Q2" t="n">
        <v>797.96</v>
      </c>
      <c r="R2" t="n">
        <v>893.85</v>
      </c>
      <c r="S2" t="n">
        <v>102.58</v>
      </c>
      <c r="T2" t="n">
        <v>388687.13</v>
      </c>
      <c r="U2" t="n">
        <v>0.11</v>
      </c>
      <c r="V2" t="n">
        <v>0.57</v>
      </c>
      <c r="W2" t="n">
        <v>13.25</v>
      </c>
      <c r="X2" t="n">
        <v>23.38</v>
      </c>
      <c r="Y2" t="n">
        <v>1</v>
      </c>
      <c r="Z2" t="n">
        <v>10</v>
      </c>
      <c r="AA2" t="n">
        <v>1648.123729456792</v>
      </c>
      <c r="AB2" t="n">
        <v>2345.162099146754</v>
      </c>
      <c r="AC2" t="n">
        <v>2125.4806965888</v>
      </c>
      <c r="AD2" t="n">
        <v>1648123.729456792</v>
      </c>
      <c r="AE2" t="n">
        <v>2345162.099146754</v>
      </c>
      <c r="AF2" t="n">
        <v>3.030876267453972e-06</v>
      </c>
      <c r="AG2" t="n">
        <v>3.62625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1.6513</v>
      </c>
      <c r="E3" t="n">
        <v>60.56</v>
      </c>
      <c r="F3" t="n">
        <v>50.89</v>
      </c>
      <c r="G3" t="n">
        <v>13.39</v>
      </c>
      <c r="H3" t="n">
        <v>0.22</v>
      </c>
      <c r="I3" t="n">
        <v>228</v>
      </c>
      <c r="J3" t="n">
        <v>160.54</v>
      </c>
      <c r="K3" t="n">
        <v>50.28</v>
      </c>
      <c r="L3" t="n">
        <v>2</v>
      </c>
      <c r="M3" t="n">
        <v>226</v>
      </c>
      <c r="N3" t="n">
        <v>28.26</v>
      </c>
      <c r="O3" t="n">
        <v>20034.4</v>
      </c>
      <c r="P3" t="n">
        <v>628.1799999999999</v>
      </c>
      <c r="Q3" t="n">
        <v>796.9</v>
      </c>
      <c r="R3" t="n">
        <v>400.64</v>
      </c>
      <c r="S3" t="n">
        <v>102.58</v>
      </c>
      <c r="T3" t="n">
        <v>143903.58</v>
      </c>
      <c r="U3" t="n">
        <v>0.26</v>
      </c>
      <c r="V3" t="n">
        <v>0.74</v>
      </c>
      <c r="W3" t="n">
        <v>12.65</v>
      </c>
      <c r="X3" t="n">
        <v>8.66</v>
      </c>
      <c r="Y3" t="n">
        <v>1</v>
      </c>
      <c r="Z3" t="n">
        <v>10</v>
      </c>
      <c r="AA3" t="n">
        <v>894.0693487233558</v>
      </c>
      <c r="AB3" t="n">
        <v>1272.196688367508</v>
      </c>
      <c r="AC3" t="n">
        <v>1153.024562512395</v>
      </c>
      <c r="AD3" t="n">
        <v>894069.3487233558</v>
      </c>
      <c r="AE3" t="n">
        <v>1272196.688367508</v>
      </c>
      <c r="AF3" t="n">
        <v>4.355862472103346e-06</v>
      </c>
      <c r="AG3" t="n">
        <v>2.523333333333333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1.8394</v>
      </c>
      <c r="E4" t="n">
        <v>54.37</v>
      </c>
      <c r="F4" t="n">
        <v>47.5</v>
      </c>
      <c r="G4" t="n">
        <v>20.21</v>
      </c>
      <c r="H4" t="n">
        <v>0.33</v>
      </c>
      <c r="I4" t="n">
        <v>141</v>
      </c>
      <c r="J4" t="n">
        <v>161.97</v>
      </c>
      <c r="K4" t="n">
        <v>50.28</v>
      </c>
      <c r="L4" t="n">
        <v>3</v>
      </c>
      <c r="M4" t="n">
        <v>139</v>
      </c>
      <c r="N4" t="n">
        <v>28.69</v>
      </c>
      <c r="O4" t="n">
        <v>20210.21</v>
      </c>
      <c r="P4" t="n">
        <v>584.02</v>
      </c>
      <c r="Q4" t="n">
        <v>796.83</v>
      </c>
      <c r="R4" t="n">
        <v>287.4</v>
      </c>
      <c r="S4" t="n">
        <v>102.58</v>
      </c>
      <c r="T4" t="n">
        <v>87715.03</v>
      </c>
      <c r="U4" t="n">
        <v>0.36</v>
      </c>
      <c r="V4" t="n">
        <v>0.79</v>
      </c>
      <c r="W4" t="n">
        <v>12.51</v>
      </c>
      <c r="X4" t="n">
        <v>5.28</v>
      </c>
      <c r="Y4" t="n">
        <v>1</v>
      </c>
      <c r="Z4" t="n">
        <v>10</v>
      </c>
      <c r="AA4" t="n">
        <v>748.9591998637093</v>
      </c>
      <c r="AB4" t="n">
        <v>1065.715333099752</v>
      </c>
      <c r="AC4" t="n">
        <v>965.8852023006696</v>
      </c>
      <c r="AD4" t="n">
        <v>748959.1998637093</v>
      </c>
      <c r="AE4" t="n">
        <v>1065715.333099752</v>
      </c>
      <c r="AF4" t="n">
        <v>4.852039866279232e-06</v>
      </c>
      <c r="AG4" t="n">
        <v>2.265416666666666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1.9349</v>
      </c>
      <c r="E5" t="n">
        <v>51.68</v>
      </c>
      <c r="F5" t="n">
        <v>46.04</v>
      </c>
      <c r="G5" t="n">
        <v>26.82</v>
      </c>
      <c r="H5" t="n">
        <v>0.43</v>
      </c>
      <c r="I5" t="n">
        <v>103</v>
      </c>
      <c r="J5" t="n">
        <v>163.4</v>
      </c>
      <c r="K5" t="n">
        <v>50.28</v>
      </c>
      <c r="L5" t="n">
        <v>4</v>
      </c>
      <c r="M5" t="n">
        <v>101</v>
      </c>
      <c r="N5" t="n">
        <v>29.12</v>
      </c>
      <c r="O5" t="n">
        <v>20386.62</v>
      </c>
      <c r="P5" t="n">
        <v>563.53</v>
      </c>
      <c r="Q5" t="n">
        <v>796.5700000000001</v>
      </c>
      <c r="R5" t="n">
        <v>239.09</v>
      </c>
      <c r="S5" t="n">
        <v>102.58</v>
      </c>
      <c r="T5" t="n">
        <v>63753.25</v>
      </c>
      <c r="U5" t="n">
        <v>0.43</v>
      </c>
      <c r="V5" t="n">
        <v>0.82</v>
      </c>
      <c r="W5" t="n">
        <v>12.43</v>
      </c>
      <c r="X5" t="n">
        <v>3.82</v>
      </c>
      <c r="Y5" t="n">
        <v>1</v>
      </c>
      <c r="Z5" t="n">
        <v>10</v>
      </c>
      <c r="AA5" t="n">
        <v>688.9218283993354</v>
      </c>
      <c r="AB5" t="n">
        <v>980.2864508051869</v>
      </c>
      <c r="AC5" t="n">
        <v>888.4588101914334</v>
      </c>
      <c r="AD5" t="n">
        <v>688921.8283993354</v>
      </c>
      <c r="AE5" t="n">
        <v>980286.4508051869</v>
      </c>
      <c r="AF5" t="n">
        <v>5.103953428978845e-06</v>
      </c>
      <c r="AG5" t="n">
        <v>2.153333333333333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1.9975</v>
      </c>
      <c r="E6" t="n">
        <v>50.06</v>
      </c>
      <c r="F6" t="n">
        <v>45.16</v>
      </c>
      <c r="G6" t="n">
        <v>33.87</v>
      </c>
      <c r="H6" t="n">
        <v>0.54</v>
      </c>
      <c r="I6" t="n">
        <v>80</v>
      </c>
      <c r="J6" t="n">
        <v>164.83</v>
      </c>
      <c r="K6" t="n">
        <v>50.28</v>
      </c>
      <c r="L6" t="n">
        <v>5</v>
      </c>
      <c r="M6" t="n">
        <v>78</v>
      </c>
      <c r="N6" t="n">
        <v>29.55</v>
      </c>
      <c r="O6" t="n">
        <v>20563.61</v>
      </c>
      <c r="P6" t="n">
        <v>550.2</v>
      </c>
      <c r="Q6" t="n">
        <v>796.58</v>
      </c>
      <c r="R6" t="n">
        <v>209.29</v>
      </c>
      <c r="S6" t="n">
        <v>102.58</v>
      </c>
      <c r="T6" t="n">
        <v>48966.68</v>
      </c>
      <c r="U6" t="n">
        <v>0.49</v>
      </c>
      <c r="V6" t="n">
        <v>0.83</v>
      </c>
      <c r="W6" t="n">
        <v>12.41</v>
      </c>
      <c r="X6" t="n">
        <v>2.94</v>
      </c>
      <c r="Y6" t="n">
        <v>1</v>
      </c>
      <c r="Z6" t="n">
        <v>10</v>
      </c>
      <c r="AA6" t="n">
        <v>653.1296192024739</v>
      </c>
      <c r="AB6" t="n">
        <v>929.3566990195749</v>
      </c>
      <c r="AC6" t="n">
        <v>842.2998669176351</v>
      </c>
      <c r="AD6" t="n">
        <v>653129.6192024739</v>
      </c>
      <c r="AE6" t="n">
        <v>929356.6990195749</v>
      </c>
      <c r="AF6" t="n">
        <v>5.269082109868851e-06</v>
      </c>
      <c r="AG6" t="n">
        <v>2.085833333333333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2.0347</v>
      </c>
      <c r="E7" t="n">
        <v>49.15</v>
      </c>
      <c r="F7" t="n">
        <v>44.7</v>
      </c>
      <c r="G7" t="n">
        <v>40.63</v>
      </c>
      <c r="H7" t="n">
        <v>0.64</v>
      </c>
      <c r="I7" t="n">
        <v>66</v>
      </c>
      <c r="J7" t="n">
        <v>166.27</v>
      </c>
      <c r="K7" t="n">
        <v>50.28</v>
      </c>
      <c r="L7" t="n">
        <v>6</v>
      </c>
      <c r="M7" t="n">
        <v>64</v>
      </c>
      <c r="N7" t="n">
        <v>29.99</v>
      </c>
      <c r="O7" t="n">
        <v>20741.2</v>
      </c>
      <c r="P7" t="n">
        <v>541.9</v>
      </c>
      <c r="Q7" t="n">
        <v>796.47</v>
      </c>
      <c r="R7" t="n">
        <v>193.58</v>
      </c>
      <c r="S7" t="n">
        <v>102.58</v>
      </c>
      <c r="T7" t="n">
        <v>41181.34</v>
      </c>
      <c r="U7" t="n">
        <v>0.53</v>
      </c>
      <c r="V7" t="n">
        <v>0.84</v>
      </c>
      <c r="W7" t="n">
        <v>12.4</v>
      </c>
      <c r="X7" t="n">
        <v>2.48</v>
      </c>
      <c r="Y7" t="n">
        <v>1</v>
      </c>
      <c r="Z7" t="n">
        <v>10</v>
      </c>
      <c r="AA7" t="n">
        <v>632.9225734212345</v>
      </c>
      <c r="AB7" t="n">
        <v>900.6035192340348</v>
      </c>
      <c r="AC7" t="n">
        <v>816.2401209316548</v>
      </c>
      <c r="AD7" t="n">
        <v>632922.5734212345</v>
      </c>
      <c r="AE7" t="n">
        <v>900603.5192340348</v>
      </c>
      <c r="AF7" t="n">
        <v>5.36720969659582e-06</v>
      </c>
      <c r="AG7" t="n">
        <v>2.047916666666667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2.0664</v>
      </c>
      <c r="E8" t="n">
        <v>48.39</v>
      </c>
      <c r="F8" t="n">
        <v>44.27</v>
      </c>
      <c r="G8" t="n">
        <v>47.43</v>
      </c>
      <c r="H8" t="n">
        <v>0.74</v>
      </c>
      <c r="I8" t="n">
        <v>56</v>
      </c>
      <c r="J8" t="n">
        <v>167.72</v>
      </c>
      <c r="K8" t="n">
        <v>50.28</v>
      </c>
      <c r="L8" t="n">
        <v>7</v>
      </c>
      <c r="M8" t="n">
        <v>54</v>
      </c>
      <c r="N8" t="n">
        <v>30.44</v>
      </c>
      <c r="O8" t="n">
        <v>20919.39</v>
      </c>
      <c r="P8" t="n">
        <v>534.38</v>
      </c>
      <c r="Q8" t="n">
        <v>796.4299999999999</v>
      </c>
      <c r="R8" t="n">
        <v>179.81</v>
      </c>
      <c r="S8" t="n">
        <v>102.58</v>
      </c>
      <c r="T8" t="n">
        <v>34346.75</v>
      </c>
      <c r="U8" t="n">
        <v>0.57</v>
      </c>
      <c r="V8" t="n">
        <v>0.85</v>
      </c>
      <c r="W8" t="n">
        <v>12.36</v>
      </c>
      <c r="X8" t="n">
        <v>2.05</v>
      </c>
      <c r="Y8" t="n">
        <v>1</v>
      </c>
      <c r="Z8" t="n">
        <v>10</v>
      </c>
      <c r="AA8" t="n">
        <v>615.7714583382368</v>
      </c>
      <c r="AB8" t="n">
        <v>876.1987100975221</v>
      </c>
      <c r="AC8" t="n">
        <v>794.1214150466907</v>
      </c>
      <c r="AD8" t="n">
        <v>615771.4583382368</v>
      </c>
      <c r="AE8" t="n">
        <v>876198.710097522</v>
      </c>
      <c r="AF8" t="n">
        <v>5.450829172381975e-06</v>
      </c>
      <c r="AG8" t="n">
        <v>2.01625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2.0869</v>
      </c>
      <c r="E9" t="n">
        <v>47.92</v>
      </c>
      <c r="F9" t="n">
        <v>44.01</v>
      </c>
      <c r="G9" t="n">
        <v>53.9</v>
      </c>
      <c r="H9" t="n">
        <v>0.84</v>
      </c>
      <c r="I9" t="n">
        <v>49</v>
      </c>
      <c r="J9" t="n">
        <v>169.17</v>
      </c>
      <c r="K9" t="n">
        <v>50.28</v>
      </c>
      <c r="L9" t="n">
        <v>8</v>
      </c>
      <c r="M9" t="n">
        <v>47</v>
      </c>
      <c r="N9" t="n">
        <v>30.89</v>
      </c>
      <c r="O9" t="n">
        <v>21098.19</v>
      </c>
      <c r="P9" t="n">
        <v>529.12</v>
      </c>
      <c r="Q9" t="n">
        <v>796.52</v>
      </c>
      <c r="R9" t="n">
        <v>171.37</v>
      </c>
      <c r="S9" t="n">
        <v>102.58</v>
      </c>
      <c r="T9" t="n">
        <v>30163.32</v>
      </c>
      <c r="U9" t="n">
        <v>0.6</v>
      </c>
      <c r="V9" t="n">
        <v>0.85</v>
      </c>
      <c r="W9" t="n">
        <v>12.35</v>
      </c>
      <c r="X9" t="n">
        <v>1.8</v>
      </c>
      <c r="Y9" t="n">
        <v>1</v>
      </c>
      <c r="Z9" t="n">
        <v>10</v>
      </c>
      <c r="AA9" t="n">
        <v>604.6465314562339</v>
      </c>
      <c r="AB9" t="n">
        <v>860.3687354341206</v>
      </c>
      <c r="AC9" t="n">
        <v>779.7743020745039</v>
      </c>
      <c r="AD9" t="n">
        <v>604646.5314562339</v>
      </c>
      <c r="AE9" t="n">
        <v>860368.7354341206</v>
      </c>
      <c r="AF9" t="n">
        <v>5.504904858615923e-06</v>
      </c>
      <c r="AG9" t="n">
        <v>1.996666666666667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2.1053</v>
      </c>
      <c r="E10" t="n">
        <v>47.5</v>
      </c>
      <c r="F10" t="n">
        <v>43.79</v>
      </c>
      <c r="G10" t="n">
        <v>61.1</v>
      </c>
      <c r="H10" t="n">
        <v>0.9399999999999999</v>
      </c>
      <c r="I10" t="n">
        <v>43</v>
      </c>
      <c r="J10" t="n">
        <v>170.62</v>
      </c>
      <c r="K10" t="n">
        <v>50.28</v>
      </c>
      <c r="L10" t="n">
        <v>9</v>
      </c>
      <c r="M10" t="n">
        <v>41</v>
      </c>
      <c r="N10" t="n">
        <v>31.34</v>
      </c>
      <c r="O10" t="n">
        <v>21277.6</v>
      </c>
      <c r="P10" t="n">
        <v>523.95</v>
      </c>
      <c r="Q10" t="n">
        <v>796.38</v>
      </c>
      <c r="R10" t="n">
        <v>163.98</v>
      </c>
      <c r="S10" t="n">
        <v>102.58</v>
      </c>
      <c r="T10" t="n">
        <v>26496.92</v>
      </c>
      <c r="U10" t="n">
        <v>0.63</v>
      </c>
      <c r="V10" t="n">
        <v>0.86</v>
      </c>
      <c r="W10" t="n">
        <v>12.34</v>
      </c>
      <c r="X10" t="n">
        <v>1.58</v>
      </c>
      <c r="Y10" t="n">
        <v>1</v>
      </c>
      <c r="Z10" t="n">
        <v>10</v>
      </c>
      <c r="AA10" t="n">
        <v>594.6825137229229</v>
      </c>
      <c r="AB10" t="n">
        <v>846.1906513948302</v>
      </c>
      <c r="AC10" t="n">
        <v>766.9243400394317</v>
      </c>
      <c r="AD10" t="n">
        <v>594682.5137229229</v>
      </c>
      <c r="AE10" t="n">
        <v>846190.6513948302</v>
      </c>
      <c r="AF10" t="n">
        <v>5.553441084308833e-06</v>
      </c>
      <c r="AG10" t="n">
        <v>1.979166666666667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2.1175</v>
      </c>
      <c r="E11" t="n">
        <v>47.23</v>
      </c>
      <c r="F11" t="n">
        <v>43.65</v>
      </c>
      <c r="G11" t="n">
        <v>67.15000000000001</v>
      </c>
      <c r="H11" t="n">
        <v>1.03</v>
      </c>
      <c r="I11" t="n">
        <v>39</v>
      </c>
      <c r="J11" t="n">
        <v>172.08</v>
      </c>
      <c r="K11" t="n">
        <v>50.28</v>
      </c>
      <c r="L11" t="n">
        <v>10</v>
      </c>
      <c r="M11" t="n">
        <v>37</v>
      </c>
      <c r="N11" t="n">
        <v>31.8</v>
      </c>
      <c r="O11" t="n">
        <v>21457.64</v>
      </c>
      <c r="P11" t="n">
        <v>519.48</v>
      </c>
      <c r="Q11" t="n">
        <v>796.46</v>
      </c>
      <c r="R11" t="n">
        <v>159.19</v>
      </c>
      <c r="S11" t="n">
        <v>102.58</v>
      </c>
      <c r="T11" t="n">
        <v>24122.23</v>
      </c>
      <c r="U11" t="n">
        <v>0.64</v>
      </c>
      <c r="V11" t="n">
        <v>0.86</v>
      </c>
      <c r="W11" t="n">
        <v>12.33</v>
      </c>
      <c r="X11" t="n">
        <v>1.43</v>
      </c>
      <c r="Y11" t="n">
        <v>1</v>
      </c>
      <c r="Z11" t="n">
        <v>10</v>
      </c>
      <c r="AA11" t="n">
        <v>587.4604536045415</v>
      </c>
      <c r="AB11" t="n">
        <v>835.9141767802879</v>
      </c>
      <c r="AC11" t="n">
        <v>757.6105069231021</v>
      </c>
      <c r="AD11" t="n">
        <v>587460.4536045415</v>
      </c>
      <c r="AE11" t="n">
        <v>835914.1767802879</v>
      </c>
      <c r="AF11" t="n">
        <v>5.585622712213915e-06</v>
      </c>
      <c r="AG11" t="n">
        <v>1.967916666666667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2.1305</v>
      </c>
      <c r="E12" t="n">
        <v>46.94</v>
      </c>
      <c r="F12" t="n">
        <v>43.48</v>
      </c>
      <c r="G12" t="n">
        <v>74.55</v>
      </c>
      <c r="H12" t="n">
        <v>1.12</v>
      </c>
      <c r="I12" t="n">
        <v>35</v>
      </c>
      <c r="J12" t="n">
        <v>173.55</v>
      </c>
      <c r="K12" t="n">
        <v>50.28</v>
      </c>
      <c r="L12" t="n">
        <v>11</v>
      </c>
      <c r="M12" t="n">
        <v>33</v>
      </c>
      <c r="N12" t="n">
        <v>32.27</v>
      </c>
      <c r="O12" t="n">
        <v>21638.31</v>
      </c>
      <c r="P12" t="n">
        <v>514.45</v>
      </c>
      <c r="Q12" t="n">
        <v>796.45</v>
      </c>
      <c r="R12" t="n">
        <v>153.89</v>
      </c>
      <c r="S12" t="n">
        <v>102.58</v>
      </c>
      <c r="T12" t="n">
        <v>21494.67</v>
      </c>
      <c r="U12" t="n">
        <v>0.67</v>
      </c>
      <c r="V12" t="n">
        <v>0.87</v>
      </c>
      <c r="W12" t="n">
        <v>12.32</v>
      </c>
      <c r="X12" t="n">
        <v>1.27</v>
      </c>
      <c r="Y12" t="n">
        <v>1</v>
      </c>
      <c r="Z12" t="n">
        <v>10</v>
      </c>
      <c r="AA12" t="n">
        <v>579.5715600281924</v>
      </c>
      <c r="AB12" t="n">
        <v>824.6888458850437</v>
      </c>
      <c r="AC12" t="n">
        <v>747.4367009677081</v>
      </c>
      <c r="AD12" t="n">
        <v>579571.5600281924</v>
      </c>
      <c r="AE12" t="n">
        <v>824688.8458850437</v>
      </c>
      <c r="AF12" t="n">
        <v>5.619914610801296e-06</v>
      </c>
      <c r="AG12" t="n">
        <v>1.955833333333333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2.1393</v>
      </c>
      <c r="E13" t="n">
        <v>46.74</v>
      </c>
      <c r="F13" t="n">
        <v>43.39</v>
      </c>
      <c r="G13" t="n">
        <v>81.34999999999999</v>
      </c>
      <c r="H13" t="n">
        <v>1.22</v>
      </c>
      <c r="I13" t="n">
        <v>32</v>
      </c>
      <c r="J13" t="n">
        <v>175.02</v>
      </c>
      <c r="K13" t="n">
        <v>50.28</v>
      </c>
      <c r="L13" t="n">
        <v>12</v>
      </c>
      <c r="M13" t="n">
        <v>30</v>
      </c>
      <c r="N13" t="n">
        <v>32.74</v>
      </c>
      <c r="O13" t="n">
        <v>21819.6</v>
      </c>
      <c r="P13" t="n">
        <v>511.54</v>
      </c>
      <c r="Q13" t="n">
        <v>796.49</v>
      </c>
      <c r="R13" t="n">
        <v>150.37</v>
      </c>
      <c r="S13" t="n">
        <v>102.58</v>
      </c>
      <c r="T13" t="n">
        <v>19747.81</v>
      </c>
      <c r="U13" t="n">
        <v>0.68</v>
      </c>
      <c r="V13" t="n">
        <v>0.87</v>
      </c>
      <c r="W13" t="n">
        <v>12.33</v>
      </c>
      <c r="X13" t="n">
        <v>1.17</v>
      </c>
      <c r="Y13" t="n">
        <v>1</v>
      </c>
      <c r="Z13" t="n">
        <v>10</v>
      </c>
      <c r="AA13" t="n">
        <v>574.7433675795982</v>
      </c>
      <c r="AB13" t="n">
        <v>817.818673618571</v>
      </c>
      <c r="AC13" t="n">
        <v>741.2100872338684</v>
      </c>
      <c r="AD13" t="n">
        <v>574743.3675795982</v>
      </c>
      <c r="AE13" t="n">
        <v>817818.673618571</v>
      </c>
      <c r="AF13" t="n">
        <v>5.6431275883066e-06</v>
      </c>
      <c r="AG13" t="n">
        <v>1.9475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2.15</v>
      </c>
      <c r="E14" t="n">
        <v>46.51</v>
      </c>
      <c r="F14" t="n">
        <v>43.25</v>
      </c>
      <c r="G14" t="n">
        <v>89.48999999999999</v>
      </c>
      <c r="H14" t="n">
        <v>1.31</v>
      </c>
      <c r="I14" t="n">
        <v>29</v>
      </c>
      <c r="J14" t="n">
        <v>176.49</v>
      </c>
      <c r="K14" t="n">
        <v>50.28</v>
      </c>
      <c r="L14" t="n">
        <v>13</v>
      </c>
      <c r="M14" t="n">
        <v>27</v>
      </c>
      <c r="N14" t="n">
        <v>33.21</v>
      </c>
      <c r="O14" t="n">
        <v>22001.54</v>
      </c>
      <c r="P14" t="n">
        <v>506.77</v>
      </c>
      <c r="Q14" t="n">
        <v>796.38</v>
      </c>
      <c r="R14" t="n">
        <v>145.98</v>
      </c>
      <c r="S14" t="n">
        <v>102.58</v>
      </c>
      <c r="T14" t="n">
        <v>17569.25</v>
      </c>
      <c r="U14" t="n">
        <v>0.7</v>
      </c>
      <c r="V14" t="n">
        <v>0.87</v>
      </c>
      <c r="W14" t="n">
        <v>12.32</v>
      </c>
      <c r="X14" t="n">
        <v>1.04</v>
      </c>
      <c r="Y14" t="n">
        <v>1</v>
      </c>
      <c r="Z14" t="n">
        <v>10</v>
      </c>
      <c r="AA14" t="n">
        <v>567.9335526826064</v>
      </c>
      <c r="AB14" t="n">
        <v>808.1287944467606</v>
      </c>
      <c r="AC14" t="n">
        <v>732.427900646658</v>
      </c>
      <c r="AD14" t="n">
        <v>567933.5526826064</v>
      </c>
      <c r="AE14" t="n">
        <v>808128.7944467606</v>
      </c>
      <c r="AF14" t="n">
        <v>5.671352458682368e-06</v>
      </c>
      <c r="AG14" t="n">
        <v>1.937916666666667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2.1561</v>
      </c>
      <c r="E15" t="n">
        <v>46.38</v>
      </c>
      <c r="F15" t="n">
        <v>43.19</v>
      </c>
      <c r="G15" t="n">
        <v>95.97</v>
      </c>
      <c r="H15" t="n">
        <v>1.4</v>
      </c>
      <c r="I15" t="n">
        <v>27</v>
      </c>
      <c r="J15" t="n">
        <v>177.97</v>
      </c>
      <c r="K15" t="n">
        <v>50.28</v>
      </c>
      <c r="L15" t="n">
        <v>14</v>
      </c>
      <c r="M15" t="n">
        <v>25</v>
      </c>
      <c r="N15" t="n">
        <v>33.69</v>
      </c>
      <c r="O15" t="n">
        <v>22184.13</v>
      </c>
      <c r="P15" t="n">
        <v>504.19</v>
      </c>
      <c r="Q15" t="n">
        <v>796.4299999999999</v>
      </c>
      <c r="R15" t="n">
        <v>143.98</v>
      </c>
      <c r="S15" t="n">
        <v>102.58</v>
      </c>
      <c r="T15" t="n">
        <v>16578.47</v>
      </c>
      <c r="U15" t="n">
        <v>0.71</v>
      </c>
      <c r="V15" t="n">
        <v>0.87</v>
      </c>
      <c r="W15" t="n">
        <v>12.31</v>
      </c>
      <c r="X15" t="n">
        <v>0.97</v>
      </c>
      <c r="Y15" t="n">
        <v>1</v>
      </c>
      <c r="Z15" t="n">
        <v>10</v>
      </c>
      <c r="AA15" t="n">
        <v>564.2668015919754</v>
      </c>
      <c r="AB15" t="n">
        <v>802.9112701000982</v>
      </c>
      <c r="AC15" t="n">
        <v>727.699124206493</v>
      </c>
      <c r="AD15" t="n">
        <v>564266.8015919754</v>
      </c>
      <c r="AE15" t="n">
        <v>802911.2701000982</v>
      </c>
      <c r="AF15" t="n">
        <v>5.687443272634909e-06</v>
      </c>
      <c r="AG15" t="n">
        <v>1.9325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2.163</v>
      </c>
      <c r="E16" t="n">
        <v>46.23</v>
      </c>
      <c r="F16" t="n">
        <v>43.1</v>
      </c>
      <c r="G16" t="n">
        <v>103.45</v>
      </c>
      <c r="H16" t="n">
        <v>1.48</v>
      </c>
      <c r="I16" t="n">
        <v>25</v>
      </c>
      <c r="J16" t="n">
        <v>179.46</v>
      </c>
      <c r="K16" t="n">
        <v>50.28</v>
      </c>
      <c r="L16" t="n">
        <v>15</v>
      </c>
      <c r="M16" t="n">
        <v>23</v>
      </c>
      <c r="N16" t="n">
        <v>34.18</v>
      </c>
      <c r="O16" t="n">
        <v>22367.38</v>
      </c>
      <c r="P16" t="n">
        <v>500.45</v>
      </c>
      <c r="Q16" t="n">
        <v>796.42</v>
      </c>
      <c r="R16" t="n">
        <v>141.16</v>
      </c>
      <c r="S16" t="n">
        <v>102.58</v>
      </c>
      <c r="T16" t="n">
        <v>15177.4</v>
      </c>
      <c r="U16" t="n">
        <v>0.73</v>
      </c>
      <c r="V16" t="n">
        <v>0.87</v>
      </c>
      <c r="W16" t="n">
        <v>12.31</v>
      </c>
      <c r="X16" t="n">
        <v>0.89</v>
      </c>
      <c r="Y16" t="n">
        <v>1</v>
      </c>
      <c r="Z16" t="n">
        <v>10</v>
      </c>
      <c r="AA16" t="n">
        <v>559.4736727223207</v>
      </c>
      <c r="AB16" t="n">
        <v>796.0909907967081</v>
      </c>
      <c r="AC16" t="n">
        <v>721.5177297476731</v>
      </c>
      <c r="AD16" t="n">
        <v>559473.6727223207</v>
      </c>
      <c r="AE16" t="n">
        <v>796090.990796708</v>
      </c>
      <c r="AF16" t="n">
        <v>5.70564435726975e-06</v>
      </c>
      <c r="AG16" t="n">
        <v>1.92625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2.165</v>
      </c>
      <c r="E17" t="n">
        <v>46.19</v>
      </c>
      <c r="F17" t="n">
        <v>43.09</v>
      </c>
      <c r="G17" t="n">
        <v>107.73</v>
      </c>
      <c r="H17" t="n">
        <v>1.57</v>
      </c>
      <c r="I17" t="n">
        <v>24</v>
      </c>
      <c r="J17" t="n">
        <v>180.95</v>
      </c>
      <c r="K17" t="n">
        <v>50.28</v>
      </c>
      <c r="L17" t="n">
        <v>16</v>
      </c>
      <c r="M17" t="n">
        <v>22</v>
      </c>
      <c r="N17" t="n">
        <v>34.67</v>
      </c>
      <c r="O17" t="n">
        <v>22551.28</v>
      </c>
      <c r="P17" t="n">
        <v>496.61</v>
      </c>
      <c r="Q17" t="n">
        <v>796.38</v>
      </c>
      <c r="R17" t="n">
        <v>140.79</v>
      </c>
      <c r="S17" t="n">
        <v>102.58</v>
      </c>
      <c r="T17" t="n">
        <v>14998.1</v>
      </c>
      <c r="U17" t="n">
        <v>0.73</v>
      </c>
      <c r="V17" t="n">
        <v>0.87</v>
      </c>
      <c r="W17" t="n">
        <v>12.31</v>
      </c>
      <c r="X17" t="n">
        <v>0.88</v>
      </c>
      <c r="Y17" t="n">
        <v>1</v>
      </c>
      <c r="Z17" t="n">
        <v>10</v>
      </c>
      <c r="AA17" t="n">
        <v>556.2501067603586</v>
      </c>
      <c r="AB17" t="n">
        <v>791.5040871662479</v>
      </c>
      <c r="AC17" t="n">
        <v>717.3605010737136</v>
      </c>
      <c r="AD17" t="n">
        <v>556250.1067603586</v>
      </c>
      <c r="AE17" t="n">
        <v>791504.0871662479</v>
      </c>
      <c r="AF17" t="n">
        <v>5.710920033975501e-06</v>
      </c>
      <c r="AG17" t="n">
        <v>1.924583333333333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2.1723</v>
      </c>
      <c r="E18" t="n">
        <v>46.03</v>
      </c>
      <c r="F18" t="n">
        <v>43</v>
      </c>
      <c r="G18" t="n">
        <v>117.27</v>
      </c>
      <c r="H18" t="n">
        <v>1.65</v>
      </c>
      <c r="I18" t="n">
        <v>22</v>
      </c>
      <c r="J18" t="n">
        <v>182.45</v>
      </c>
      <c r="K18" t="n">
        <v>50.28</v>
      </c>
      <c r="L18" t="n">
        <v>17</v>
      </c>
      <c r="M18" t="n">
        <v>20</v>
      </c>
      <c r="N18" t="n">
        <v>35.17</v>
      </c>
      <c r="O18" t="n">
        <v>22735.98</v>
      </c>
      <c r="P18" t="n">
        <v>494.53</v>
      </c>
      <c r="Q18" t="n">
        <v>796.34</v>
      </c>
      <c r="R18" t="n">
        <v>137.41</v>
      </c>
      <c r="S18" t="n">
        <v>102.58</v>
      </c>
      <c r="T18" t="n">
        <v>13317.55</v>
      </c>
      <c r="U18" t="n">
        <v>0.75</v>
      </c>
      <c r="V18" t="n">
        <v>0.87</v>
      </c>
      <c r="W18" t="n">
        <v>12.31</v>
      </c>
      <c r="X18" t="n">
        <v>0.79</v>
      </c>
      <c r="Y18" t="n">
        <v>1</v>
      </c>
      <c r="Z18" t="n">
        <v>10</v>
      </c>
      <c r="AA18" t="n">
        <v>552.5477839939546</v>
      </c>
      <c r="AB18" t="n">
        <v>786.2359468710765</v>
      </c>
      <c r="AC18" t="n">
        <v>712.5858500982514</v>
      </c>
      <c r="AD18" t="n">
        <v>552547.7839939545</v>
      </c>
      <c r="AE18" t="n">
        <v>786235.9468710765</v>
      </c>
      <c r="AF18" t="n">
        <v>5.730176253951492e-06</v>
      </c>
      <c r="AG18" t="n">
        <v>1.917916666666667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2.1761</v>
      </c>
      <c r="E19" t="n">
        <v>45.95</v>
      </c>
      <c r="F19" t="n">
        <v>42.95</v>
      </c>
      <c r="G19" t="n">
        <v>122.72</v>
      </c>
      <c r="H19" t="n">
        <v>1.74</v>
      </c>
      <c r="I19" t="n">
        <v>21</v>
      </c>
      <c r="J19" t="n">
        <v>183.95</v>
      </c>
      <c r="K19" t="n">
        <v>50.28</v>
      </c>
      <c r="L19" t="n">
        <v>18</v>
      </c>
      <c r="M19" t="n">
        <v>19</v>
      </c>
      <c r="N19" t="n">
        <v>35.67</v>
      </c>
      <c r="O19" t="n">
        <v>22921.24</v>
      </c>
      <c r="P19" t="n">
        <v>492.03</v>
      </c>
      <c r="Q19" t="n">
        <v>796.37</v>
      </c>
      <c r="R19" t="n">
        <v>136.09</v>
      </c>
      <c r="S19" t="n">
        <v>102.58</v>
      </c>
      <c r="T19" t="n">
        <v>12659.9</v>
      </c>
      <c r="U19" t="n">
        <v>0.75</v>
      </c>
      <c r="V19" t="n">
        <v>0.88</v>
      </c>
      <c r="W19" t="n">
        <v>12.3</v>
      </c>
      <c r="X19" t="n">
        <v>0.74</v>
      </c>
      <c r="Y19" t="n">
        <v>1</v>
      </c>
      <c r="Z19" t="n">
        <v>10</v>
      </c>
      <c r="AA19" t="n">
        <v>549.6391652778133</v>
      </c>
      <c r="AB19" t="n">
        <v>782.097190628418</v>
      </c>
      <c r="AC19" t="n">
        <v>708.8347889221998</v>
      </c>
      <c r="AD19" t="n">
        <v>549639.1652778133</v>
      </c>
      <c r="AE19" t="n">
        <v>782097.190628418</v>
      </c>
      <c r="AF19" t="n">
        <v>5.740200039692419e-06</v>
      </c>
      <c r="AG19" t="n">
        <v>1.914583333333334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2.1798</v>
      </c>
      <c r="E20" t="n">
        <v>45.88</v>
      </c>
      <c r="F20" t="n">
        <v>42.91</v>
      </c>
      <c r="G20" t="n">
        <v>128.72</v>
      </c>
      <c r="H20" t="n">
        <v>1.82</v>
      </c>
      <c r="I20" t="n">
        <v>20</v>
      </c>
      <c r="J20" t="n">
        <v>185.46</v>
      </c>
      <c r="K20" t="n">
        <v>50.28</v>
      </c>
      <c r="L20" t="n">
        <v>19</v>
      </c>
      <c r="M20" t="n">
        <v>18</v>
      </c>
      <c r="N20" t="n">
        <v>36.18</v>
      </c>
      <c r="O20" t="n">
        <v>23107.19</v>
      </c>
      <c r="P20" t="n">
        <v>488.91</v>
      </c>
      <c r="Q20" t="n">
        <v>796.39</v>
      </c>
      <c r="R20" t="n">
        <v>134.56</v>
      </c>
      <c r="S20" t="n">
        <v>102.58</v>
      </c>
      <c r="T20" t="n">
        <v>11900.84</v>
      </c>
      <c r="U20" t="n">
        <v>0.76</v>
      </c>
      <c r="V20" t="n">
        <v>0.88</v>
      </c>
      <c r="W20" t="n">
        <v>12.3</v>
      </c>
      <c r="X20" t="n">
        <v>0.6899999999999999</v>
      </c>
      <c r="Y20" t="n">
        <v>1</v>
      </c>
      <c r="Z20" t="n">
        <v>10</v>
      </c>
      <c r="AA20" t="n">
        <v>546.3855335498508</v>
      </c>
      <c r="AB20" t="n">
        <v>777.4675055649587</v>
      </c>
      <c r="AC20" t="n">
        <v>704.638786335748</v>
      </c>
      <c r="AD20" t="n">
        <v>546385.5335498508</v>
      </c>
      <c r="AE20" t="n">
        <v>777467.5055649588</v>
      </c>
      <c r="AF20" t="n">
        <v>5.749960041598059e-06</v>
      </c>
      <c r="AG20" t="n">
        <v>1.911666666666667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2.1827</v>
      </c>
      <c r="E21" t="n">
        <v>45.82</v>
      </c>
      <c r="F21" t="n">
        <v>42.88</v>
      </c>
      <c r="G21" t="n">
        <v>135.41</v>
      </c>
      <c r="H21" t="n">
        <v>1.9</v>
      </c>
      <c r="I21" t="n">
        <v>19</v>
      </c>
      <c r="J21" t="n">
        <v>186.97</v>
      </c>
      <c r="K21" t="n">
        <v>50.28</v>
      </c>
      <c r="L21" t="n">
        <v>20</v>
      </c>
      <c r="M21" t="n">
        <v>17</v>
      </c>
      <c r="N21" t="n">
        <v>36.69</v>
      </c>
      <c r="O21" t="n">
        <v>23293.82</v>
      </c>
      <c r="P21" t="n">
        <v>484.36</v>
      </c>
      <c r="Q21" t="n">
        <v>796.46</v>
      </c>
      <c r="R21" t="n">
        <v>133.56</v>
      </c>
      <c r="S21" t="n">
        <v>102.58</v>
      </c>
      <c r="T21" t="n">
        <v>11405.48</v>
      </c>
      <c r="U21" t="n">
        <v>0.77</v>
      </c>
      <c r="V21" t="n">
        <v>0.88</v>
      </c>
      <c r="W21" t="n">
        <v>12.3</v>
      </c>
      <c r="X21" t="n">
        <v>0.66</v>
      </c>
      <c r="Y21" t="n">
        <v>1</v>
      </c>
      <c r="Z21" t="n">
        <v>10</v>
      </c>
      <c r="AA21" t="n">
        <v>542.3980975290664</v>
      </c>
      <c r="AB21" t="n">
        <v>771.7936695163762</v>
      </c>
      <c r="AC21" t="n">
        <v>699.4964428699128</v>
      </c>
      <c r="AD21" t="n">
        <v>542398.0975290664</v>
      </c>
      <c r="AE21" t="n">
        <v>771793.6695163762</v>
      </c>
      <c r="AF21" t="n">
        <v>5.757609772821398e-06</v>
      </c>
      <c r="AG21" t="n">
        <v>1.909166666666667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2.1854</v>
      </c>
      <c r="E22" t="n">
        <v>45.76</v>
      </c>
      <c r="F22" t="n">
        <v>42.85</v>
      </c>
      <c r="G22" t="n">
        <v>142.85</v>
      </c>
      <c r="H22" t="n">
        <v>1.98</v>
      </c>
      <c r="I22" t="n">
        <v>18</v>
      </c>
      <c r="J22" t="n">
        <v>188.49</v>
      </c>
      <c r="K22" t="n">
        <v>50.28</v>
      </c>
      <c r="L22" t="n">
        <v>21</v>
      </c>
      <c r="M22" t="n">
        <v>16</v>
      </c>
      <c r="N22" t="n">
        <v>37.21</v>
      </c>
      <c r="O22" t="n">
        <v>23481.16</v>
      </c>
      <c r="P22" t="n">
        <v>483.6</v>
      </c>
      <c r="Q22" t="n">
        <v>796.4</v>
      </c>
      <c r="R22" t="n">
        <v>132.82</v>
      </c>
      <c r="S22" t="n">
        <v>102.58</v>
      </c>
      <c r="T22" t="n">
        <v>11041.94</v>
      </c>
      <c r="U22" t="n">
        <v>0.77</v>
      </c>
      <c r="V22" t="n">
        <v>0.88</v>
      </c>
      <c r="W22" t="n">
        <v>12.3</v>
      </c>
      <c r="X22" t="n">
        <v>0.64</v>
      </c>
      <c r="Y22" t="n">
        <v>1</v>
      </c>
      <c r="Z22" t="n">
        <v>10</v>
      </c>
      <c r="AA22" t="n">
        <v>541.074205071484</v>
      </c>
      <c r="AB22" t="n">
        <v>769.9098653095815</v>
      </c>
      <c r="AC22" t="n">
        <v>697.789102691103</v>
      </c>
      <c r="AD22" t="n">
        <v>541074.205071484</v>
      </c>
      <c r="AE22" t="n">
        <v>769909.8653095815</v>
      </c>
      <c r="AF22" t="n">
        <v>5.764731936374162e-06</v>
      </c>
      <c r="AG22" t="n">
        <v>1.906666666666667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2.1891</v>
      </c>
      <c r="E23" t="n">
        <v>45.68</v>
      </c>
      <c r="F23" t="n">
        <v>42.81</v>
      </c>
      <c r="G23" t="n">
        <v>151.09</v>
      </c>
      <c r="H23" t="n">
        <v>2.05</v>
      </c>
      <c r="I23" t="n">
        <v>17</v>
      </c>
      <c r="J23" t="n">
        <v>190.01</v>
      </c>
      <c r="K23" t="n">
        <v>50.28</v>
      </c>
      <c r="L23" t="n">
        <v>22</v>
      </c>
      <c r="M23" t="n">
        <v>15</v>
      </c>
      <c r="N23" t="n">
        <v>37.74</v>
      </c>
      <c r="O23" t="n">
        <v>23669.2</v>
      </c>
      <c r="P23" t="n">
        <v>479.38</v>
      </c>
      <c r="Q23" t="n">
        <v>796.38</v>
      </c>
      <c r="R23" t="n">
        <v>131.23</v>
      </c>
      <c r="S23" t="n">
        <v>102.58</v>
      </c>
      <c r="T23" t="n">
        <v>10249.94</v>
      </c>
      <c r="U23" t="n">
        <v>0.78</v>
      </c>
      <c r="V23" t="n">
        <v>0.88</v>
      </c>
      <c r="W23" t="n">
        <v>12.3</v>
      </c>
      <c r="X23" t="n">
        <v>0.6</v>
      </c>
      <c r="Y23" t="n">
        <v>1</v>
      </c>
      <c r="Z23" t="n">
        <v>10</v>
      </c>
      <c r="AA23" t="n">
        <v>537.0894306007341</v>
      </c>
      <c r="AB23" t="n">
        <v>764.2398164561921</v>
      </c>
      <c r="AC23" t="n">
        <v>692.6501916576274</v>
      </c>
      <c r="AD23" t="n">
        <v>537089.4306007341</v>
      </c>
      <c r="AE23" t="n">
        <v>764239.8164561921</v>
      </c>
      <c r="AF23" t="n">
        <v>5.7744919382798e-06</v>
      </c>
      <c r="AG23" t="n">
        <v>1.903333333333333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2.1923</v>
      </c>
      <c r="E24" t="n">
        <v>45.61</v>
      </c>
      <c r="F24" t="n">
        <v>42.77</v>
      </c>
      <c r="G24" t="n">
        <v>160.4</v>
      </c>
      <c r="H24" t="n">
        <v>2.13</v>
      </c>
      <c r="I24" t="n">
        <v>16</v>
      </c>
      <c r="J24" t="n">
        <v>191.55</v>
      </c>
      <c r="K24" t="n">
        <v>50.28</v>
      </c>
      <c r="L24" t="n">
        <v>23</v>
      </c>
      <c r="M24" t="n">
        <v>14</v>
      </c>
      <c r="N24" t="n">
        <v>38.27</v>
      </c>
      <c r="O24" t="n">
        <v>23857.96</v>
      </c>
      <c r="P24" t="n">
        <v>475.35</v>
      </c>
      <c r="Q24" t="n">
        <v>796.33</v>
      </c>
      <c r="R24" t="n">
        <v>130.16</v>
      </c>
      <c r="S24" t="n">
        <v>102.58</v>
      </c>
      <c r="T24" t="n">
        <v>9724.549999999999</v>
      </c>
      <c r="U24" t="n">
        <v>0.79</v>
      </c>
      <c r="V24" t="n">
        <v>0.88</v>
      </c>
      <c r="W24" t="n">
        <v>12.3</v>
      </c>
      <c r="X24" t="n">
        <v>0.5600000000000001</v>
      </c>
      <c r="Y24" t="n">
        <v>1</v>
      </c>
      <c r="Z24" t="n">
        <v>10</v>
      </c>
      <c r="AA24" t="n">
        <v>533.3693040079135</v>
      </c>
      <c r="AB24" t="n">
        <v>758.946342590376</v>
      </c>
      <c r="AC24" t="n">
        <v>687.8525802158498</v>
      </c>
      <c r="AD24" t="n">
        <v>533369.3040079135</v>
      </c>
      <c r="AE24" t="n">
        <v>758946.342590376</v>
      </c>
      <c r="AF24" t="n">
        <v>5.782933021009002e-06</v>
      </c>
      <c r="AG24" t="n">
        <v>1.900416666666667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2.1926</v>
      </c>
      <c r="E25" t="n">
        <v>45.61</v>
      </c>
      <c r="F25" t="n">
        <v>42.77</v>
      </c>
      <c r="G25" t="n">
        <v>160.38</v>
      </c>
      <c r="H25" t="n">
        <v>2.21</v>
      </c>
      <c r="I25" t="n">
        <v>16</v>
      </c>
      <c r="J25" t="n">
        <v>193.08</v>
      </c>
      <c r="K25" t="n">
        <v>50.28</v>
      </c>
      <c r="L25" t="n">
        <v>24</v>
      </c>
      <c r="M25" t="n">
        <v>14</v>
      </c>
      <c r="N25" t="n">
        <v>38.8</v>
      </c>
      <c r="O25" t="n">
        <v>24047.45</v>
      </c>
      <c r="P25" t="n">
        <v>472.97</v>
      </c>
      <c r="Q25" t="n">
        <v>796.38</v>
      </c>
      <c r="R25" t="n">
        <v>129.88</v>
      </c>
      <c r="S25" t="n">
        <v>102.58</v>
      </c>
      <c r="T25" t="n">
        <v>9582.15</v>
      </c>
      <c r="U25" t="n">
        <v>0.79</v>
      </c>
      <c r="V25" t="n">
        <v>0.88</v>
      </c>
      <c r="W25" t="n">
        <v>12.3</v>
      </c>
      <c r="X25" t="n">
        <v>0.5600000000000001</v>
      </c>
      <c r="Y25" t="n">
        <v>1</v>
      </c>
      <c r="Z25" t="n">
        <v>10</v>
      </c>
      <c r="AA25" t="n">
        <v>531.6682539254524</v>
      </c>
      <c r="AB25" t="n">
        <v>756.5258700792178</v>
      </c>
      <c r="AC25" t="n">
        <v>685.6588437568807</v>
      </c>
      <c r="AD25" t="n">
        <v>531668.2539254524</v>
      </c>
      <c r="AE25" t="n">
        <v>756525.8700792178</v>
      </c>
      <c r="AF25" t="n">
        <v>5.783724372514866e-06</v>
      </c>
      <c r="AG25" t="n">
        <v>1.900416666666667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2.1958</v>
      </c>
      <c r="E26" t="n">
        <v>45.54</v>
      </c>
      <c r="F26" t="n">
        <v>42.73</v>
      </c>
      <c r="G26" t="n">
        <v>170.94</v>
      </c>
      <c r="H26" t="n">
        <v>2.28</v>
      </c>
      <c r="I26" t="n">
        <v>15</v>
      </c>
      <c r="J26" t="n">
        <v>194.62</v>
      </c>
      <c r="K26" t="n">
        <v>50.28</v>
      </c>
      <c r="L26" t="n">
        <v>25</v>
      </c>
      <c r="M26" t="n">
        <v>13</v>
      </c>
      <c r="N26" t="n">
        <v>39.34</v>
      </c>
      <c r="O26" t="n">
        <v>24237.67</v>
      </c>
      <c r="P26" t="n">
        <v>470.44</v>
      </c>
      <c r="Q26" t="n">
        <v>796.38</v>
      </c>
      <c r="R26" t="n">
        <v>128.81</v>
      </c>
      <c r="S26" t="n">
        <v>102.58</v>
      </c>
      <c r="T26" t="n">
        <v>9050.040000000001</v>
      </c>
      <c r="U26" t="n">
        <v>0.8</v>
      </c>
      <c r="V26" t="n">
        <v>0.88</v>
      </c>
      <c r="W26" t="n">
        <v>12.29</v>
      </c>
      <c r="X26" t="n">
        <v>0.52</v>
      </c>
      <c r="Y26" t="n">
        <v>1</v>
      </c>
      <c r="Z26" t="n">
        <v>10</v>
      </c>
      <c r="AA26" t="n">
        <v>528.988240879906</v>
      </c>
      <c r="AB26" t="n">
        <v>752.712403342891</v>
      </c>
      <c r="AC26" t="n">
        <v>682.202600822503</v>
      </c>
      <c r="AD26" t="n">
        <v>528988.240879906</v>
      </c>
      <c r="AE26" t="n">
        <v>752712.403342891</v>
      </c>
      <c r="AF26" t="n">
        <v>5.792165455244067e-06</v>
      </c>
      <c r="AG26" t="n">
        <v>1.8975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2.1992</v>
      </c>
      <c r="E27" t="n">
        <v>45.47</v>
      </c>
      <c r="F27" t="n">
        <v>42.7</v>
      </c>
      <c r="G27" t="n">
        <v>182.98</v>
      </c>
      <c r="H27" t="n">
        <v>2.35</v>
      </c>
      <c r="I27" t="n">
        <v>14</v>
      </c>
      <c r="J27" t="n">
        <v>196.17</v>
      </c>
      <c r="K27" t="n">
        <v>50.28</v>
      </c>
      <c r="L27" t="n">
        <v>26</v>
      </c>
      <c r="M27" t="n">
        <v>12</v>
      </c>
      <c r="N27" t="n">
        <v>39.89</v>
      </c>
      <c r="O27" t="n">
        <v>24428.62</v>
      </c>
      <c r="P27" t="n">
        <v>467.65</v>
      </c>
      <c r="Q27" t="n">
        <v>796.34</v>
      </c>
      <c r="R27" t="n">
        <v>127.56</v>
      </c>
      <c r="S27" t="n">
        <v>102.58</v>
      </c>
      <c r="T27" t="n">
        <v>8429.76</v>
      </c>
      <c r="U27" t="n">
        <v>0.8</v>
      </c>
      <c r="V27" t="n">
        <v>0.88</v>
      </c>
      <c r="W27" t="n">
        <v>12.29</v>
      </c>
      <c r="X27" t="n">
        <v>0.48</v>
      </c>
      <c r="Y27" t="n">
        <v>1</v>
      </c>
      <c r="Z27" t="n">
        <v>10</v>
      </c>
      <c r="AA27" t="n">
        <v>526.1359016894625</v>
      </c>
      <c r="AB27" t="n">
        <v>748.6537288369766</v>
      </c>
      <c r="AC27" t="n">
        <v>678.5241197830915</v>
      </c>
      <c r="AD27" t="n">
        <v>526135.9016894625</v>
      </c>
      <c r="AE27" t="n">
        <v>748653.7288369766</v>
      </c>
      <c r="AF27" t="n">
        <v>5.801134105643843e-06</v>
      </c>
      <c r="AG27" t="n">
        <v>1.894583333333333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2.1992</v>
      </c>
      <c r="E28" t="n">
        <v>45.47</v>
      </c>
      <c r="F28" t="n">
        <v>42.7</v>
      </c>
      <c r="G28" t="n">
        <v>182.98</v>
      </c>
      <c r="H28" t="n">
        <v>2.42</v>
      </c>
      <c r="I28" t="n">
        <v>14</v>
      </c>
      <c r="J28" t="n">
        <v>197.73</v>
      </c>
      <c r="K28" t="n">
        <v>50.28</v>
      </c>
      <c r="L28" t="n">
        <v>27</v>
      </c>
      <c r="M28" t="n">
        <v>12</v>
      </c>
      <c r="N28" t="n">
        <v>40.45</v>
      </c>
      <c r="O28" t="n">
        <v>24620.33</v>
      </c>
      <c r="P28" t="n">
        <v>463.84</v>
      </c>
      <c r="Q28" t="n">
        <v>796.34</v>
      </c>
      <c r="R28" t="n">
        <v>127.49</v>
      </c>
      <c r="S28" t="n">
        <v>102.58</v>
      </c>
      <c r="T28" t="n">
        <v>8394.700000000001</v>
      </c>
      <c r="U28" t="n">
        <v>0.8</v>
      </c>
      <c r="V28" t="n">
        <v>0.88</v>
      </c>
      <c r="W28" t="n">
        <v>12.29</v>
      </c>
      <c r="X28" t="n">
        <v>0.48</v>
      </c>
      <c r="Y28" t="n">
        <v>1</v>
      </c>
      <c r="Z28" t="n">
        <v>10</v>
      </c>
      <c r="AA28" t="n">
        <v>523.5329441780887</v>
      </c>
      <c r="AB28" t="n">
        <v>744.9499066103679</v>
      </c>
      <c r="AC28" t="n">
        <v>675.1672504864583</v>
      </c>
      <c r="AD28" t="n">
        <v>523532.9441780887</v>
      </c>
      <c r="AE28" t="n">
        <v>744949.9066103678</v>
      </c>
      <c r="AF28" t="n">
        <v>5.801134105643843e-06</v>
      </c>
      <c r="AG28" t="n">
        <v>1.894583333333333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2.2024</v>
      </c>
      <c r="E29" t="n">
        <v>45.4</v>
      </c>
      <c r="F29" t="n">
        <v>42.66</v>
      </c>
      <c r="G29" t="n">
        <v>196.9</v>
      </c>
      <c r="H29" t="n">
        <v>2.49</v>
      </c>
      <c r="I29" t="n">
        <v>13</v>
      </c>
      <c r="J29" t="n">
        <v>199.29</v>
      </c>
      <c r="K29" t="n">
        <v>50.28</v>
      </c>
      <c r="L29" t="n">
        <v>28</v>
      </c>
      <c r="M29" t="n">
        <v>11</v>
      </c>
      <c r="N29" t="n">
        <v>41.01</v>
      </c>
      <c r="O29" t="n">
        <v>24812.8</v>
      </c>
      <c r="P29" t="n">
        <v>461.31</v>
      </c>
      <c r="Q29" t="n">
        <v>796.37</v>
      </c>
      <c r="R29" t="n">
        <v>126.21</v>
      </c>
      <c r="S29" t="n">
        <v>102.58</v>
      </c>
      <c r="T29" t="n">
        <v>7763.79</v>
      </c>
      <c r="U29" t="n">
        <v>0.8100000000000001</v>
      </c>
      <c r="V29" t="n">
        <v>0.88</v>
      </c>
      <c r="W29" t="n">
        <v>12.3</v>
      </c>
      <c r="X29" t="n">
        <v>0.45</v>
      </c>
      <c r="Y29" t="n">
        <v>1</v>
      </c>
      <c r="Z29" t="n">
        <v>10</v>
      </c>
      <c r="AA29" t="n">
        <v>520.8726089789515</v>
      </c>
      <c r="AB29" t="n">
        <v>741.1644400409987</v>
      </c>
      <c r="AC29" t="n">
        <v>671.7363848231832</v>
      </c>
      <c r="AD29" t="n">
        <v>520872.6089789515</v>
      </c>
      <c r="AE29" t="n">
        <v>741164.4400409986</v>
      </c>
      <c r="AF29" t="n">
        <v>5.809575188373045e-06</v>
      </c>
      <c r="AG29" t="n">
        <v>1.891666666666667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2.2018</v>
      </c>
      <c r="E30" t="n">
        <v>45.42</v>
      </c>
      <c r="F30" t="n">
        <v>42.67</v>
      </c>
      <c r="G30" t="n">
        <v>196.96</v>
      </c>
      <c r="H30" t="n">
        <v>2.56</v>
      </c>
      <c r="I30" t="n">
        <v>13</v>
      </c>
      <c r="J30" t="n">
        <v>200.85</v>
      </c>
      <c r="K30" t="n">
        <v>50.28</v>
      </c>
      <c r="L30" t="n">
        <v>29</v>
      </c>
      <c r="M30" t="n">
        <v>11</v>
      </c>
      <c r="N30" t="n">
        <v>41.57</v>
      </c>
      <c r="O30" t="n">
        <v>25006.03</v>
      </c>
      <c r="P30" t="n">
        <v>461.91</v>
      </c>
      <c r="Q30" t="n">
        <v>796.35</v>
      </c>
      <c r="R30" t="n">
        <v>126.88</v>
      </c>
      <c r="S30" t="n">
        <v>102.58</v>
      </c>
      <c r="T30" t="n">
        <v>8095.4</v>
      </c>
      <c r="U30" t="n">
        <v>0.8100000000000001</v>
      </c>
      <c r="V30" t="n">
        <v>0.88</v>
      </c>
      <c r="W30" t="n">
        <v>12.29</v>
      </c>
      <c r="X30" t="n">
        <v>0.46</v>
      </c>
      <c r="Y30" t="n">
        <v>1</v>
      </c>
      <c r="Z30" t="n">
        <v>10</v>
      </c>
      <c r="AA30" t="n">
        <v>521.4703381172812</v>
      </c>
      <c r="AB30" t="n">
        <v>742.0149658211407</v>
      </c>
      <c r="AC30" t="n">
        <v>672.5072382018476</v>
      </c>
      <c r="AD30" t="n">
        <v>521470.3381172812</v>
      </c>
      <c r="AE30" t="n">
        <v>742014.9658211407</v>
      </c>
      <c r="AF30" t="n">
        <v>5.80799248536132e-06</v>
      </c>
      <c r="AG30" t="n">
        <v>1.8925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2.2064</v>
      </c>
      <c r="E31" t="n">
        <v>45.32</v>
      </c>
      <c r="F31" t="n">
        <v>42.61</v>
      </c>
      <c r="G31" t="n">
        <v>213.06</v>
      </c>
      <c r="H31" t="n">
        <v>2.63</v>
      </c>
      <c r="I31" t="n">
        <v>12</v>
      </c>
      <c r="J31" t="n">
        <v>202.43</v>
      </c>
      <c r="K31" t="n">
        <v>50.28</v>
      </c>
      <c r="L31" t="n">
        <v>30</v>
      </c>
      <c r="M31" t="n">
        <v>9</v>
      </c>
      <c r="N31" t="n">
        <v>42.15</v>
      </c>
      <c r="O31" t="n">
        <v>25200.04</v>
      </c>
      <c r="P31" t="n">
        <v>455.28</v>
      </c>
      <c r="Q31" t="n">
        <v>796.41</v>
      </c>
      <c r="R31" t="n">
        <v>124.77</v>
      </c>
      <c r="S31" t="n">
        <v>102.58</v>
      </c>
      <c r="T31" t="n">
        <v>7047.84</v>
      </c>
      <c r="U31" t="n">
        <v>0.82</v>
      </c>
      <c r="V31" t="n">
        <v>0.88</v>
      </c>
      <c r="W31" t="n">
        <v>12.29</v>
      </c>
      <c r="X31" t="n">
        <v>0.4</v>
      </c>
      <c r="Y31" t="n">
        <v>1</v>
      </c>
      <c r="Z31" t="n">
        <v>10</v>
      </c>
      <c r="AA31" t="n">
        <v>515.608417552333</v>
      </c>
      <c r="AB31" t="n">
        <v>733.6738724363277</v>
      </c>
      <c r="AC31" t="n">
        <v>664.9474908460827</v>
      </c>
      <c r="AD31" t="n">
        <v>515608.417552333</v>
      </c>
      <c r="AE31" t="n">
        <v>733673.8724363276</v>
      </c>
      <c r="AF31" t="n">
        <v>5.820126541784547e-06</v>
      </c>
      <c r="AG31" t="n">
        <v>1.888333333333333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2.2055</v>
      </c>
      <c r="E32" t="n">
        <v>45.34</v>
      </c>
      <c r="F32" t="n">
        <v>42.63</v>
      </c>
      <c r="G32" t="n">
        <v>213.15</v>
      </c>
      <c r="H32" t="n">
        <v>2.7</v>
      </c>
      <c r="I32" t="n">
        <v>12</v>
      </c>
      <c r="J32" t="n">
        <v>204.01</v>
      </c>
      <c r="K32" t="n">
        <v>50.28</v>
      </c>
      <c r="L32" t="n">
        <v>31</v>
      </c>
      <c r="M32" t="n">
        <v>8</v>
      </c>
      <c r="N32" t="n">
        <v>42.73</v>
      </c>
      <c r="O32" t="n">
        <v>25394.96</v>
      </c>
      <c r="P32" t="n">
        <v>456.74</v>
      </c>
      <c r="Q32" t="n">
        <v>796.36</v>
      </c>
      <c r="R32" t="n">
        <v>125.36</v>
      </c>
      <c r="S32" t="n">
        <v>102.58</v>
      </c>
      <c r="T32" t="n">
        <v>7343.96</v>
      </c>
      <c r="U32" t="n">
        <v>0.82</v>
      </c>
      <c r="V32" t="n">
        <v>0.88</v>
      </c>
      <c r="W32" t="n">
        <v>12.29</v>
      </c>
      <c r="X32" t="n">
        <v>0.42</v>
      </c>
      <c r="Y32" t="n">
        <v>1</v>
      </c>
      <c r="Z32" t="n">
        <v>10</v>
      </c>
      <c r="AA32" t="n">
        <v>516.9004148169372</v>
      </c>
      <c r="AB32" t="n">
        <v>735.5122920664784</v>
      </c>
      <c r="AC32" t="n">
        <v>666.6136978163973</v>
      </c>
      <c r="AD32" t="n">
        <v>516900.4148169372</v>
      </c>
      <c r="AE32" t="n">
        <v>735512.2920664784</v>
      </c>
      <c r="AF32" t="n">
        <v>5.817752487266959e-06</v>
      </c>
      <c r="AG32" t="n">
        <v>1.889166666666667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2.2056</v>
      </c>
      <c r="E33" t="n">
        <v>45.34</v>
      </c>
      <c r="F33" t="n">
        <v>42.63</v>
      </c>
      <c r="G33" t="n">
        <v>213.14</v>
      </c>
      <c r="H33" t="n">
        <v>2.76</v>
      </c>
      <c r="I33" t="n">
        <v>12</v>
      </c>
      <c r="J33" t="n">
        <v>205.59</v>
      </c>
      <c r="K33" t="n">
        <v>50.28</v>
      </c>
      <c r="L33" t="n">
        <v>32</v>
      </c>
      <c r="M33" t="n">
        <v>6</v>
      </c>
      <c r="N33" t="n">
        <v>43.31</v>
      </c>
      <c r="O33" t="n">
        <v>25590.57</v>
      </c>
      <c r="P33" t="n">
        <v>454.64</v>
      </c>
      <c r="Q33" t="n">
        <v>796.38</v>
      </c>
      <c r="R33" t="n">
        <v>125.18</v>
      </c>
      <c r="S33" t="n">
        <v>102.58</v>
      </c>
      <c r="T33" t="n">
        <v>7251.8</v>
      </c>
      <c r="U33" t="n">
        <v>0.82</v>
      </c>
      <c r="V33" t="n">
        <v>0.88</v>
      </c>
      <c r="W33" t="n">
        <v>12.29</v>
      </c>
      <c r="X33" t="n">
        <v>0.41</v>
      </c>
      <c r="Y33" t="n">
        <v>1</v>
      </c>
      <c r="Z33" t="n">
        <v>10</v>
      </c>
      <c r="AA33" t="n">
        <v>515.447369229008</v>
      </c>
      <c r="AB33" t="n">
        <v>733.4447121996034</v>
      </c>
      <c r="AC33" t="n">
        <v>664.7397970326103</v>
      </c>
      <c r="AD33" t="n">
        <v>515447.369229008</v>
      </c>
      <c r="AE33" t="n">
        <v>733444.7121996033</v>
      </c>
      <c r="AF33" t="n">
        <v>5.818016271102246e-06</v>
      </c>
      <c r="AG33" t="n">
        <v>1.889166666666667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2.2051</v>
      </c>
      <c r="E34" t="n">
        <v>45.35</v>
      </c>
      <c r="F34" t="n">
        <v>42.64</v>
      </c>
      <c r="G34" t="n">
        <v>213.2</v>
      </c>
      <c r="H34" t="n">
        <v>2.83</v>
      </c>
      <c r="I34" t="n">
        <v>12</v>
      </c>
      <c r="J34" t="n">
        <v>207.19</v>
      </c>
      <c r="K34" t="n">
        <v>50.28</v>
      </c>
      <c r="L34" t="n">
        <v>33</v>
      </c>
      <c r="M34" t="n">
        <v>3</v>
      </c>
      <c r="N34" t="n">
        <v>43.91</v>
      </c>
      <c r="O34" t="n">
        <v>25786.97</v>
      </c>
      <c r="P34" t="n">
        <v>455.49</v>
      </c>
      <c r="Q34" t="n">
        <v>796.36</v>
      </c>
      <c r="R34" t="n">
        <v>125.29</v>
      </c>
      <c r="S34" t="n">
        <v>102.58</v>
      </c>
      <c r="T34" t="n">
        <v>7309.54</v>
      </c>
      <c r="U34" t="n">
        <v>0.82</v>
      </c>
      <c r="V34" t="n">
        <v>0.88</v>
      </c>
      <c r="W34" t="n">
        <v>12.3</v>
      </c>
      <c r="X34" t="n">
        <v>0.43</v>
      </c>
      <c r="Y34" t="n">
        <v>1</v>
      </c>
      <c r="Z34" t="n">
        <v>10</v>
      </c>
      <c r="AA34" t="n">
        <v>516.1864367012618</v>
      </c>
      <c r="AB34" t="n">
        <v>734.4963523123353</v>
      </c>
      <c r="AC34" t="n">
        <v>665.6929255008655</v>
      </c>
      <c r="AD34" t="n">
        <v>516186.4367012618</v>
      </c>
      <c r="AE34" t="n">
        <v>734496.3523123353</v>
      </c>
      <c r="AF34" t="n">
        <v>5.816697351925809e-06</v>
      </c>
      <c r="AG34" t="n">
        <v>1.889583333333333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2.2092</v>
      </c>
      <c r="E35" t="n">
        <v>45.27</v>
      </c>
      <c r="F35" t="n">
        <v>42.59</v>
      </c>
      <c r="G35" t="n">
        <v>232.29</v>
      </c>
      <c r="H35" t="n">
        <v>2.89</v>
      </c>
      <c r="I35" t="n">
        <v>11</v>
      </c>
      <c r="J35" t="n">
        <v>208.78</v>
      </c>
      <c r="K35" t="n">
        <v>50.28</v>
      </c>
      <c r="L35" t="n">
        <v>34</v>
      </c>
      <c r="M35" t="n">
        <v>2</v>
      </c>
      <c r="N35" t="n">
        <v>44.5</v>
      </c>
      <c r="O35" t="n">
        <v>25984.2</v>
      </c>
      <c r="P35" t="n">
        <v>453.44</v>
      </c>
      <c r="Q35" t="n">
        <v>796.39</v>
      </c>
      <c r="R35" t="n">
        <v>123.54</v>
      </c>
      <c r="S35" t="n">
        <v>102.58</v>
      </c>
      <c r="T35" t="n">
        <v>6439.65</v>
      </c>
      <c r="U35" t="n">
        <v>0.83</v>
      </c>
      <c r="V35" t="n">
        <v>0.88</v>
      </c>
      <c r="W35" t="n">
        <v>12.3</v>
      </c>
      <c r="X35" t="n">
        <v>0.37</v>
      </c>
      <c r="Y35" t="n">
        <v>1</v>
      </c>
      <c r="Z35" t="n">
        <v>10</v>
      </c>
      <c r="AA35" t="n">
        <v>513.6216748018738</v>
      </c>
      <c r="AB35" t="n">
        <v>730.8468797076524</v>
      </c>
      <c r="AC35" t="n">
        <v>662.3853146637275</v>
      </c>
      <c r="AD35" t="n">
        <v>513621.6748018738</v>
      </c>
      <c r="AE35" t="n">
        <v>730846.8797076524</v>
      </c>
      <c r="AF35" t="n">
        <v>5.827512489172599e-06</v>
      </c>
      <c r="AG35" t="n">
        <v>1.88625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2.2089</v>
      </c>
      <c r="E36" t="n">
        <v>45.27</v>
      </c>
      <c r="F36" t="n">
        <v>42.59</v>
      </c>
      <c r="G36" t="n">
        <v>232.32</v>
      </c>
      <c r="H36" t="n">
        <v>2.96</v>
      </c>
      <c r="I36" t="n">
        <v>11</v>
      </c>
      <c r="J36" t="n">
        <v>210.39</v>
      </c>
      <c r="K36" t="n">
        <v>50.28</v>
      </c>
      <c r="L36" t="n">
        <v>35</v>
      </c>
      <c r="M36" t="n">
        <v>0</v>
      </c>
      <c r="N36" t="n">
        <v>45.11</v>
      </c>
      <c r="O36" t="n">
        <v>26182.25</v>
      </c>
      <c r="P36" t="n">
        <v>456.66</v>
      </c>
      <c r="Q36" t="n">
        <v>796.35</v>
      </c>
      <c r="R36" t="n">
        <v>123.66</v>
      </c>
      <c r="S36" t="n">
        <v>102.58</v>
      </c>
      <c r="T36" t="n">
        <v>6495.75</v>
      </c>
      <c r="U36" t="n">
        <v>0.83</v>
      </c>
      <c r="V36" t="n">
        <v>0.88</v>
      </c>
      <c r="W36" t="n">
        <v>12.3</v>
      </c>
      <c r="X36" t="n">
        <v>0.38</v>
      </c>
      <c r="Y36" t="n">
        <v>1</v>
      </c>
      <c r="Z36" t="n">
        <v>10</v>
      </c>
      <c r="AA36" t="n">
        <v>515.8788701357117</v>
      </c>
      <c r="AB36" t="n">
        <v>734.0587071042715</v>
      </c>
      <c r="AC36" t="n">
        <v>665.2962763984294</v>
      </c>
      <c r="AD36" t="n">
        <v>515878.8701357117</v>
      </c>
      <c r="AE36" t="n">
        <v>734058.7071042715</v>
      </c>
      <c r="AF36" t="n">
        <v>5.826721137666736e-06</v>
      </c>
      <c r="AG36" t="n">
        <v>1.88625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1.6338</v>
      </c>
      <c r="E2" t="n">
        <v>61.21</v>
      </c>
      <c r="F2" t="n">
        <v>54.01</v>
      </c>
      <c r="G2" t="n">
        <v>10.52</v>
      </c>
      <c r="H2" t="n">
        <v>0.22</v>
      </c>
      <c r="I2" t="n">
        <v>308</v>
      </c>
      <c r="J2" t="n">
        <v>80.84</v>
      </c>
      <c r="K2" t="n">
        <v>35.1</v>
      </c>
      <c r="L2" t="n">
        <v>1</v>
      </c>
      <c r="M2" t="n">
        <v>306</v>
      </c>
      <c r="N2" t="n">
        <v>9.74</v>
      </c>
      <c r="O2" t="n">
        <v>10204.21</v>
      </c>
      <c r="P2" t="n">
        <v>424.43</v>
      </c>
      <c r="Q2" t="n">
        <v>797.28</v>
      </c>
      <c r="R2" t="n">
        <v>505.15</v>
      </c>
      <c r="S2" t="n">
        <v>102.58</v>
      </c>
      <c r="T2" t="n">
        <v>195757.91</v>
      </c>
      <c r="U2" t="n">
        <v>0.2</v>
      </c>
      <c r="V2" t="n">
        <v>0.7</v>
      </c>
      <c r="W2" t="n">
        <v>12.77</v>
      </c>
      <c r="X2" t="n">
        <v>11.77</v>
      </c>
      <c r="Y2" t="n">
        <v>1</v>
      </c>
      <c r="Z2" t="n">
        <v>10</v>
      </c>
      <c r="AA2" t="n">
        <v>643.7928094885164</v>
      </c>
      <c r="AB2" t="n">
        <v>916.0710870981112</v>
      </c>
      <c r="AC2" t="n">
        <v>830.2587753053687</v>
      </c>
      <c r="AD2" t="n">
        <v>643792.8094885163</v>
      </c>
      <c r="AE2" t="n">
        <v>916071.0870981112</v>
      </c>
      <c r="AF2" t="n">
        <v>6.015407276879248e-06</v>
      </c>
      <c r="AG2" t="n">
        <v>2.550416666666667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1.9441</v>
      </c>
      <c r="E3" t="n">
        <v>51.44</v>
      </c>
      <c r="F3" t="n">
        <v>47.25</v>
      </c>
      <c r="G3" t="n">
        <v>21.32</v>
      </c>
      <c r="H3" t="n">
        <v>0.43</v>
      </c>
      <c r="I3" t="n">
        <v>133</v>
      </c>
      <c r="J3" t="n">
        <v>82.04000000000001</v>
      </c>
      <c r="K3" t="n">
        <v>35.1</v>
      </c>
      <c r="L3" t="n">
        <v>2</v>
      </c>
      <c r="M3" t="n">
        <v>131</v>
      </c>
      <c r="N3" t="n">
        <v>9.94</v>
      </c>
      <c r="O3" t="n">
        <v>10352.53</v>
      </c>
      <c r="P3" t="n">
        <v>365.15</v>
      </c>
      <c r="Q3" t="n">
        <v>796.72</v>
      </c>
      <c r="R3" t="n">
        <v>278.91</v>
      </c>
      <c r="S3" t="n">
        <v>102.58</v>
      </c>
      <c r="T3" t="n">
        <v>83513.24000000001</v>
      </c>
      <c r="U3" t="n">
        <v>0.37</v>
      </c>
      <c r="V3" t="n">
        <v>0.8</v>
      </c>
      <c r="W3" t="n">
        <v>12.5</v>
      </c>
      <c r="X3" t="n">
        <v>5.03</v>
      </c>
      <c r="Y3" t="n">
        <v>1</v>
      </c>
      <c r="Z3" t="n">
        <v>10</v>
      </c>
      <c r="AA3" t="n">
        <v>471.4912179862231</v>
      </c>
      <c r="AB3" t="n">
        <v>670.8982552337075</v>
      </c>
      <c r="AC3" t="n">
        <v>608.0523352279861</v>
      </c>
      <c r="AD3" t="n">
        <v>471491.2179862232</v>
      </c>
      <c r="AE3" t="n">
        <v>670898.2552337075</v>
      </c>
      <c r="AF3" t="n">
        <v>7.157885473730534e-06</v>
      </c>
      <c r="AG3" t="n">
        <v>2.143333333333333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2.0537</v>
      </c>
      <c r="E4" t="n">
        <v>48.69</v>
      </c>
      <c r="F4" t="n">
        <v>45.35</v>
      </c>
      <c r="G4" t="n">
        <v>32.4</v>
      </c>
      <c r="H4" t="n">
        <v>0.63</v>
      </c>
      <c r="I4" t="n">
        <v>84</v>
      </c>
      <c r="J4" t="n">
        <v>83.25</v>
      </c>
      <c r="K4" t="n">
        <v>35.1</v>
      </c>
      <c r="L4" t="n">
        <v>3</v>
      </c>
      <c r="M4" t="n">
        <v>82</v>
      </c>
      <c r="N4" t="n">
        <v>10.15</v>
      </c>
      <c r="O4" t="n">
        <v>10501.19</v>
      </c>
      <c r="P4" t="n">
        <v>343.84</v>
      </c>
      <c r="Q4" t="n">
        <v>796.58</v>
      </c>
      <c r="R4" t="n">
        <v>215.41</v>
      </c>
      <c r="S4" t="n">
        <v>102.58</v>
      </c>
      <c r="T4" t="n">
        <v>52004.87</v>
      </c>
      <c r="U4" t="n">
        <v>0.48</v>
      </c>
      <c r="V4" t="n">
        <v>0.83</v>
      </c>
      <c r="W4" t="n">
        <v>12.43</v>
      </c>
      <c r="X4" t="n">
        <v>3.14</v>
      </c>
      <c r="Y4" t="n">
        <v>1</v>
      </c>
      <c r="Z4" t="n">
        <v>10</v>
      </c>
      <c r="AA4" t="n">
        <v>424.464487120916</v>
      </c>
      <c r="AB4" t="n">
        <v>603.9825832478763</v>
      </c>
      <c r="AC4" t="n">
        <v>547.4049415332714</v>
      </c>
      <c r="AD4" t="n">
        <v>424464.487120916</v>
      </c>
      <c r="AE4" t="n">
        <v>603982.5832478763</v>
      </c>
      <c r="AF4" t="n">
        <v>7.561416283833341e-06</v>
      </c>
      <c r="AG4" t="n">
        <v>2.02875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2.1085</v>
      </c>
      <c r="E5" t="n">
        <v>47.43</v>
      </c>
      <c r="F5" t="n">
        <v>44.49</v>
      </c>
      <c r="G5" t="n">
        <v>43.76</v>
      </c>
      <c r="H5" t="n">
        <v>0.83</v>
      </c>
      <c r="I5" t="n">
        <v>61</v>
      </c>
      <c r="J5" t="n">
        <v>84.45999999999999</v>
      </c>
      <c r="K5" t="n">
        <v>35.1</v>
      </c>
      <c r="L5" t="n">
        <v>4</v>
      </c>
      <c r="M5" t="n">
        <v>59</v>
      </c>
      <c r="N5" t="n">
        <v>10.36</v>
      </c>
      <c r="O5" t="n">
        <v>10650.22</v>
      </c>
      <c r="P5" t="n">
        <v>330.55</v>
      </c>
      <c r="Q5" t="n">
        <v>796.46</v>
      </c>
      <c r="R5" t="n">
        <v>187.22</v>
      </c>
      <c r="S5" t="n">
        <v>102.58</v>
      </c>
      <c r="T5" t="n">
        <v>38024.84</v>
      </c>
      <c r="U5" t="n">
        <v>0.55</v>
      </c>
      <c r="V5" t="n">
        <v>0.85</v>
      </c>
      <c r="W5" t="n">
        <v>12.37</v>
      </c>
      <c r="X5" t="n">
        <v>2.27</v>
      </c>
      <c r="Y5" t="n">
        <v>1</v>
      </c>
      <c r="Z5" t="n">
        <v>10</v>
      </c>
      <c r="AA5" t="n">
        <v>401.0910350644061</v>
      </c>
      <c r="AB5" t="n">
        <v>570.7238339747255</v>
      </c>
      <c r="AC5" t="n">
        <v>517.2616820978133</v>
      </c>
      <c r="AD5" t="n">
        <v>401091.0350644061</v>
      </c>
      <c r="AE5" t="n">
        <v>570723.8339747255</v>
      </c>
      <c r="AF5" t="n">
        <v>7.763181688884744e-06</v>
      </c>
      <c r="AG5" t="n">
        <v>1.97625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2.1443</v>
      </c>
      <c r="E6" t="n">
        <v>46.64</v>
      </c>
      <c r="F6" t="n">
        <v>43.93</v>
      </c>
      <c r="G6" t="n">
        <v>56.09</v>
      </c>
      <c r="H6" t="n">
        <v>1.02</v>
      </c>
      <c r="I6" t="n">
        <v>47</v>
      </c>
      <c r="J6" t="n">
        <v>85.67</v>
      </c>
      <c r="K6" t="n">
        <v>35.1</v>
      </c>
      <c r="L6" t="n">
        <v>5</v>
      </c>
      <c r="M6" t="n">
        <v>45</v>
      </c>
      <c r="N6" t="n">
        <v>10.57</v>
      </c>
      <c r="O6" t="n">
        <v>10799.59</v>
      </c>
      <c r="P6" t="n">
        <v>318.82</v>
      </c>
      <c r="Q6" t="n">
        <v>796.47</v>
      </c>
      <c r="R6" t="n">
        <v>168.94</v>
      </c>
      <c r="S6" t="n">
        <v>102.58</v>
      </c>
      <c r="T6" t="n">
        <v>28959.23</v>
      </c>
      <c r="U6" t="n">
        <v>0.61</v>
      </c>
      <c r="V6" t="n">
        <v>0.86</v>
      </c>
      <c r="W6" t="n">
        <v>12.34</v>
      </c>
      <c r="X6" t="n">
        <v>1.72</v>
      </c>
      <c r="Y6" t="n">
        <v>1</v>
      </c>
      <c r="Z6" t="n">
        <v>10</v>
      </c>
      <c r="AA6" t="n">
        <v>384.4064085702061</v>
      </c>
      <c r="AB6" t="n">
        <v>546.9828047101922</v>
      </c>
      <c r="AC6" t="n">
        <v>495.7445769743397</v>
      </c>
      <c r="AD6" t="n">
        <v>384406.408570206</v>
      </c>
      <c r="AE6" t="n">
        <v>546982.8047101923</v>
      </c>
      <c r="AF6" t="n">
        <v>7.894991935250443e-06</v>
      </c>
      <c r="AG6" t="n">
        <v>1.943333333333333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2.1683</v>
      </c>
      <c r="E7" t="n">
        <v>46.12</v>
      </c>
      <c r="F7" t="n">
        <v>43.57</v>
      </c>
      <c r="G7" t="n">
        <v>68.8</v>
      </c>
      <c r="H7" t="n">
        <v>1.21</v>
      </c>
      <c r="I7" t="n">
        <v>38</v>
      </c>
      <c r="J7" t="n">
        <v>86.88</v>
      </c>
      <c r="K7" t="n">
        <v>35.1</v>
      </c>
      <c r="L7" t="n">
        <v>6</v>
      </c>
      <c r="M7" t="n">
        <v>36</v>
      </c>
      <c r="N7" t="n">
        <v>10.78</v>
      </c>
      <c r="O7" t="n">
        <v>10949.33</v>
      </c>
      <c r="P7" t="n">
        <v>309.28</v>
      </c>
      <c r="Q7" t="n">
        <v>796.46</v>
      </c>
      <c r="R7" t="n">
        <v>156.39</v>
      </c>
      <c r="S7" t="n">
        <v>102.58</v>
      </c>
      <c r="T7" t="n">
        <v>22725.88</v>
      </c>
      <c r="U7" t="n">
        <v>0.66</v>
      </c>
      <c r="V7" t="n">
        <v>0.86</v>
      </c>
      <c r="W7" t="n">
        <v>12.34</v>
      </c>
      <c r="X7" t="n">
        <v>1.36</v>
      </c>
      <c r="Y7" t="n">
        <v>1</v>
      </c>
      <c r="Z7" t="n">
        <v>10</v>
      </c>
      <c r="AA7" t="n">
        <v>372.4149110313479</v>
      </c>
      <c r="AB7" t="n">
        <v>529.9197620286809</v>
      </c>
      <c r="AC7" t="n">
        <v>480.2799027593564</v>
      </c>
      <c r="AD7" t="n">
        <v>372414.9110313479</v>
      </c>
      <c r="AE7" t="n">
        <v>529919.7620286809</v>
      </c>
      <c r="AF7" t="n">
        <v>7.983356346221859e-06</v>
      </c>
      <c r="AG7" t="n">
        <v>1.921666666666667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2.183</v>
      </c>
      <c r="E8" t="n">
        <v>45.81</v>
      </c>
      <c r="F8" t="n">
        <v>43.37</v>
      </c>
      <c r="G8" t="n">
        <v>81.31</v>
      </c>
      <c r="H8" t="n">
        <v>1.39</v>
      </c>
      <c r="I8" t="n">
        <v>32</v>
      </c>
      <c r="J8" t="n">
        <v>88.09999999999999</v>
      </c>
      <c r="K8" t="n">
        <v>35.1</v>
      </c>
      <c r="L8" t="n">
        <v>7</v>
      </c>
      <c r="M8" t="n">
        <v>30</v>
      </c>
      <c r="N8" t="n">
        <v>11</v>
      </c>
      <c r="O8" t="n">
        <v>11099.43</v>
      </c>
      <c r="P8" t="n">
        <v>300.27</v>
      </c>
      <c r="Q8" t="n">
        <v>796.38</v>
      </c>
      <c r="R8" t="n">
        <v>149.79</v>
      </c>
      <c r="S8" t="n">
        <v>102.58</v>
      </c>
      <c r="T8" t="n">
        <v>19455.24</v>
      </c>
      <c r="U8" t="n">
        <v>0.68</v>
      </c>
      <c r="V8" t="n">
        <v>0.87</v>
      </c>
      <c r="W8" t="n">
        <v>12.32</v>
      </c>
      <c r="X8" t="n">
        <v>1.15</v>
      </c>
      <c r="Y8" t="n">
        <v>1</v>
      </c>
      <c r="Z8" t="n">
        <v>10</v>
      </c>
      <c r="AA8" t="n">
        <v>363.0864248937747</v>
      </c>
      <c r="AB8" t="n">
        <v>516.6459939606391</v>
      </c>
      <c r="AC8" t="n">
        <v>468.2495455359086</v>
      </c>
      <c r="AD8" t="n">
        <v>363086.4248937747</v>
      </c>
      <c r="AE8" t="n">
        <v>516645.9939606391</v>
      </c>
      <c r="AF8" t="n">
        <v>8.037479547941853e-06</v>
      </c>
      <c r="AG8" t="n">
        <v>1.90875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2.1968</v>
      </c>
      <c r="E9" t="n">
        <v>45.52</v>
      </c>
      <c r="F9" t="n">
        <v>43.16</v>
      </c>
      <c r="G9" t="n">
        <v>95.92</v>
      </c>
      <c r="H9" t="n">
        <v>1.57</v>
      </c>
      <c r="I9" t="n">
        <v>27</v>
      </c>
      <c r="J9" t="n">
        <v>89.31999999999999</v>
      </c>
      <c r="K9" t="n">
        <v>35.1</v>
      </c>
      <c r="L9" t="n">
        <v>8</v>
      </c>
      <c r="M9" t="n">
        <v>24</v>
      </c>
      <c r="N9" t="n">
        <v>11.22</v>
      </c>
      <c r="O9" t="n">
        <v>11249.89</v>
      </c>
      <c r="P9" t="n">
        <v>290.09</v>
      </c>
      <c r="Q9" t="n">
        <v>796.41</v>
      </c>
      <c r="R9" t="n">
        <v>143.03</v>
      </c>
      <c r="S9" t="n">
        <v>102.58</v>
      </c>
      <c r="T9" t="n">
        <v>16103.05</v>
      </c>
      <c r="U9" t="n">
        <v>0.72</v>
      </c>
      <c r="V9" t="n">
        <v>0.87</v>
      </c>
      <c r="W9" t="n">
        <v>12.32</v>
      </c>
      <c r="X9" t="n">
        <v>0.95</v>
      </c>
      <c r="Y9" t="n">
        <v>1</v>
      </c>
      <c r="Z9" t="n">
        <v>10</v>
      </c>
      <c r="AA9" t="n">
        <v>353.194536191889</v>
      </c>
      <c r="AB9" t="n">
        <v>502.5705443702863</v>
      </c>
      <c r="AC9" t="n">
        <v>455.4926037402882</v>
      </c>
      <c r="AD9" t="n">
        <v>353194.536191889</v>
      </c>
      <c r="AE9" t="n">
        <v>502570.5443702863</v>
      </c>
      <c r="AF9" t="n">
        <v>8.088289084250418e-06</v>
      </c>
      <c r="AG9" t="n">
        <v>1.896666666666667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2.1997</v>
      </c>
      <c r="E10" t="n">
        <v>45.46</v>
      </c>
      <c r="F10" t="n">
        <v>43.14</v>
      </c>
      <c r="G10" t="n">
        <v>103.53</v>
      </c>
      <c r="H10" t="n">
        <v>1.75</v>
      </c>
      <c r="I10" t="n">
        <v>25</v>
      </c>
      <c r="J10" t="n">
        <v>90.54000000000001</v>
      </c>
      <c r="K10" t="n">
        <v>35.1</v>
      </c>
      <c r="L10" t="n">
        <v>9</v>
      </c>
      <c r="M10" t="n">
        <v>11</v>
      </c>
      <c r="N10" t="n">
        <v>11.44</v>
      </c>
      <c r="O10" t="n">
        <v>11400.71</v>
      </c>
      <c r="P10" t="n">
        <v>286.22</v>
      </c>
      <c r="Q10" t="n">
        <v>796.53</v>
      </c>
      <c r="R10" t="n">
        <v>141.62</v>
      </c>
      <c r="S10" t="n">
        <v>102.58</v>
      </c>
      <c r="T10" t="n">
        <v>15405.47</v>
      </c>
      <c r="U10" t="n">
        <v>0.72</v>
      </c>
      <c r="V10" t="n">
        <v>0.87</v>
      </c>
      <c r="W10" t="n">
        <v>12.33</v>
      </c>
      <c r="X10" t="n">
        <v>0.92</v>
      </c>
      <c r="Y10" t="n">
        <v>1</v>
      </c>
      <c r="Z10" t="n">
        <v>10</v>
      </c>
      <c r="AA10" t="n">
        <v>350.0249715440796</v>
      </c>
      <c r="AB10" t="n">
        <v>498.0604807446109</v>
      </c>
      <c r="AC10" t="n">
        <v>451.405017137959</v>
      </c>
      <c r="AD10" t="n">
        <v>350024.9715440795</v>
      </c>
      <c r="AE10" t="n">
        <v>498060.4807446108</v>
      </c>
      <c r="AF10" t="n">
        <v>8.098966450576131e-06</v>
      </c>
      <c r="AG10" t="n">
        <v>1.894166666666667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2.2015</v>
      </c>
      <c r="E11" t="n">
        <v>45.42</v>
      </c>
      <c r="F11" t="n">
        <v>43.12</v>
      </c>
      <c r="G11" t="n">
        <v>107.8</v>
      </c>
      <c r="H11" t="n">
        <v>1.91</v>
      </c>
      <c r="I11" t="n">
        <v>24</v>
      </c>
      <c r="J11" t="n">
        <v>91.77</v>
      </c>
      <c r="K11" t="n">
        <v>35.1</v>
      </c>
      <c r="L11" t="n">
        <v>10</v>
      </c>
      <c r="M11" t="n">
        <v>0</v>
      </c>
      <c r="N11" t="n">
        <v>11.67</v>
      </c>
      <c r="O11" t="n">
        <v>11551.91</v>
      </c>
      <c r="P11" t="n">
        <v>287.21</v>
      </c>
      <c r="Q11" t="n">
        <v>796.52</v>
      </c>
      <c r="R11" t="n">
        <v>140.25</v>
      </c>
      <c r="S11" t="n">
        <v>102.58</v>
      </c>
      <c r="T11" t="n">
        <v>14728.42</v>
      </c>
      <c r="U11" t="n">
        <v>0.73</v>
      </c>
      <c r="V11" t="n">
        <v>0.87</v>
      </c>
      <c r="W11" t="n">
        <v>12.35</v>
      </c>
      <c r="X11" t="n">
        <v>0.9</v>
      </c>
      <c r="Y11" t="n">
        <v>1</v>
      </c>
      <c r="Z11" t="n">
        <v>10</v>
      </c>
      <c r="AA11" t="n">
        <v>350.3520494172125</v>
      </c>
      <c r="AB11" t="n">
        <v>498.5258891468023</v>
      </c>
      <c r="AC11" t="n">
        <v>451.8268287369305</v>
      </c>
      <c r="AD11" t="n">
        <v>350352.0494172125</v>
      </c>
      <c r="AE11" t="n">
        <v>498525.8891468024</v>
      </c>
      <c r="AF11" t="n">
        <v>8.105593781398988e-06</v>
      </c>
      <c r="AG11" t="n">
        <v>1.8925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1.4567</v>
      </c>
      <c r="E2" t="n">
        <v>68.65000000000001</v>
      </c>
      <c r="F2" t="n">
        <v>57.7</v>
      </c>
      <c r="G2" t="n">
        <v>8.630000000000001</v>
      </c>
      <c r="H2" t="n">
        <v>0.16</v>
      </c>
      <c r="I2" t="n">
        <v>401</v>
      </c>
      <c r="J2" t="n">
        <v>107.41</v>
      </c>
      <c r="K2" t="n">
        <v>41.65</v>
      </c>
      <c r="L2" t="n">
        <v>1</v>
      </c>
      <c r="M2" t="n">
        <v>399</v>
      </c>
      <c r="N2" t="n">
        <v>14.77</v>
      </c>
      <c r="O2" t="n">
        <v>13481.73</v>
      </c>
      <c r="P2" t="n">
        <v>551.5700000000001</v>
      </c>
      <c r="Q2" t="n">
        <v>797.5599999999999</v>
      </c>
      <c r="R2" t="n">
        <v>628.59</v>
      </c>
      <c r="S2" t="n">
        <v>102.58</v>
      </c>
      <c r="T2" t="n">
        <v>257012.99</v>
      </c>
      <c r="U2" t="n">
        <v>0.16</v>
      </c>
      <c r="V2" t="n">
        <v>0.65</v>
      </c>
      <c r="W2" t="n">
        <v>12.92</v>
      </c>
      <c r="X2" t="n">
        <v>15.46</v>
      </c>
      <c r="Y2" t="n">
        <v>1</v>
      </c>
      <c r="Z2" t="n">
        <v>10</v>
      </c>
      <c r="AA2" t="n">
        <v>912.8881959512055</v>
      </c>
      <c r="AB2" t="n">
        <v>1298.974560974762</v>
      </c>
      <c r="AC2" t="n">
        <v>1177.294036824272</v>
      </c>
      <c r="AD2" t="n">
        <v>912888.1959512054</v>
      </c>
      <c r="AE2" t="n">
        <v>1298974.560974762</v>
      </c>
      <c r="AF2" t="n">
        <v>4.644658308198585e-06</v>
      </c>
      <c r="AG2" t="n">
        <v>2.860416666666667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1.8423</v>
      </c>
      <c r="E3" t="n">
        <v>54.28</v>
      </c>
      <c r="F3" t="n">
        <v>48.53</v>
      </c>
      <c r="G3" t="n">
        <v>17.44</v>
      </c>
      <c r="H3" t="n">
        <v>0.32</v>
      </c>
      <c r="I3" t="n">
        <v>167</v>
      </c>
      <c r="J3" t="n">
        <v>108.68</v>
      </c>
      <c r="K3" t="n">
        <v>41.65</v>
      </c>
      <c r="L3" t="n">
        <v>2</v>
      </c>
      <c r="M3" t="n">
        <v>165</v>
      </c>
      <c r="N3" t="n">
        <v>15.03</v>
      </c>
      <c r="O3" t="n">
        <v>13638.32</v>
      </c>
      <c r="P3" t="n">
        <v>459.93</v>
      </c>
      <c r="Q3" t="n">
        <v>796.91</v>
      </c>
      <c r="R3" t="n">
        <v>321.42</v>
      </c>
      <c r="S3" t="n">
        <v>102.58</v>
      </c>
      <c r="T3" t="n">
        <v>104598.99</v>
      </c>
      <c r="U3" t="n">
        <v>0.32</v>
      </c>
      <c r="V3" t="n">
        <v>0.78</v>
      </c>
      <c r="W3" t="n">
        <v>12.56</v>
      </c>
      <c r="X3" t="n">
        <v>6.31</v>
      </c>
      <c r="Y3" t="n">
        <v>1</v>
      </c>
      <c r="Z3" t="n">
        <v>10</v>
      </c>
      <c r="AA3" t="n">
        <v>607.8379035266637</v>
      </c>
      <c r="AB3" t="n">
        <v>864.9098294612749</v>
      </c>
      <c r="AC3" t="n">
        <v>783.8900123273784</v>
      </c>
      <c r="AD3" t="n">
        <v>607837.9035266637</v>
      </c>
      <c r="AE3" t="n">
        <v>864909.8294612749</v>
      </c>
      <c r="AF3" t="n">
        <v>5.874136061779538e-06</v>
      </c>
      <c r="AG3" t="n">
        <v>2.261666666666667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1.981</v>
      </c>
      <c r="E4" t="n">
        <v>50.48</v>
      </c>
      <c r="F4" t="n">
        <v>46.11</v>
      </c>
      <c r="G4" t="n">
        <v>26.35</v>
      </c>
      <c r="H4" t="n">
        <v>0.48</v>
      </c>
      <c r="I4" t="n">
        <v>105</v>
      </c>
      <c r="J4" t="n">
        <v>109.96</v>
      </c>
      <c r="K4" t="n">
        <v>41.65</v>
      </c>
      <c r="L4" t="n">
        <v>3</v>
      </c>
      <c r="M4" t="n">
        <v>103</v>
      </c>
      <c r="N4" t="n">
        <v>15.31</v>
      </c>
      <c r="O4" t="n">
        <v>13795.21</v>
      </c>
      <c r="P4" t="n">
        <v>432.43</v>
      </c>
      <c r="Q4" t="n">
        <v>796.67</v>
      </c>
      <c r="R4" t="n">
        <v>241.3</v>
      </c>
      <c r="S4" t="n">
        <v>102.58</v>
      </c>
      <c r="T4" t="n">
        <v>64848</v>
      </c>
      <c r="U4" t="n">
        <v>0.43</v>
      </c>
      <c r="V4" t="n">
        <v>0.82</v>
      </c>
      <c r="W4" t="n">
        <v>12.44</v>
      </c>
      <c r="X4" t="n">
        <v>3.89</v>
      </c>
      <c r="Y4" t="n">
        <v>1</v>
      </c>
      <c r="Z4" t="n">
        <v>10</v>
      </c>
      <c r="AA4" t="n">
        <v>534.8419711386674</v>
      </c>
      <c r="AB4" t="n">
        <v>761.0418425082383</v>
      </c>
      <c r="AC4" t="n">
        <v>689.7517856595761</v>
      </c>
      <c r="AD4" t="n">
        <v>534841.9711386674</v>
      </c>
      <c r="AE4" t="n">
        <v>761041.8425082384</v>
      </c>
      <c r="AF4" t="n">
        <v>6.316378189429118e-06</v>
      </c>
      <c r="AG4" t="n">
        <v>2.103333333333333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2.0506</v>
      </c>
      <c r="E5" t="n">
        <v>48.77</v>
      </c>
      <c r="F5" t="n">
        <v>45.04</v>
      </c>
      <c r="G5" t="n">
        <v>35.56</v>
      </c>
      <c r="H5" t="n">
        <v>0.63</v>
      </c>
      <c r="I5" t="n">
        <v>76</v>
      </c>
      <c r="J5" t="n">
        <v>111.23</v>
      </c>
      <c r="K5" t="n">
        <v>41.65</v>
      </c>
      <c r="L5" t="n">
        <v>4</v>
      </c>
      <c r="M5" t="n">
        <v>74</v>
      </c>
      <c r="N5" t="n">
        <v>15.58</v>
      </c>
      <c r="O5" t="n">
        <v>13952.52</v>
      </c>
      <c r="P5" t="n">
        <v>417.84</v>
      </c>
      <c r="Q5" t="n">
        <v>796.48</v>
      </c>
      <c r="R5" t="n">
        <v>205.16</v>
      </c>
      <c r="S5" t="n">
        <v>102.58</v>
      </c>
      <c r="T5" t="n">
        <v>46920.05</v>
      </c>
      <c r="U5" t="n">
        <v>0.5</v>
      </c>
      <c r="V5" t="n">
        <v>0.84</v>
      </c>
      <c r="W5" t="n">
        <v>12.41</v>
      </c>
      <c r="X5" t="n">
        <v>2.82</v>
      </c>
      <c r="Y5" t="n">
        <v>1</v>
      </c>
      <c r="Z5" t="n">
        <v>10</v>
      </c>
      <c r="AA5" t="n">
        <v>501.9136952171234</v>
      </c>
      <c r="AB5" t="n">
        <v>714.1872627814461</v>
      </c>
      <c r="AC5" t="n">
        <v>647.286275581483</v>
      </c>
      <c r="AD5" t="n">
        <v>501913.6952171234</v>
      </c>
      <c r="AE5" t="n">
        <v>714187.2627814461</v>
      </c>
      <c r="AF5" t="n">
        <v>6.53829637316676e-06</v>
      </c>
      <c r="AG5" t="n">
        <v>2.032083333333333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2.0923</v>
      </c>
      <c r="E6" t="n">
        <v>47.79</v>
      </c>
      <c r="F6" t="n">
        <v>44.42</v>
      </c>
      <c r="G6" t="n">
        <v>44.42</v>
      </c>
      <c r="H6" t="n">
        <v>0.78</v>
      </c>
      <c r="I6" t="n">
        <v>60</v>
      </c>
      <c r="J6" t="n">
        <v>112.51</v>
      </c>
      <c r="K6" t="n">
        <v>41.65</v>
      </c>
      <c r="L6" t="n">
        <v>5</v>
      </c>
      <c r="M6" t="n">
        <v>58</v>
      </c>
      <c r="N6" t="n">
        <v>15.86</v>
      </c>
      <c r="O6" t="n">
        <v>14110.24</v>
      </c>
      <c r="P6" t="n">
        <v>407.45</v>
      </c>
      <c r="Q6" t="n">
        <v>796.61</v>
      </c>
      <c r="R6" t="n">
        <v>184.85</v>
      </c>
      <c r="S6" t="n">
        <v>102.58</v>
      </c>
      <c r="T6" t="n">
        <v>36846.72</v>
      </c>
      <c r="U6" t="n">
        <v>0.55</v>
      </c>
      <c r="V6" t="n">
        <v>0.85</v>
      </c>
      <c r="W6" t="n">
        <v>12.37</v>
      </c>
      <c r="X6" t="n">
        <v>2.21</v>
      </c>
      <c r="Y6" t="n">
        <v>1</v>
      </c>
      <c r="Z6" t="n">
        <v>10</v>
      </c>
      <c r="AA6" t="n">
        <v>482.0144500256374</v>
      </c>
      <c r="AB6" t="n">
        <v>685.87206120366</v>
      </c>
      <c r="AC6" t="n">
        <v>621.6234805041186</v>
      </c>
      <c r="AD6" t="n">
        <v>482014.4500256373</v>
      </c>
      <c r="AE6" t="n">
        <v>685872.06120366</v>
      </c>
      <c r="AF6" t="n">
        <v>6.671255974630257e-06</v>
      </c>
      <c r="AG6" t="n">
        <v>1.99125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2.1219</v>
      </c>
      <c r="E7" t="n">
        <v>47.13</v>
      </c>
      <c r="F7" t="n">
        <v>44</v>
      </c>
      <c r="G7" t="n">
        <v>53.88</v>
      </c>
      <c r="H7" t="n">
        <v>0.93</v>
      </c>
      <c r="I7" t="n">
        <v>49</v>
      </c>
      <c r="J7" t="n">
        <v>113.79</v>
      </c>
      <c r="K7" t="n">
        <v>41.65</v>
      </c>
      <c r="L7" t="n">
        <v>6</v>
      </c>
      <c r="M7" t="n">
        <v>47</v>
      </c>
      <c r="N7" t="n">
        <v>16.14</v>
      </c>
      <c r="O7" t="n">
        <v>14268.39</v>
      </c>
      <c r="P7" t="n">
        <v>399.06</v>
      </c>
      <c r="Q7" t="n">
        <v>796.45</v>
      </c>
      <c r="R7" t="n">
        <v>170.91</v>
      </c>
      <c r="S7" t="n">
        <v>102.58</v>
      </c>
      <c r="T7" t="n">
        <v>29934.4</v>
      </c>
      <c r="U7" t="n">
        <v>0.6</v>
      </c>
      <c r="V7" t="n">
        <v>0.85</v>
      </c>
      <c r="W7" t="n">
        <v>12.35</v>
      </c>
      <c r="X7" t="n">
        <v>1.79</v>
      </c>
      <c r="Y7" t="n">
        <v>1</v>
      </c>
      <c r="Z7" t="n">
        <v>10</v>
      </c>
      <c r="AA7" t="n">
        <v>467.8023981892919</v>
      </c>
      <c r="AB7" t="n">
        <v>665.649328697593</v>
      </c>
      <c r="AC7" t="n">
        <v>603.2950981762773</v>
      </c>
      <c r="AD7" t="n">
        <v>467802.3981892919</v>
      </c>
      <c r="AE7" t="n">
        <v>665649.328697593</v>
      </c>
      <c r="AF7" t="n">
        <v>6.765634972311785e-06</v>
      </c>
      <c r="AG7" t="n">
        <v>1.96375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2.1435</v>
      </c>
      <c r="E8" t="n">
        <v>46.65</v>
      </c>
      <c r="F8" t="n">
        <v>43.71</v>
      </c>
      <c r="G8" t="n">
        <v>63.96</v>
      </c>
      <c r="H8" t="n">
        <v>1.07</v>
      </c>
      <c r="I8" t="n">
        <v>41</v>
      </c>
      <c r="J8" t="n">
        <v>115.08</v>
      </c>
      <c r="K8" t="n">
        <v>41.65</v>
      </c>
      <c r="L8" t="n">
        <v>7</v>
      </c>
      <c r="M8" t="n">
        <v>39</v>
      </c>
      <c r="N8" t="n">
        <v>16.43</v>
      </c>
      <c r="O8" t="n">
        <v>14426.96</v>
      </c>
      <c r="P8" t="n">
        <v>390.82</v>
      </c>
      <c r="Q8" t="n">
        <v>796.45</v>
      </c>
      <c r="R8" t="n">
        <v>161.28</v>
      </c>
      <c r="S8" t="n">
        <v>102.58</v>
      </c>
      <c r="T8" t="n">
        <v>25154.95</v>
      </c>
      <c r="U8" t="n">
        <v>0.64</v>
      </c>
      <c r="V8" t="n">
        <v>0.86</v>
      </c>
      <c r="W8" t="n">
        <v>12.34</v>
      </c>
      <c r="X8" t="n">
        <v>1.49</v>
      </c>
      <c r="Y8" t="n">
        <v>1</v>
      </c>
      <c r="Z8" t="n">
        <v>10</v>
      </c>
      <c r="AA8" t="n">
        <v>456.2517970065137</v>
      </c>
      <c r="AB8" t="n">
        <v>649.2136499727079</v>
      </c>
      <c r="AC8" t="n">
        <v>588.399020042579</v>
      </c>
      <c r="AD8" t="n">
        <v>456251.7970065137</v>
      </c>
      <c r="AE8" t="n">
        <v>649213.649972708</v>
      </c>
      <c r="AF8" t="n">
        <v>6.834506132782086e-06</v>
      </c>
      <c r="AG8" t="n">
        <v>1.94375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2.1568</v>
      </c>
      <c r="E9" t="n">
        <v>46.36</v>
      </c>
      <c r="F9" t="n">
        <v>43.53</v>
      </c>
      <c r="G9" t="n">
        <v>72.55</v>
      </c>
      <c r="H9" t="n">
        <v>1.21</v>
      </c>
      <c r="I9" t="n">
        <v>36</v>
      </c>
      <c r="J9" t="n">
        <v>116.37</v>
      </c>
      <c r="K9" t="n">
        <v>41.65</v>
      </c>
      <c r="L9" t="n">
        <v>8</v>
      </c>
      <c r="M9" t="n">
        <v>34</v>
      </c>
      <c r="N9" t="n">
        <v>16.72</v>
      </c>
      <c r="O9" t="n">
        <v>14585.96</v>
      </c>
      <c r="P9" t="n">
        <v>384.94</v>
      </c>
      <c r="Q9" t="n">
        <v>796.41</v>
      </c>
      <c r="R9" t="n">
        <v>155.21</v>
      </c>
      <c r="S9" t="n">
        <v>102.58</v>
      </c>
      <c r="T9" t="n">
        <v>22148.61</v>
      </c>
      <c r="U9" t="n">
        <v>0.66</v>
      </c>
      <c r="V9" t="n">
        <v>0.86</v>
      </c>
      <c r="W9" t="n">
        <v>12.33</v>
      </c>
      <c r="X9" t="n">
        <v>1.31</v>
      </c>
      <c r="Y9" t="n">
        <v>1</v>
      </c>
      <c r="Z9" t="n">
        <v>10</v>
      </c>
      <c r="AA9" t="n">
        <v>448.6880636775336</v>
      </c>
      <c r="AB9" t="n">
        <v>638.4509988352577</v>
      </c>
      <c r="AC9" t="n">
        <v>578.644552645719</v>
      </c>
      <c r="AD9" t="n">
        <v>448688.0636775336</v>
      </c>
      <c r="AE9" t="n">
        <v>638450.9988352577</v>
      </c>
      <c r="AF9" t="n">
        <v>6.876912912145745e-06</v>
      </c>
      <c r="AG9" t="n">
        <v>1.931666666666667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2.1681</v>
      </c>
      <c r="E10" t="n">
        <v>46.12</v>
      </c>
      <c r="F10" t="n">
        <v>43.38</v>
      </c>
      <c r="G10" t="n">
        <v>81.33</v>
      </c>
      <c r="H10" t="n">
        <v>1.35</v>
      </c>
      <c r="I10" t="n">
        <v>32</v>
      </c>
      <c r="J10" t="n">
        <v>117.66</v>
      </c>
      <c r="K10" t="n">
        <v>41.65</v>
      </c>
      <c r="L10" t="n">
        <v>9</v>
      </c>
      <c r="M10" t="n">
        <v>30</v>
      </c>
      <c r="N10" t="n">
        <v>17.01</v>
      </c>
      <c r="O10" t="n">
        <v>14745.39</v>
      </c>
      <c r="P10" t="n">
        <v>377.86</v>
      </c>
      <c r="Q10" t="n">
        <v>796.46</v>
      </c>
      <c r="R10" t="n">
        <v>149.75</v>
      </c>
      <c r="S10" t="n">
        <v>102.58</v>
      </c>
      <c r="T10" t="n">
        <v>19435.85</v>
      </c>
      <c r="U10" t="n">
        <v>0.6899999999999999</v>
      </c>
      <c r="V10" t="n">
        <v>0.87</v>
      </c>
      <c r="W10" t="n">
        <v>12.34</v>
      </c>
      <c r="X10" t="n">
        <v>1.16</v>
      </c>
      <c r="Y10" t="n">
        <v>1</v>
      </c>
      <c r="Z10" t="n">
        <v>10</v>
      </c>
      <c r="AA10" t="n">
        <v>440.9025146357803</v>
      </c>
      <c r="AB10" t="n">
        <v>627.3727198156478</v>
      </c>
      <c r="AC10" t="n">
        <v>568.6040235854132</v>
      </c>
      <c r="AD10" t="n">
        <v>440902.5146357804</v>
      </c>
      <c r="AE10" t="n">
        <v>627372.7198156478</v>
      </c>
      <c r="AF10" t="n">
        <v>6.912942732206597e-06</v>
      </c>
      <c r="AG10" t="n">
        <v>1.921666666666667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2.1792</v>
      </c>
      <c r="E11" t="n">
        <v>45.89</v>
      </c>
      <c r="F11" t="n">
        <v>43.23</v>
      </c>
      <c r="G11" t="n">
        <v>92.64</v>
      </c>
      <c r="H11" t="n">
        <v>1.48</v>
      </c>
      <c r="I11" t="n">
        <v>28</v>
      </c>
      <c r="J11" t="n">
        <v>118.96</v>
      </c>
      <c r="K11" t="n">
        <v>41.65</v>
      </c>
      <c r="L11" t="n">
        <v>10</v>
      </c>
      <c r="M11" t="n">
        <v>26</v>
      </c>
      <c r="N11" t="n">
        <v>17.31</v>
      </c>
      <c r="O11" t="n">
        <v>14905.25</v>
      </c>
      <c r="P11" t="n">
        <v>372.19</v>
      </c>
      <c r="Q11" t="n">
        <v>796.39</v>
      </c>
      <c r="R11" t="n">
        <v>145.21</v>
      </c>
      <c r="S11" t="n">
        <v>102.58</v>
      </c>
      <c r="T11" t="n">
        <v>17185.97</v>
      </c>
      <c r="U11" t="n">
        <v>0.71</v>
      </c>
      <c r="V11" t="n">
        <v>0.87</v>
      </c>
      <c r="W11" t="n">
        <v>12.32</v>
      </c>
      <c r="X11" t="n">
        <v>1.02</v>
      </c>
      <c r="Y11" t="n">
        <v>1</v>
      </c>
      <c r="Z11" t="n">
        <v>10</v>
      </c>
      <c r="AA11" t="n">
        <v>434.2108261300696</v>
      </c>
      <c r="AB11" t="n">
        <v>617.8509260434919</v>
      </c>
      <c r="AC11" t="n">
        <v>559.9741771168111</v>
      </c>
      <c r="AD11" t="n">
        <v>434210.8261300696</v>
      </c>
      <c r="AE11" t="n">
        <v>617850.9260434919</v>
      </c>
      <c r="AF11" t="n">
        <v>6.948334856337169e-06</v>
      </c>
      <c r="AG11" t="n">
        <v>1.912083333333333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2.1884</v>
      </c>
      <c r="E12" t="n">
        <v>45.69</v>
      </c>
      <c r="F12" t="n">
        <v>43.1</v>
      </c>
      <c r="G12" t="n">
        <v>103.45</v>
      </c>
      <c r="H12" t="n">
        <v>1.61</v>
      </c>
      <c r="I12" t="n">
        <v>25</v>
      </c>
      <c r="J12" t="n">
        <v>120.26</v>
      </c>
      <c r="K12" t="n">
        <v>41.65</v>
      </c>
      <c r="L12" t="n">
        <v>11</v>
      </c>
      <c r="M12" t="n">
        <v>23</v>
      </c>
      <c r="N12" t="n">
        <v>17.61</v>
      </c>
      <c r="O12" t="n">
        <v>15065.56</v>
      </c>
      <c r="P12" t="n">
        <v>366.2</v>
      </c>
      <c r="Q12" t="n">
        <v>796.36</v>
      </c>
      <c r="R12" t="n">
        <v>141.14</v>
      </c>
      <c r="S12" t="n">
        <v>102.58</v>
      </c>
      <c r="T12" t="n">
        <v>15168.54</v>
      </c>
      <c r="U12" t="n">
        <v>0.73</v>
      </c>
      <c r="V12" t="n">
        <v>0.87</v>
      </c>
      <c r="W12" t="n">
        <v>12.31</v>
      </c>
      <c r="X12" t="n">
        <v>0.89</v>
      </c>
      <c r="Y12" t="n">
        <v>1</v>
      </c>
      <c r="Z12" t="n">
        <v>10</v>
      </c>
      <c r="AA12" t="n">
        <v>427.8048247712313</v>
      </c>
      <c r="AB12" t="n">
        <v>608.7356446326862</v>
      </c>
      <c r="AC12" t="n">
        <v>551.7127632513492</v>
      </c>
      <c r="AD12" t="n">
        <v>427804.8247712313</v>
      </c>
      <c r="AE12" t="n">
        <v>608735.6446326862</v>
      </c>
      <c r="AF12" t="n">
        <v>6.977668869130076e-06</v>
      </c>
      <c r="AG12" t="n">
        <v>1.90375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2.1931</v>
      </c>
      <c r="E13" t="n">
        <v>45.6</v>
      </c>
      <c r="F13" t="n">
        <v>43.05</v>
      </c>
      <c r="G13" t="n">
        <v>112.3</v>
      </c>
      <c r="H13" t="n">
        <v>1.74</v>
      </c>
      <c r="I13" t="n">
        <v>23</v>
      </c>
      <c r="J13" t="n">
        <v>121.56</v>
      </c>
      <c r="K13" t="n">
        <v>41.65</v>
      </c>
      <c r="L13" t="n">
        <v>12</v>
      </c>
      <c r="M13" t="n">
        <v>21</v>
      </c>
      <c r="N13" t="n">
        <v>17.91</v>
      </c>
      <c r="O13" t="n">
        <v>15226.31</v>
      </c>
      <c r="P13" t="n">
        <v>361.13</v>
      </c>
      <c r="Q13" t="n">
        <v>796.33</v>
      </c>
      <c r="R13" t="n">
        <v>139.21</v>
      </c>
      <c r="S13" t="n">
        <v>102.58</v>
      </c>
      <c r="T13" t="n">
        <v>14211.23</v>
      </c>
      <c r="U13" t="n">
        <v>0.74</v>
      </c>
      <c r="V13" t="n">
        <v>0.87</v>
      </c>
      <c r="W13" t="n">
        <v>12.31</v>
      </c>
      <c r="X13" t="n">
        <v>0.84</v>
      </c>
      <c r="Y13" t="n">
        <v>1</v>
      </c>
      <c r="Z13" t="n">
        <v>10</v>
      </c>
      <c r="AA13" t="n">
        <v>423.2400671703366</v>
      </c>
      <c r="AB13" t="n">
        <v>602.2403212985968</v>
      </c>
      <c r="AC13" t="n">
        <v>545.825884741017</v>
      </c>
      <c r="AD13" t="n">
        <v>423240.0671703366</v>
      </c>
      <c r="AE13" t="n">
        <v>602240.3212985968</v>
      </c>
      <c r="AF13" t="n">
        <v>6.992654723491669e-06</v>
      </c>
      <c r="AG13" t="n">
        <v>1.9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2.2003</v>
      </c>
      <c r="E14" t="n">
        <v>45.45</v>
      </c>
      <c r="F14" t="n">
        <v>42.95</v>
      </c>
      <c r="G14" t="n">
        <v>122.7</v>
      </c>
      <c r="H14" t="n">
        <v>1.87</v>
      </c>
      <c r="I14" t="n">
        <v>21</v>
      </c>
      <c r="J14" t="n">
        <v>122.87</v>
      </c>
      <c r="K14" t="n">
        <v>41.65</v>
      </c>
      <c r="L14" t="n">
        <v>13</v>
      </c>
      <c r="M14" t="n">
        <v>19</v>
      </c>
      <c r="N14" t="n">
        <v>18.22</v>
      </c>
      <c r="O14" t="n">
        <v>15387.5</v>
      </c>
      <c r="P14" t="n">
        <v>354.55</v>
      </c>
      <c r="Q14" t="n">
        <v>796.36</v>
      </c>
      <c r="R14" t="n">
        <v>135.87</v>
      </c>
      <c r="S14" t="n">
        <v>102.58</v>
      </c>
      <c r="T14" t="n">
        <v>12554.26</v>
      </c>
      <c r="U14" t="n">
        <v>0.75</v>
      </c>
      <c r="V14" t="n">
        <v>0.88</v>
      </c>
      <c r="W14" t="n">
        <v>12.3</v>
      </c>
      <c r="X14" t="n">
        <v>0.73</v>
      </c>
      <c r="Y14" t="n">
        <v>1</v>
      </c>
      <c r="Z14" t="n">
        <v>10</v>
      </c>
      <c r="AA14" t="n">
        <v>417.0058306625763</v>
      </c>
      <c r="AB14" t="n">
        <v>593.3694489764499</v>
      </c>
      <c r="AC14" t="n">
        <v>537.785985115532</v>
      </c>
      <c r="AD14" t="n">
        <v>417005.8306625762</v>
      </c>
      <c r="AE14" t="n">
        <v>593369.4489764499</v>
      </c>
      <c r="AF14" t="n">
        <v>7.015611776981769e-06</v>
      </c>
      <c r="AG14" t="n">
        <v>1.89375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2.2047</v>
      </c>
      <c r="E15" t="n">
        <v>45.36</v>
      </c>
      <c r="F15" t="n">
        <v>42.9</v>
      </c>
      <c r="G15" t="n">
        <v>135.47</v>
      </c>
      <c r="H15" t="n">
        <v>1.99</v>
      </c>
      <c r="I15" t="n">
        <v>19</v>
      </c>
      <c r="J15" t="n">
        <v>124.18</v>
      </c>
      <c r="K15" t="n">
        <v>41.65</v>
      </c>
      <c r="L15" t="n">
        <v>14</v>
      </c>
      <c r="M15" t="n">
        <v>16</v>
      </c>
      <c r="N15" t="n">
        <v>18.53</v>
      </c>
      <c r="O15" t="n">
        <v>15549.15</v>
      </c>
      <c r="P15" t="n">
        <v>348.36</v>
      </c>
      <c r="Q15" t="n">
        <v>796.37</v>
      </c>
      <c r="R15" t="n">
        <v>134.12</v>
      </c>
      <c r="S15" t="n">
        <v>102.58</v>
      </c>
      <c r="T15" t="n">
        <v>11688.76</v>
      </c>
      <c r="U15" t="n">
        <v>0.76</v>
      </c>
      <c r="V15" t="n">
        <v>0.88</v>
      </c>
      <c r="W15" t="n">
        <v>12.31</v>
      </c>
      <c r="X15" t="n">
        <v>0.6899999999999999</v>
      </c>
      <c r="Y15" t="n">
        <v>1</v>
      </c>
      <c r="Z15" t="n">
        <v>10</v>
      </c>
      <c r="AA15" t="n">
        <v>411.7784493401088</v>
      </c>
      <c r="AB15" t="n">
        <v>585.9312595152284</v>
      </c>
      <c r="AC15" t="n">
        <v>531.0445627963021</v>
      </c>
      <c r="AD15" t="n">
        <v>411778.4493401088</v>
      </c>
      <c r="AE15" t="n">
        <v>585931.2595152283</v>
      </c>
      <c r="AF15" t="n">
        <v>7.029641087447943e-06</v>
      </c>
      <c r="AG15" t="n">
        <v>1.89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2.208</v>
      </c>
      <c r="E16" t="n">
        <v>45.29</v>
      </c>
      <c r="F16" t="n">
        <v>42.85</v>
      </c>
      <c r="G16" t="n">
        <v>142.85</v>
      </c>
      <c r="H16" t="n">
        <v>2.11</v>
      </c>
      <c r="I16" t="n">
        <v>18</v>
      </c>
      <c r="J16" t="n">
        <v>125.49</v>
      </c>
      <c r="K16" t="n">
        <v>41.65</v>
      </c>
      <c r="L16" t="n">
        <v>15</v>
      </c>
      <c r="M16" t="n">
        <v>10</v>
      </c>
      <c r="N16" t="n">
        <v>18.84</v>
      </c>
      <c r="O16" t="n">
        <v>15711.24</v>
      </c>
      <c r="P16" t="n">
        <v>344.12</v>
      </c>
      <c r="Q16" t="n">
        <v>796.34</v>
      </c>
      <c r="R16" t="n">
        <v>132.41</v>
      </c>
      <c r="S16" t="n">
        <v>102.58</v>
      </c>
      <c r="T16" t="n">
        <v>10835.84</v>
      </c>
      <c r="U16" t="n">
        <v>0.77</v>
      </c>
      <c r="V16" t="n">
        <v>0.88</v>
      </c>
      <c r="W16" t="n">
        <v>12.31</v>
      </c>
      <c r="X16" t="n">
        <v>0.64</v>
      </c>
      <c r="Y16" t="n">
        <v>1</v>
      </c>
      <c r="Z16" t="n">
        <v>10</v>
      </c>
      <c r="AA16" t="n">
        <v>408.0994540258833</v>
      </c>
      <c r="AB16" t="n">
        <v>580.6963125147983</v>
      </c>
      <c r="AC16" t="n">
        <v>526.2999957571493</v>
      </c>
      <c r="AD16" t="n">
        <v>408099.4540258833</v>
      </c>
      <c r="AE16" t="n">
        <v>580696.3125147983</v>
      </c>
      <c r="AF16" t="n">
        <v>7.040163070297574e-06</v>
      </c>
      <c r="AG16" t="n">
        <v>1.887083333333333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2.2106</v>
      </c>
      <c r="E17" t="n">
        <v>45.24</v>
      </c>
      <c r="F17" t="n">
        <v>42.82</v>
      </c>
      <c r="G17" t="n">
        <v>151.14</v>
      </c>
      <c r="H17" t="n">
        <v>2.23</v>
      </c>
      <c r="I17" t="n">
        <v>17</v>
      </c>
      <c r="J17" t="n">
        <v>126.81</v>
      </c>
      <c r="K17" t="n">
        <v>41.65</v>
      </c>
      <c r="L17" t="n">
        <v>16</v>
      </c>
      <c r="M17" t="n">
        <v>3</v>
      </c>
      <c r="N17" t="n">
        <v>19.16</v>
      </c>
      <c r="O17" t="n">
        <v>15873.8</v>
      </c>
      <c r="P17" t="n">
        <v>341.55</v>
      </c>
      <c r="Q17" t="n">
        <v>796.42</v>
      </c>
      <c r="R17" t="n">
        <v>131.45</v>
      </c>
      <c r="S17" t="n">
        <v>102.58</v>
      </c>
      <c r="T17" t="n">
        <v>10361.76</v>
      </c>
      <c r="U17" t="n">
        <v>0.78</v>
      </c>
      <c r="V17" t="n">
        <v>0.88</v>
      </c>
      <c r="W17" t="n">
        <v>12.31</v>
      </c>
      <c r="X17" t="n">
        <v>0.61</v>
      </c>
      <c r="Y17" t="n">
        <v>1</v>
      </c>
      <c r="Z17" t="n">
        <v>10</v>
      </c>
      <c r="AA17" t="n">
        <v>405.7681017750692</v>
      </c>
      <c r="AB17" t="n">
        <v>577.378965133258</v>
      </c>
      <c r="AC17" t="n">
        <v>523.2933985475534</v>
      </c>
      <c r="AD17" t="n">
        <v>405768.1017750692</v>
      </c>
      <c r="AE17" t="n">
        <v>577378.965133258</v>
      </c>
      <c r="AF17" t="n">
        <v>7.04845311739122e-06</v>
      </c>
      <c r="AG17" t="n">
        <v>1.885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2.2103</v>
      </c>
      <c r="E18" t="n">
        <v>45.24</v>
      </c>
      <c r="F18" t="n">
        <v>42.83</v>
      </c>
      <c r="G18" t="n">
        <v>151.16</v>
      </c>
      <c r="H18" t="n">
        <v>2.34</v>
      </c>
      <c r="I18" t="n">
        <v>17</v>
      </c>
      <c r="J18" t="n">
        <v>128.13</v>
      </c>
      <c r="K18" t="n">
        <v>41.65</v>
      </c>
      <c r="L18" t="n">
        <v>17</v>
      </c>
      <c r="M18" t="n">
        <v>0</v>
      </c>
      <c r="N18" t="n">
        <v>19.48</v>
      </c>
      <c r="O18" t="n">
        <v>16036.82</v>
      </c>
      <c r="P18" t="n">
        <v>344.48</v>
      </c>
      <c r="Q18" t="n">
        <v>796.4</v>
      </c>
      <c r="R18" t="n">
        <v>131.43</v>
      </c>
      <c r="S18" t="n">
        <v>102.58</v>
      </c>
      <c r="T18" t="n">
        <v>10351.93</v>
      </c>
      <c r="U18" t="n">
        <v>0.78</v>
      </c>
      <c r="V18" t="n">
        <v>0.88</v>
      </c>
      <c r="W18" t="n">
        <v>12.31</v>
      </c>
      <c r="X18" t="n">
        <v>0.62</v>
      </c>
      <c r="Y18" t="n">
        <v>1</v>
      </c>
      <c r="Z18" t="n">
        <v>10</v>
      </c>
      <c r="AA18" t="n">
        <v>407.8480343306657</v>
      </c>
      <c r="AB18" t="n">
        <v>580.3385602843894</v>
      </c>
      <c r="AC18" t="n">
        <v>525.9757557141379</v>
      </c>
      <c r="AD18" t="n">
        <v>407848.0343306657</v>
      </c>
      <c r="AE18" t="n">
        <v>580338.5602843894</v>
      </c>
      <c r="AF18" t="n">
        <v>7.0474965734958e-06</v>
      </c>
      <c r="AG18" t="n">
        <v>1.885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1.769</v>
      </c>
      <c r="E2" t="n">
        <v>56.53</v>
      </c>
      <c r="F2" t="n">
        <v>51.39</v>
      </c>
      <c r="G2" t="n">
        <v>12.79</v>
      </c>
      <c r="H2" t="n">
        <v>0.28</v>
      </c>
      <c r="I2" t="n">
        <v>241</v>
      </c>
      <c r="J2" t="n">
        <v>61.76</v>
      </c>
      <c r="K2" t="n">
        <v>28.92</v>
      </c>
      <c r="L2" t="n">
        <v>1</v>
      </c>
      <c r="M2" t="n">
        <v>239</v>
      </c>
      <c r="N2" t="n">
        <v>6.84</v>
      </c>
      <c r="O2" t="n">
        <v>7851.41</v>
      </c>
      <c r="P2" t="n">
        <v>332.09</v>
      </c>
      <c r="Q2" t="n">
        <v>797.1799999999999</v>
      </c>
      <c r="R2" t="n">
        <v>416.85</v>
      </c>
      <c r="S2" t="n">
        <v>102.58</v>
      </c>
      <c r="T2" t="n">
        <v>151942.98</v>
      </c>
      <c r="U2" t="n">
        <v>0.25</v>
      </c>
      <c r="V2" t="n">
        <v>0.73</v>
      </c>
      <c r="W2" t="n">
        <v>12.68</v>
      </c>
      <c r="X2" t="n">
        <v>9.16</v>
      </c>
      <c r="Y2" t="n">
        <v>1</v>
      </c>
      <c r="Z2" t="n">
        <v>10</v>
      </c>
      <c r="AA2" t="n">
        <v>480.4112782747564</v>
      </c>
      <c r="AB2" t="n">
        <v>683.5908625524958</v>
      </c>
      <c r="AC2" t="n">
        <v>619.5559715247188</v>
      </c>
      <c r="AD2" t="n">
        <v>480411.2782747564</v>
      </c>
      <c r="AE2" t="n">
        <v>683590.8625524958</v>
      </c>
      <c r="AF2" t="n">
        <v>7.459974673712294e-06</v>
      </c>
      <c r="AG2" t="n">
        <v>2.355416666666667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2.0267</v>
      </c>
      <c r="E3" t="n">
        <v>49.34</v>
      </c>
      <c r="F3" t="n">
        <v>46.09</v>
      </c>
      <c r="G3" t="n">
        <v>26.34</v>
      </c>
      <c r="H3" t="n">
        <v>0.55</v>
      </c>
      <c r="I3" t="n">
        <v>105</v>
      </c>
      <c r="J3" t="n">
        <v>62.92</v>
      </c>
      <c r="K3" t="n">
        <v>28.92</v>
      </c>
      <c r="L3" t="n">
        <v>2</v>
      </c>
      <c r="M3" t="n">
        <v>103</v>
      </c>
      <c r="N3" t="n">
        <v>7</v>
      </c>
      <c r="O3" t="n">
        <v>7994.37</v>
      </c>
      <c r="P3" t="n">
        <v>288.88</v>
      </c>
      <c r="Q3" t="n">
        <v>796.6799999999999</v>
      </c>
      <c r="R3" t="n">
        <v>240.36</v>
      </c>
      <c r="S3" t="n">
        <v>102.58</v>
      </c>
      <c r="T3" t="n">
        <v>64377.13</v>
      </c>
      <c r="U3" t="n">
        <v>0.43</v>
      </c>
      <c r="V3" t="n">
        <v>0.82</v>
      </c>
      <c r="W3" t="n">
        <v>12.44</v>
      </c>
      <c r="X3" t="n">
        <v>3.87</v>
      </c>
      <c r="Y3" t="n">
        <v>1</v>
      </c>
      <c r="Z3" t="n">
        <v>10</v>
      </c>
      <c r="AA3" t="n">
        <v>371.8050805164762</v>
      </c>
      <c r="AB3" t="n">
        <v>529.0520168559011</v>
      </c>
      <c r="AC3" t="n">
        <v>479.4934430024922</v>
      </c>
      <c r="AD3" t="n">
        <v>371805.0805164761</v>
      </c>
      <c r="AE3" t="n">
        <v>529052.0168559011</v>
      </c>
      <c r="AF3" t="n">
        <v>8.546710385083497e-06</v>
      </c>
      <c r="AG3" t="n">
        <v>2.055833333333334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2.1095</v>
      </c>
      <c r="E4" t="n">
        <v>47.4</v>
      </c>
      <c r="F4" t="n">
        <v>44.69</v>
      </c>
      <c r="G4" t="n">
        <v>40.63</v>
      </c>
      <c r="H4" t="n">
        <v>0.8100000000000001</v>
      </c>
      <c r="I4" t="n">
        <v>66</v>
      </c>
      <c r="J4" t="n">
        <v>64.08</v>
      </c>
      <c r="K4" t="n">
        <v>28.92</v>
      </c>
      <c r="L4" t="n">
        <v>3</v>
      </c>
      <c r="M4" t="n">
        <v>64</v>
      </c>
      <c r="N4" t="n">
        <v>7.16</v>
      </c>
      <c r="O4" t="n">
        <v>8137.65</v>
      </c>
      <c r="P4" t="n">
        <v>270.54</v>
      </c>
      <c r="Q4" t="n">
        <v>796.61</v>
      </c>
      <c r="R4" t="n">
        <v>193.47</v>
      </c>
      <c r="S4" t="n">
        <v>102.58</v>
      </c>
      <c r="T4" t="n">
        <v>41127.33</v>
      </c>
      <c r="U4" t="n">
        <v>0.53</v>
      </c>
      <c r="V4" t="n">
        <v>0.84</v>
      </c>
      <c r="W4" t="n">
        <v>12.39</v>
      </c>
      <c r="X4" t="n">
        <v>2.47</v>
      </c>
      <c r="Y4" t="n">
        <v>1</v>
      </c>
      <c r="Z4" t="n">
        <v>10</v>
      </c>
      <c r="AA4" t="n">
        <v>340.1158209337766</v>
      </c>
      <c r="AB4" t="n">
        <v>483.9604686941371</v>
      </c>
      <c r="AC4" t="n">
        <v>438.6258137533138</v>
      </c>
      <c r="AD4" t="n">
        <v>340115.8209337766</v>
      </c>
      <c r="AE4" t="n">
        <v>483960.4686941372</v>
      </c>
      <c r="AF4" t="n">
        <v>8.895882744033966e-06</v>
      </c>
      <c r="AG4" t="n">
        <v>1.975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2.1551</v>
      </c>
      <c r="E5" t="n">
        <v>46.4</v>
      </c>
      <c r="F5" t="n">
        <v>43.95</v>
      </c>
      <c r="G5" t="n">
        <v>56.11</v>
      </c>
      <c r="H5" t="n">
        <v>1.07</v>
      </c>
      <c r="I5" t="n">
        <v>47</v>
      </c>
      <c r="J5" t="n">
        <v>65.25</v>
      </c>
      <c r="K5" t="n">
        <v>28.92</v>
      </c>
      <c r="L5" t="n">
        <v>4</v>
      </c>
      <c r="M5" t="n">
        <v>45</v>
      </c>
      <c r="N5" t="n">
        <v>7.33</v>
      </c>
      <c r="O5" t="n">
        <v>8281.25</v>
      </c>
      <c r="P5" t="n">
        <v>255.54</v>
      </c>
      <c r="Q5" t="n">
        <v>796.41</v>
      </c>
      <c r="R5" t="n">
        <v>169.39</v>
      </c>
      <c r="S5" t="n">
        <v>102.58</v>
      </c>
      <c r="T5" t="n">
        <v>29183.88</v>
      </c>
      <c r="U5" t="n">
        <v>0.61</v>
      </c>
      <c r="V5" t="n">
        <v>0.86</v>
      </c>
      <c r="W5" t="n">
        <v>12.35</v>
      </c>
      <c r="X5" t="n">
        <v>1.74</v>
      </c>
      <c r="Y5" t="n">
        <v>1</v>
      </c>
      <c r="Z5" t="n">
        <v>10</v>
      </c>
      <c r="AA5" t="n">
        <v>320.4338533648406</v>
      </c>
      <c r="AB5" t="n">
        <v>455.954437621153</v>
      </c>
      <c r="AC5" t="n">
        <v>413.2432278521665</v>
      </c>
      <c r="AD5" t="n">
        <v>320433.8533648406</v>
      </c>
      <c r="AE5" t="n">
        <v>455954.437621153</v>
      </c>
      <c r="AF5" t="n">
        <v>9.088180564905237e-06</v>
      </c>
      <c r="AG5" t="n">
        <v>1.933333333333333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2.1798</v>
      </c>
      <c r="E6" t="n">
        <v>45.88</v>
      </c>
      <c r="F6" t="n">
        <v>43.57</v>
      </c>
      <c r="G6" t="n">
        <v>70.65000000000001</v>
      </c>
      <c r="H6" t="n">
        <v>1.31</v>
      </c>
      <c r="I6" t="n">
        <v>37</v>
      </c>
      <c r="J6" t="n">
        <v>66.42</v>
      </c>
      <c r="K6" t="n">
        <v>28.92</v>
      </c>
      <c r="L6" t="n">
        <v>5</v>
      </c>
      <c r="M6" t="n">
        <v>31</v>
      </c>
      <c r="N6" t="n">
        <v>7.49</v>
      </c>
      <c r="O6" t="n">
        <v>8425.16</v>
      </c>
      <c r="P6" t="n">
        <v>243.17</v>
      </c>
      <c r="Q6" t="n">
        <v>796.49</v>
      </c>
      <c r="R6" t="n">
        <v>156.34</v>
      </c>
      <c r="S6" t="n">
        <v>102.58</v>
      </c>
      <c r="T6" t="n">
        <v>22707.62</v>
      </c>
      <c r="U6" t="n">
        <v>0.66</v>
      </c>
      <c r="V6" t="n">
        <v>0.86</v>
      </c>
      <c r="W6" t="n">
        <v>12.34</v>
      </c>
      <c r="X6" t="n">
        <v>1.35</v>
      </c>
      <c r="Y6" t="n">
        <v>1</v>
      </c>
      <c r="Z6" t="n">
        <v>10</v>
      </c>
      <c r="AA6" t="n">
        <v>307.2496454577808</v>
      </c>
      <c r="AB6" t="n">
        <v>437.1942534564067</v>
      </c>
      <c r="AC6" t="n">
        <v>396.2403906831983</v>
      </c>
      <c r="AD6" t="n">
        <v>307249.6454577808</v>
      </c>
      <c r="AE6" t="n">
        <v>437194.2534564067</v>
      </c>
      <c r="AF6" t="n">
        <v>9.192341884543843e-06</v>
      </c>
      <c r="AG6" t="n">
        <v>1.911666666666667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2.188</v>
      </c>
      <c r="E7" t="n">
        <v>45.7</v>
      </c>
      <c r="F7" t="n">
        <v>43.45</v>
      </c>
      <c r="G7" t="n">
        <v>79</v>
      </c>
      <c r="H7" t="n">
        <v>1.55</v>
      </c>
      <c r="I7" t="n">
        <v>33</v>
      </c>
      <c r="J7" t="n">
        <v>67.59</v>
      </c>
      <c r="K7" t="n">
        <v>28.92</v>
      </c>
      <c r="L7" t="n">
        <v>6</v>
      </c>
      <c r="M7" t="n">
        <v>1</v>
      </c>
      <c r="N7" t="n">
        <v>7.66</v>
      </c>
      <c r="O7" t="n">
        <v>8569.4</v>
      </c>
      <c r="P7" t="n">
        <v>240.26</v>
      </c>
      <c r="Q7" t="n">
        <v>796.55</v>
      </c>
      <c r="R7" t="n">
        <v>150.97</v>
      </c>
      <c r="S7" t="n">
        <v>102.58</v>
      </c>
      <c r="T7" t="n">
        <v>20041.99</v>
      </c>
      <c r="U7" t="n">
        <v>0.68</v>
      </c>
      <c r="V7" t="n">
        <v>0.87</v>
      </c>
      <c r="W7" t="n">
        <v>12.37</v>
      </c>
      <c r="X7" t="n">
        <v>1.23</v>
      </c>
      <c r="Y7" t="n">
        <v>1</v>
      </c>
      <c r="Z7" t="n">
        <v>10</v>
      </c>
      <c r="AA7" t="n">
        <v>303.7731058676315</v>
      </c>
      <c r="AB7" t="n">
        <v>432.247386460149</v>
      </c>
      <c r="AC7" t="n">
        <v>391.756917957383</v>
      </c>
      <c r="AD7" t="n">
        <v>303773.1058676315</v>
      </c>
      <c r="AE7" t="n">
        <v>432247.386460149</v>
      </c>
      <c r="AF7" t="n">
        <v>9.226921755840871e-06</v>
      </c>
      <c r="AG7" t="n">
        <v>1.904166666666667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2.1879</v>
      </c>
      <c r="E8" t="n">
        <v>45.71</v>
      </c>
      <c r="F8" t="n">
        <v>43.45</v>
      </c>
      <c r="G8" t="n">
        <v>79</v>
      </c>
      <c r="H8" t="n">
        <v>1.78</v>
      </c>
      <c r="I8" t="n">
        <v>33</v>
      </c>
      <c r="J8" t="n">
        <v>68.76000000000001</v>
      </c>
      <c r="K8" t="n">
        <v>28.92</v>
      </c>
      <c r="L8" t="n">
        <v>7</v>
      </c>
      <c r="M8" t="n">
        <v>0</v>
      </c>
      <c r="N8" t="n">
        <v>7.83</v>
      </c>
      <c r="O8" t="n">
        <v>8713.950000000001</v>
      </c>
      <c r="P8" t="n">
        <v>244.02</v>
      </c>
      <c r="Q8" t="n">
        <v>796.52</v>
      </c>
      <c r="R8" t="n">
        <v>150.94</v>
      </c>
      <c r="S8" t="n">
        <v>102.58</v>
      </c>
      <c r="T8" t="n">
        <v>20026.75</v>
      </c>
      <c r="U8" t="n">
        <v>0.68</v>
      </c>
      <c r="V8" t="n">
        <v>0.87</v>
      </c>
      <c r="W8" t="n">
        <v>12.37</v>
      </c>
      <c r="X8" t="n">
        <v>1.24</v>
      </c>
      <c r="Y8" t="n">
        <v>1</v>
      </c>
      <c r="Z8" t="n">
        <v>10</v>
      </c>
      <c r="AA8" t="n">
        <v>306.3721607294642</v>
      </c>
      <c r="AB8" t="n">
        <v>435.9456554957998</v>
      </c>
      <c r="AC8" t="n">
        <v>395.108754254298</v>
      </c>
      <c r="AD8" t="n">
        <v>306372.1607294642</v>
      </c>
      <c r="AE8" t="n">
        <v>435945.6554957998</v>
      </c>
      <c r="AF8" t="n">
        <v>9.226500050093344e-06</v>
      </c>
      <c r="AG8" t="n">
        <v>1.904583333333333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1.1037</v>
      </c>
      <c r="E2" t="n">
        <v>90.59999999999999</v>
      </c>
      <c r="F2" t="n">
        <v>67.02</v>
      </c>
      <c r="G2" t="n">
        <v>6.42</v>
      </c>
      <c r="H2" t="n">
        <v>0.11</v>
      </c>
      <c r="I2" t="n">
        <v>626</v>
      </c>
      <c r="J2" t="n">
        <v>167.88</v>
      </c>
      <c r="K2" t="n">
        <v>51.39</v>
      </c>
      <c r="L2" t="n">
        <v>1</v>
      </c>
      <c r="M2" t="n">
        <v>624</v>
      </c>
      <c r="N2" t="n">
        <v>30.49</v>
      </c>
      <c r="O2" t="n">
        <v>20939.59</v>
      </c>
      <c r="P2" t="n">
        <v>858.4299999999999</v>
      </c>
      <c r="Q2" t="n">
        <v>798.1799999999999</v>
      </c>
      <c r="R2" t="n">
        <v>939.91</v>
      </c>
      <c r="S2" t="n">
        <v>102.58</v>
      </c>
      <c r="T2" t="n">
        <v>411549.3</v>
      </c>
      <c r="U2" t="n">
        <v>0.11</v>
      </c>
      <c r="V2" t="n">
        <v>0.5600000000000001</v>
      </c>
      <c r="W2" t="n">
        <v>13.32</v>
      </c>
      <c r="X2" t="n">
        <v>24.76</v>
      </c>
      <c r="Y2" t="n">
        <v>1</v>
      </c>
      <c r="Z2" t="n">
        <v>10</v>
      </c>
      <c r="AA2" t="n">
        <v>1805.129552354791</v>
      </c>
      <c r="AB2" t="n">
        <v>2568.570147113574</v>
      </c>
      <c r="AC2" t="n">
        <v>2327.961153521318</v>
      </c>
      <c r="AD2" t="n">
        <v>1805129.552354791</v>
      </c>
      <c r="AE2" t="n">
        <v>2568570.147113574</v>
      </c>
      <c r="AF2" t="n">
        <v>2.84105060394489e-06</v>
      </c>
      <c r="AG2" t="n">
        <v>3.775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1.6197</v>
      </c>
      <c r="E3" t="n">
        <v>61.74</v>
      </c>
      <c r="F3" t="n">
        <v>51.3</v>
      </c>
      <c r="G3" t="n">
        <v>12.93</v>
      </c>
      <c r="H3" t="n">
        <v>0.21</v>
      </c>
      <c r="I3" t="n">
        <v>238</v>
      </c>
      <c r="J3" t="n">
        <v>169.33</v>
      </c>
      <c r="K3" t="n">
        <v>51.39</v>
      </c>
      <c r="L3" t="n">
        <v>2</v>
      </c>
      <c r="M3" t="n">
        <v>236</v>
      </c>
      <c r="N3" t="n">
        <v>30.94</v>
      </c>
      <c r="O3" t="n">
        <v>21118.46</v>
      </c>
      <c r="P3" t="n">
        <v>655.8200000000001</v>
      </c>
      <c r="Q3" t="n">
        <v>796.89</v>
      </c>
      <c r="R3" t="n">
        <v>414.15</v>
      </c>
      <c r="S3" t="n">
        <v>102.58</v>
      </c>
      <c r="T3" t="n">
        <v>150605.61</v>
      </c>
      <c r="U3" t="n">
        <v>0.25</v>
      </c>
      <c r="V3" t="n">
        <v>0.73</v>
      </c>
      <c r="W3" t="n">
        <v>12.67</v>
      </c>
      <c r="X3" t="n">
        <v>9.07</v>
      </c>
      <c r="Y3" t="n">
        <v>1</v>
      </c>
      <c r="Z3" t="n">
        <v>10</v>
      </c>
      <c r="AA3" t="n">
        <v>947.1423496283832</v>
      </c>
      <c r="AB3" t="n">
        <v>1347.715769845374</v>
      </c>
      <c r="AC3" t="n">
        <v>1221.46944739422</v>
      </c>
      <c r="AD3" t="n">
        <v>947142.3496283832</v>
      </c>
      <c r="AE3" t="n">
        <v>1347715.769845374</v>
      </c>
      <c r="AF3" t="n">
        <v>4.169293887115646e-06</v>
      </c>
      <c r="AG3" t="n">
        <v>2.5725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1.8152</v>
      </c>
      <c r="E4" t="n">
        <v>55.09</v>
      </c>
      <c r="F4" t="n">
        <v>47.73</v>
      </c>
      <c r="G4" t="n">
        <v>19.48</v>
      </c>
      <c r="H4" t="n">
        <v>0.31</v>
      </c>
      <c r="I4" t="n">
        <v>147</v>
      </c>
      <c r="J4" t="n">
        <v>170.79</v>
      </c>
      <c r="K4" t="n">
        <v>51.39</v>
      </c>
      <c r="L4" t="n">
        <v>3</v>
      </c>
      <c r="M4" t="n">
        <v>145</v>
      </c>
      <c r="N4" t="n">
        <v>31.4</v>
      </c>
      <c r="O4" t="n">
        <v>21297.94</v>
      </c>
      <c r="P4" t="n">
        <v>608.12</v>
      </c>
      <c r="Q4" t="n">
        <v>796.6799999999999</v>
      </c>
      <c r="R4" t="n">
        <v>295.39</v>
      </c>
      <c r="S4" t="n">
        <v>102.58</v>
      </c>
      <c r="T4" t="n">
        <v>91682.07000000001</v>
      </c>
      <c r="U4" t="n">
        <v>0.35</v>
      </c>
      <c r="V4" t="n">
        <v>0.79</v>
      </c>
      <c r="W4" t="n">
        <v>12.51</v>
      </c>
      <c r="X4" t="n">
        <v>5.51</v>
      </c>
      <c r="Y4" t="n">
        <v>1</v>
      </c>
      <c r="Z4" t="n">
        <v>10</v>
      </c>
      <c r="AA4" t="n">
        <v>786.3960472592524</v>
      </c>
      <c r="AB4" t="n">
        <v>1118.985287323702</v>
      </c>
      <c r="AC4" t="n">
        <v>1014.16513120297</v>
      </c>
      <c r="AD4" t="n">
        <v>786396.0472592524</v>
      </c>
      <c r="AE4" t="n">
        <v>1118985.287323702</v>
      </c>
      <c r="AF4" t="n">
        <v>4.67253334808441e-06</v>
      </c>
      <c r="AG4" t="n">
        <v>2.295416666666667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1.9144</v>
      </c>
      <c r="E5" t="n">
        <v>52.23</v>
      </c>
      <c r="F5" t="n">
        <v>46.24</v>
      </c>
      <c r="G5" t="n">
        <v>25.93</v>
      </c>
      <c r="H5" t="n">
        <v>0.41</v>
      </c>
      <c r="I5" t="n">
        <v>107</v>
      </c>
      <c r="J5" t="n">
        <v>172.25</v>
      </c>
      <c r="K5" t="n">
        <v>51.39</v>
      </c>
      <c r="L5" t="n">
        <v>4</v>
      </c>
      <c r="M5" t="n">
        <v>105</v>
      </c>
      <c r="N5" t="n">
        <v>31.86</v>
      </c>
      <c r="O5" t="n">
        <v>21478.05</v>
      </c>
      <c r="P5" t="n">
        <v>586.75</v>
      </c>
      <c r="Q5" t="n">
        <v>796.66</v>
      </c>
      <c r="R5" t="n">
        <v>245.17</v>
      </c>
      <c r="S5" t="n">
        <v>102.58</v>
      </c>
      <c r="T5" t="n">
        <v>66772.46000000001</v>
      </c>
      <c r="U5" t="n">
        <v>0.42</v>
      </c>
      <c r="V5" t="n">
        <v>0.8100000000000001</v>
      </c>
      <c r="W5" t="n">
        <v>12.45</v>
      </c>
      <c r="X5" t="n">
        <v>4.02</v>
      </c>
      <c r="Y5" t="n">
        <v>1</v>
      </c>
      <c r="Z5" t="n">
        <v>10</v>
      </c>
      <c r="AA5" t="n">
        <v>721.3062360315872</v>
      </c>
      <c r="AB5" t="n">
        <v>1026.367144884816</v>
      </c>
      <c r="AC5" t="n">
        <v>930.2229278135376</v>
      </c>
      <c r="AD5" t="n">
        <v>721306.2360315872</v>
      </c>
      <c r="AE5" t="n">
        <v>1026367.144884816</v>
      </c>
      <c r="AF5" t="n">
        <v>4.927885545159099e-06</v>
      </c>
      <c r="AG5" t="n">
        <v>2.17625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1.9778</v>
      </c>
      <c r="E6" t="n">
        <v>50.56</v>
      </c>
      <c r="F6" t="n">
        <v>45.34</v>
      </c>
      <c r="G6" t="n">
        <v>32.39</v>
      </c>
      <c r="H6" t="n">
        <v>0.51</v>
      </c>
      <c r="I6" t="n">
        <v>84</v>
      </c>
      <c r="J6" t="n">
        <v>173.71</v>
      </c>
      <c r="K6" t="n">
        <v>51.39</v>
      </c>
      <c r="L6" t="n">
        <v>5</v>
      </c>
      <c r="M6" t="n">
        <v>82</v>
      </c>
      <c r="N6" t="n">
        <v>32.32</v>
      </c>
      <c r="O6" t="n">
        <v>21658.78</v>
      </c>
      <c r="P6" t="n">
        <v>573.14</v>
      </c>
      <c r="Q6" t="n">
        <v>796.58</v>
      </c>
      <c r="R6" t="n">
        <v>215.28</v>
      </c>
      <c r="S6" t="n">
        <v>102.58</v>
      </c>
      <c r="T6" t="n">
        <v>51941.29</v>
      </c>
      <c r="U6" t="n">
        <v>0.48</v>
      </c>
      <c r="V6" t="n">
        <v>0.83</v>
      </c>
      <c r="W6" t="n">
        <v>12.42</v>
      </c>
      <c r="X6" t="n">
        <v>3.12</v>
      </c>
      <c r="Y6" t="n">
        <v>1</v>
      </c>
      <c r="Z6" t="n">
        <v>10</v>
      </c>
      <c r="AA6" t="n">
        <v>683.4257086351495</v>
      </c>
      <c r="AB6" t="n">
        <v>972.4658657769085</v>
      </c>
      <c r="AC6" t="n">
        <v>881.3708129396933</v>
      </c>
      <c r="AD6" t="n">
        <v>683425.7086351495</v>
      </c>
      <c r="AE6" t="n">
        <v>972465.8657769085</v>
      </c>
      <c r="AF6" t="n">
        <v>5.091084429176592e-06</v>
      </c>
      <c r="AG6" t="n">
        <v>2.106666666666667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2.02</v>
      </c>
      <c r="E7" t="n">
        <v>49.51</v>
      </c>
      <c r="F7" t="n">
        <v>44.79</v>
      </c>
      <c r="G7" t="n">
        <v>38.95</v>
      </c>
      <c r="H7" t="n">
        <v>0.61</v>
      </c>
      <c r="I7" t="n">
        <v>69</v>
      </c>
      <c r="J7" t="n">
        <v>175.18</v>
      </c>
      <c r="K7" t="n">
        <v>51.39</v>
      </c>
      <c r="L7" t="n">
        <v>6</v>
      </c>
      <c r="M7" t="n">
        <v>67</v>
      </c>
      <c r="N7" t="n">
        <v>32.79</v>
      </c>
      <c r="O7" t="n">
        <v>21840.16</v>
      </c>
      <c r="P7" t="n">
        <v>563.91</v>
      </c>
      <c r="Q7" t="n">
        <v>796.47</v>
      </c>
      <c r="R7" t="n">
        <v>197.18</v>
      </c>
      <c r="S7" t="n">
        <v>102.58</v>
      </c>
      <c r="T7" t="n">
        <v>42965.21</v>
      </c>
      <c r="U7" t="n">
        <v>0.52</v>
      </c>
      <c r="V7" t="n">
        <v>0.84</v>
      </c>
      <c r="W7" t="n">
        <v>12.39</v>
      </c>
      <c r="X7" t="n">
        <v>2.58</v>
      </c>
      <c r="Y7" t="n">
        <v>1</v>
      </c>
      <c r="Z7" t="n">
        <v>10</v>
      </c>
      <c r="AA7" t="n">
        <v>659.6427948618647</v>
      </c>
      <c r="AB7" t="n">
        <v>938.6244817888473</v>
      </c>
      <c r="AC7" t="n">
        <v>850.699496684564</v>
      </c>
      <c r="AD7" t="n">
        <v>659642.7948618646</v>
      </c>
      <c r="AE7" t="n">
        <v>938624.4817888474</v>
      </c>
      <c r="AF7" t="n">
        <v>5.199712077528928e-06</v>
      </c>
      <c r="AG7" t="n">
        <v>2.062916666666667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2.0523</v>
      </c>
      <c r="E8" t="n">
        <v>48.73</v>
      </c>
      <c r="F8" t="n">
        <v>44.39</v>
      </c>
      <c r="G8" t="n">
        <v>45.92</v>
      </c>
      <c r="H8" t="n">
        <v>0.7</v>
      </c>
      <c r="I8" t="n">
        <v>58</v>
      </c>
      <c r="J8" t="n">
        <v>176.66</v>
      </c>
      <c r="K8" t="n">
        <v>51.39</v>
      </c>
      <c r="L8" t="n">
        <v>7</v>
      </c>
      <c r="M8" t="n">
        <v>56</v>
      </c>
      <c r="N8" t="n">
        <v>33.27</v>
      </c>
      <c r="O8" t="n">
        <v>22022.17</v>
      </c>
      <c r="P8" t="n">
        <v>556.73</v>
      </c>
      <c r="Q8" t="n">
        <v>796.54</v>
      </c>
      <c r="R8" t="n">
        <v>183.75</v>
      </c>
      <c r="S8" t="n">
        <v>102.58</v>
      </c>
      <c r="T8" t="n">
        <v>36306.02</v>
      </c>
      <c r="U8" t="n">
        <v>0.5600000000000001</v>
      </c>
      <c r="V8" t="n">
        <v>0.85</v>
      </c>
      <c r="W8" t="n">
        <v>12.37</v>
      </c>
      <c r="X8" t="n">
        <v>2.17</v>
      </c>
      <c r="Y8" t="n">
        <v>1</v>
      </c>
      <c r="Z8" t="n">
        <v>10</v>
      </c>
      <c r="AA8" t="n">
        <v>642.1137085385033</v>
      </c>
      <c r="AB8" t="n">
        <v>913.6818466313716</v>
      </c>
      <c r="AC8" t="n">
        <v>828.0933452511255</v>
      </c>
      <c r="AD8" t="n">
        <v>642113.7085385033</v>
      </c>
      <c r="AE8" t="n">
        <v>913681.8466313716</v>
      </c>
      <c r="AF8" t="n">
        <v>5.282855988471593e-06</v>
      </c>
      <c r="AG8" t="n">
        <v>2.030416666666667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2.0746</v>
      </c>
      <c r="E9" t="n">
        <v>48.2</v>
      </c>
      <c r="F9" t="n">
        <v>44.1</v>
      </c>
      <c r="G9" t="n">
        <v>51.88</v>
      </c>
      <c r="H9" t="n">
        <v>0.8</v>
      </c>
      <c r="I9" t="n">
        <v>51</v>
      </c>
      <c r="J9" t="n">
        <v>178.14</v>
      </c>
      <c r="K9" t="n">
        <v>51.39</v>
      </c>
      <c r="L9" t="n">
        <v>8</v>
      </c>
      <c r="M9" t="n">
        <v>49</v>
      </c>
      <c r="N9" t="n">
        <v>33.75</v>
      </c>
      <c r="O9" t="n">
        <v>22204.83</v>
      </c>
      <c r="P9" t="n">
        <v>550.6900000000001</v>
      </c>
      <c r="Q9" t="n">
        <v>796.41</v>
      </c>
      <c r="R9" t="n">
        <v>174.33</v>
      </c>
      <c r="S9" t="n">
        <v>102.58</v>
      </c>
      <c r="T9" t="n">
        <v>31634.4</v>
      </c>
      <c r="U9" t="n">
        <v>0.59</v>
      </c>
      <c r="V9" t="n">
        <v>0.85</v>
      </c>
      <c r="W9" t="n">
        <v>12.35</v>
      </c>
      <c r="X9" t="n">
        <v>1.89</v>
      </c>
      <c r="Y9" t="n">
        <v>1</v>
      </c>
      <c r="Z9" t="n">
        <v>10</v>
      </c>
      <c r="AA9" t="n">
        <v>629.4779106963624</v>
      </c>
      <c r="AB9" t="n">
        <v>895.7020107354126</v>
      </c>
      <c r="AC9" t="n">
        <v>811.7977577782599</v>
      </c>
      <c r="AD9" t="n">
        <v>629477.9106963624</v>
      </c>
      <c r="AE9" t="n">
        <v>895702.0107354126</v>
      </c>
      <c r="AF9" t="n">
        <v>5.340258750515603e-06</v>
      </c>
      <c r="AG9" t="n">
        <v>2.008333333333333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2.0939</v>
      </c>
      <c r="E10" t="n">
        <v>47.76</v>
      </c>
      <c r="F10" t="n">
        <v>43.86</v>
      </c>
      <c r="G10" t="n">
        <v>58.48</v>
      </c>
      <c r="H10" t="n">
        <v>0.89</v>
      </c>
      <c r="I10" t="n">
        <v>45</v>
      </c>
      <c r="J10" t="n">
        <v>179.63</v>
      </c>
      <c r="K10" t="n">
        <v>51.39</v>
      </c>
      <c r="L10" t="n">
        <v>9</v>
      </c>
      <c r="M10" t="n">
        <v>43</v>
      </c>
      <c r="N10" t="n">
        <v>34.24</v>
      </c>
      <c r="O10" t="n">
        <v>22388.15</v>
      </c>
      <c r="P10" t="n">
        <v>545.46</v>
      </c>
      <c r="Q10" t="n">
        <v>796.46</v>
      </c>
      <c r="R10" t="n">
        <v>166.25</v>
      </c>
      <c r="S10" t="n">
        <v>102.58</v>
      </c>
      <c r="T10" t="n">
        <v>27624.59</v>
      </c>
      <c r="U10" t="n">
        <v>0.62</v>
      </c>
      <c r="V10" t="n">
        <v>0.86</v>
      </c>
      <c r="W10" t="n">
        <v>12.34</v>
      </c>
      <c r="X10" t="n">
        <v>1.64</v>
      </c>
      <c r="Y10" t="n">
        <v>1</v>
      </c>
      <c r="Z10" t="n">
        <v>10</v>
      </c>
      <c r="AA10" t="n">
        <v>618.7009348807478</v>
      </c>
      <c r="AB10" t="n">
        <v>880.3671455341631</v>
      </c>
      <c r="AC10" t="n">
        <v>797.8993752391997</v>
      </c>
      <c r="AD10" t="n">
        <v>618700.9348807478</v>
      </c>
      <c r="AE10" t="n">
        <v>880367.1455341631</v>
      </c>
      <c r="AF10" t="n">
        <v>5.389939167890012e-06</v>
      </c>
      <c r="AG10" t="n">
        <v>1.99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2.109</v>
      </c>
      <c r="E11" t="n">
        <v>47.42</v>
      </c>
      <c r="F11" t="n">
        <v>43.69</v>
      </c>
      <c r="G11" t="n">
        <v>65.53</v>
      </c>
      <c r="H11" t="n">
        <v>0.98</v>
      </c>
      <c r="I11" t="n">
        <v>40</v>
      </c>
      <c r="J11" t="n">
        <v>181.12</v>
      </c>
      <c r="K11" t="n">
        <v>51.39</v>
      </c>
      <c r="L11" t="n">
        <v>10</v>
      </c>
      <c r="M11" t="n">
        <v>38</v>
      </c>
      <c r="N11" t="n">
        <v>34.73</v>
      </c>
      <c r="O11" t="n">
        <v>22572.13</v>
      </c>
      <c r="P11" t="n">
        <v>541.15</v>
      </c>
      <c r="Q11" t="n">
        <v>796.47</v>
      </c>
      <c r="R11" t="n">
        <v>160.59</v>
      </c>
      <c r="S11" t="n">
        <v>102.58</v>
      </c>
      <c r="T11" t="n">
        <v>24818.3</v>
      </c>
      <c r="U11" t="n">
        <v>0.64</v>
      </c>
      <c r="V11" t="n">
        <v>0.86</v>
      </c>
      <c r="W11" t="n">
        <v>12.34</v>
      </c>
      <c r="X11" t="n">
        <v>1.47</v>
      </c>
      <c r="Y11" t="n">
        <v>1</v>
      </c>
      <c r="Z11" t="n">
        <v>10</v>
      </c>
      <c r="AA11" t="n">
        <v>610.4197921265524</v>
      </c>
      <c r="AB11" t="n">
        <v>868.5836721348909</v>
      </c>
      <c r="AC11" t="n">
        <v>787.2197103844619</v>
      </c>
      <c r="AD11" t="n">
        <v>610419.7921265523</v>
      </c>
      <c r="AE11" t="n">
        <v>868583.6721348909</v>
      </c>
      <c r="AF11" t="n">
        <v>5.428808302726985e-06</v>
      </c>
      <c r="AG11" t="n">
        <v>1.975833333333333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2.1219</v>
      </c>
      <c r="E12" t="n">
        <v>47.13</v>
      </c>
      <c r="F12" t="n">
        <v>43.53</v>
      </c>
      <c r="G12" t="n">
        <v>72.56</v>
      </c>
      <c r="H12" t="n">
        <v>1.07</v>
      </c>
      <c r="I12" t="n">
        <v>36</v>
      </c>
      <c r="J12" t="n">
        <v>182.62</v>
      </c>
      <c r="K12" t="n">
        <v>51.39</v>
      </c>
      <c r="L12" t="n">
        <v>11</v>
      </c>
      <c r="M12" t="n">
        <v>34</v>
      </c>
      <c r="N12" t="n">
        <v>35.22</v>
      </c>
      <c r="O12" t="n">
        <v>22756.91</v>
      </c>
      <c r="P12" t="n">
        <v>536.49</v>
      </c>
      <c r="Q12" t="n">
        <v>796.45</v>
      </c>
      <c r="R12" t="n">
        <v>155.21</v>
      </c>
      <c r="S12" t="n">
        <v>102.58</v>
      </c>
      <c r="T12" t="n">
        <v>22146.42</v>
      </c>
      <c r="U12" t="n">
        <v>0.66</v>
      </c>
      <c r="V12" t="n">
        <v>0.86</v>
      </c>
      <c r="W12" t="n">
        <v>12.33</v>
      </c>
      <c r="X12" t="n">
        <v>1.32</v>
      </c>
      <c r="Y12" t="n">
        <v>1</v>
      </c>
      <c r="Z12" t="n">
        <v>10</v>
      </c>
      <c r="AA12" t="n">
        <v>602.6762766262914</v>
      </c>
      <c r="AB12" t="n">
        <v>857.5652038361834</v>
      </c>
      <c r="AC12" t="n">
        <v>777.2333893180422</v>
      </c>
      <c r="AD12" t="n">
        <v>602676.2766262913</v>
      </c>
      <c r="AE12" t="n">
        <v>857565.2038361834</v>
      </c>
      <c r="AF12" t="n">
        <v>5.462014384806254e-06</v>
      </c>
      <c r="AG12" t="n">
        <v>1.96375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2.1325</v>
      </c>
      <c r="E13" t="n">
        <v>46.89</v>
      </c>
      <c r="F13" t="n">
        <v>43.4</v>
      </c>
      <c r="G13" t="n">
        <v>78.91</v>
      </c>
      <c r="H13" t="n">
        <v>1.16</v>
      </c>
      <c r="I13" t="n">
        <v>33</v>
      </c>
      <c r="J13" t="n">
        <v>184.12</v>
      </c>
      <c r="K13" t="n">
        <v>51.39</v>
      </c>
      <c r="L13" t="n">
        <v>12</v>
      </c>
      <c r="M13" t="n">
        <v>31</v>
      </c>
      <c r="N13" t="n">
        <v>35.73</v>
      </c>
      <c r="O13" t="n">
        <v>22942.24</v>
      </c>
      <c r="P13" t="n">
        <v>533</v>
      </c>
      <c r="Q13" t="n">
        <v>796.4299999999999</v>
      </c>
      <c r="R13" t="n">
        <v>151.39</v>
      </c>
      <c r="S13" t="n">
        <v>102.58</v>
      </c>
      <c r="T13" t="n">
        <v>20251.39</v>
      </c>
      <c r="U13" t="n">
        <v>0.68</v>
      </c>
      <c r="V13" t="n">
        <v>0.87</v>
      </c>
      <c r="W13" t="n">
        <v>12.31</v>
      </c>
      <c r="X13" t="n">
        <v>1.19</v>
      </c>
      <c r="Y13" t="n">
        <v>1</v>
      </c>
      <c r="Z13" t="n">
        <v>10</v>
      </c>
      <c r="AA13" t="n">
        <v>596.6274137752195</v>
      </c>
      <c r="AB13" t="n">
        <v>848.958104958998</v>
      </c>
      <c r="AC13" t="n">
        <v>769.4325543464448</v>
      </c>
      <c r="AD13" t="n">
        <v>596627.4137752195</v>
      </c>
      <c r="AE13" t="n">
        <v>848958.1049589979</v>
      </c>
      <c r="AF13" t="n">
        <v>5.489300002638831e-06</v>
      </c>
      <c r="AG13" t="n">
        <v>1.95375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2.1395</v>
      </c>
      <c r="E14" t="n">
        <v>46.74</v>
      </c>
      <c r="F14" t="n">
        <v>43.32</v>
      </c>
      <c r="G14" t="n">
        <v>83.84</v>
      </c>
      <c r="H14" t="n">
        <v>1.24</v>
      </c>
      <c r="I14" t="n">
        <v>31</v>
      </c>
      <c r="J14" t="n">
        <v>185.63</v>
      </c>
      <c r="K14" t="n">
        <v>51.39</v>
      </c>
      <c r="L14" t="n">
        <v>13</v>
      </c>
      <c r="M14" t="n">
        <v>29</v>
      </c>
      <c r="N14" t="n">
        <v>36.24</v>
      </c>
      <c r="O14" t="n">
        <v>23128.27</v>
      </c>
      <c r="P14" t="n">
        <v>529.54</v>
      </c>
      <c r="Q14" t="n">
        <v>796.37</v>
      </c>
      <c r="R14" t="n">
        <v>148.41</v>
      </c>
      <c r="S14" t="n">
        <v>102.58</v>
      </c>
      <c r="T14" t="n">
        <v>18771.29</v>
      </c>
      <c r="U14" t="n">
        <v>0.6899999999999999</v>
      </c>
      <c r="V14" t="n">
        <v>0.87</v>
      </c>
      <c r="W14" t="n">
        <v>12.31</v>
      </c>
      <c r="X14" t="n">
        <v>1.1</v>
      </c>
      <c r="Y14" t="n">
        <v>1</v>
      </c>
      <c r="Z14" t="n">
        <v>10</v>
      </c>
      <c r="AA14" t="n">
        <v>591.8843241113397</v>
      </c>
      <c r="AB14" t="n">
        <v>842.2090278637656</v>
      </c>
      <c r="AC14" t="n">
        <v>763.3156922792447</v>
      </c>
      <c r="AD14" t="n">
        <v>591884.3241113396</v>
      </c>
      <c r="AE14" t="n">
        <v>842209.0278637656</v>
      </c>
      <c r="AF14" t="n">
        <v>5.507318806867892e-06</v>
      </c>
      <c r="AG14" t="n">
        <v>1.9475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2.1493</v>
      </c>
      <c r="E15" t="n">
        <v>46.53</v>
      </c>
      <c r="F15" t="n">
        <v>43.21</v>
      </c>
      <c r="G15" t="n">
        <v>92.58</v>
      </c>
      <c r="H15" t="n">
        <v>1.33</v>
      </c>
      <c r="I15" t="n">
        <v>28</v>
      </c>
      <c r="J15" t="n">
        <v>187.14</v>
      </c>
      <c r="K15" t="n">
        <v>51.39</v>
      </c>
      <c r="L15" t="n">
        <v>14</v>
      </c>
      <c r="M15" t="n">
        <v>26</v>
      </c>
      <c r="N15" t="n">
        <v>36.75</v>
      </c>
      <c r="O15" t="n">
        <v>23314.98</v>
      </c>
      <c r="P15" t="n">
        <v>526.0700000000001</v>
      </c>
      <c r="Q15" t="n">
        <v>796.45</v>
      </c>
      <c r="R15" t="n">
        <v>144.39</v>
      </c>
      <c r="S15" t="n">
        <v>102.58</v>
      </c>
      <c r="T15" t="n">
        <v>16779.03</v>
      </c>
      <c r="U15" t="n">
        <v>0.71</v>
      </c>
      <c r="V15" t="n">
        <v>0.87</v>
      </c>
      <c r="W15" t="n">
        <v>12.32</v>
      </c>
      <c r="X15" t="n">
        <v>0.99</v>
      </c>
      <c r="Y15" t="n">
        <v>1</v>
      </c>
      <c r="Z15" t="n">
        <v>10</v>
      </c>
      <c r="AA15" t="n">
        <v>586.2648491227196</v>
      </c>
      <c r="AB15" t="n">
        <v>834.2129171805232</v>
      </c>
      <c r="AC15" t="n">
        <v>756.0686116142438</v>
      </c>
      <c r="AD15" t="n">
        <v>586264.8491227196</v>
      </c>
      <c r="AE15" t="n">
        <v>834212.9171805232</v>
      </c>
      <c r="AF15" t="n">
        <v>5.532545132788577e-06</v>
      </c>
      <c r="AG15" t="n">
        <v>1.93875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2.1555</v>
      </c>
      <c r="E16" t="n">
        <v>46.39</v>
      </c>
      <c r="F16" t="n">
        <v>43.14</v>
      </c>
      <c r="G16" t="n">
        <v>99.55</v>
      </c>
      <c r="H16" t="n">
        <v>1.41</v>
      </c>
      <c r="I16" t="n">
        <v>26</v>
      </c>
      <c r="J16" t="n">
        <v>188.66</v>
      </c>
      <c r="K16" t="n">
        <v>51.39</v>
      </c>
      <c r="L16" t="n">
        <v>15</v>
      </c>
      <c r="M16" t="n">
        <v>24</v>
      </c>
      <c r="N16" t="n">
        <v>37.27</v>
      </c>
      <c r="O16" t="n">
        <v>23502.4</v>
      </c>
      <c r="P16" t="n">
        <v>522.39</v>
      </c>
      <c r="Q16" t="n">
        <v>796.42</v>
      </c>
      <c r="R16" t="n">
        <v>142.13</v>
      </c>
      <c r="S16" t="n">
        <v>102.58</v>
      </c>
      <c r="T16" t="n">
        <v>15658.65</v>
      </c>
      <c r="U16" t="n">
        <v>0.72</v>
      </c>
      <c r="V16" t="n">
        <v>0.87</v>
      </c>
      <c r="W16" t="n">
        <v>12.32</v>
      </c>
      <c r="X16" t="n">
        <v>0.93</v>
      </c>
      <c r="Y16" t="n">
        <v>1</v>
      </c>
      <c r="Z16" t="n">
        <v>10</v>
      </c>
      <c r="AA16" t="n">
        <v>581.6958787139866</v>
      </c>
      <c r="AB16" t="n">
        <v>827.7115993224182</v>
      </c>
      <c r="AC16" t="n">
        <v>750.176300112699</v>
      </c>
      <c r="AD16" t="n">
        <v>581695.8787139866</v>
      </c>
      <c r="AE16" t="n">
        <v>827711.5993224182</v>
      </c>
      <c r="AF16" t="n">
        <v>5.548504645105745e-06</v>
      </c>
      <c r="AG16" t="n">
        <v>1.932916666666667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2.1587</v>
      </c>
      <c r="E17" t="n">
        <v>46.32</v>
      </c>
      <c r="F17" t="n">
        <v>43.1</v>
      </c>
      <c r="G17" t="n">
        <v>103.45</v>
      </c>
      <c r="H17" t="n">
        <v>1.49</v>
      </c>
      <c r="I17" t="n">
        <v>25</v>
      </c>
      <c r="J17" t="n">
        <v>190.19</v>
      </c>
      <c r="K17" t="n">
        <v>51.39</v>
      </c>
      <c r="L17" t="n">
        <v>16</v>
      </c>
      <c r="M17" t="n">
        <v>23</v>
      </c>
      <c r="N17" t="n">
        <v>37.79</v>
      </c>
      <c r="O17" t="n">
        <v>23690.52</v>
      </c>
      <c r="P17" t="n">
        <v>520.8200000000001</v>
      </c>
      <c r="Q17" t="n">
        <v>796.37</v>
      </c>
      <c r="R17" t="n">
        <v>141.07</v>
      </c>
      <c r="S17" t="n">
        <v>102.58</v>
      </c>
      <c r="T17" t="n">
        <v>15130.63</v>
      </c>
      <c r="U17" t="n">
        <v>0.73</v>
      </c>
      <c r="V17" t="n">
        <v>0.87</v>
      </c>
      <c r="W17" t="n">
        <v>12.31</v>
      </c>
      <c r="X17" t="n">
        <v>0.89</v>
      </c>
      <c r="Y17" t="n">
        <v>1</v>
      </c>
      <c r="Z17" t="n">
        <v>10</v>
      </c>
      <c r="AA17" t="n">
        <v>579.5604080307481</v>
      </c>
      <c r="AB17" t="n">
        <v>824.672977390908</v>
      </c>
      <c r="AC17" t="n">
        <v>747.4223189435479</v>
      </c>
      <c r="AD17" t="n">
        <v>579560.4080307481</v>
      </c>
      <c r="AE17" t="n">
        <v>824672.9773909081</v>
      </c>
      <c r="AF17" t="n">
        <v>5.556741812753316e-06</v>
      </c>
      <c r="AG17" t="n">
        <v>1.93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2.1654</v>
      </c>
      <c r="E18" t="n">
        <v>46.18</v>
      </c>
      <c r="F18" t="n">
        <v>43.03</v>
      </c>
      <c r="G18" t="n">
        <v>112.25</v>
      </c>
      <c r="H18" t="n">
        <v>1.57</v>
      </c>
      <c r="I18" t="n">
        <v>23</v>
      </c>
      <c r="J18" t="n">
        <v>191.72</v>
      </c>
      <c r="K18" t="n">
        <v>51.39</v>
      </c>
      <c r="L18" t="n">
        <v>17</v>
      </c>
      <c r="M18" t="n">
        <v>21</v>
      </c>
      <c r="N18" t="n">
        <v>38.33</v>
      </c>
      <c r="O18" t="n">
        <v>23879.37</v>
      </c>
      <c r="P18" t="n">
        <v>517.24</v>
      </c>
      <c r="Q18" t="n">
        <v>796.41</v>
      </c>
      <c r="R18" t="n">
        <v>138.35</v>
      </c>
      <c r="S18" t="n">
        <v>102.58</v>
      </c>
      <c r="T18" t="n">
        <v>13782.72</v>
      </c>
      <c r="U18" t="n">
        <v>0.74</v>
      </c>
      <c r="V18" t="n">
        <v>0.87</v>
      </c>
      <c r="W18" t="n">
        <v>12.31</v>
      </c>
      <c r="X18" t="n">
        <v>0.8100000000000001</v>
      </c>
      <c r="Y18" t="n">
        <v>1</v>
      </c>
      <c r="Z18" t="n">
        <v>10</v>
      </c>
      <c r="AA18" t="n">
        <v>574.9713977599324</v>
      </c>
      <c r="AB18" t="n">
        <v>818.1431442434542</v>
      </c>
      <c r="AC18" t="n">
        <v>741.5041633022349</v>
      </c>
      <c r="AD18" t="n">
        <v>574971.3977599324</v>
      </c>
      <c r="AE18" t="n">
        <v>818143.1442434542</v>
      </c>
      <c r="AF18" t="n">
        <v>5.573988382515416e-06</v>
      </c>
      <c r="AG18" t="n">
        <v>1.924166666666667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2.1683</v>
      </c>
      <c r="E19" t="n">
        <v>46.12</v>
      </c>
      <c r="F19" t="n">
        <v>43</v>
      </c>
      <c r="G19" t="n">
        <v>117.27</v>
      </c>
      <c r="H19" t="n">
        <v>1.65</v>
      </c>
      <c r="I19" t="n">
        <v>22</v>
      </c>
      <c r="J19" t="n">
        <v>193.26</v>
      </c>
      <c r="K19" t="n">
        <v>51.39</v>
      </c>
      <c r="L19" t="n">
        <v>18</v>
      </c>
      <c r="M19" t="n">
        <v>20</v>
      </c>
      <c r="N19" t="n">
        <v>38.86</v>
      </c>
      <c r="O19" t="n">
        <v>24068.93</v>
      </c>
      <c r="P19" t="n">
        <v>514.88</v>
      </c>
      <c r="Q19" t="n">
        <v>796.39</v>
      </c>
      <c r="R19" t="n">
        <v>137.74</v>
      </c>
      <c r="S19" t="n">
        <v>102.58</v>
      </c>
      <c r="T19" t="n">
        <v>13483.62</v>
      </c>
      <c r="U19" t="n">
        <v>0.74</v>
      </c>
      <c r="V19" t="n">
        <v>0.87</v>
      </c>
      <c r="W19" t="n">
        <v>12.3</v>
      </c>
      <c r="X19" t="n">
        <v>0.79</v>
      </c>
      <c r="Y19" t="n">
        <v>1</v>
      </c>
      <c r="Z19" t="n">
        <v>10</v>
      </c>
      <c r="AA19" t="n">
        <v>572.4338137261258</v>
      </c>
      <c r="AB19" t="n">
        <v>814.5323437961815</v>
      </c>
      <c r="AC19" t="n">
        <v>738.2316020354874</v>
      </c>
      <c r="AD19" t="n">
        <v>572433.8137261258</v>
      </c>
      <c r="AE19" t="n">
        <v>814532.3437961815</v>
      </c>
      <c r="AF19" t="n">
        <v>5.581453315696027e-06</v>
      </c>
      <c r="AG19" t="n">
        <v>1.921666666666667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2.1713</v>
      </c>
      <c r="E20" t="n">
        <v>46.05</v>
      </c>
      <c r="F20" t="n">
        <v>42.97</v>
      </c>
      <c r="G20" t="n">
        <v>122.77</v>
      </c>
      <c r="H20" t="n">
        <v>1.73</v>
      </c>
      <c r="I20" t="n">
        <v>21</v>
      </c>
      <c r="J20" t="n">
        <v>194.8</v>
      </c>
      <c r="K20" t="n">
        <v>51.39</v>
      </c>
      <c r="L20" t="n">
        <v>19</v>
      </c>
      <c r="M20" t="n">
        <v>19</v>
      </c>
      <c r="N20" t="n">
        <v>39.41</v>
      </c>
      <c r="O20" t="n">
        <v>24259.23</v>
      </c>
      <c r="P20" t="n">
        <v>512.55</v>
      </c>
      <c r="Q20" t="n">
        <v>796.34</v>
      </c>
      <c r="R20" t="n">
        <v>136.64</v>
      </c>
      <c r="S20" t="n">
        <v>102.58</v>
      </c>
      <c r="T20" t="n">
        <v>12937.29</v>
      </c>
      <c r="U20" t="n">
        <v>0.75</v>
      </c>
      <c r="V20" t="n">
        <v>0.88</v>
      </c>
      <c r="W20" t="n">
        <v>12.31</v>
      </c>
      <c r="X20" t="n">
        <v>0.76</v>
      </c>
      <c r="Y20" t="n">
        <v>1</v>
      </c>
      <c r="Z20" t="n">
        <v>10</v>
      </c>
      <c r="AA20" t="n">
        <v>569.8941950232222</v>
      </c>
      <c r="AB20" t="n">
        <v>810.9186481604198</v>
      </c>
      <c r="AC20" t="n">
        <v>734.9564167849865</v>
      </c>
      <c r="AD20" t="n">
        <v>569894.1950232222</v>
      </c>
      <c r="AE20" t="n">
        <v>810918.6481604198</v>
      </c>
      <c r="AF20" t="n">
        <v>5.589175660365624e-06</v>
      </c>
      <c r="AG20" t="n">
        <v>1.91875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2.1757</v>
      </c>
      <c r="E21" t="n">
        <v>45.96</v>
      </c>
      <c r="F21" t="n">
        <v>42.91</v>
      </c>
      <c r="G21" t="n">
        <v>128.74</v>
      </c>
      <c r="H21" t="n">
        <v>1.81</v>
      </c>
      <c r="I21" t="n">
        <v>20</v>
      </c>
      <c r="J21" t="n">
        <v>196.35</v>
      </c>
      <c r="K21" t="n">
        <v>51.39</v>
      </c>
      <c r="L21" t="n">
        <v>20</v>
      </c>
      <c r="M21" t="n">
        <v>18</v>
      </c>
      <c r="N21" t="n">
        <v>39.96</v>
      </c>
      <c r="O21" t="n">
        <v>24450.27</v>
      </c>
      <c r="P21" t="n">
        <v>509.4</v>
      </c>
      <c r="Q21" t="n">
        <v>796.37</v>
      </c>
      <c r="R21" t="n">
        <v>134.8</v>
      </c>
      <c r="S21" t="n">
        <v>102.58</v>
      </c>
      <c r="T21" t="n">
        <v>12024.06</v>
      </c>
      <c r="U21" t="n">
        <v>0.76</v>
      </c>
      <c r="V21" t="n">
        <v>0.88</v>
      </c>
      <c r="W21" t="n">
        <v>12.3</v>
      </c>
      <c r="X21" t="n">
        <v>0.7</v>
      </c>
      <c r="Y21" t="n">
        <v>1</v>
      </c>
      <c r="Z21" t="n">
        <v>10</v>
      </c>
      <c r="AA21" t="n">
        <v>566.2996594489667</v>
      </c>
      <c r="AB21" t="n">
        <v>805.8038813245843</v>
      </c>
      <c r="AC21" t="n">
        <v>730.3207721184299</v>
      </c>
      <c r="AD21" t="n">
        <v>566299.6594489667</v>
      </c>
      <c r="AE21" t="n">
        <v>805803.8813245842</v>
      </c>
      <c r="AF21" t="n">
        <v>5.600501765881034e-06</v>
      </c>
      <c r="AG21" t="n">
        <v>1.915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2.179</v>
      </c>
      <c r="E22" t="n">
        <v>45.89</v>
      </c>
      <c r="F22" t="n">
        <v>42.88</v>
      </c>
      <c r="G22" t="n">
        <v>135.4</v>
      </c>
      <c r="H22" t="n">
        <v>1.88</v>
      </c>
      <c r="I22" t="n">
        <v>19</v>
      </c>
      <c r="J22" t="n">
        <v>197.9</v>
      </c>
      <c r="K22" t="n">
        <v>51.39</v>
      </c>
      <c r="L22" t="n">
        <v>21</v>
      </c>
      <c r="M22" t="n">
        <v>17</v>
      </c>
      <c r="N22" t="n">
        <v>40.51</v>
      </c>
      <c r="O22" t="n">
        <v>24642.07</v>
      </c>
      <c r="P22" t="n">
        <v>505.42</v>
      </c>
      <c r="Q22" t="n">
        <v>796.33</v>
      </c>
      <c r="R22" t="n">
        <v>133.55</v>
      </c>
      <c r="S22" t="n">
        <v>102.58</v>
      </c>
      <c r="T22" t="n">
        <v>11404.15</v>
      </c>
      <c r="U22" t="n">
        <v>0.77</v>
      </c>
      <c r="V22" t="n">
        <v>0.88</v>
      </c>
      <c r="W22" t="n">
        <v>12.3</v>
      </c>
      <c r="X22" t="n">
        <v>0.66</v>
      </c>
      <c r="Y22" t="n">
        <v>1</v>
      </c>
      <c r="Z22" t="n">
        <v>10</v>
      </c>
      <c r="AA22" t="n">
        <v>562.5644437258619</v>
      </c>
      <c r="AB22" t="n">
        <v>800.4889367064098</v>
      </c>
      <c r="AC22" t="n">
        <v>725.5037011818498</v>
      </c>
      <c r="AD22" t="n">
        <v>562564.443725862</v>
      </c>
      <c r="AE22" t="n">
        <v>800488.9367064098</v>
      </c>
      <c r="AF22" t="n">
        <v>5.608996345017591e-06</v>
      </c>
      <c r="AG22" t="n">
        <v>1.912083333333333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2.182</v>
      </c>
      <c r="E23" t="n">
        <v>45.83</v>
      </c>
      <c r="F23" t="n">
        <v>42.85</v>
      </c>
      <c r="G23" t="n">
        <v>142.82</v>
      </c>
      <c r="H23" t="n">
        <v>1.96</v>
      </c>
      <c r="I23" t="n">
        <v>18</v>
      </c>
      <c r="J23" t="n">
        <v>199.46</v>
      </c>
      <c r="K23" t="n">
        <v>51.39</v>
      </c>
      <c r="L23" t="n">
        <v>22</v>
      </c>
      <c r="M23" t="n">
        <v>16</v>
      </c>
      <c r="N23" t="n">
        <v>41.07</v>
      </c>
      <c r="O23" t="n">
        <v>24834.62</v>
      </c>
      <c r="P23" t="n">
        <v>505.23</v>
      </c>
      <c r="Q23" t="n">
        <v>796.35</v>
      </c>
      <c r="R23" t="n">
        <v>132.56</v>
      </c>
      <c r="S23" t="n">
        <v>102.58</v>
      </c>
      <c r="T23" t="n">
        <v>10911.8</v>
      </c>
      <c r="U23" t="n">
        <v>0.77</v>
      </c>
      <c r="V23" t="n">
        <v>0.88</v>
      </c>
      <c r="W23" t="n">
        <v>12.3</v>
      </c>
      <c r="X23" t="n">
        <v>0.63</v>
      </c>
      <c r="Y23" t="n">
        <v>1</v>
      </c>
      <c r="Z23" t="n">
        <v>10</v>
      </c>
      <c r="AA23" t="n">
        <v>561.5283404780786</v>
      </c>
      <c r="AB23" t="n">
        <v>799.0146359460502</v>
      </c>
      <c r="AC23" t="n">
        <v>724.1675045034837</v>
      </c>
      <c r="AD23" t="n">
        <v>561528.3404780786</v>
      </c>
      <c r="AE23" t="n">
        <v>799014.6359460503</v>
      </c>
      <c r="AF23" t="n">
        <v>5.616718689687189e-06</v>
      </c>
      <c r="AG23" t="n">
        <v>1.909583333333333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2.1853</v>
      </c>
      <c r="E24" t="n">
        <v>45.76</v>
      </c>
      <c r="F24" t="n">
        <v>42.81</v>
      </c>
      <c r="G24" t="n">
        <v>151.1</v>
      </c>
      <c r="H24" t="n">
        <v>2.03</v>
      </c>
      <c r="I24" t="n">
        <v>17</v>
      </c>
      <c r="J24" t="n">
        <v>201.03</v>
      </c>
      <c r="K24" t="n">
        <v>51.39</v>
      </c>
      <c r="L24" t="n">
        <v>23</v>
      </c>
      <c r="M24" t="n">
        <v>15</v>
      </c>
      <c r="N24" t="n">
        <v>41.64</v>
      </c>
      <c r="O24" t="n">
        <v>25027.94</v>
      </c>
      <c r="P24" t="n">
        <v>501.31</v>
      </c>
      <c r="Q24" t="n">
        <v>796.4</v>
      </c>
      <c r="R24" t="n">
        <v>131.22</v>
      </c>
      <c r="S24" t="n">
        <v>102.58</v>
      </c>
      <c r="T24" t="n">
        <v>10247.87</v>
      </c>
      <c r="U24" t="n">
        <v>0.78</v>
      </c>
      <c r="V24" t="n">
        <v>0.88</v>
      </c>
      <c r="W24" t="n">
        <v>12.3</v>
      </c>
      <c r="X24" t="n">
        <v>0.6</v>
      </c>
      <c r="Y24" t="n">
        <v>1</v>
      </c>
      <c r="Z24" t="n">
        <v>10</v>
      </c>
      <c r="AA24" t="n">
        <v>557.807232441961</v>
      </c>
      <c r="AB24" t="n">
        <v>793.7197655566716</v>
      </c>
      <c r="AC24" t="n">
        <v>719.3686273565015</v>
      </c>
      <c r="AD24" t="n">
        <v>557807.232441961</v>
      </c>
      <c r="AE24" t="n">
        <v>793719.7655566717</v>
      </c>
      <c r="AF24" t="n">
        <v>5.625213268823745e-06</v>
      </c>
      <c r="AG24" t="n">
        <v>1.906666666666667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2.1889</v>
      </c>
      <c r="E25" t="n">
        <v>45.68</v>
      </c>
      <c r="F25" t="n">
        <v>42.77</v>
      </c>
      <c r="G25" t="n">
        <v>160.39</v>
      </c>
      <c r="H25" t="n">
        <v>2.1</v>
      </c>
      <c r="I25" t="n">
        <v>16</v>
      </c>
      <c r="J25" t="n">
        <v>202.61</v>
      </c>
      <c r="K25" t="n">
        <v>51.39</v>
      </c>
      <c r="L25" t="n">
        <v>24</v>
      </c>
      <c r="M25" t="n">
        <v>14</v>
      </c>
      <c r="N25" t="n">
        <v>42.21</v>
      </c>
      <c r="O25" t="n">
        <v>25222.04</v>
      </c>
      <c r="P25" t="n">
        <v>497.5</v>
      </c>
      <c r="Q25" t="n">
        <v>796.34</v>
      </c>
      <c r="R25" t="n">
        <v>129.85</v>
      </c>
      <c r="S25" t="n">
        <v>102.58</v>
      </c>
      <c r="T25" t="n">
        <v>9565.23</v>
      </c>
      <c r="U25" t="n">
        <v>0.79</v>
      </c>
      <c r="V25" t="n">
        <v>0.88</v>
      </c>
      <c r="W25" t="n">
        <v>12.3</v>
      </c>
      <c r="X25" t="n">
        <v>0.5600000000000001</v>
      </c>
      <c r="Y25" t="n">
        <v>1</v>
      </c>
      <c r="Z25" t="n">
        <v>10</v>
      </c>
      <c r="AA25" t="n">
        <v>554.0954362956415</v>
      </c>
      <c r="AB25" t="n">
        <v>788.4381453199577</v>
      </c>
      <c r="AC25" t="n">
        <v>714.5817591634958</v>
      </c>
      <c r="AD25" t="n">
        <v>554095.4362956416</v>
      </c>
      <c r="AE25" t="n">
        <v>788438.1453199578</v>
      </c>
      <c r="AF25" t="n">
        <v>5.634480082427262e-06</v>
      </c>
      <c r="AG25" t="n">
        <v>1.903333333333333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2.1889</v>
      </c>
      <c r="E26" t="n">
        <v>45.68</v>
      </c>
      <c r="F26" t="n">
        <v>42.77</v>
      </c>
      <c r="G26" t="n">
        <v>160.39</v>
      </c>
      <c r="H26" t="n">
        <v>2.17</v>
      </c>
      <c r="I26" t="n">
        <v>16</v>
      </c>
      <c r="J26" t="n">
        <v>204.19</v>
      </c>
      <c r="K26" t="n">
        <v>51.39</v>
      </c>
      <c r="L26" t="n">
        <v>25</v>
      </c>
      <c r="M26" t="n">
        <v>14</v>
      </c>
      <c r="N26" t="n">
        <v>42.79</v>
      </c>
      <c r="O26" t="n">
        <v>25417.05</v>
      </c>
      <c r="P26" t="n">
        <v>495.58</v>
      </c>
      <c r="Q26" t="n">
        <v>796.37</v>
      </c>
      <c r="R26" t="n">
        <v>130.14</v>
      </c>
      <c r="S26" t="n">
        <v>102.58</v>
      </c>
      <c r="T26" t="n">
        <v>9710.51</v>
      </c>
      <c r="U26" t="n">
        <v>0.79</v>
      </c>
      <c r="V26" t="n">
        <v>0.88</v>
      </c>
      <c r="W26" t="n">
        <v>12.29</v>
      </c>
      <c r="X26" t="n">
        <v>0.5600000000000001</v>
      </c>
      <c r="Y26" t="n">
        <v>1</v>
      </c>
      <c r="Z26" t="n">
        <v>10</v>
      </c>
      <c r="AA26" t="n">
        <v>552.7775372675933</v>
      </c>
      <c r="AB26" t="n">
        <v>786.5628693343982</v>
      </c>
      <c r="AC26" t="n">
        <v>712.8821483308229</v>
      </c>
      <c r="AD26" t="n">
        <v>552777.5372675933</v>
      </c>
      <c r="AE26" t="n">
        <v>786562.8693343982</v>
      </c>
      <c r="AF26" t="n">
        <v>5.634480082427262e-06</v>
      </c>
      <c r="AG26" t="n">
        <v>1.903333333333333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2.1919</v>
      </c>
      <c r="E27" t="n">
        <v>45.62</v>
      </c>
      <c r="F27" t="n">
        <v>42.74</v>
      </c>
      <c r="G27" t="n">
        <v>170.97</v>
      </c>
      <c r="H27" t="n">
        <v>2.24</v>
      </c>
      <c r="I27" t="n">
        <v>15</v>
      </c>
      <c r="J27" t="n">
        <v>205.77</v>
      </c>
      <c r="K27" t="n">
        <v>51.39</v>
      </c>
      <c r="L27" t="n">
        <v>26</v>
      </c>
      <c r="M27" t="n">
        <v>13</v>
      </c>
      <c r="N27" t="n">
        <v>43.38</v>
      </c>
      <c r="O27" t="n">
        <v>25612.75</v>
      </c>
      <c r="P27" t="n">
        <v>494.44</v>
      </c>
      <c r="Q27" t="n">
        <v>796.33</v>
      </c>
      <c r="R27" t="n">
        <v>129.04</v>
      </c>
      <c r="S27" t="n">
        <v>102.58</v>
      </c>
      <c r="T27" t="n">
        <v>9168.950000000001</v>
      </c>
      <c r="U27" t="n">
        <v>0.79</v>
      </c>
      <c r="V27" t="n">
        <v>0.88</v>
      </c>
      <c r="W27" t="n">
        <v>12.29</v>
      </c>
      <c r="X27" t="n">
        <v>0.53</v>
      </c>
      <c r="Y27" t="n">
        <v>1</v>
      </c>
      <c r="Z27" t="n">
        <v>10</v>
      </c>
      <c r="AA27" t="n">
        <v>551.1080803471209</v>
      </c>
      <c r="AB27" t="n">
        <v>784.1873516314033</v>
      </c>
      <c r="AC27" t="n">
        <v>710.7291555701278</v>
      </c>
      <c r="AD27" t="n">
        <v>551108.0803471209</v>
      </c>
      <c r="AE27" t="n">
        <v>784187.3516314033</v>
      </c>
      <c r="AF27" t="n">
        <v>5.64220242709686e-06</v>
      </c>
      <c r="AG27" t="n">
        <v>1.900833333333333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2.1966</v>
      </c>
      <c r="E28" t="n">
        <v>45.52</v>
      </c>
      <c r="F28" t="n">
        <v>42.68</v>
      </c>
      <c r="G28" t="n">
        <v>182.9</v>
      </c>
      <c r="H28" t="n">
        <v>2.31</v>
      </c>
      <c r="I28" t="n">
        <v>14</v>
      </c>
      <c r="J28" t="n">
        <v>207.37</v>
      </c>
      <c r="K28" t="n">
        <v>51.39</v>
      </c>
      <c r="L28" t="n">
        <v>27</v>
      </c>
      <c r="M28" t="n">
        <v>12</v>
      </c>
      <c r="N28" t="n">
        <v>43.97</v>
      </c>
      <c r="O28" t="n">
        <v>25809.25</v>
      </c>
      <c r="P28" t="n">
        <v>488.9</v>
      </c>
      <c r="Q28" t="n">
        <v>796.34</v>
      </c>
      <c r="R28" t="n">
        <v>126.88</v>
      </c>
      <c r="S28" t="n">
        <v>102.58</v>
      </c>
      <c r="T28" t="n">
        <v>8092.88</v>
      </c>
      <c r="U28" t="n">
        <v>0.8100000000000001</v>
      </c>
      <c r="V28" t="n">
        <v>0.88</v>
      </c>
      <c r="W28" t="n">
        <v>12.29</v>
      </c>
      <c r="X28" t="n">
        <v>0.47</v>
      </c>
      <c r="Y28" t="n">
        <v>1</v>
      </c>
      <c r="Z28" t="n">
        <v>10</v>
      </c>
      <c r="AA28" t="n">
        <v>545.8732279540686</v>
      </c>
      <c r="AB28" t="n">
        <v>776.7385313714949</v>
      </c>
      <c r="AC28" t="n">
        <v>703.9780982847674</v>
      </c>
      <c r="AD28" t="n">
        <v>545873.2279540686</v>
      </c>
      <c r="AE28" t="n">
        <v>776738.5313714949</v>
      </c>
      <c r="AF28" t="n">
        <v>5.65430076707923e-06</v>
      </c>
      <c r="AG28" t="n">
        <v>1.896666666666667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2.1961</v>
      </c>
      <c r="E29" t="n">
        <v>45.53</v>
      </c>
      <c r="F29" t="n">
        <v>42.69</v>
      </c>
      <c r="G29" t="n">
        <v>182.95</v>
      </c>
      <c r="H29" t="n">
        <v>2.38</v>
      </c>
      <c r="I29" t="n">
        <v>14</v>
      </c>
      <c r="J29" t="n">
        <v>208.97</v>
      </c>
      <c r="K29" t="n">
        <v>51.39</v>
      </c>
      <c r="L29" t="n">
        <v>28</v>
      </c>
      <c r="M29" t="n">
        <v>12</v>
      </c>
      <c r="N29" t="n">
        <v>44.57</v>
      </c>
      <c r="O29" t="n">
        <v>26006.56</v>
      </c>
      <c r="P29" t="n">
        <v>489.63</v>
      </c>
      <c r="Q29" t="n">
        <v>796.35</v>
      </c>
      <c r="R29" t="n">
        <v>127.27</v>
      </c>
      <c r="S29" t="n">
        <v>102.58</v>
      </c>
      <c r="T29" t="n">
        <v>8289.52</v>
      </c>
      <c r="U29" t="n">
        <v>0.8100000000000001</v>
      </c>
      <c r="V29" t="n">
        <v>0.88</v>
      </c>
      <c r="W29" t="n">
        <v>12.29</v>
      </c>
      <c r="X29" t="n">
        <v>0.47</v>
      </c>
      <c r="Y29" t="n">
        <v>1</v>
      </c>
      <c r="Z29" t="n">
        <v>10</v>
      </c>
      <c r="AA29" t="n">
        <v>546.5411984634026</v>
      </c>
      <c r="AB29" t="n">
        <v>777.6890055949043</v>
      </c>
      <c r="AC29" t="n">
        <v>704.8395375068991</v>
      </c>
      <c r="AD29" t="n">
        <v>546541.1984634026</v>
      </c>
      <c r="AE29" t="n">
        <v>777689.0055949043</v>
      </c>
      <c r="AF29" t="n">
        <v>5.653013709634297e-06</v>
      </c>
      <c r="AG29" t="n">
        <v>1.897083333333333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2.1999</v>
      </c>
      <c r="E30" t="n">
        <v>45.46</v>
      </c>
      <c r="F30" t="n">
        <v>42.64</v>
      </c>
      <c r="G30" t="n">
        <v>196.82</v>
      </c>
      <c r="H30" t="n">
        <v>2.45</v>
      </c>
      <c r="I30" t="n">
        <v>13</v>
      </c>
      <c r="J30" t="n">
        <v>210.57</v>
      </c>
      <c r="K30" t="n">
        <v>51.39</v>
      </c>
      <c r="L30" t="n">
        <v>29</v>
      </c>
      <c r="M30" t="n">
        <v>11</v>
      </c>
      <c r="N30" t="n">
        <v>45.18</v>
      </c>
      <c r="O30" t="n">
        <v>26204.71</v>
      </c>
      <c r="P30" t="n">
        <v>483.44</v>
      </c>
      <c r="Q30" t="n">
        <v>796.41</v>
      </c>
      <c r="R30" t="n">
        <v>125.55</v>
      </c>
      <c r="S30" t="n">
        <v>102.58</v>
      </c>
      <c r="T30" t="n">
        <v>7433.66</v>
      </c>
      <c r="U30" t="n">
        <v>0.82</v>
      </c>
      <c r="V30" t="n">
        <v>0.88</v>
      </c>
      <c r="W30" t="n">
        <v>12.3</v>
      </c>
      <c r="X30" t="n">
        <v>0.43</v>
      </c>
      <c r="Y30" t="n">
        <v>1</v>
      </c>
      <c r="Z30" t="n">
        <v>10</v>
      </c>
      <c r="AA30" t="n">
        <v>541.152345410919</v>
      </c>
      <c r="AB30" t="n">
        <v>770.0210534195411</v>
      </c>
      <c r="AC30" t="n">
        <v>697.8898753334272</v>
      </c>
      <c r="AD30" t="n">
        <v>541152.345410919</v>
      </c>
      <c r="AE30" t="n">
        <v>770021.0534195411</v>
      </c>
      <c r="AF30" t="n">
        <v>5.662795346215787e-06</v>
      </c>
      <c r="AG30" t="n">
        <v>1.894166666666667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2.1989</v>
      </c>
      <c r="E31" t="n">
        <v>45.48</v>
      </c>
      <c r="F31" t="n">
        <v>42.66</v>
      </c>
      <c r="G31" t="n">
        <v>196.91</v>
      </c>
      <c r="H31" t="n">
        <v>2.51</v>
      </c>
      <c r="I31" t="n">
        <v>13</v>
      </c>
      <c r="J31" t="n">
        <v>212.19</v>
      </c>
      <c r="K31" t="n">
        <v>51.39</v>
      </c>
      <c r="L31" t="n">
        <v>30</v>
      </c>
      <c r="M31" t="n">
        <v>11</v>
      </c>
      <c r="N31" t="n">
        <v>45.79</v>
      </c>
      <c r="O31" t="n">
        <v>26403.69</v>
      </c>
      <c r="P31" t="n">
        <v>486.36</v>
      </c>
      <c r="Q31" t="n">
        <v>796.36</v>
      </c>
      <c r="R31" t="n">
        <v>126.45</v>
      </c>
      <c r="S31" t="n">
        <v>102.58</v>
      </c>
      <c r="T31" t="n">
        <v>7884.24</v>
      </c>
      <c r="U31" t="n">
        <v>0.8100000000000001</v>
      </c>
      <c r="V31" t="n">
        <v>0.88</v>
      </c>
      <c r="W31" t="n">
        <v>12.29</v>
      </c>
      <c r="X31" t="n">
        <v>0.45</v>
      </c>
      <c r="Y31" t="n">
        <v>1</v>
      </c>
      <c r="Z31" t="n">
        <v>10</v>
      </c>
      <c r="AA31" t="n">
        <v>543.4820554782546</v>
      </c>
      <c r="AB31" t="n">
        <v>773.3360640915351</v>
      </c>
      <c r="AC31" t="n">
        <v>700.8943547230917</v>
      </c>
      <c r="AD31" t="n">
        <v>543482.0554782546</v>
      </c>
      <c r="AE31" t="n">
        <v>773336.0640915352</v>
      </c>
      <c r="AF31" t="n">
        <v>5.660221231325921e-06</v>
      </c>
      <c r="AG31" t="n">
        <v>1.895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2.1979</v>
      </c>
      <c r="E32" t="n">
        <v>45.5</v>
      </c>
      <c r="F32" t="n">
        <v>42.68</v>
      </c>
      <c r="G32" t="n">
        <v>197</v>
      </c>
      <c r="H32" t="n">
        <v>2.58</v>
      </c>
      <c r="I32" t="n">
        <v>13</v>
      </c>
      <c r="J32" t="n">
        <v>213.81</v>
      </c>
      <c r="K32" t="n">
        <v>51.39</v>
      </c>
      <c r="L32" t="n">
        <v>31</v>
      </c>
      <c r="M32" t="n">
        <v>11</v>
      </c>
      <c r="N32" t="n">
        <v>46.41</v>
      </c>
      <c r="O32" t="n">
        <v>26603.52</v>
      </c>
      <c r="P32" t="n">
        <v>480.58</v>
      </c>
      <c r="Q32" t="n">
        <v>796.39</v>
      </c>
      <c r="R32" t="n">
        <v>127.07</v>
      </c>
      <c r="S32" t="n">
        <v>102.58</v>
      </c>
      <c r="T32" t="n">
        <v>8189.95</v>
      </c>
      <c r="U32" t="n">
        <v>0.8100000000000001</v>
      </c>
      <c r="V32" t="n">
        <v>0.88</v>
      </c>
      <c r="W32" t="n">
        <v>12.29</v>
      </c>
      <c r="X32" t="n">
        <v>0.47</v>
      </c>
      <c r="Y32" t="n">
        <v>1</v>
      </c>
      <c r="Z32" t="n">
        <v>10</v>
      </c>
      <c r="AA32" t="n">
        <v>539.8666009874424</v>
      </c>
      <c r="AB32" t="n">
        <v>768.1915311347547</v>
      </c>
      <c r="AC32" t="n">
        <v>696.231732255937</v>
      </c>
      <c r="AD32" t="n">
        <v>539866.6009874424</v>
      </c>
      <c r="AE32" t="n">
        <v>768191.5311347547</v>
      </c>
      <c r="AF32" t="n">
        <v>5.657647116436055e-06</v>
      </c>
      <c r="AG32" t="n">
        <v>1.895833333333333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2.2027</v>
      </c>
      <c r="E33" t="n">
        <v>45.4</v>
      </c>
      <c r="F33" t="n">
        <v>42.62</v>
      </c>
      <c r="G33" t="n">
        <v>213.09</v>
      </c>
      <c r="H33" t="n">
        <v>2.64</v>
      </c>
      <c r="I33" t="n">
        <v>12</v>
      </c>
      <c r="J33" t="n">
        <v>215.43</v>
      </c>
      <c r="K33" t="n">
        <v>51.39</v>
      </c>
      <c r="L33" t="n">
        <v>32</v>
      </c>
      <c r="M33" t="n">
        <v>10</v>
      </c>
      <c r="N33" t="n">
        <v>47.04</v>
      </c>
      <c r="O33" t="n">
        <v>26804.21</v>
      </c>
      <c r="P33" t="n">
        <v>478.77</v>
      </c>
      <c r="Q33" t="n">
        <v>796.34</v>
      </c>
      <c r="R33" t="n">
        <v>124.96</v>
      </c>
      <c r="S33" t="n">
        <v>102.58</v>
      </c>
      <c r="T33" t="n">
        <v>7144.39</v>
      </c>
      <c r="U33" t="n">
        <v>0.82</v>
      </c>
      <c r="V33" t="n">
        <v>0.88</v>
      </c>
      <c r="W33" t="n">
        <v>12.29</v>
      </c>
      <c r="X33" t="n">
        <v>0.41</v>
      </c>
      <c r="Y33" t="n">
        <v>1</v>
      </c>
      <c r="Z33" t="n">
        <v>10</v>
      </c>
      <c r="AA33" t="n">
        <v>537.1906861866524</v>
      </c>
      <c r="AB33" t="n">
        <v>764.3838959073759</v>
      </c>
      <c r="AC33" t="n">
        <v>692.780774568027</v>
      </c>
      <c r="AD33" t="n">
        <v>537190.6861866524</v>
      </c>
      <c r="AE33" t="n">
        <v>764383.8959073758</v>
      </c>
      <c r="AF33" t="n">
        <v>5.670002867907411e-06</v>
      </c>
      <c r="AG33" t="n">
        <v>1.891666666666667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2.2029</v>
      </c>
      <c r="E34" t="n">
        <v>45.4</v>
      </c>
      <c r="F34" t="n">
        <v>42.62</v>
      </c>
      <c r="G34" t="n">
        <v>213.08</v>
      </c>
      <c r="H34" t="n">
        <v>2.7</v>
      </c>
      <c r="I34" t="n">
        <v>12</v>
      </c>
      <c r="J34" t="n">
        <v>217.07</v>
      </c>
      <c r="K34" t="n">
        <v>51.39</v>
      </c>
      <c r="L34" t="n">
        <v>33</v>
      </c>
      <c r="M34" t="n">
        <v>10</v>
      </c>
      <c r="N34" t="n">
        <v>47.68</v>
      </c>
      <c r="O34" t="n">
        <v>27005.77</v>
      </c>
      <c r="P34" t="n">
        <v>477.17</v>
      </c>
      <c r="Q34" t="n">
        <v>796.36</v>
      </c>
      <c r="R34" t="n">
        <v>124.92</v>
      </c>
      <c r="S34" t="n">
        <v>102.58</v>
      </c>
      <c r="T34" t="n">
        <v>7124.07</v>
      </c>
      <c r="U34" t="n">
        <v>0.82</v>
      </c>
      <c r="V34" t="n">
        <v>0.88</v>
      </c>
      <c r="W34" t="n">
        <v>12.29</v>
      </c>
      <c r="X34" t="n">
        <v>0.4</v>
      </c>
      <c r="Y34" t="n">
        <v>1</v>
      </c>
      <c r="Z34" t="n">
        <v>10</v>
      </c>
      <c r="AA34" t="n">
        <v>536.0525116601027</v>
      </c>
      <c r="AB34" t="n">
        <v>762.7643550232953</v>
      </c>
      <c r="AC34" t="n">
        <v>691.3129430319035</v>
      </c>
      <c r="AD34" t="n">
        <v>536052.5116601028</v>
      </c>
      <c r="AE34" t="n">
        <v>762764.3550232953</v>
      </c>
      <c r="AF34" t="n">
        <v>5.670517690885384e-06</v>
      </c>
      <c r="AG34" t="n">
        <v>1.891666666666667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2.206</v>
      </c>
      <c r="E35" t="n">
        <v>45.33</v>
      </c>
      <c r="F35" t="n">
        <v>42.59</v>
      </c>
      <c r="G35" t="n">
        <v>232.28</v>
      </c>
      <c r="H35" t="n">
        <v>2.76</v>
      </c>
      <c r="I35" t="n">
        <v>11</v>
      </c>
      <c r="J35" t="n">
        <v>218.71</v>
      </c>
      <c r="K35" t="n">
        <v>51.39</v>
      </c>
      <c r="L35" t="n">
        <v>34</v>
      </c>
      <c r="M35" t="n">
        <v>7</v>
      </c>
      <c r="N35" t="n">
        <v>48.32</v>
      </c>
      <c r="O35" t="n">
        <v>27208.22</v>
      </c>
      <c r="P35" t="n">
        <v>472.61</v>
      </c>
      <c r="Q35" t="n">
        <v>796.39</v>
      </c>
      <c r="R35" t="n">
        <v>123.61</v>
      </c>
      <c r="S35" t="n">
        <v>102.58</v>
      </c>
      <c r="T35" t="n">
        <v>6472.98</v>
      </c>
      <c r="U35" t="n">
        <v>0.83</v>
      </c>
      <c r="V35" t="n">
        <v>0.88</v>
      </c>
      <c r="W35" t="n">
        <v>12.29</v>
      </c>
      <c r="X35" t="n">
        <v>0.37</v>
      </c>
      <c r="Y35" t="n">
        <v>1</v>
      </c>
      <c r="Z35" t="n">
        <v>10</v>
      </c>
      <c r="AA35" t="n">
        <v>532.0592518319327</v>
      </c>
      <c r="AB35" t="n">
        <v>757.0822321136542</v>
      </c>
      <c r="AC35" t="n">
        <v>686.1630889708639</v>
      </c>
      <c r="AD35" t="n">
        <v>532059.2518319327</v>
      </c>
      <c r="AE35" t="n">
        <v>757082.2321136541</v>
      </c>
      <c r="AF35" t="n">
        <v>5.678497447043968e-06</v>
      </c>
      <c r="AG35" t="n">
        <v>1.88875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2.2056</v>
      </c>
      <c r="E36" t="n">
        <v>45.34</v>
      </c>
      <c r="F36" t="n">
        <v>42.59</v>
      </c>
      <c r="G36" t="n">
        <v>232.33</v>
      </c>
      <c r="H36" t="n">
        <v>2.82</v>
      </c>
      <c r="I36" t="n">
        <v>11</v>
      </c>
      <c r="J36" t="n">
        <v>220.36</v>
      </c>
      <c r="K36" t="n">
        <v>51.39</v>
      </c>
      <c r="L36" t="n">
        <v>35</v>
      </c>
      <c r="M36" t="n">
        <v>7</v>
      </c>
      <c r="N36" t="n">
        <v>48.97</v>
      </c>
      <c r="O36" t="n">
        <v>27411.55</v>
      </c>
      <c r="P36" t="n">
        <v>474.16</v>
      </c>
      <c r="Q36" t="n">
        <v>796.39</v>
      </c>
      <c r="R36" t="n">
        <v>123.97</v>
      </c>
      <c r="S36" t="n">
        <v>102.58</v>
      </c>
      <c r="T36" t="n">
        <v>6651.93</v>
      </c>
      <c r="U36" t="n">
        <v>0.83</v>
      </c>
      <c r="V36" t="n">
        <v>0.88</v>
      </c>
      <c r="W36" t="n">
        <v>12.29</v>
      </c>
      <c r="X36" t="n">
        <v>0.38</v>
      </c>
      <c r="Y36" t="n">
        <v>1</v>
      </c>
      <c r="Z36" t="n">
        <v>10</v>
      </c>
      <c r="AA36" t="n">
        <v>533.2121122647555</v>
      </c>
      <c r="AB36" t="n">
        <v>758.7226699911872</v>
      </c>
      <c r="AC36" t="n">
        <v>687.649859989344</v>
      </c>
      <c r="AD36" t="n">
        <v>533212.1122647555</v>
      </c>
      <c r="AE36" t="n">
        <v>758722.6699911872</v>
      </c>
      <c r="AF36" t="n">
        <v>5.677467801088022e-06</v>
      </c>
      <c r="AG36" t="n">
        <v>1.889166666666667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2.2056</v>
      </c>
      <c r="E37" t="n">
        <v>45.34</v>
      </c>
      <c r="F37" t="n">
        <v>42.59</v>
      </c>
      <c r="G37" t="n">
        <v>232.33</v>
      </c>
      <c r="H37" t="n">
        <v>2.88</v>
      </c>
      <c r="I37" t="n">
        <v>11</v>
      </c>
      <c r="J37" t="n">
        <v>222.01</v>
      </c>
      <c r="K37" t="n">
        <v>51.39</v>
      </c>
      <c r="L37" t="n">
        <v>36</v>
      </c>
      <c r="M37" t="n">
        <v>2</v>
      </c>
      <c r="N37" t="n">
        <v>49.62</v>
      </c>
      <c r="O37" t="n">
        <v>27615.8</v>
      </c>
      <c r="P37" t="n">
        <v>474.49</v>
      </c>
      <c r="Q37" t="n">
        <v>796.4</v>
      </c>
      <c r="R37" t="n">
        <v>123.79</v>
      </c>
      <c r="S37" t="n">
        <v>102.58</v>
      </c>
      <c r="T37" t="n">
        <v>6561.84</v>
      </c>
      <c r="U37" t="n">
        <v>0.83</v>
      </c>
      <c r="V37" t="n">
        <v>0.88</v>
      </c>
      <c r="W37" t="n">
        <v>12.3</v>
      </c>
      <c r="X37" t="n">
        <v>0.38</v>
      </c>
      <c r="Y37" t="n">
        <v>1</v>
      </c>
      <c r="Z37" t="n">
        <v>10</v>
      </c>
      <c r="AA37" t="n">
        <v>533.4369110794734</v>
      </c>
      <c r="AB37" t="n">
        <v>759.0425426140898</v>
      </c>
      <c r="AC37" t="n">
        <v>687.9397687703164</v>
      </c>
      <c r="AD37" t="n">
        <v>533436.9110794733</v>
      </c>
      <c r="AE37" t="n">
        <v>759042.5426140898</v>
      </c>
      <c r="AF37" t="n">
        <v>5.677467801088022e-06</v>
      </c>
      <c r="AG37" t="n">
        <v>1.889166666666667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2.2058</v>
      </c>
      <c r="E38" t="n">
        <v>45.33</v>
      </c>
      <c r="F38" t="n">
        <v>42.59</v>
      </c>
      <c r="G38" t="n">
        <v>232.31</v>
      </c>
      <c r="H38" t="n">
        <v>2.94</v>
      </c>
      <c r="I38" t="n">
        <v>11</v>
      </c>
      <c r="J38" t="n">
        <v>223.68</v>
      </c>
      <c r="K38" t="n">
        <v>51.39</v>
      </c>
      <c r="L38" t="n">
        <v>37</v>
      </c>
      <c r="M38" t="n">
        <v>2</v>
      </c>
      <c r="N38" t="n">
        <v>50.29</v>
      </c>
      <c r="O38" t="n">
        <v>27821.09</v>
      </c>
      <c r="P38" t="n">
        <v>476.11</v>
      </c>
      <c r="Q38" t="n">
        <v>796.46</v>
      </c>
      <c r="R38" t="n">
        <v>123.57</v>
      </c>
      <c r="S38" t="n">
        <v>102.58</v>
      </c>
      <c r="T38" t="n">
        <v>6454.18</v>
      </c>
      <c r="U38" t="n">
        <v>0.83</v>
      </c>
      <c r="V38" t="n">
        <v>0.88</v>
      </c>
      <c r="W38" t="n">
        <v>12.3</v>
      </c>
      <c r="X38" t="n">
        <v>0.38</v>
      </c>
      <c r="Y38" t="n">
        <v>1</v>
      </c>
      <c r="Z38" t="n">
        <v>10</v>
      </c>
      <c r="AA38" t="n">
        <v>534.4896462438317</v>
      </c>
      <c r="AB38" t="n">
        <v>760.5405094012713</v>
      </c>
      <c r="AC38" t="n">
        <v>689.2974145771645</v>
      </c>
      <c r="AD38" t="n">
        <v>534489.6462438316</v>
      </c>
      <c r="AE38" t="n">
        <v>760540.5094012712</v>
      </c>
      <c r="AF38" t="n">
        <v>5.677982624065995e-06</v>
      </c>
      <c r="AG38" t="n">
        <v>1.88875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2.2049</v>
      </c>
      <c r="E39" t="n">
        <v>45.35</v>
      </c>
      <c r="F39" t="n">
        <v>42.61</v>
      </c>
      <c r="G39" t="n">
        <v>232.41</v>
      </c>
      <c r="H39" t="n">
        <v>3</v>
      </c>
      <c r="I39" t="n">
        <v>11</v>
      </c>
      <c r="J39" t="n">
        <v>225.35</v>
      </c>
      <c r="K39" t="n">
        <v>51.39</v>
      </c>
      <c r="L39" t="n">
        <v>38</v>
      </c>
      <c r="M39" t="n">
        <v>1</v>
      </c>
      <c r="N39" t="n">
        <v>50.96</v>
      </c>
      <c r="O39" t="n">
        <v>28027.19</v>
      </c>
      <c r="P39" t="n">
        <v>478.68</v>
      </c>
      <c r="Q39" t="n">
        <v>796.41</v>
      </c>
      <c r="R39" t="n">
        <v>124.24</v>
      </c>
      <c r="S39" t="n">
        <v>102.58</v>
      </c>
      <c r="T39" t="n">
        <v>6784.93</v>
      </c>
      <c r="U39" t="n">
        <v>0.83</v>
      </c>
      <c r="V39" t="n">
        <v>0.88</v>
      </c>
      <c r="W39" t="n">
        <v>12.3</v>
      </c>
      <c r="X39" t="n">
        <v>0.4</v>
      </c>
      <c r="Y39" t="n">
        <v>1</v>
      </c>
      <c r="Z39" t="n">
        <v>10</v>
      </c>
      <c r="AA39" t="n">
        <v>536.5482339849109</v>
      </c>
      <c r="AB39" t="n">
        <v>763.469732409145</v>
      </c>
      <c r="AC39" t="n">
        <v>691.9522446895497</v>
      </c>
      <c r="AD39" t="n">
        <v>536548.2339849109</v>
      </c>
      <c r="AE39" t="n">
        <v>763469.732409145</v>
      </c>
      <c r="AF39" t="n">
        <v>5.675665920665115e-06</v>
      </c>
      <c r="AG39" t="n">
        <v>1.889583333333333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2.2048</v>
      </c>
      <c r="E40" t="n">
        <v>45.36</v>
      </c>
      <c r="F40" t="n">
        <v>42.61</v>
      </c>
      <c r="G40" t="n">
        <v>232.42</v>
      </c>
      <c r="H40" t="n">
        <v>3.05</v>
      </c>
      <c r="I40" t="n">
        <v>11</v>
      </c>
      <c r="J40" t="n">
        <v>227.03</v>
      </c>
      <c r="K40" t="n">
        <v>51.39</v>
      </c>
      <c r="L40" t="n">
        <v>39</v>
      </c>
      <c r="M40" t="n">
        <v>0</v>
      </c>
      <c r="N40" t="n">
        <v>51.64</v>
      </c>
      <c r="O40" t="n">
        <v>28234.24</v>
      </c>
      <c r="P40" t="n">
        <v>481.85</v>
      </c>
      <c r="Q40" t="n">
        <v>796.39</v>
      </c>
      <c r="R40" t="n">
        <v>124.19</v>
      </c>
      <c r="S40" t="n">
        <v>102.58</v>
      </c>
      <c r="T40" t="n">
        <v>6763.43</v>
      </c>
      <c r="U40" t="n">
        <v>0.83</v>
      </c>
      <c r="V40" t="n">
        <v>0.88</v>
      </c>
      <c r="W40" t="n">
        <v>12.3</v>
      </c>
      <c r="X40" t="n">
        <v>0.4</v>
      </c>
      <c r="Y40" t="n">
        <v>1</v>
      </c>
      <c r="Z40" t="n">
        <v>10</v>
      </c>
      <c r="AA40" t="n">
        <v>538.7360699924798</v>
      </c>
      <c r="AB40" t="n">
        <v>766.5828664490206</v>
      </c>
      <c r="AC40" t="n">
        <v>694.7737580979649</v>
      </c>
      <c r="AD40" t="n">
        <v>538736.0699924798</v>
      </c>
      <c r="AE40" t="n">
        <v>766582.8664490206</v>
      </c>
      <c r="AF40" t="n">
        <v>5.67540850917613e-06</v>
      </c>
      <c r="AG40" t="n">
        <v>1.89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1.8466</v>
      </c>
      <c r="E2" t="n">
        <v>54.15</v>
      </c>
      <c r="F2" t="n">
        <v>49.92</v>
      </c>
      <c r="G2" t="n">
        <v>14.76</v>
      </c>
      <c r="H2" t="n">
        <v>0.34</v>
      </c>
      <c r="I2" t="n">
        <v>203</v>
      </c>
      <c r="J2" t="n">
        <v>51.33</v>
      </c>
      <c r="K2" t="n">
        <v>24.83</v>
      </c>
      <c r="L2" t="n">
        <v>1</v>
      </c>
      <c r="M2" t="n">
        <v>201</v>
      </c>
      <c r="N2" t="n">
        <v>5.51</v>
      </c>
      <c r="O2" t="n">
        <v>6564.78</v>
      </c>
      <c r="P2" t="n">
        <v>279.76</v>
      </c>
      <c r="Q2" t="n">
        <v>796.84</v>
      </c>
      <c r="R2" t="n">
        <v>367.82</v>
      </c>
      <c r="S2" t="n">
        <v>102.58</v>
      </c>
      <c r="T2" t="n">
        <v>127615.78</v>
      </c>
      <c r="U2" t="n">
        <v>0.28</v>
      </c>
      <c r="V2" t="n">
        <v>0.75</v>
      </c>
      <c r="W2" t="n">
        <v>12.62</v>
      </c>
      <c r="X2" t="n">
        <v>7.7</v>
      </c>
      <c r="Y2" t="n">
        <v>1</v>
      </c>
      <c r="Z2" t="n">
        <v>10</v>
      </c>
      <c r="AA2" t="n">
        <v>398.82776496102</v>
      </c>
      <c r="AB2" t="n">
        <v>567.5033626158545</v>
      </c>
      <c r="AC2" t="n">
        <v>514.3428861179152</v>
      </c>
      <c r="AD2" t="n">
        <v>398827.76496102</v>
      </c>
      <c r="AE2" t="n">
        <v>567503.3626158545</v>
      </c>
      <c r="AF2" t="n">
        <v>8.520650475302434e-06</v>
      </c>
      <c r="AG2" t="n">
        <v>2.25625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2.0678</v>
      </c>
      <c r="E3" t="n">
        <v>48.36</v>
      </c>
      <c r="F3" t="n">
        <v>45.53</v>
      </c>
      <c r="G3" t="n">
        <v>30.69</v>
      </c>
      <c r="H3" t="n">
        <v>0.66</v>
      </c>
      <c r="I3" t="n">
        <v>89</v>
      </c>
      <c r="J3" t="n">
        <v>52.47</v>
      </c>
      <c r="K3" t="n">
        <v>24.83</v>
      </c>
      <c r="L3" t="n">
        <v>2</v>
      </c>
      <c r="M3" t="n">
        <v>87</v>
      </c>
      <c r="N3" t="n">
        <v>5.64</v>
      </c>
      <c r="O3" t="n">
        <v>6705.1</v>
      </c>
      <c r="P3" t="n">
        <v>243.88</v>
      </c>
      <c r="Q3" t="n">
        <v>796.52</v>
      </c>
      <c r="R3" t="n">
        <v>221.57</v>
      </c>
      <c r="S3" t="n">
        <v>102.58</v>
      </c>
      <c r="T3" t="n">
        <v>55064.67</v>
      </c>
      <c r="U3" t="n">
        <v>0.46</v>
      </c>
      <c r="V3" t="n">
        <v>0.83</v>
      </c>
      <c r="W3" t="n">
        <v>12.42</v>
      </c>
      <c r="X3" t="n">
        <v>3.31</v>
      </c>
      <c r="Y3" t="n">
        <v>1</v>
      </c>
      <c r="Z3" t="n">
        <v>10</v>
      </c>
      <c r="AA3" t="n">
        <v>318.6230167405424</v>
      </c>
      <c r="AB3" t="n">
        <v>453.3777467191601</v>
      </c>
      <c r="AC3" t="n">
        <v>410.9079066497407</v>
      </c>
      <c r="AD3" t="n">
        <v>318623.0167405424</v>
      </c>
      <c r="AE3" t="n">
        <v>453377.7467191601</v>
      </c>
      <c r="AF3" t="n">
        <v>9.541319751343212e-06</v>
      </c>
      <c r="AG3" t="n">
        <v>2.015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2.143</v>
      </c>
      <c r="E4" t="n">
        <v>46.66</v>
      </c>
      <c r="F4" t="n">
        <v>44.24</v>
      </c>
      <c r="G4" t="n">
        <v>48.27</v>
      </c>
      <c r="H4" t="n">
        <v>0.97</v>
      </c>
      <c r="I4" t="n">
        <v>55</v>
      </c>
      <c r="J4" t="n">
        <v>53.61</v>
      </c>
      <c r="K4" t="n">
        <v>24.83</v>
      </c>
      <c r="L4" t="n">
        <v>3</v>
      </c>
      <c r="M4" t="n">
        <v>53</v>
      </c>
      <c r="N4" t="n">
        <v>5.78</v>
      </c>
      <c r="O4" t="n">
        <v>6845.59</v>
      </c>
      <c r="P4" t="n">
        <v>224.59</v>
      </c>
      <c r="Q4" t="n">
        <v>796.55</v>
      </c>
      <c r="R4" t="n">
        <v>178.82</v>
      </c>
      <c r="S4" t="n">
        <v>102.58</v>
      </c>
      <c r="T4" t="n">
        <v>33855.44</v>
      </c>
      <c r="U4" t="n">
        <v>0.57</v>
      </c>
      <c r="V4" t="n">
        <v>0.85</v>
      </c>
      <c r="W4" t="n">
        <v>12.37</v>
      </c>
      <c r="X4" t="n">
        <v>2.03</v>
      </c>
      <c r="Y4" t="n">
        <v>1</v>
      </c>
      <c r="Z4" t="n">
        <v>10</v>
      </c>
      <c r="AA4" t="n">
        <v>290.5593092746754</v>
      </c>
      <c r="AB4" t="n">
        <v>413.4450997132439</v>
      </c>
      <c r="AC4" t="n">
        <v>374.7159221358901</v>
      </c>
      <c r="AD4" t="n">
        <v>290559.3092746754</v>
      </c>
      <c r="AE4" t="n">
        <v>413445.0997132439</v>
      </c>
      <c r="AF4" t="n">
        <v>9.888310391299207e-06</v>
      </c>
      <c r="AG4" t="n">
        <v>1.944166666666667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2.1715</v>
      </c>
      <c r="E5" t="n">
        <v>46.05</v>
      </c>
      <c r="F5" t="n">
        <v>43.79</v>
      </c>
      <c r="G5" t="n">
        <v>62.56</v>
      </c>
      <c r="H5" t="n">
        <v>1.27</v>
      </c>
      <c r="I5" t="n">
        <v>42</v>
      </c>
      <c r="J5" t="n">
        <v>54.75</v>
      </c>
      <c r="K5" t="n">
        <v>24.83</v>
      </c>
      <c r="L5" t="n">
        <v>4</v>
      </c>
      <c r="M5" t="n">
        <v>11</v>
      </c>
      <c r="N5" t="n">
        <v>5.92</v>
      </c>
      <c r="O5" t="n">
        <v>6986.39</v>
      </c>
      <c r="P5" t="n">
        <v>212.71</v>
      </c>
      <c r="Q5" t="n">
        <v>796.6</v>
      </c>
      <c r="R5" t="n">
        <v>162.68</v>
      </c>
      <c r="S5" t="n">
        <v>102.58</v>
      </c>
      <c r="T5" t="n">
        <v>25850.22</v>
      </c>
      <c r="U5" t="n">
        <v>0.63</v>
      </c>
      <c r="V5" t="n">
        <v>0.86</v>
      </c>
      <c r="W5" t="n">
        <v>12.38</v>
      </c>
      <c r="X5" t="n">
        <v>1.57</v>
      </c>
      <c r="Y5" t="n">
        <v>1</v>
      </c>
      <c r="Z5" t="n">
        <v>10</v>
      </c>
      <c r="AA5" t="n">
        <v>277.4098569955712</v>
      </c>
      <c r="AB5" t="n">
        <v>394.7343703193723</v>
      </c>
      <c r="AC5" t="n">
        <v>357.7579070970796</v>
      </c>
      <c r="AD5" t="n">
        <v>277409.8569955712</v>
      </c>
      <c r="AE5" t="n">
        <v>394734.3703193723</v>
      </c>
      <c r="AF5" t="n">
        <v>1.001981615245274e-05</v>
      </c>
      <c r="AG5" t="n">
        <v>1.91875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2.1729</v>
      </c>
      <c r="E6" t="n">
        <v>46.02</v>
      </c>
      <c r="F6" t="n">
        <v>43.77</v>
      </c>
      <c r="G6" t="n">
        <v>64.06</v>
      </c>
      <c r="H6" t="n">
        <v>1.55</v>
      </c>
      <c r="I6" t="n">
        <v>41</v>
      </c>
      <c r="J6" t="n">
        <v>55.89</v>
      </c>
      <c r="K6" t="n">
        <v>24.83</v>
      </c>
      <c r="L6" t="n">
        <v>5</v>
      </c>
      <c r="M6" t="n">
        <v>0</v>
      </c>
      <c r="N6" t="n">
        <v>6.07</v>
      </c>
      <c r="O6" t="n">
        <v>7127.49</v>
      </c>
      <c r="P6" t="n">
        <v>215.85</v>
      </c>
      <c r="Q6" t="n">
        <v>796.63</v>
      </c>
      <c r="R6" t="n">
        <v>161.48</v>
      </c>
      <c r="S6" t="n">
        <v>102.58</v>
      </c>
      <c r="T6" t="n">
        <v>25259.38</v>
      </c>
      <c r="U6" t="n">
        <v>0.64</v>
      </c>
      <c r="V6" t="n">
        <v>0.86</v>
      </c>
      <c r="W6" t="n">
        <v>12.39</v>
      </c>
      <c r="X6" t="n">
        <v>1.56</v>
      </c>
      <c r="Y6" t="n">
        <v>1</v>
      </c>
      <c r="Z6" t="n">
        <v>10</v>
      </c>
      <c r="AA6" t="n">
        <v>279.3526447080341</v>
      </c>
      <c r="AB6" t="n">
        <v>397.4988181751509</v>
      </c>
      <c r="AC6" t="n">
        <v>360.2633972533133</v>
      </c>
      <c r="AD6" t="n">
        <v>279352.6447080341</v>
      </c>
      <c r="AE6" t="n">
        <v>397498.8181751508</v>
      </c>
      <c r="AF6" t="n">
        <v>1.002627608457958e-05</v>
      </c>
      <c r="AG6" t="n">
        <v>1.9175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1.296</v>
      </c>
      <c r="E2" t="n">
        <v>77.16</v>
      </c>
      <c r="F2" t="n">
        <v>61.53</v>
      </c>
      <c r="G2" t="n">
        <v>7.47</v>
      </c>
      <c r="H2" t="n">
        <v>0.13</v>
      </c>
      <c r="I2" t="n">
        <v>494</v>
      </c>
      <c r="J2" t="n">
        <v>133.21</v>
      </c>
      <c r="K2" t="n">
        <v>46.47</v>
      </c>
      <c r="L2" t="n">
        <v>1</v>
      </c>
      <c r="M2" t="n">
        <v>492</v>
      </c>
      <c r="N2" t="n">
        <v>20.75</v>
      </c>
      <c r="O2" t="n">
        <v>16663.42</v>
      </c>
      <c r="P2" t="n">
        <v>678.59</v>
      </c>
      <c r="Q2" t="n">
        <v>798</v>
      </c>
      <c r="R2" t="n">
        <v>757.1</v>
      </c>
      <c r="S2" t="n">
        <v>102.58</v>
      </c>
      <c r="T2" t="n">
        <v>320804.09</v>
      </c>
      <c r="U2" t="n">
        <v>0.14</v>
      </c>
      <c r="V2" t="n">
        <v>0.61</v>
      </c>
      <c r="W2" t="n">
        <v>13.07</v>
      </c>
      <c r="X2" t="n">
        <v>19.28</v>
      </c>
      <c r="Y2" t="n">
        <v>1</v>
      </c>
      <c r="Z2" t="n">
        <v>10</v>
      </c>
      <c r="AA2" t="n">
        <v>1239.089748684479</v>
      </c>
      <c r="AB2" t="n">
        <v>1763.1360219623</v>
      </c>
      <c r="AC2" t="n">
        <v>1597.975500927931</v>
      </c>
      <c r="AD2" t="n">
        <v>1239089.748684479</v>
      </c>
      <c r="AE2" t="n">
        <v>1763136.0219623</v>
      </c>
      <c r="AF2" t="n">
        <v>3.717299453997409e-06</v>
      </c>
      <c r="AG2" t="n">
        <v>3.215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1.7461</v>
      </c>
      <c r="E3" t="n">
        <v>57.27</v>
      </c>
      <c r="F3" t="n">
        <v>49.7</v>
      </c>
      <c r="G3" t="n">
        <v>15.06</v>
      </c>
      <c r="H3" t="n">
        <v>0.26</v>
      </c>
      <c r="I3" t="n">
        <v>198</v>
      </c>
      <c r="J3" t="n">
        <v>134.55</v>
      </c>
      <c r="K3" t="n">
        <v>46.47</v>
      </c>
      <c r="L3" t="n">
        <v>2</v>
      </c>
      <c r="M3" t="n">
        <v>196</v>
      </c>
      <c r="N3" t="n">
        <v>21.09</v>
      </c>
      <c r="O3" t="n">
        <v>16828.84</v>
      </c>
      <c r="P3" t="n">
        <v>545.42</v>
      </c>
      <c r="Q3" t="n">
        <v>796.85</v>
      </c>
      <c r="R3" t="n">
        <v>360.89</v>
      </c>
      <c r="S3" t="n">
        <v>102.58</v>
      </c>
      <c r="T3" t="n">
        <v>124178.58</v>
      </c>
      <c r="U3" t="n">
        <v>0.28</v>
      </c>
      <c r="V3" t="n">
        <v>0.76</v>
      </c>
      <c r="W3" t="n">
        <v>12.6</v>
      </c>
      <c r="X3" t="n">
        <v>7.47</v>
      </c>
      <c r="Y3" t="n">
        <v>1</v>
      </c>
      <c r="Z3" t="n">
        <v>10</v>
      </c>
      <c r="AA3" t="n">
        <v>745.5946516245134</v>
      </c>
      <c r="AB3" t="n">
        <v>1060.927821779887</v>
      </c>
      <c r="AC3" t="n">
        <v>961.5461577208615</v>
      </c>
      <c r="AD3" t="n">
        <v>745594.6516245134</v>
      </c>
      <c r="AE3" t="n">
        <v>1060927.821779887</v>
      </c>
      <c r="AF3" t="n">
        <v>5.008315259741417e-06</v>
      </c>
      <c r="AG3" t="n">
        <v>2.38625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1.9077</v>
      </c>
      <c r="E4" t="n">
        <v>52.42</v>
      </c>
      <c r="F4" t="n">
        <v>46.86</v>
      </c>
      <c r="G4" t="n">
        <v>22.68</v>
      </c>
      <c r="H4" t="n">
        <v>0.39</v>
      </c>
      <c r="I4" t="n">
        <v>124</v>
      </c>
      <c r="J4" t="n">
        <v>135.9</v>
      </c>
      <c r="K4" t="n">
        <v>46.47</v>
      </c>
      <c r="L4" t="n">
        <v>3</v>
      </c>
      <c r="M4" t="n">
        <v>122</v>
      </c>
      <c r="N4" t="n">
        <v>21.43</v>
      </c>
      <c r="O4" t="n">
        <v>16994.64</v>
      </c>
      <c r="P4" t="n">
        <v>511.11</v>
      </c>
      <c r="Q4" t="n">
        <v>796.64</v>
      </c>
      <c r="R4" t="n">
        <v>266.2</v>
      </c>
      <c r="S4" t="n">
        <v>102.58</v>
      </c>
      <c r="T4" t="n">
        <v>77201.47</v>
      </c>
      <c r="U4" t="n">
        <v>0.39</v>
      </c>
      <c r="V4" t="n">
        <v>0.8</v>
      </c>
      <c r="W4" t="n">
        <v>12.48</v>
      </c>
      <c r="X4" t="n">
        <v>4.64</v>
      </c>
      <c r="Y4" t="n">
        <v>1</v>
      </c>
      <c r="Z4" t="n">
        <v>10</v>
      </c>
      <c r="AA4" t="n">
        <v>642.4195773086474</v>
      </c>
      <c r="AB4" t="n">
        <v>914.1170759980955</v>
      </c>
      <c r="AC4" t="n">
        <v>828.4878048144527</v>
      </c>
      <c r="AD4" t="n">
        <v>642419.5773086473</v>
      </c>
      <c r="AE4" t="n">
        <v>914117.0759980956</v>
      </c>
      <c r="AF4" t="n">
        <v>5.471830376844797e-06</v>
      </c>
      <c r="AG4" t="n">
        <v>2.184166666666667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1.9915</v>
      </c>
      <c r="E5" t="n">
        <v>50.21</v>
      </c>
      <c r="F5" t="n">
        <v>45.58</v>
      </c>
      <c r="G5" t="n">
        <v>30.39</v>
      </c>
      <c r="H5" t="n">
        <v>0.52</v>
      </c>
      <c r="I5" t="n">
        <v>90</v>
      </c>
      <c r="J5" t="n">
        <v>137.25</v>
      </c>
      <c r="K5" t="n">
        <v>46.47</v>
      </c>
      <c r="L5" t="n">
        <v>4</v>
      </c>
      <c r="M5" t="n">
        <v>88</v>
      </c>
      <c r="N5" t="n">
        <v>21.78</v>
      </c>
      <c r="O5" t="n">
        <v>17160.92</v>
      </c>
      <c r="P5" t="n">
        <v>493.62</v>
      </c>
      <c r="Q5" t="n">
        <v>796.63</v>
      </c>
      <c r="R5" t="n">
        <v>223.17</v>
      </c>
      <c r="S5" t="n">
        <v>102.58</v>
      </c>
      <c r="T5" t="n">
        <v>55857.92</v>
      </c>
      <c r="U5" t="n">
        <v>0.46</v>
      </c>
      <c r="V5" t="n">
        <v>0.83</v>
      </c>
      <c r="W5" t="n">
        <v>12.43</v>
      </c>
      <c r="X5" t="n">
        <v>3.36</v>
      </c>
      <c r="Y5" t="n">
        <v>1</v>
      </c>
      <c r="Z5" t="n">
        <v>10</v>
      </c>
      <c r="AA5" t="n">
        <v>596.588356021693</v>
      </c>
      <c r="AB5" t="n">
        <v>848.9025285713694</v>
      </c>
      <c r="AC5" t="n">
        <v>769.3821840376572</v>
      </c>
      <c r="AD5" t="n">
        <v>596588.356021693</v>
      </c>
      <c r="AE5" t="n">
        <v>848902.5285713695</v>
      </c>
      <c r="AF5" t="n">
        <v>5.712192795243704e-06</v>
      </c>
      <c r="AG5" t="n">
        <v>2.092083333333334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2.0421</v>
      </c>
      <c r="E6" t="n">
        <v>48.97</v>
      </c>
      <c r="F6" t="n">
        <v>44.86</v>
      </c>
      <c r="G6" t="n">
        <v>37.91</v>
      </c>
      <c r="H6" t="n">
        <v>0.64</v>
      </c>
      <c r="I6" t="n">
        <v>71</v>
      </c>
      <c r="J6" t="n">
        <v>138.6</v>
      </c>
      <c r="K6" t="n">
        <v>46.47</v>
      </c>
      <c r="L6" t="n">
        <v>5</v>
      </c>
      <c r="M6" t="n">
        <v>69</v>
      </c>
      <c r="N6" t="n">
        <v>22.13</v>
      </c>
      <c r="O6" t="n">
        <v>17327.69</v>
      </c>
      <c r="P6" t="n">
        <v>482.3</v>
      </c>
      <c r="Q6" t="n">
        <v>796.47</v>
      </c>
      <c r="R6" t="n">
        <v>199.28</v>
      </c>
      <c r="S6" t="n">
        <v>102.58</v>
      </c>
      <c r="T6" t="n">
        <v>44007.71</v>
      </c>
      <c r="U6" t="n">
        <v>0.51</v>
      </c>
      <c r="V6" t="n">
        <v>0.84</v>
      </c>
      <c r="W6" t="n">
        <v>12.39</v>
      </c>
      <c r="X6" t="n">
        <v>2.64</v>
      </c>
      <c r="Y6" t="n">
        <v>1</v>
      </c>
      <c r="Z6" t="n">
        <v>10</v>
      </c>
      <c r="AA6" t="n">
        <v>570.4084203159572</v>
      </c>
      <c r="AB6" t="n">
        <v>811.650353945241</v>
      </c>
      <c r="AC6" t="n">
        <v>735.619580547434</v>
      </c>
      <c r="AD6" t="n">
        <v>570408.4203159572</v>
      </c>
      <c r="AE6" t="n">
        <v>811650.3539452411</v>
      </c>
      <c r="AF6" t="n">
        <v>5.857328098000085e-06</v>
      </c>
      <c r="AG6" t="n">
        <v>2.040416666666667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2.0775</v>
      </c>
      <c r="E7" t="n">
        <v>48.14</v>
      </c>
      <c r="F7" t="n">
        <v>44.38</v>
      </c>
      <c r="G7" t="n">
        <v>45.91</v>
      </c>
      <c r="H7" t="n">
        <v>0.76</v>
      </c>
      <c r="I7" t="n">
        <v>58</v>
      </c>
      <c r="J7" t="n">
        <v>139.95</v>
      </c>
      <c r="K7" t="n">
        <v>46.47</v>
      </c>
      <c r="L7" t="n">
        <v>6</v>
      </c>
      <c r="M7" t="n">
        <v>56</v>
      </c>
      <c r="N7" t="n">
        <v>22.49</v>
      </c>
      <c r="O7" t="n">
        <v>17494.97</v>
      </c>
      <c r="P7" t="n">
        <v>474.08</v>
      </c>
      <c r="Q7" t="n">
        <v>796.48</v>
      </c>
      <c r="R7" t="n">
        <v>183.34</v>
      </c>
      <c r="S7" t="n">
        <v>102.58</v>
      </c>
      <c r="T7" t="n">
        <v>36102.97</v>
      </c>
      <c r="U7" t="n">
        <v>0.5600000000000001</v>
      </c>
      <c r="V7" t="n">
        <v>0.85</v>
      </c>
      <c r="W7" t="n">
        <v>12.37</v>
      </c>
      <c r="X7" t="n">
        <v>2.16</v>
      </c>
      <c r="Y7" t="n">
        <v>1</v>
      </c>
      <c r="Z7" t="n">
        <v>10</v>
      </c>
      <c r="AA7" t="n">
        <v>552.7349947869528</v>
      </c>
      <c r="AB7" t="n">
        <v>786.502334429513</v>
      </c>
      <c r="AC7" t="n">
        <v>712.8272839903793</v>
      </c>
      <c r="AD7" t="n">
        <v>552734.9947869529</v>
      </c>
      <c r="AE7" t="n">
        <v>786502.334429513</v>
      </c>
      <c r="AF7" t="n">
        <v>5.958865444197236e-06</v>
      </c>
      <c r="AG7" t="n">
        <v>2.005833333333333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2.1044</v>
      </c>
      <c r="E8" t="n">
        <v>47.52</v>
      </c>
      <c r="F8" t="n">
        <v>44</v>
      </c>
      <c r="G8" t="n">
        <v>53.88</v>
      </c>
      <c r="H8" t="n">
        <v>0.88</v>
      </c>
      <c r="I8" t="n">
        <v>49</v>
      </c>
      <c r="J8" t="n">
        <v>141.31</v>
      </c>
      <c r="K8" t="n">
        <v>46.47</v>
      </c>
      <c r="L8" t="n">
        <v>7</v>
      </c>
      <c r="M8" t="n">
        <v>47</v>
      </c>
      <c r="N8" t="n">
        <v>22.85</v>
      </c>
      <c r="O8" t="n">
        <v>17662.75</v>
      </c>
      <c r="P8" t="n">
        <v>466.48</v>
      </c>
      <c r="Q8" t="n">
        <v>796.55</v>
      </c>
      <c r="R8" t="n">
        <v>170.95</v>
      </c>
      <c r="S8" t="n">
        <v>102.58</v>
      </c>
      <c r="T8" t="n">
        <v>29951</v>
      </c>
      <c r="U8" t="n">
        <v>0.6</v>
      </c>
      <c r="V8" t="n">
        <v>0.85</v>
      </c>
      <c r="W8" t="n">
        <v>12.36</v>
      </c>
      <c r="X8" t="n">
        <v>1.79</v>
      </c>
      <c r="Y8" t="n">
        <v>1</v>
      </c>
      <c r="Z8" t="n">
        <v>10</v>
      </c>
      <c r="AA8" t="n">
        <v>538.5569616203672</v>
      </c>
      <c r="AB8" t="n">
        <v>766.3280080555573</v>
      </c>
      <c r="AC8" t="n">
        <v>694.5427733844276</v>
      </c>
      <c r="AD8" t="n">
        <v>538556.9616203672</v>
      </c>
      <c r="AE8" t="n">
        <v>766328.0080555574</v>
      </c>
      <c r="AF8" t="n">
        <v>6.036022354160607e-06</v>
      </c>
      <c r="AG8" t="n">
        <v>1.98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2.1212</v>
      </c>
      <c r="E9" t="n">
        <v>47.14</v>
      </c>
      <c r="F9" t="n">
        <v>43.79</v>
      </c>
      <c r="G9" t="n">
        <v>61.11</v>
      </c>
      <c r="H9" t="n">
        <v>0.99</v>
      </c>
      <c r="I9" t="n">
        <v>43</v>
      </c>
      <c r="J9" t="n">
        <v>142.68</v>
      </c>
      <c r="K9" t="n">
        <v>46.47</v>
      </c>
      <c r="L9" t="n">
        <v>8</v>
      </c>
      <c r="M9" t="n">
        <v>41</v>
      </c>
      <c r="N9" t="n">
        <v>23.21</v>
      </c>
      <c r="O9" t="n">
        <v>17831.04</v>
      </c>
      <c r="P9" t="n">
        <v>460.45</v>
      </c>
      <c r="Q9" t="n">
        <v>796.49</v>
      </c>
      <c r="R9" t="n">
        <v>163.86</v>
      </c>
      <c r="S9" t="n">
        <v>102.58</v>
      </c>
      <c r="T9" t="n">
        <v>26439</v>
      </c>
      <c r="U9" t="n">
        <v>0.63</v>
      </c>
      <c r="V9" t="n">
        <v>0.86</v>
      </c>
      <c r="W9" t="n">
        <v>12.35</v>
      </c>
      <c r="X9" t="n">
        <v>1.58</v>
      </c>
      <c r="Y9" t="n">
        <v>1</v>
      </c>
      <c r="Z9" t="n">
        <v>10</v>
      </c>
      <c r="AA9" t="n">
        <v>529.1573456239456</v>
      </c>
      <c r="AB9" t="n">
        <v>752.953027289637</v>
      </c>
      <c r="AC9" t="n">
        <v>682.4206844910613</v>
      </c>
      <c r="AD9" t="n">
        <v>529157.3456239456</v>
      </c>
      <c r="AE9" t="n">
        <v>752953.027289637</v>
      </c>
      <c r="AF9" t="n">
        <v>6.084209569305019e-06</v>
      </c>
      <c r="AG9" t="n">
        <v>1.964166666666667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2.136</v>
      </c>
      <c r="E10" t="n">
        <v>46.82</v>
      </c>
      <c r="F10" t="n">
        <v>43.6</v>
      </c>
      <c r="G10" t="n">
        <v>68.84</v>
      </c>
      <c r="H10" t="n">
        <v>1.11</v>
      </c>
      <c r="I10" t="n">
        <v>38</v>
      </c>
      <c r="J10" t="n">
        <v>144.05</v>
      </c>
      <c r="K10" t="n">
        <v>46.47</v>
      </c>
      <c r="L10" t="n">
        <v>9</v>
      </c>
      <c r="M10" t="n">
        <v>36</v>
      </c>
      <c r="N10" t="n">
        <v>23.58</v>
      </c>
      <c r="O10" t="n">
        <v>17999.83</v>
      </c>
      <c r="P10" t="n">
        <v>454.97</v>
      </c>
      <c r="Q10" t="n">
        <v>796.35</v>
      </c>
      <c r="R10" t="n">
        <v>157.36</v>
      </c>
      <c r="S10" t="n">
        <v>102.58</v>
      </c>
      <c r="T10" t="n">
        <v>23211.67</v>
      </c>
      <c r="U10" t="n">
        <v>0.65</v>
      </c>
      <c r="V10" t="n">
        <v>0.86</v>
      </c>
      <c r="W10" t="n">
        <v>12.34</v>
      </c>
      <c r="X10" t="n">
        <v>1.39</v>
      </c>
      <c r="Y10" t="n">
        <v>1</v>
      </c>
      <c r="Z10" t="n">
        <v>10</v>
      </c>
      <c r="AA10" t="n">
        <v>520.8646104984085</v>
      </c>
      <c r="AB10" t="n">
        <v>741.1530587756938</v>
      </c>
      <c r="AC10" t="n">
        <v>671.7260696898639</v>
      </c>
      <c r="AD10" t="n">
        <v>520864.6104984085</v>
      </c>
      <c r="AE10" t="n">
        <v>741153.0587756938</v>
      </c>
      <c r="AF10" t="n">
        <v>6.126660211217952e-06</v>
      </c>
      <c r="AG10" t="n">
        <v>1.950833333333333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2.1473</v>
      </c>
      <c r="E11" t="n">
        <v>46.57</v>
      </c>
      <c r="F11" t="n">
        <v>43.46</v>
      </c>
      <c r="G11" t="n">
        <v>76.7</v>
      </c>
      <c r="H11" t="n">
        <v>1.22</v>
      </c>
      <c r="I11" t="n">
        <v>34</v>
      </c>
      <c r="J11" t="n">
        <v>145.42</v>
      </c>
      <c r="K11" t="n">
        <v>46.47</v>
      </c>
      <c r="L11" t="n">
        <v>10</v>
      </c>
      <c r="M11" t="n">
        <v>32</v>
      </c>
      <c r="N11" t="n">
        <v>23.95</v>
      </c>
      <c r="O11" t="n">
        <v>18169.15</v>
      </c>
      <c r="P11" t="n">
        <v>449.81</v>
      </c>
      <c r="Q11" t="n">
        <v>796.36</v>
      </c>
      <c r="R11" t="n">
        <v>152.77</v>
      </c>
      <c r="S11" t="n">
        <v>102.58</v>
      </c>
      <c r="T11" t="n">
        <v>20936.55</v>
      </c>
      <c r="U11" t="n">
        <v>0.67</v>
      </c>
      <c r="V11" t="n">
        <v>0.87</v>
      </c>
      <c r="W11" t="n">
        <v>12.34</v>
      </c>
      <c r="X11" t="n">
        <v>1.25</v>
      </c>
      <c r="Y11" t="n">
        <v>1</v>
      </c>
      <c r="Z11" t="n">
        <v>10</v>
      </c>
      <c r="AA11" t="n">
        <v>513.9442879614015</v>
      </c>
      <c r="AB11" t="n">
        <v>731.3059351419549</v>
      </c>
      <c r="AC11" t="n">
        <v>662.8013684045881</v>
      </c>
      <c r="AD11" t="n">
        <v>513944.2879614015</v>
      </c>
      <c r="AE11" t="n">
        <v>731305.9351419549</v>
      </c>
      <c r="AF11" t="n">
        <v>6.1590718499758e-06</v>
      </c>
      <c r="AG11" t="n">
        <v>1.940416666666667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2.1602</v>
      </c>
      <c r="E12" t="n">
        <v>46.29</v>
      </c>
      <c r="F12" t="n">
        <v>43.3</v>
      </c>
      <c r="G12" t="n">
        <v>86.59</v>
      </c>
      <c r="H12" t="n">
        <v>1.33</v>
      </c>
      <c r="I12" t="n">
        <v>30</v>
      </c>
      <c r="J12" t="n">
        <v>146.8</v>
      </c>
      <c r="K12" t="n">
        <v>46.47</v>
      </c>
      <c r="L12" t="n">
        <v>11</v>
      </c>
      <c r="M12" t="n">
        <v>28</v>
      </c>
      <c r="N12" t="n">
        <v>24.33</v>
      </c>
      <c r="O12" t="n">
        <v>18338.99</v>
      </c>
      <c r="P12" t="n">
        <v>445.11</v>
      </c>
      <c r="Q12" t="n">
        <v>796.4299999999999</v>
      </c>
      <c r="R12" t="n">
        <v>147.26</v>
      </c>
      <c r="S12" t="n">
        <v>102.58</v>
      </c>
      <c r="T12" t="n">
        <v>18201.83</v>
      </c>
      <c r="U12" t="n">
        <v>0.7</v>
      </c>
      <c r="V12" t="n">
        <v>0.87</v>
      </c>
      <c r="W12" t="n">
        <v>12.33</v>
      </c>
      <c r="X12" t="n">
        <v>1.08</v>
      </c>
      <c r="Y12" t="n">
        <v>1</v>
      </c>
      <c r="Z12" t="n">
        <v>10</v>
      </c>
      <c r="AA12" t="n">
        <v>506.9608995533709</v>
      </c>
      <c r="AB12" t="n">
        <v>721.3690732878198</v>
      </c>
      <c r="AC12" t="n">
        <v>653.7953350633029</v>
      </c>
      <c r="AD12" t="n">
        <v>506960.8995533709</v>
      </c>
      <c r="AE12" t="n">
        <v>721369.0732878197</v>
      </c>
      <c r="AF12" t="n">
        <v>6.19607274731883e-06</v>
      </c>
      <c r="AG12" t="n">
        <v>1.92875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2.1649</v>
      </c>
      <c r="E13" t="n">
        <v>46.19</v>
      </c>
      <c r="F13" t="n">
        <v>43.25</v>
      </c>
      <c r="G13" t="n">
        <v>92.68000000000001</v>
      </c>
      <c r="H13" t="n">
        <v>1.43</v>
      </c>
      <c r="I13" t="n">
        <v>28</v>
      </c>
      <c r="J13" t="n">
        <v>148.18</v>
      </c>
      <c r="K13" t="n">
        <v>46.47</v>
      </c>
      <c r="L13" t="n">
        <v>12</v>
      </c>
      <c r="M13" t="n">
        <v>26</v>
      </c>
      <c r="N13" t="n">
        <v>24.71</v>
      </c>
      <c r="O13" t="n">
        <v>18509.36</v>
      </c>
      <c r="P13" t="n">
        <v>441.38</v>
      </c>
      <c r="Q13" t="n">
        <v>796.39</v>
      </c>
      <c r="R13" t="n">
        <v>145.91</v>
      </c>
      <c r="S13" t="n">
        <v>102.58</v>
      </c>
      <c r="T13" t="n">
        <v>17535.73</v>
      </c>
      <c r="U13" t="n">
        <v>0.7</v>
      </c>
      <c r="V13" t="n">
        <v>0.87</v>
      </c>
      <c r="W13" t="n">
        <v>12.32</v>
      </c>
      <c r="X13" t="n">
        <v>1.04</v>
      </c>
      <c r="Y13" t="n">
        <v>1</v>
      </c>
      <c r="Z13" t="n">
        <v>10</v>
      </c>
      <c r="AA13" t="n">
        <v>503.0712751897204</v>
      </c>
      <c r="AB13" t="n">
        <v>715.834416226267</v>
      </c>
      <c r="AC13" t="n">
        <v>648.7791330912306</v>
      </c>
      <c r="AD13" t="n">
        <v>503071.2751897204</v>
      </c>
      <c r="AE13" t="n">
        <v>715834.416226267</v>
      </c>
      <c r="AF13" t="n">
        <v>6.2095536944128e-06</v>
      </c>
      <c r="AG13" t="n">
        <v>1.924583333333333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2.1757</v>
      </c>
      <c r="E14" t="n">
        <v>45.96</v>
      </c>
      <c r="F14" t="n">
        <v>43.1</v>
      </c>
      <c r="G14" t="n">
        <v>103.44</v>
      </c>
      <c r="H14" t="n">
        <v>1.54</v>
      </c>
      <c r="I14" t="n">
        <v>25</v>
      </c>
      <c r="J14" t="n">
        <v>149.56</v>
      </c>
      <c r="K14" t="n">
        <v>46.47</v>
      </c>
      <c r="L14" t="n">
        <v>13</v>
      </c>
      <c r="M14" t="n">
        <v>23</v>
      </c>
      <c r="N14" t="n">
        <v>25.1</v>
      </c>
      <c r="O14" t="n">
        <v>18680.25</v>
      </c>
      <c r="P14" t="n">
        <v>435.57</v>
      </c>
      <c r="Q14" t="n">
        <v>796.36</v>
      </c>
      <c r="R14" t="n">
        <v>141.06</v>
      </c>
      <c r="S14" t="n">
        <v>102.58</v>
      </c>
      <c r="T14" t="n">
        <v>15127.29</v>
      </c>
      <c r="U14" t="n">
        <v>0.73</v>
      </c>
      <c r="V14" t="n">
        <v>0.87</v>
      </c>
      <c r="W14" t="n">
        <v>12.31</v>
      </c>
      <c r="X14" t="n">
        <v>0.89</v>
      </c>
      <c r="Y14" t="n">
        <v>1</v>
      </c>
      <c r="Z14" t="n">
        <v>10</v>
      </c>
      <c r="AA14" t="n">
        <v>495.9607843321787</v>
      </c>
      <c r="AB14" t="n">
        <v>705.7166966840986</v>
      </c>
      <c r="AC14" t="n">
        <v>639.6091837780456</v>
      </c>
      <c r="AD14" t="n">
        <v>495960.7843321786</v>
      </c>
      <c r="AE14" t="n">
        <v>705716.6966840986</v>
      </c>
      <c r="AF14" t="n">
        <v>6.240531189862779e-06</v>
      </c>
      <c r="AG14" t="n">
        <v>1.915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2.182</v>
      </c>
      <c r="E15" t="n">
        <v>45.83</v>
      </c>
      <c r="F15" t="n">
        <v>43.02</v>
      </c>
      <c r="G15" t="n">
        <v>112.23</v>
      </c>
      <c r="H15" t="n">
        <v>1.64</v>
      </c>
      <c r="I15" t="n">
        <v>23</v>
      </c>
      <c r="J15" t="n">
        <v>150.95</v>
      </c>
      <c r="K15" t="n">
        <v>46.47</v>
      </c>
      <c r="L15" t="n">
        <v>14</v>
      </c>
      <c r="M15" t="n">
        <v>21</v>
      </c>
      <c r="N15" t="n">
        <v>25.49</v>
      </c>
      <c r="O15" t="n">
        <v>18851.69</v>
      </c>
      <c r="P15" t="n">
        <v>429.72</v>
      </c>
      <c r="Q15" t="n">
        <v>796.34</v>
      </c>
      <c r="R15" t="n">
        <v>138.51</v>
      </c>
      <c r="S15" t="n">
        <v>102.58</v>
      </c>
      <c r="T15" t="n">
        <v>13861.92</v>
      </c>
      <c r="U15" t="n">
        <v>0.74</v>
      </c>
      <c r="V15" t="n">
        <v>0.87</v>
      </c>
      <c r="W15" t="n">
        <v>12.3</v>
      </c>
      <c r="X15" t="n">
        <v>0.8100000000000001</v>
      </c>
      <c r="Y15" t="n">
        <v>1</v>
      </c>
      <c r="Z15" t="n">
        <v>10</v>
      </c>
      <c r="AA15" t="n">
        <v>490.1826292071958</v>
      </c>
      <c r="AB15" t="n">
        <v>697.4947955246714</v>
      </c>
      <c r="AC15" t="n">
        <v>632.1574634001743</v>
      </c>
      <c r="AD15" t="n">
        <v>490182.6292071958</v>
      </c>
      <c r="AE15" t="n">
        <v>697494.7955246714</v>
      </c>
      <c r="AF15" t="n">
        <v>6.258601395541934e-06</v>
      </c>
      <c r="AG15" t="n">
        <v>1.909583333333333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2.1852</v>
      </c>
      <c r="E16" t="n">
        <v>45.76</v>
      </c>
      <c r="F16" t="n">
        <v>42.98</v>
      </c>
      <c r="G16" t="n">
        <v>117.23</v>
      </c>
      <c r="H16" t="n">
        <v>1.74</v>
      </c>
      <c r="I16" t="n">
        <v>22</v>
      </c>
      <c r="J16" t="n">
        <v>152.35</v>
      </c>
      <c r="K16" t="n">
        <v>46.47</v>
      </c>
      <c r="L16" t="n">
        <v>15</v>
      </c>
      <c r="M16" t="n">
        <v>20</v>
      </c>
      <c r="N16" t="n">
        <v>25.88</v>
      </c>
      <c r="O16" t="n">
        <v>19023.66</v>
      </c>
      <c r="P16" t="n">
        <v>427.75</v>
      </c>
      <c r="Q16" t="n">
        <v>796.36</v>
      </c>
      <c r="R16" t="n">
        <v>137.02</v>
      </c>
      <c r="S16" t="n">
        <v>102.58</v>
      </c>
      <c r="T16" t="n">
        <v>13120.32</v>
      </c>
      <c r="U16" t="n">
        <v>0.75</v>
      </c>
      <c r="V16" t="n">
        <v>0.88</v>
      </c>
      <c r="W16" t="n">
        <v>12.31</v>
      </c>
      <c r="X16" t="n">
        <v>0.77</v>
      </c>
      <c r="Y16" t="n">
        <v>1</v>
      </c>
      <c r="Z16" t="n">
        <v>10</v>
      </c>
      <c r="AA16" t="n">
        <v>487.9497932705182</v>
      </c>
      <c r="AB16" t="n">
        <v>694.3176298066367</v>
      </c>
      <c r="AC16" t="n">
        <v>629.2779164358074</v>
      </c>
      <c r="AD16" t="n">
        <v>487949.7932705182</v>
      </c>
      <c r="AE16" t="n">
        <v>694317.6298066367</v>
      </c>
      <c r="AF16" t="n">
        <v>6.267779912712297e-06</v>
      </c>
      <c r="AG16" t="n">
        <v>1.906666666666667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2.1907</v>
      </c>
      <c r="E17" t="n">
        <v>45.65</v>
      </c>
      <c r="F17" t="n">
        <v>42.92</v>
      </c>
      <c r="G17" t="n">
        <v>128.77</v>
      </c>
      <c r="H17" t="n">
        <v>1.84</v>
      </c>
      <c r="I17" t="n">
        <v>20</v>
      </c>
      <c r="J17" t="n">
        <v>153.75</v>
      </c>
      <c r="K17" t="n">
        <v>46.47</v>
      </c>
      <c r="L17" t="n">
        <v>16</v>
      </c>
      <c r="M17" t="n">
        <v>18</v>
      </c>
      <c r="N17" t="n">
        <v>26.28</v>
      </c>
      <c r="O17" t="n">
        <v>19196.18</v>
      </c>
      <c r="P17" t="n">
        <v>422.04</v>
      </c>
      <c r="Q17" t="n">
        <v>796.39</v>
      </c>
      <c r="R17" t="n">
        <v>134.83</v>
      </c>
      <c r="S17" t="n">
        <v>102.58</v>
      </c>
      <c r="T17" t="n">
        <v>12036.28</v>
      </c>
      <c r="U17" t="n">
        <v>0.76</v>
      </c>
      <c r="V17" t="n">
        <v>0.88</v>
      </c>
      <c r="W17" t="n">
        <v>12.31</v>
      </c>
      <c r="X17" t="n">
        <v>0.71</v>
      </c>
      <c r="Y17" t="n">
        <v>1</v>
      </c>
      <c r="Z17" t="n">
        <v>10</v>
      </c>
      <c r="AA17" t="n">
        <v>482.5727116328775</v>
      </c>
      <c r="AB17" t="n">
        <v>686.6664275120318</v>
      </c>
      <c r="AC17" t="n">
        <v>622.3434351098487</v>
      </c>
      <c r="AD17" t="n">
        <v>482572.7116328775</v>
      </c>
      <c r="AE17" t="n">
        <v>686666.4275120317</v>
      </c>
      <c r="AF17" t="n">
        <v>6.283555489098862e-06</v>
      </c>
      <c r="AG17" t="n">
        <v>1.902083333333333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2.1943</v>
      </c>
      <c r="E18" t="n">
        <v>45.57</v>
      </c>
      <c r="F18" t="n">
        <v>42.88</v>
      </c>
      <c r="G18" t="n">
        <v>135.39</v>
      </c>
      <c r="H18" t="n">
        <v>1.94</v>
      </c>
      <c r="I18" t="n">
        <v>19</v>
      </c>
      <c r="J18" t="n">
        <v>155.15</v>
      </c>
      <c r="K18" t="n">
        <v>46.47</v>
      </c>
      <c r="L18" t="n">
        <v>17</v>
      </c>
      <c r="M18" t="n">
        <v>17</v>
      </c>
      <c r="N18" t="n">
        <v>26.68</v>
      </c>
      <c r="O18" t="n">
        <v>19369.26</v>
      </c>
      <c r="P18" t="n">
        <v>420.07</v>
      </c>
      <c r="Q18" t="n">
        <v>796.4299999999999</v>
      </c>
      <c r="R18" t="n">
        <v>133.71</v>
      </c>
      <c r="S18" t="n">
        <v>102.58</v>
      </c>
      <c r="T18" t="n">
        <v>11481.76</v>
      </c>
      <c r="U18" t="n">
        <v>0.77</v>
      </c>
      <c r="V18" t="n">
        <v>0.88</v>
      </c>
      <c r="W18" t="n">
        <v>12.29</v>
      </c>
      <c r="X18" t="n">
        <v>0.66</v>
      </c>
      <c r="Y18" t="n">
        <v>1</v>
      </c>
      <c r="Z18" t="n">
        <v>10</v>
      </c>
      <c r="AA18" t="n">
        <v>480.2715930475431</v>
      </c>
      <c r="AB18" t="n">
        <v>683.3921004724308</v>
      </c>
      <c r="AC18" t="n">
        <v>619.3758283420597</v>
      </c>
      <c r="AD18" t="n">
        <v>480271.5930475431</v>
      </c>
      <c r="AE18" t="n">
        <v>683392.1004724308</v>
      </c>
      <c r="AF18" t="n">
        <v>6.293881320915521e-06</v>
      </c>
      <c r="AG18" t="n">
        <v>1.89875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2.1967</v>
      </c>
      <c r="E19" t="n">
        <v>45.52</v>
      </c>
      <c r="F19" t="n">
        <v>42.85</v>
      </c>
      <c r="G19" t="n">
        <v>142.84</v>
      </c>
      <c r="H19" t="n">
        <v>2.04</v>
      </c>
      <c r="I19" t="n">
        <v>18</v>
      </c>
      <c r="J19" t="n">
        <v>156.56</v>
      </c>
      <c r="K19" t="n">
        <v>46.47</v>
      </c>
      <c r="L19" t="n">
        <v>18</v>
      </c>
      <c r="M19" t="n">
        <v>16</v>
      </c>
      <c r="N19" t="n">
        <v>27.09</v>
      </c>
      <c r="O19" t="n">
        <v>19542.89</v>
      </c>
      <c r="P19" t="n">
        <v>415.73</v>
      </c>
      <c r="Q19" t="n">
        <v>796.41</v>
      </c>
      <c r="R19" t="n">
        <v>132.68</v>
      </c>
      <c r="S19" t="n">
        <v>102.58</v>
      </c>
      <c r="T19" t="n">
        <v>10970.22</v>
      </c>
      <c r="U19" t="n">
        <v>0.77</v>
      </c>
      <c r="V19" t="n">
        <v>0.88</v>
      </c>
      <c r="W19" t="n">
        <v>12.3</v>
      </c>
      <c r="X19" t="n">
        <v>0.64</v>
      </c>
      <c r="Y19" t="n">
        <v>1</v>
      </c>
      <c r="Z19" t="n">
        <v>10</v>
      </c>
      <c r="AA19" t="n">
        <v>476.6595093816542</v>
      </c>
      <c r="AB19" t="n">
        <v>678.252363958242</v>
      </c>
      <c r="AC19" t="n">
        <v>614.7175530141258</v>
      </c>
      <c r="AD19" t="n">
        <v>476659.5093816541</v>
      </c>
      <c r="AE19" t="n">
        <v>678252.363958242</v>
      </c>
      <c r="AF19" t="n">
        <v>6.300765208793294e-06</v>
      </c>
      <c r="AG19" t="n">
        <v>1.896666666666667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2.2006</v>
      </c>
      <c r="E20" t="n">
        <v>45.44</v>
      </c>
      <c r="F20" t="n">
        <v>42.8</v>
      </c>
      <c r="G20" t="n">
        <v>151.05</v>
      </c>
      <c r="H20" t="n">
        <v>2.13</v>
      </c>
      <c r="I20" t="n">
        <v>17</v>
      </c>
      <c r="J20" t="n">
        <v>157.97</v>
      </c>
      <c r="K20" t="n">
        <v>46.47</v>
      </c>
      <c r="L20" t="n">
        <v>19</v>
      </c>
      <c r="M20" t="n">
        <v>15</v>
      </c>
      <c r="N20" t="n">
        <v>27.5</v>
      </c>
      <c r="O20" t="n">
        <v>19717.08</v>
      </c>
      <c r="P20" t="n">
        <v>410.31</v>
      </c>
      <c r="Q20" t="n">
        <v>796.35</v>
      </c>
      <c r="R20" t="n">
        <v>130.84</v>
      </c>
      <c r="S20" t="n">
        <v>102.58</v>
      </c>
      <c r="T20" t="n">
        <v>10057.77</v>
      </c>
      <c r="U20" t="n">
        <v>0.78</v>
      </c>
      <c r="V20" t="n">
        <v>0.88</v>
      </c>
      <c r="W20" t="n">
        <v>12.3</v>
      </c>
      <c r="X20" t="n">
        <v>0.59</v>
      </c>
      <c r="Y20" t="n">
        <v>1</v>
      </c>
      <c r="Z20" t="n">
        <v>10</v>
      </c>
      <c r="AA20" t="n">
        <v>471.9166930161956</v>
      </c>
      <c r="AB20" t="n">
        <v>671.5036757471014</v>
      </c>
      <c r="AC20" t="n">
        <v>608.601043402575</v>
      </c>
      <c r="AD20" t="n">
        <v>471916.6930161956</v>
      </c>
      <c r="AE20" t="n">
        <v>671503.6757471014</v>
      </c>
      <c r="AF20" t="n">
        <v>6.311951526594675e-06</v>
      </c>
      <c r="AG20" t="n">
        <v>1.893333333333333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2.203</v>
      </c>
      <c r="E21" t="n">
        <v>45.39</v>
      </c>
      <c r="F21" t="n">
        <v>42.78</v>
      </c>
      <c r="G21" t="n">
        <v>160.41</v>
      </c>
      <c r="H21" t="n">
        <v>2.22</v>
      </c>
      <c r="I21" t="n">
        <v>16</v>
      </c>
      <c r="J21" t="n">
        <v>159.39</v>
      </c>
      <c r="K21" t="n">
        <v>46.47</v>
      </c>
      <c r="L21" t="n">
        <v>20</v>
      </c>
      <c r="M21" t="n">
        <v>14</v>
      </c>
      <c r="N21" t="n">
        <v>27.92</v>
      </c>
      <c r="O21" t="n">
        <v>19891.97</v>
      </c>
      <c r="P21" t="n">
        <v>405.67</v>
      </c>
      <c r="Q21" t="n">
        <v>796.34</v>
      </c>
      <c r="R21" t="n">
        <v>130.12</v>
      </c>
      <c r="S21" t="n">
        <v>102.58</v>
      </c>
      <c r="T21" t="n">
        <v>9701.780000000001</v>
      </c>
      <c r="U21" t="n">
        <v>0.79</v>
      </c>
      <c r="V21" t="n">
        <v>0.88</v>
      </c>
      <c r="W21" t="n">
        <v>12.3</v>
      </c>
      <c r="X21" t="n">
        <v>0.5600000000000001</v>
      </c>
      <c r="Y21" t="n">
        <v>1</v>
      </c>
      <c r="Z21" t="n">
        <v>10</v>
      </c>
      <c r="AA21" t="n">
        <v>468.1593345754262</v>
      </c>
      <c r="AB21" t="n">
        <v>666.1572236266009</v>
      </c>
      <c r="AC21" t="n">
        <v>603.7554164066863</v>
      </c>
      <c r="AD21" t="n">
        <v>468159.3345754262</v>
      </c>
      <c r="AE21" t="n">
        <v>666157.2236266008</v>
      </c>
      <c r="AF21" t="n">
        <v>6.318835414472446e-06</v>
      </c>
      <c r="AG21" t="n">
        <v>1.89125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2.2062</v>
      </c>
      <c r="E22" t="n">
        <v>45.33</v>
      </c>
      <c r="F22" t="n">
        <v>42.74</v>
      </c>
      <c r="G22" t="n">
        <v>170.96</v>
      </c>
      <c r="H22" t="n">
        <v>2.31</v>
      </c>
      <c r="I22" t="n">
        <v>15</v>
      </c>
      <c r="J22" t="n">
        <v>160.81</v>
      </c>
      <c r="K22" t="n">
        <v>46.47</v>
      </c>
      <c r="L22" t="n">
        <v>21</v>
      </c>
      <c r="M22" t="n">
        <v>12</v>
      </c>
      <c r="N22" t="n">
        <v>28.34</v>
      </c>
      <c r="O22" t="n">
        <v>20067.32</v>
      </c>
      <c r="P22" t="n">
        <v>402.07</v>
      </c>
      <c r="Q22" t="n">
        <v>796.3200000000001</v>
      </c>
      <c r="R22" t="n">
        <v>128.83</v>
      </c>
      <c r="S22" t="n">
        <v>102.58</v>
      </c>
      <c r="T22" t="n">
        <v>9064.27</v>
      </c>
      <c r="U22" t="n">
        <v>0.8</v>
      </c>
      <c r="V22" t="n">
        <v>0.88</v>
      </c>
      <c r="W22" t="n">
        <v>12.3</v>
      </c>
      <c r="X22" t="n">
        <v>0.53</v>
      </c>
      <c r="Y22" t="n">
        <v>1</v>
      </c>
      <c r="Z22" t="n">
        <v>10</v>
      </c>
      <c r="AA22" t="n">
        <v>464.8732470750836</v>
      </c>
      <c r="AB22" t="n">
        <v>661.4813563221337</v>
      </c>
      <c r="AC22" t="n">
        <v>599.5175576680211</v>
      </c>
      <c r="AD22" t="n">
        <v>464873.2470750835</v>
      </c>
      <c r="AE22" t="n">
        <v>661481.3563221337</v>
      </c>
      <c r="AF22" t="n">
        <v>6.328013931642811e-06</v>
      </c>
      <c r="AG22" t="n">
        <v>1.88875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2.2102</v>
      </c>
      <c r="E23" t="n">
        <v>45.24</v>
      </c>
      <c r="F23" t="n">
        <v>42.68</v>
      </c>
      <c r="G23" t="n">
        <v>182.93</v>
      </c>
      <c r="H23" t="n">
        <v>2.4</v>
      </c>
      <c r="I23" t="n">
        <v>14</v>
      </c>
      <c r="J23" t="n">
        <v>162.24</v>
      </c>
      <c r="K23" t="n">
        <v>46.47</v>
      </c>
      <c r="L23" t="n">
        <v>22</v>
      </c>
      <c r="M23" t="n">
        <v>8</v>
      </c>
      <c r="N23" t="n">
        <v>28.77</v>
      </c>
      <c r="O23" t="n">
        <v>20243.25</v>
      </c>
      <c r="P23" t="n">
        <v>396.38</v>
      </c>
      <c r="Q23" t="n">
        <v>796.36</v>
      </c>
      <c r="R23" t="n">
        <v>126.96</v>
      </c>
      <c r="S23" t="n">
        <v>102.58</v>
      </c>
      <c r="T23" t="n">
        <v>8133.23</v>
      </c>
      <c r="U23" t="n">
        <v>0.8100000000000001</v>
      </c>
      <c r="V23" t="n">
        <v>0.88</v>
      </c>
      <c r="W23" t="n">
        <v>12.3</v>
      </c>
      <c r="X23" t="n">
        <v>0.47</v>
      </c>
      <c r="Y23" t="n">
        <v>1</v>
      </c>
      <c r="Z23" t="n">
        <v>10</v>
      </c>
      <c r="AA23" t="n">
        <v>459.9238377945807</v>
      </c>
      <c r="AB23" t="n">
        <v>654.4387011802007</v>
      </c>
      <c r="AC23" t="n">
        <v>593.1346182702044</v>
      </c>
      <c r="AD23" t="n">
        <v>459923.8377945807</v>
      </c>
      <c r="AE23" t="n">
        <v>654438.7011802007</v>
      </c>
      <c r="AF23" t="n">
        <v>6.339487078105766e-06</v>
      </c>
      <c r="AG23" t="n">
        <v>1.885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2.209</v>
      </c>
      <c r="E24" t="n">
        <v>45.27</v>
      </c>
      <c r="F24" t="n">
        <v>42.71</v>
      </c>
      <c r="G24" t="n">
        <v>183.04</v>
      </c>
      <c r="H24" t="n">
        <v>2.49</v>
      </c>
      <c r="I24" t="n">
        <v>14</v>
      </c>
      <c r="J24" t="n">
        <v>163.67</v>
      </c>
      <c r="K24" t="n">
        <v>46.47</v>
      </c>
      <c r="L24" t="n">
        <v>23</v>
      </c>
      <c r="M24" t="n">
        <v>4</v>
      </c>
      <c r="N24" t="n">
        <v>29.2</v>
      </c>
      <c r="O24" t="n">
        <v>20419.76</v>
      </c>
      <c r="P24" t="n">
        <v>397.05</v>
      </c>
      <c r="Q24" t="n">
        <v>796.39</v>
      </c>
      <c r="R24" t="n">
        <v>127.65</v>
      </c>
      <c r="S24" t="n">
        <v>102.58</v>
      </c>
      <c r="T24" t="n">
        <v>8475.34</v>
      </c>
      <c r="U24" t="n">
        <v>0.8</v>
      </c>
      <c r="V24" t="n">
        <v>0.88</v>
      </c>
      <c r="W24" t="n">
        <v>12.3</v>
      </c>
      <c r="X24" t="n">
        <v>0.5</v>
      </c>
      <c r="Y24" t="n">
        <v>1</v>
      </c>
      <c r="Z24" t="n">
        <v>10</v>
      </c>
      <c r="AA24" t="n">
        <v>460.7506038746568</v>
      </c>
      <c r="AB24" t="n">
        <v>655.6151301346541</v>
      </c>
      <c r="AC24" t="n">
        <v>594.2008460736081</v>
      </c>
      <c r="AD24" t="n">
        <v>460750.6038746568</v>
      </c>
      <c r="AE24" t="n">
        <v>655615.1301346541</v>
      </c>
      <c r="AF24" t="n">
        <v>6.33604513416688e-06</v>
      </c>
      <c r="AG24" t="n">
        <v>1.88625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2.2086</v>
      </c>
      <c r="E25" t="n">
        <v>45.28</v>
      </c>
      <c r="F25" t="n">
        <v>42.72</v>
      </c>
      <c r="G25" t="n">
        <v>183.07</v>
      </c>
      <c r="H25" t="n">
        <v>2.58</v>
      </c>
      <c r="I25" t="n">
        <v>14</v>
      </c>
      <c r="J25" t="n">
        <v>165.1</v>
      </c>
      <c r="K25" t="n">
        <v>46.47</v>
      </c>
      <c r="L25" t="n">
        <v>24</v>
      </c>
      <c r="M25" t="n">
        <v>1</v>
      </c>
      <c r="N25" t="n">
        <v>29.64</v>
      </c>
      <c r="O25" t="n">
        <v>20596.86</v>
      </c>
      <c r="P25" t="n">
        <v>398.06</v>
      </c>
      <c r="Q25" t="n">
        <v>796.4</v>
      </c>
      <c r="R25" t="n">
        <v>127.65</v>
      </c>
      <c r="S25" t="n">
        <v>102.58</v>
      </c>
      <c r="T25" t="n">
        <v>8479.51</v>
      </c>
      <c r="U25" t="n">
        <v>0.8</v>
      </c>
      <c r="V25" t="n">
        <v>0.88</v>
      </c>
      <c r="W25" t="n">
        <v>12.31</v>
      </c>
      <c r="X25" t="n">
        <v>0.5</v>
      </c>
      <c r="Y25" t="n">
        <v>1</v>
      </c>
      <c r="Z25" t="n">
        <v>10</v>
      </c>
      <c r="AA25" t="n">
        <v>461.5615453383218</v>
      </c>
      <c r="AB25" t="n">
        <v>656.769041792634</v>
      </c>
      <c r="AC25" t="n">
        <v>595.2466658723748</v>
      </c>
      <c r="AD25" t="n">
        <v>461561.5453383218</v>
      </c>
      <c r="AE25" t="n">
        <v>656769.0417926339</v>
      </c>
      <c r="AF25" t="n">
        <v>6.334897819520585e-06</v>
      </c>
      <c r="AG25" t="n">
        <v>1.886666666666667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2.2085</v>
      </c>
      <c r="E26" t="n">
        <v>45.28</v>
      </c>
      <c r="F26" t="n">
        <v>42.72</v>
      </c>
      <c r="G26" t="n">
        <v>183.08</v>
      </c>
      <c r="H26" t="n">
        <v>2.66</v>
      </c>
      <c r="I26" t="n">
        <v>14</v>
      </c>
      <c r="J26" t="n">
        <v>166.54</v>
      </c>
      <c r="K26" t="n">
        <v>46.47</v>
      </c>
      <c r="L26" t="n">
        <v>25</v>
      </c>
      <c r="M26" t="n">
        <v>1</v>
      </c>
      <c r="N26" t="n">
        <v>30.08</v>
      </c>
      <c r="O26" t="n">
        <v>20774.56</v>
      </c>
      <c r="P26" t="n">
        <v>400.41</v>
      </c>
      <c r="Q26" t="n">
        <v>796.4</v>
      </c>
      <c r="R26" t="n">
        <v>127.71</v>
      </c>
      <c r="S26" t="n">
        <v>102.58</v>
      </c>
      <c r="T26" t="n">
        <v>8508.139999999999</v>
      </c>
      <c r="U26" t="n">
        <v>0.8</v>
      </c>
      <c r="V26" t="n">
        <v>0.88</v>
      </c>
      <c r="W26" t="n">
        <v>12.31</v>
      </c>
      <c r="X26" t="n">
        <v>0.51</v>
      </c>
      <c r="Y26" t="n">
        <v>1</v>
      </c>
      <c r="Z26" t="n">
        <v>10</v>
      </c>
      <c r="AA26" t="n">
        <v>463.1802655367485</v>
      </c>
      <c r="AB26" t="n">
        <v>659.0723647717439</v>
      </c>
      <c r="AC26" t="n">
        <v>597.3342266989329</v>
      </c>
      <c r="AD26" t="n">
        <v>463180.2655367486</v>
      </c>
      <c r="AE26" t="n">
        <v>659072.3647717439</v>
      </c>
      <c r="AF26" t="n">
        <v>6.334610990859011e-06</v>
      </c>
      <c r="AG26" t="n">
        <v>1.886666666666667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2.2085</v>
      </c>
      <c r="E27" t="n">
        <v>45.28</v>
      </c>
      <c r="F27" t="n">
        <v>42.72</v>
      </c>
      <c r="G27" t="n">
        <v>183.08</v>
      </c>
      <c r="H27" t="n">
        <v>2.74</v>
      </c>
      <c r="I27" t="n">
        <v>14</v>
      </c>
      <c r="J27" t="n">
        <v>167.99</v>
      </c>
      <c r="K27" t="n">
        <v>46.47</v>
      </c>
      <c r="L27" t="n">
        <v>26</v>
      </c>
      <c r="M27" t="n">
        <v>0</v>
      </c>
      <c r="N27" t="n">
        <v>30.52</v>
      </c>
      <c r="O27" t="n">
        <v>20952.87</v>
      </c>
      <c r="P27" t="n">
        <v>403.44</v>
      </c>
      <c r="Q27" t="n">
        <v>796.4299999999999</v>
      </c>
      <c r="R27" t="n">
        <v>127.72</v>
      </c>
      <c r="S27" t="n">
        <v>102.58</v>
      </c>
      <c r="T27" t="n">
        <v>8513.540000000001</v>
      </c>
      <c r="U27" t="n">
        <v>0.8</v>
      </c>
      <c r="V27" t="n">
        <v>0.88</v>
      </c>
      <c r="W27" t="n">
        <v>12.31</v>
      </c>
      <c r="X27" t="n">
        <v>0.51</v>
      </c>
      <c r="Y27" t="n">
        <v>1</v>
      </c>
      <c r="Z27" t="n">
        <v>10</v>
      </c>
      <c r="AA27" t="n">
        <v>465.2416170439366</v>
      </c>
      <c r="AB27" t="n">
        <v>662.0055204209679</v>
      </c>
      <c r="AC27" t="n">
        <v>599.9926210652686</v>
      </c>
      <c r="AD27" t="n">
        <v>465241.6170439366</v>
      </c>
      <c r="AE27" t="n">
        <v>662005.5204209678</v>
      </c>
      <c r="AF27" t="n">
        <v>6.334610990859011e-06</v>
      </c>
      <c r="AG27" t="n">
        <v>1.886666666666667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1.1976</v>
      </c>
      <c r="E2" t="n">
        <v>83.5</v>
      </c>
      <c r="F2" t="n">
        <v>64.18000000000001</v>
      </c>
      <c r="G2" t="n">
        <v>6.9</v>
      </c>
      <c r="H2" t="n">
        <v>0.12</v>
      </c>
      <c r="I2" t="n">
        <v>558</v>
      </c>
      <c r="J2" t="n">
        <v>150.44</v>
      </c>
      <c r="K2" t="n">
        <v>49.1</v>
      </c>
      <c r="L2" t="n">
        <v>1</v>
      </c>
      <c r="M2" t="n">
        <v>556</v>
      </c>
      <c r="N2" t="n">
        <v>25.34</v>
      </c>
      <c r="O2" t="n">
        <v>18787.76</v>
      </c>
      <c r="P2" t="n">
        <v>766.01</v>
      </c>
      <c r="Q2" t="n">
        <v>797.91</v>
      </c>
      <c r="R2" t="n">
        <v>845.74</v>
      </c>
      <c r="S2" t="n">
        <v>102.58</v>
      </c>
      <c r="T2" t="n">
        <v>364801.32</v>
      </c>
      <c r="U2" t="n">
        <v>0.12</v>
      </c>
      <c r="V2" t="n">
        <v>0.59</v>
      </c>
      <c r="W2" t="n">
        <v>13.19</v>
      </c>
      <c r="X2" t="n">
        <v>21.92</v>
      </c>
      <c r="Y2" t="n">
        <v>1</v>
      </c>
      <c r="Z2" t="n">
        <v>10</v>
      </c>
      <c r="AA2" t="n">
        <v>1498.24911241989</v>
      </c>
      <c r="AB2" t="n">
        <v>2131.901246689445</v>
      </c>
      <c r="AC2" t="n">
        <v>1932.196903796395</v>
      </c>
      <c r="AD2" t="n">
        <v>1498249.11241989</v>
      </c>
      <c r="AE2" t="n">
        <v>2131901.246689445</v>
      </c>
      <c r="AF2" t="n">
        <v>3.242394516094409e-06</v>
      </c>
      <c r="AG2" t="n">
        <v>3.479166666666667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1.683</v>
      </c>
      <c r="E3" t="n">
        <v>59.42</v>
      </c>
      <c r="F3" t="n">
        <v>50.48</v>
      </c>
      <c r="G3" t="n">
        <v>13.89</v>
      </c>
      <c r="H3" t="n">
        <v>0.23</v>
      </c>
      <c r="I3" t="n">
        <v>218</v>
      </c>
      <c r="J3" t="n">
        <v>151.83</v>
      </c>
      <c r="K3" t="n">
        <v>49.1</v>
      </c>
      <c r="L3" t="n">
        <v>2</v>
      </c>
      <c r="M3" t="n">
        <v>216</v>
      </c>
      <c r="N3" t="n">
        <v>25.73</v>
      </c>
      <c r="O3" t="n">
        <v>18959.54</v>
      </c>
      <c r="P3" t="n">
        <v>600.58</v>
      </c>
      <c r="Q3" t="n">
        <v>797.09</v>
      </c>
      <c r="R3" t="n">
        <v>386.68</v>
      </c>
      <c r="S3" t="n">
        <v>102.58</v>
      </c>
      <c r="T3" t="n">
        <v>136971.89</v>
      </c>
      <c r="U3" t="n">
        <v>0.27</v>
      </c>
      <c r="V3" t="n">
        <v>0.75</v>
      </c>
      <c r="W3" t="n">
        <v>12.63</v>
      </c>
      <c r="X3" t="n">
        <v>8.25</v>
      </c>
      <c r="Y3" t="n">
        <v>1</v>
      </c>
      <c r="Z3" t="n">
        <v>10</v>
      </c>
      <c r="AA3" t="n">
        <v>842.7047872338326</v>
      </c>
      <c r="AB3" t="n">
        <v>1199.108593892814</v>
      </c>
      <c r="AC3" t="n">
        <v>1086.782943643941</v>
      </c>
      <c r="AD3" t="n">
        <v>842704.7872338325</v>
      </c>
      <c r="AE3" t="n">
        <v>1199108.593892814</v>
      </c>
      <c r="AF3" t="n">
        <v>4.55657145172586e-06</v>
      </c>
      <c r="AG3" t="n">
        <v>2.475833333333334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1.8609</v>
      </c>
      <c r="E4" t="n">
        <v>53.74</v>
      </c>
      <c r="F4" t="n">
        <v>47.31</v>
      </c>
      <c r="G4" t="n">
        <v>20.87</v>
      </c>
      <c r="H4" t="n">
        <v>0.35</v>
      </c>
      <c r="I4" t="n">
        <v>136</v>
      </c>
      <c r="J4" t="n">
        <v>153.23</v>
      </c>
      <c r="K4" t="n">
        <v>49.1</v>
      </c>
      <c r="L4" t="n">
        <v>3</v>
      </c>
      <c r="M4" t="n">
        <v>134</v>
      </c>
      <c r="N4" t="n">
        <v>26.13</v>
      </c>
      <c r="O4" t="n">
        <v>19131.85</v>
      </c>
      <c r="P4" t="n">
        <v>560.26</v>
      </c>
      <c r="Q4" t="n">
        <v>796.76</v>
      </c>
      <c r="R4" t="n">
        <v>281.35</v>
      </c>
      <c r="S4" t="n">
        <v>102.58</v>
      </c>
      <c r="T4" t="n">
        <v>84718.06</v>
      </c>
      <c r="U4" t="n">
        <v>0.36</v>
      </c>
      <c r="V4" t="n">
        <v>0.8</v>
      </c>
      <c r="W4" t="n">
        <v>12.48</v>
      </c>
      <c r="X4" t="n">
        <v>5.08</v>
      </c>
      <c r="Y4" t="n">
        <v>1</v>
      </c>
      <c r="Z4" t="n">
        <v>10</v>
      </c>
      <c r="AA4" t="n">
        <v>713.8254659448239</v>
      </c>
      <c r="AB4" t="n">
        <v>1015.722544502968</v>
      </c>
      <c r="AC4" t="n">
        <v>920.575452851039</v>
      </c>
      <c r="AD4" t="n">
        <v>713825.4659448239</v>
      </c>
      <c r="AE4" t="n">
        <v>1015722.544502968</v>
      </c>
      <c r="AF4" t="n">
        <v>5.038219735304012e-06</v>
      </c>
      <c r="AG4" t="n">
        <v>2.239166666666667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1.9561</v>
      </c>
      <c r="E5" t="n">
        <v>51.12</v>
      </c>
      <c r="F5" t="n">
        <v>45.85</v>
      </c>
      <c r="G5" t="n">
        <v>28.07</v>
      </c>
      <c r="H5" t="n">
        <v>0.46</v>
      </c>
      <c r="I5" t="n">
        <v>98</v>
      </c>
      <c r="J5" t="n">
        <v>154.63</v>
      </c>
      <c r="K5" t="n">
        <v>49.1</v>
      </c>
      <c r="L5" t="n">
        <v>4</v>
      </c>
      <c r="M5" t="n">
        <v>96</v>
      </c>
      <c r="N5" t="n">
        <v>26.53</v>
      </c>
      <c r="O5" t="n">
        <v>19304.72</v>
      </c>
      <c r="P5" t="n">
        <v>540.24</v>
      </c>
      <c r="Q5" t="n">
        <v>796.5</v>
      </c>
      <c r="R5" t="n">
        <v>232.66</v>
      </c>
      <c r="S5" t="n">
        <v>102.58</v>
      </c>
      <c r="T5" t="n">
        <v>60563.45</v>
      </c>
      <c r="U5" t="n">
        <v>0.44</v>
      </c>
      <c r="V5" t="n">
        <v>0.82</v>
      </c>
      <c r="W5" t="n">
        <v>12.43</v>
      </c>
      <c r="X5" t="n">
        <v>3.63</v>
      </c>
      <c r="Y5" t="n">
        <v>1</v>
      </c>
      <c r="Z5" t="n">
        <v>10</v>
      </c>
      <c r="AA5" t="n">
        <v>656.8089400311259</v>
      </c>
      <c r="AB5" t="n">
        <v>934.592109203736</v>
      </c>
      <c r="AC5" t="n">
        <v>847.0448537521091</v>
      </c>
      <c r="AD5" t="n">
        <v>656808.9400311259</v>
      </c>
      <c r="AE5" t="n">
        <v>934592.1092037359</v>
      </c>
      <c r="AF5" t="n">
        <v>5.295965191159212e-06</v>
      </c>
      <c r="AG5" t="n">
        <v>2.13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2.0128</v>
      </c>
      <c r="E6" t="n">
        <v>49.68</v>
      </c>
      <c r="F6" t="n">
        <v>45.05</v>
      </c>
      <c r="G6" t="n">
        <v>35.11</v>
      </c>
      <c r="H6" t="n">
        <v>0.57</v>
      </c>
      <c r="I6" t="n">
        <v>77</v>
      </c>
      <c r="J6" t="n">
        <v>156.03</v>
      </c>
      <c r="K6" t="n">
        <v>49.1</v>
      </c>
      <c r="L6" t="n">
        <v>5</v>
      </c>
      <c r="M6" t="n">
        <v>75</v>
      </c>
      <c r="N6" t="n">
        <v>26.94</v>
      </c>
      <c r="O6" t="n">
        <v>19478.15</v>
      </c>
      <c r="P6" t="n">
        <v>528.11</v>
      </c>
      <c r="Q6" t="n">
        <v>796.58</v>
      </c>
      <c r="R6" t="n">
        <v>205.96</v>
      </c>
      <c r="S6" t="n">
        <v>102.58</v>
      </c>
      <c r="T6" t="n">
        <v>47317.59</v>
      </c>
      <c r="U6" t="n">
        <v>0.5</v>
      </c>
      <c r="V6" t="n">
        <v>0.84</v>
      </c>
      <c r="W6" t="n">
        <v>12.4</v>
      </c>
      <c r="X6" t="n">
        <v>2.83</v>
      </c>
      <c r="Y6" t="n">
        <v>1</v>
      </c>
      <c r="Z6" t="n">
        <v>10</v>
      </c>
      <c r="AA6" t="n">
        <v>625.5831653390776</v>
      </c>
      <c r="AB6" t="n">
        <v>890.1600668664636</v>
      </c>
      <c r="AC6" t="n">
        <v>806.7749515853255</v>
      </c>
      <c r="AD6" t="n">
        <v>625583.1653390776</v>
      </c>
      <c r="AE6" t="n">
        <v>890160.0668664636</v>
      </c>
      <c r="AF6" t="n">
        <v>5.449475352367089e-06</v>
      </c>
      <c r="AG6" t="n">
        <v>2.07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2.0477</v>
      </c>
      <c r="E7" t="n">
        <v>48.83</v>
      </c>
      <c r="F7" t="n">
        <v>44.6</v>
      </c>
      <c r="G7" t="n">
        <v>41.81</v>
      </c>
      <c r="H7" t="n">
        <v>0.67</v>
      </c>
      <c r="I7" t="n">
        <v>64</v>
      </c>
      <c r="J7" t="n">
        <v>157.44</v>
      </c>
      <c r="K7" t="n">
        <v>49.1</v>
      </c>
      <c r="L7" t="n">
        <v>6</v>
      </c>
      <c r="M7" t="n">
        <v>62</v>
      </c>
      <c r="N7" t="n">
        <v>27.35</v>
      </c>
      <c r="O7" t="n">
        <v>19652.13</v>
      </c>
      <c r="P7" t="n">
        <v>520.55</v>
      </c>
      <c r="Q7" t="n">
        <v>796.59</v>
      </c>
      <c r="R7" t="n">
        <v>191.11</v>
      </c>
      <c r="S7" t="n">
        <v>102.58</v>
      </c>
      <c r="T7" t="n">
        <v>39955.12</v>
      </c>
      <c r="U7" t="n">
        <v>0.54</v>
      </c>
      <c r="V7" t="n">
        <v>0.84</v>
      </c>
      <c r="W7" t="n">
        <v>12.37</v>
      </c>
      <c r="X7" t="n">
        <v>2.38</v>
      </c>
      <c r="Y7" t="n">
        <v>1</v>
      </c>
      <c r="Z7" t="n">
        <v>10</v>
      </c>
      <c r="AA7" t="n">
        <v>607.3461349109151</v>
      </c>
      <c r="AB7" t="n">
        <v>864.2100779204222</v>
      </c>
      <c r="AC7" t="n">
        <v>783.2558095176742</v>
      </c>
      <c r="AD7" t="n">
        <v>607346.1349109152</v>
      </c>
      <c r="AE7" t="n">
        <v>864210.0779204222</v>
      </c>
      <c r="AF7" t="n">
        <v>5.543963970112325e-06</v>
      </c>
      <c r="AG7" t="n">
        <v>2.034583333333333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2.0783</v>
      </c>
      <c r="E8" t="n">
        <v>48.12</v>
      </c>
      <c r="F8" t="n">
        <v>44.19</v>
      </c>
      <c r="G8" t="n">
        <v>49.1</v>
      </c>
      <c r="H8" t="n">
        <v>0.78</v>
      </c>
      <c r="I8" t="n">
        <v>54</v>
      </c>
      <c r="J8" t="n">
        <v>158.86</v>
      </c>
      <c r="K8" t="n">
        <v>49.1</v>
      </c>
      <c r="L8" t="n">
        <v>7</v>
      </c>
      <c r="M8" t="n">
        <v>52</v>
      </c>
      <c r="N8" t="n">
        <v>27.77</v>
      </c>
      <c r="O8" t="n">
        <v>19826.68</v>
      </c>
      <c r="P8" t="n">
        <v>512.28</v>
      </c>
      <c r="Q8" t="n">
        <v>796.48</v>
      </c>
      <c r="R8" t="n">
        <v>176.91</v>
      </c>
      <c r="S8" t="n">
        <v>102.58</v>
      </c>
      <c r="T8" t="n">
        <v>32906</v>
      </c>
      <c r="U8" t="n">
        <v>0.58</v>
      </c>
      <c r="V8" t="n">
        <v>0.85</v>
      </c>
      <c r="W8" t="n">
        <v>12.37</v>
      </c>
      <c r="X8" t="n">
        <v>1.97</v>
      </c>
      <c r="Y8" t="n">
        <v>1</v>
      </c>
      <c r="Z8" t="n">
        <v>10</v>
      </c>
      <c r="AA8" t="n">
        <v>590.6088876330411</v>
      </c>
      <c r="AB8" t="n">
        <v>840.3941730471549</v>
      </c>
      <c r="AC8" t="n">
        <v>761.6708427052129</v>
      </c>
      <c r="AD8" t="n">
        <v>590608.8876330411</v>
      </c>
      <c r="AE8" t="n">
        <v>840394.1730471549</v>
      </c>
      <c r="AF8" t="n">
        <v>5.626810723780068e-06</v>
      </c>
      <c r="AG8" t="n">
        <v>2.005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2.0974</v>
      </c>
      <c r="E9" t="n">
        <v>47.68</v>
      </c>
      <c r="F9" t="n">
        <v>43.96</v>
      </c>
      <c r="G9" t="n">
        <v>56.13</v>
      </c>
      <c r="H9" t="n">
        <v>0.88</v>
      </c>
      <c r="I9" t="n">
        <v>47</v>
      </c>
      <c r="J9" t="n">
        <v>160.28</v>
      </c>
      <c r="K9" t="n">
        <v>49.1</v>
      </c>
      <c r="L9" t="n">
        <v>8</v>
      </c>
      <c r="M9" t="n">
        <v>45</v>
      </c>
      <c r="N9" t="n">
        <v>28.19</v>
      </c>
      <c r="O9" t="n">
        <v>20001.93</v>
      </c>
      <c r="P9" t="n">
        <v>506.99</v>
      </c>
      <c r="Q9" t="n">
        <v>796.4299999999999</v>
      </c>
      <c r="R9" t="n">
        <v>169.6</v>
      </c>
      <c r="S9" t="n">
        <v>102.58</v>
      </c>
      <c r="T9" t="n">
        <v>29285.8</v>
      </c>
      <c r="U9" t="n">
        <v>0.6</v>
      </c>
      <c r="V9" t="n">
        <v>0.86</v>
      </c>
      <c r="W9" t="n">
        <v>12.35</v>
      </c>
      <c r="X9" t="n">
        <v>1.75</v>
      </c>
      <c r="Y9" t="n">
        <v>1</v>
      </c>
      <c r="Z9" t="n">
        <v>10</v>
      </c>
      <c r="AA9" t="n">
        <v>580.31788501161</v>
      </c>
      <c r="AB9" t="n">
        <v>825.7508129166903</v>
      </c>
      <c r="AC9" t="n">
        <v>748.3991889880456</v>
      </c>
      <c r="AD9" t="n">
        <v>580317.88501161</v>
      </c>
      <c r="AE9" t="n">
        <v>825750.8129166903</v>
      </c>
      <c r="AF9" t="n">
        <v>5.678522259566143e-06</v>
      </c>
      <c r="AG9" t="n">
        <v>1.986666666666667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2.1159</v>
      </c>
      <c r="E10" t="n">
        <v>47.26</v>
      </c>
      <c r="F10" t="n">
        <v>43.73</v>
      </c>
      <c r="G10" t="n">
        <v>64</v>
      </c>
      <c r="H10" t="n">
        <v>0.99</v>
      </c>
      <c r="I10" t="n">
        <v>41</v>
      </c>
      <c r="J10" t="n">
        <v>161.71</v>
      </c>
      <c r="K10" t="n">
        <v>49.1</v>
      </c>
      <c r="L10" t="n">
        <v>9</v>
      </c>
      <c r="M10" t="n">
        <v>39</v>
      </c>
      <c r="N10" t="n">
        <v>28.61</v>
      </c>
      <c r="O10" t="n">
        <v>20177.64</v>
      </c>
      <c r="P10" t="n">
        <v>501.48</v>
      </c>
      <c r="Q10" t="n">
        <v>796.4400000000001</v>
      </c>
      <c r="R10" t="n">
        <v>162.26</v>
      </c>
      <c r="S10" t="n">
        <v>102.58</v>
      </c>
      <c r="T10" t="n">
        <v>25645.46</v>
      </c>
      <c r="U10" t="n">
        <v>0.63</v>
      </c>
      <c r="V10" t="n">
        <v>0.86</v>
      </c>
      <c r="W10" t="n">
        <v>12.33</v>
      </c>
      <c r="X10" t="n">
        <v>1.52</v>
      </c>
      <c r="Y10" t="n">
        <v>1</v>
      </c>
      <c r="Z10" t="n">
        <v>10</v>
      </c>
      <c r="AA10" t="n">
        <v>570.3272197125839</v>
      </c>
      <c r="AB10" t="n">
        <v>811.5348112987421</v>
      </c>
      <c r="AC10" t="n">
        <v>735.5148612767043</v>
      </c>
      <c r="AD10" t="n">
        <v>570327.2197125839</v>
      </c>
      <c r="AE10" t="n">
        <v>811534.8112987421</v>
      </c>
      <c r="AF10" t="n">
        <v>5.72860934920187e-06</v>
      </c>
      <c r="AG10" t="n">
        <v>1.969166666666667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2.1293</v>
      </c>
      <c r="E11" t="n">
        <v>46.96</v>
      </c>
      <c r="F11" t="n">
        <v>43.56</v>
      </c>
      <c r="G11" t="n">
        <v>70.63</v>
      </c>
      <c r="H11" t="n">
        <v>1.09</v>
      </c>
      <c r="I11" t="n">
        <v>37</v>
      </c>
      <c r="J11" t="n">
        <v>163.13</v>
      </c>
      <c r="K11" t="n">
        <v>49.1</v>
      </c>
      <c r="L11" t="n">
        <v>10</v>
      </c>
      <c r="M11" t="n">
        <v>35</v>
      </c>
      <c r="N11" t="n">
        <v>29.04</v>
      </c>
      <c r="O11" t="n">
        <v>20353.94</v>
      </c>
      <c r="P11" t="n">
        <v>496.9</v>
      </c>
      <c r="Q11" t="n">
        <v>796.4400000000001</v>
      </c>
      <c r="R11" t="n">
        <v>156.08</v>
      </c>
      <c r="S11" t="n">
        <v>102.58</v>
      </c>
      <c r="T11" t="n">
        <v>22577.85</v>
      </c>
      <c r="U11" t="n">
        <v>0.66</v>
      </c>
      <c r="V11" t="n">
        <v>0.86</v>
      </c>
      <c r="W11" t="n">
        <v>12.33</v>
      </c>
      <c r="X11" t="n">
        <v>1.34</v>
      </c>
      <c r="Y11" t="n">
        <v>1</v>
      </c>
      <c r="Z11" t="n">
        <v>10</v>
      </c>
      <c r="AA11" t="n">
        <v>562.7684810851869</v>
      </c>
      <c r="AB11" t="n">
        <v>800.7792672643325</v>
      </c>
      <c r="AC11" t="n">
        <v>725.766835229905</v>
      </c>
      <c r="AD11" t="n">
        <v>562768.4810851868</v>
      </c>
      <c r="AE11" t="n">
        <v>800779.2672643325</v>
      </c>
      <c r="AF11" t="n">
        <v>5.764888646559641e-06</v>
      </c>
      <c r="AG11" t="n">
        <v>1.956666666666667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2.1419</v>
      </c>
      <c r="E12" t="n">
        <v>46.69</v>
      </c>
      <c r="F12" t="n">
        <v>43.4</v>
      </c>
      <c r="G12" t="n">
        <v>78.91</v>
      </c>
      <c r="H12" t="n">
        <v>1.18</v>
      </c>
      <c r="I12" t="n">
        <v>33</v>
      </c>
      <c r="J12" t="n">
        <v>164.57</v>
      </c>
      <c r="K12" t="n">
        <v>49.1</v>
      </c>
      <c r="L12" t="n">
        <v>11</v>
      </c>
      <c r="M12" t="n">
        <v>31</v>
      </c>
      <c r="N12" t="n">
        <v>29.47</v>
      </c>
      <c r="O12" t="n">
        <v>20530.82</v>
      </c>
      <c r="P12" t="n">
        <v>491.27</v>
      </c>
      <c r="Q12" t="n">
        <v>796.51</v>
      </c>
      <c r="R12" t="n">
        <v>150.92</v>
      </c>
      <c r="S12" t="n">
        <v>102.58</v>
      </c>
      <c r="T12" t="n">
        <v>20017.21</v>
      </c>
      <c r="U12" t="n">
        <v>0.68</v>
      </c>
      <c r="V12" t="n">
        <v>0.87</v>
      </c>
      <c r="W12" t="n">
        <v>12.33</v>
      </c>
      <c r="X12" t="n">
        <v>1.19</v>
      </c>
      <c r="Y12" t="n">
        <v>1</v>
      </c>
      <c r="Z12" t="n">
        <v>10</v>
      </c>
      <c r="AA12" t="n">
        <v>554.82192158176</v>
      </c>
      <c r="AB12" t="n">
        <v>789.4718818824148</v>
      </c>
      <c r="AC12" t="n">
        <v>715.5186611838976</v>
      </c>
      <c r="AD12" t="n">
        <v>554821.9215817599</v>
      </c>
      <c r="AE12" t="n">
        <v>789471.8818824148</v>
      </c>
      <c r="AF12" t="n">
        <v>5.799002015716946e-06</v>
      </c>
      <c r="AG12" t="n">
        <v>1.945416666666667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2.1485</v>
      </c>
      <c r="E13" t="n">
        <v>46.54</v>
      </c>
      <c r="F13" t="n">
        <v>43.32</v>
      </c>
      <c r="G13" t="n">
        <v>83.84999999999999</v>
      </c>
      <c r="H13" t="n">
        <v>1.28</v>
      </c>
      <c r="I13" t="n">
        <v>31</v>
      </c>
      <c r="J13" t="n">
        <v>166.01</v>
      </c>
      <c r="K13" t="n">
        <v>49.1</v>
      </c>
      <c r="L13" t="n">
        <v>12</v>
      </c>
      <c r="M13" t="n">
        <v>29</v>
      </c>
      <c r="N13" t="n">
        <v>29.91</v>
      </c>
      <c r="O13" t="n">
        <v>20708.3</v>
      </c>
      <c r="P13" t="n">
        <v>488.18</v>
      </c>
      <c r="Q13" t="n">
        <v>796.4</v>
      </c>
      <c r="R13" t="n">
        <v>148.4</v>
      </c>
      <c r="S13" t="n">
        <v>102.58</v>
      </c>
      <c r="T13" t="n">
        <v>18765.13</v>
      </c>
      <c r="U13" t="n">
        <v>0.6899999999999999</v>
      </c>
      <c r="V13" t="n">
        <v>0.87</v>
      </c>
      <c r="W13" t="n">
        <v>12.32</v>
      </c>
      <c r="X13" t="n">
        <v>1.11</v>
      </c>
      <c r="Y13" t="n">
        <v>1</v>
      </c>
      <c r="Z13" t="n">
        <v>10</v>
      </c>
      <c r="AA13" t="n">
        <v>550.6105040324338</v>
      </c>
      <c r="AB13" t="n">
        <v>783.4793361506594</v>
      </c>
      <c r="AC13" t="n">
        <v>710.0874629392621</v>
      </c>
      <c r="AD13" t="n">
        <v>550610.5040324338</v>
      </c>
      <c r="AE13" t="n">
        <v>783479.3361506594</v>
      </c>
      <c r="AF13" t="n">
        <v>5.816870923370772e-06</v>
      </c>
      <c r="AG13" t="n">
        <v>1.939166666666667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2.1578</v>
      </c>
      <c r="E14" t="n">
        <v>46.34</v>
      </c>
      <c r="F14" t="n">
        <v>43.21</v>
      </c>
      <c r="G14" t="n">
        <v>92.59</v>
      </c>
      <c r="H14" t="n">
        <v>1.38</v>
      </c>
      <c r="I14" t="n">
        <v>28</v>
      </c>
      <c r="J14" t="n">
        <v>167.45</v>
      </c>
      <c r="K14" t="n">
        <v>49.1</v>
      </c>
      <c r="L14" t="n">
        <v>13</v>
      </c>
      <c r="M14" t="n">
        <v>26</v>
      </c>
      <c r="N14" t="n">
        <v>30.36</v>
      </c>
      <c r="O14" t="n">
        <v>20886.38</v>
      </c>
      <c r="P14" t="n">
        <v>484.36</v>
      </c>
      <c r="Q14" t="n">
        <v>796.35</v>
      </c>
      <c r="R14" t="n">
        <v>144.82</v>
      </c>
      <c r="S14" t="n">
        <v>102.58</v>
      </c>
      <c r="T14" t="n">
        <v>16990.55</v>
      </c>
      <c r="U14" t="n">
        <v>0.71</v>
      </c>
      <c r="V14" t="n">
        <v>0.87</v>
      </c>
      <c r="W14" t="n">
        <v>12.31</v>
      </c>
      <c r="X14" t="n">
        <v>1</v>
      </c>
      <c r="Y14" t="n">
        <v>1</v>
      </c>
      <c r="Z14" t="n">
        <v>10</v>
      </c>
      <c r="AA14" t="n">
        <v>545.1077616210139</v>
      </c>
      <c r="AB14" t="n">
        <v>775.6493275693965</v>
      </c>
      <c r="AC14" t="n">
        <v>702.9909248792048</v>
      </c>
      <c r="AD14" t="n">
        <v>545107.7616210139</v>
      </c>
      <c r="AE14" t="n">
        <v>775649.3275693965</v>
      </c>
      <c r="AF14" t="n">
        <v>5.842049838701165e-06</v>
      </c>
      <c r="AG14" t="n">
        <v>1.930833333333333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2.1638</v>
      </c>
      <c r="E15" t="n">
        <v>46.22</v>
      </c>
      <c r="F15" t="n">
        <v>43.14</v>
      </c>
      <c r="G15" t="n">
        <v>99.56</v>
      </c>
      <c r="H15" t="n">
        <v>1.47</v>
      </c>
      <c r="I15" t="n">
        <v>26</v>
      </c>
      <c r="J15" t="n">
        <v>168.9</v>
      </c>
      <c r="K15" t="n">
        <v>49.1</v>
      </c>
      <c r="L15" t="n">
        <v>14</v>
      </c>
      <c r="M15" t="n">
        <v>24</v>
      </c>
      <c r="N15" t="n">
        <v>30.81</v>
      </c>
      <c r="O15" t="n">
        <v>21065.06</v>
      </c>
      <c r="P15" t="n">
        <v>480.71</v>
      </c>
      <c r="Q15" t="n">
        <v>796.38</v>
      </c>
      <c r="R15" t="n">
        <v>142.32</v>
      </c>
      <c r="S15" t="n">
        <v>102.58</v>
      </c>
      <c r="T15" t="n">
        <v>15753.02</v>
      </c>
      <c r="U15" t="n">
        <v>0.72</v>
      </c>
      <c r="V15" t="n">
        <v>0.87</v>
      </c>
      <c r="W15" t="n">
        <v>12.31</v>
      </c>
      <c r="X15" t="n">
        <v>0.93</v>
      </c>
      <c r="Y15" t="n">
        <v>1</v>
      </c>
      <c r="Z15" t="n">
        <v>10</v>
      </c>
      <c r="AA15" t="n">
        <v>540.7671256479221</v>
      </c>
      <c r="AB15" t="n">
        <v>769.472913269699</v>
      </c>
      <c r="AC15" t="n">
        <v>697.3930818248084</v>
      </c>
      <c r="AD15" t="n">
        <v>540767.125647922</v>
      </c>
      <c r="AE15" t="n">
        <v>769472.913269699</v>
      </c>
      <c r="AF15" t="n">
        <v>5.858294300204644e-06</v>
      </c>
      <c r="AG15" t="n">
        <v>1.925833333333333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2.1699</v>
      </c>
      <c r="E16" t="n">
        <v>46.08</v>
      </c>
      <c r="F16" t="n">
        <v>43.07</v>
      </c>
      <c r="G16" t="n">
        <v>107.69</v>
      </c>
      <c r="H16" t="n">
        <v>1.56</v>
      </c>
      <c r="I16" t="n">
        <v>24</v>
      </c>
      <c r="J16" t="n">
        <v>170.35</v>
      </c>
      <c r="K16" t="n">
        <v>49.1</v>
      </c>
      <c r="L16" t="n">
        <v>15</v>
      </c>
      <c r="M16" t="n">
        <v>22</v>
      </c>
      <c r="N16" t="n">
        <v>31.26</v>
      </c>
      <c r="O16" t="n">
        <v>21244.37</v>
      </c>
      <c r="P16" t="n">
        <v>476.92</v>
      </c>
      <c r="Q16" t="n">
        <v>796.42</v>
      </c>
      <c r="R16" t="n">
        <v>140.1</v>
      </c>
      <c r="S16" t="n">
        <v>102.58</v>
      </c>
      <c r="T16" t="n">
        <v>14650</v>
      </c>
      <c r="U16" t="n">
        <v>0.73</v>
      </c>
      <c r="V16" t="n">
        <v>0.87</v>
      </c>
      <c r="W16" t="n">
        <v>12.31</v>
      </c>
      <c r="X16" t="n">
        <v>0.86</v>
      </c>
      <c r="Y16" t="n">
        <v>1</v>
      </c>
      <c r="Z16" t="n">
        <v>10</v>
      </c>
      <c r="AA16" t="n">
        <v>536.3211305278982</v>
      </c>
      <c r="AB16" t="n">
        <v>763.1465804452162</v>
      </c>
      <c r="AC16" t="n">
        <v>691.6593637575045</v>
      </c>
      <c r="AD16" t="n">
        <v>536321.1305278982</v>
      </c>
      <c r="AE16" t="n">
        <v>763146.5804452162</v>
      </c>
      <c r="AF16" t="n">
        <v>5.874809502733182e-06</v>
      </c>
      <c r="AG16" t="n">
        <v>1.92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2.1734</v>
      </c>
      <c r="E17" t="n">
        <v>46.01</v>
      </c>
      <c r="F17" t="n">
        <v>43.03</v>
      </c>
      <c r="G17" t="n">
        <v>112.26</v>
      </c>
      <c r="H17" t="n">
        <v>1.65</v>
      </c>
      <c r="I17" t="n">
        <v>23</v>
      </c>
      <c r="J17" t="n">
        <v>171.81</v>
      </c>
      <c r="K17" t="n">
        <v>49.1</v>
      </c>
      <c r="L17" t="n">
        <v>16</v>
      </c>
      <c r="M17" t="n">
        <v>21</v>
      </c>
      <c r="N17" t="n">
        <v>31.72</v>
      </c>
      <c r="O17" t="n">
        <v>21424.29</v>
      </c>
      <c r="P17" t="n">
        <v>474.13</v>
      </c>
      <c r="Q17" t="n">
        <v>796.39</v>
      </c>
      <c r="R17" t="n">
        <v>138.72</v>
      </c>
      <c r="S17" t="n">
        <v>102.58</v>
      </c>
      <c r="T17" t="n">
        <v>13965.3</v>
      </c>
      <c r="U17" t="n">
        <v>0.74</v>
      </c>
      <c r="V17" t="n">
        <v>0.87</v>
      </c>
      <c r="W17" t="n">
        <v>12.3</v>
      </c>
      <c r="X17" t="n">
        <v>0.82</v>
      </c>
      <c r="Y17" t="n">
        <v>1</v>
      </c>
      <c r="Z17" t="n">
        <v>10</v>
      </c>
      <c r="AA17" t="n">
        <v>533.3608679566931</v>
      </c>
      <c r="AB17" t="n">
        <v>758.9343386933177</v>
      </c>
      <c r="AC17" t="n">
        <v>687.8417007753665</v>
      </c>
      <c r="AD17" t="n">
        <v>533360.8679566932</v>
      </c>
      <c r="AE17" t="n">
        <v>758934.3386933177</v>
      </c>
      <c r="AF17" t="n">
        <v>5.884285438610211e-06</v>
      </c>
      <c r="AG17" t="n">
        <v>1.917083333333333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2.1796</v>
      </c>
      <c r="E18" t="n">
        <v>45.88</v>
      </c>
      <c r="F18" t="n">
        <v>42.96</v>
      </c>
      <c r="G18" t="n">
        <v>122.75</v>
      </c>
      <c r="H18" t="n">
        <v>1.74</v>
      </c>
      <c r="I18" t="n">
        <v>21</v>
      </c>
      <c r="J18" t="n">
        <v>173.28</v>
      </c>
      <c r="K18" t="n">
        <v>49.1</v>
      </c>
      <c r="L18" t="n">
        <v>17</v>
      </c>
      <c r="M18" t="n">
        <v>19</v>
      </c>
      <c r="N18" t="n">
        <v>32.18</v>
      </c>
      <c r="O18" t="n">
        <v>21604.83</v>
      </c>
      <c r="P18" t="n">
        <v>470.38</v>
      </c>
      <c r="Q18" t="n">
        <v>796.38</v>
      </c>
      <c r="R18" t="n">
        <v>136.32</v>
      </c>
      <c r="S18" t="n">
        <v>102.58</v>
      </c>
      <c r="T18" t="n">
        <v>12778.25</v>
      </c>
      <c r="U18" t="n">
        <v>0.75</v>
      </c>
      <c r="V18" t="n">
        <v>0.88</v>
      </c>
      <c r="W18" t="n">
        <v>12.31</v>
      </c>
      <c r="X18" t="n">
        <v>0.75</v>
      </c>
      <c r="Y18" t="n">
        <v>1</v>
      </c>
      <c r="Z18" t="n">
        <v>10</v>
      </c>
      <c r="AA18" t="n">
        <v>528.96312222617</v>
      </c>
      <c r="AB18" t="n">
        <v>752.6766612965444</v>
      </c>
      <c r="AC18" t="n">
        <v>682.1702068870926</v>
      </c>
      <c r="AD18" t="n">
        <v>528963.1222261699</v>
      </c>
      <c r="AE18" t="n">
        <v>752676.6612965444</v>
      </c>
      <c r="AF18" t="n">
        <v>5.901071382163806e-06</v>
      </c>
      <c r="AG18" t="n">
        <v>1.911666666666667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2.1828</v>
      </c>
      <c r="E19" t="n">
        <v>45.81</v>
      </c>
      <c r="F19" t="n">
        <v>42.93</v>
      </c>
      <c r="G19" t="n">
        <v>128.78</v>
      </c>
      <c r="H19" t="n">
        <v>1.83</v>
      </c>
      <c r="I19" t="n">
        <v>20</v>
      </c>
      <c r="J19" t="n">
        <v>174.75</v>
      </c>
      <c r="K19" t="n">
        <v>49.1</v>
      </c>
      <c r="L19" t="n">
        <v>18</v>
      </c>
      <c r="M19" t="n">
        <v>18</v>
      </c>
      <c r="N19" t="n">
        <v>32.65</v>
      </c>
      <c r="O19" t="n">
        <v>21786.02</v>
      </c>
      <c r="P19" t="n">
        <v>466.9</v>
      </c>
      <c r="Q19" t="n">
        <v>796.34</v>
      </c>
      <c r="R19" t="n">
        <v>135.22</v>
      </c>
      <c r="S19" t="n">
        <v>102.58</v>
      </c>
      <c r="T19" t="n">
        <v>12232.13</v>
      </c>
      <c r="U19" t="n">
        <v>0.76</v>
      </c>
      <c r="V19" t="n">
        <v>0.88</v>
      </c>
      <c r="W19" t="n">
        <v>12.3</v>
      </c>
      <c r="X19" t="n">
        <v>0.71</v>
      </c>
      <c r="Y19" t="n">
        <v>1</v>
      </c>
      <c r="Z19" t="n">
        <v>10</v>
      </c>
      <c r="AA19" t="n">
        <v>525.6648510565047</v>
      </c>
      <c r="AB19" t="n">
        <v>747.9834575027024</v>
      </c>
      <c r="AC19" t="n">
        <v>677.9166356424452</v>
      </c>
      <c r="AD19" t="n">
        <v>525664.8510565048</v>
      </c>
      <c r="AE19" t="n">
        <v>747983.4575027025</v>
      </c>
      <c r="AF19" t="n">
        <v>5.909735094965661e-06</v>
      </c>
      <c r="AG19" t="n">
        <v>1.90875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2.1862</v>
      </c>
      <c r="E20" t="n">
        <v>45.74</v>
      </c>
      <c r="F20" t="n">
        <v>42.89</v>
      </c>
      <c r="G20" t="n">
        <v>135.43</v>
      </c>
      <c r="H20" t="n">
        <v>1.91</v>
      </c>
      <c r="I20" t="n">
        <v>19</v>
      </c>
      <c r="J20" t="n">
        <v>176.22</v>
      </c>
      <c r="K20" t="n">
        <v>49.1</v>
      </c>
      <c r="L20" t="n">
        <v>19</v>
      </c>
      <c r="M20" t="n">
        <v>17</v>
      </c>
      <c r="N20" t="n">
        <v>33.13</v>
      </c>
      <c r="O20" t="n">
        <v>21967.84</v>
      </c>
      <c r="P20" t="n">
        <v>463.23</v>
      </c>
      <c r="Q20" t="n">
        <v>796.47</v>
      </c>
      <c r="R20" t="n">
        <v>133.86</v>
      </c>
      <c r="S20" t="n">
        <v>102.58</v>
      </c>
      <c r="T20" t="n">
        <v>11556.3</v>
      </c>
      <c r="U20" t="n">
        <v>0.77</v>
      </c>
      <c r="V20" t="n">
        <v>0.88</v>
      </c>
      <c r="W20" t="n">
        <v>12.3</v>
      </c>
      <c r="X20" t="n">
        <v>0.67</v>
      </c>
      <c r="Y20" t="n">
        <v>1</v>
      </c>
      <c r="Z20" t="n">
        <v>10</v>
      </c>
      <c r="AA20" t="n">
        <v>522.156946889836</v>
      </c>
      <c r="AB20" t="n">
        <v>742.9919609590407</v>
      </c>
      <c r="AC20" t="n">
        <v>673.3927140105449</v>
      </c>
      <c r="AD20" t="n">
        <v>522156.946889836</v>
      </c>
      <c r="AE20" t="n">
        <v>742991.9609590408</v>
      </c>
      <c r="AF20" t="n">
        <v>5.918940289817632e-06</v>
      </c>
      <c r="AG20" t="n">
        <v>1.905833333333333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2.1892</v>
      </c>
      <c r="E21" t="n">
        <v>45.68</v>
      </c>
      <c r="F21" t="n">
        <v>42.85</v>
      </c>
      <c r="G21" t="n">
        <v>142.84</v>
      </c>
      <c r="H21" t="n">
        <v>2</v>
      </c>
      <c r="I21" t="n">
        <v>18</v>
      </c>
      <c r="J21" t="n">
        <v>177.7</v>
      </c>
      <c r="K21" t="n">
        <v>49.1</v>
      </c>
      <c r="L21" t="n">
        <v>20</v>
      </c>
      <c r="M21" t="n">
        <v>16</v>
      </c>
      <c r="N21" t="n">
        <v>33.61</v>
      </c>
      <c r="O21" t="n">
        <v>22150.3</v>
      </c>
      <c r="P21" t="n">
        <v>461.17</v>
      </c>
      <c r="Q21" t="n">
        <v>796.34</v>
      </c>
      <c r="R21" t="n">
        <v>132.71</v>
      </c>
      <c r="S21" t="n">
        <v>102.58</v>
      </c>
      <c r="T21" t="n">
        <v>10986.74</v>
      </c>
      <c r="U21" t="n">
        <v>0.77</v>
      </c>
      <c r="V21" t="n">
        <v>0.88</v>
      </c>
      <c r="W21" t="n">
        <v>12.3</v>
      </c>
      <c r="X21" t="n">
        <v>0.64</v>
      </c>
      <c r="Y21" t="n">
        <v>1</v>
      </c>
      <c r="Z21" t="n">
        <v>10</v>
      </c>
      <c r="AA21" t="n">
        <v>519.8600108414488</v>
      </c>
      <c r="AB21" t="n">
        <v>739.7235853701419</v>
      </c>
      <c r="AC21" t="n">
        <v>670.4305011955183</v>
      </c>
      <c r="AD21" t="n">
        <v>519860.0108414488</v>
      </c>
      <c r="AE21" t="n">
        <v>739723.5853701419</v>
      </c>
      <c r="AF21" t="n">
        <v>5.927062520569372e-06</v>
      </c>
      <c r="AG21" t="n">
        <v>1.903333333333333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2.1928</v>
      </c>
      <c r="E22" t="n">
        <v>45.6</v>
      </c>
      <c r="F22" t="n">
        <v>42.81</v>
      </c>
      <c r="G22" t="n">
        <v>151.08</v>
      </c>
      <c r="H22" t="n">
        <v>2.08</v>
      </c>
      <c r="I22" t="n">
        <v>17</v>
      </c>
      <c r="J22" t="n">
        <v>179.18</v>
      </c>
      <c r="K22" t="n">
        <v>49.1</v>
      </c>
      <c r="L22" t="n">
        <v>21</v>
      </c>
      <c r="M22" t="n">
        <v>15</v>
      </c>
      <c r="N22" t="n">
        <v>34.09</v>
      </c>
      <c r="O22" t="n">
        <v>22333.43</v>
      </c>
      <c r="P22" t="n">
        <v>457.07</v>
      </c>
      <c r="Q22" t="n">
        <v>796.37</v>
      </c>
      <c r="R22" t="n">
        <v>131.32</v>
      </c>
      <c r="S22" t="n">
        <v>102.58</v>
      </c>
      <c r="T22" t="n">
        <v>10297.14</v>
      </c>
      <c r="U22" t="n">
        <v>0.78</v>
      </c>
      <c r="V22" t="n">
        <v>0.88</v>
      </c>
      <c r="W22" t="n">
        <v>12.3</v>
      </c>
      <c r="X22" t="n">
        <v>0.59</v>
      </c>
      <c r="Y22" t="n">
        <v>1</v>
      </c>
      <c r="Z22" t="n">
        <v>10</v>
      </c>
      <c r="AA22" t="n">
        <v>516.027131846173</v>
      </c>
      <c r="AB22" t="n">
        <v>734.2696729061188</v>
      </c>
      <c r="AC22" t="n">
        <v>665.4874801278557</v>
      </c>
      <c r="AD22" t="n">
        <v>516027.131846173</v>
      </c>
      <c r="AE22" t="n">
        <v>734269.6729061188</v>
      </c>
      <c r="AF22" t="n">
        <v>5.936809197471459e-06</v>
      </c>
      <c r="AG22" t="n">
        <v>1.9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2.1961</v>
      </c>
      <c r="E23" t="n">
        <v>45.54</v>
      </c>
      <c r="F23" t="n">
        <v>42.77</v>
      </c>
      <c r="G23" t="n">
        <v>160.39</v>
      </c>
      <c r="H23" t="n">
        <v>2.16</v>
      </c>
      <c r="I23" t="n">
        <v>16</v>
      </c>
      <c r="J23" t="n">
        <v>180.67</v>
      </c>
      <c r="K23" t="n">
        <v>49.1</v>
      </c>
      <c r="L23" t="n">
        <v>22</v>
      </c>
      <c r="M23" t="n">
        <v>14</v>
      </c>
      <c r="N23" t="n">
        <v>34.58</v>
      </c>
      <c r="O23" t="n">
        <v>22517.21</v>
      </c>
      <c r="P23" t="n">
        <v>453.1</v>
      </c>
      <c r="Q23" t="n">
        <v>796.4299999999999</v>
      </c>
      <c r="R23" t="n">
        <v>130.05</v>
      </c>
      <c r="S23" t="n">
        <v>102.58</v>
      </c>
      <c r="T23" t="n">
        <v>9666.09</v>
      </c>
      <c r="U23" t="n">
        <v>0.79</v>
      </c>
      <c r="V23" t="n">
        <v>0.88</v>
      </c>
      <c r="W23" t="n">
        <v>12.3</v>
      </c>
      <c r="X23" t="n">
        <v>0.5600000000000001</v>
      </c>
      <c r="Y23" t="n">
        <v>1</v>
      </c>
      <c r="Z23" t="n">
        <v>10</v>
      </c>
      <c r="AA23" t="n">
        <v>512.3712011228898</v>
      </c>
      <c r="AB23" t="n">
        <v>729.0675451677021</v>
      </c>
      <c r="AC23" t="n">
        <v>660.7726580295384</v>
      </c>
      <c r="AD23" t="n">
        <v>512371.2011228898</v>
      </c>
      <c r="AE23" t="n">
        <v>729067.545167702</v>
      </c>
      <c r="AF23" t="n">
        <v>5.945743651298373e-06</v>
      </c>
      <c r="AG23" t="n">
        <v>1.8975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2.1994</v>
      </c>
      <c r="E24" t="n">
        <v>45.47</v>
      </c>
      <c r="F24" t="n">
        <v>42.73</v>
      </c>
      <c r="G24" t="n">
        <v>170.93</v>
      </c>
      <c r="H24" t="n">
        <v>2.24</v>
      </c>
      <c r="I24" t="n">
        <v>15</v>
      </c>
      <c r="J24" t="n">
        <v>182.17</v>
      </c>
      <c r="K24" t="n">
        <v>49.1</v>
      </c>
      <c r="L24" t="n">
        <v>23</v>
      </c>
      <c r="M24" t="n">
        <v>13</v>
      </c>
      <c r="N24" t="n">
        <v>35.08</v>
      </c>
      <c r="O24" t="n">
        <v>22701.78</v>
      </c>
      <c r="P24" t="n">
        <v>448.99</v>
      </c>
      <c r="Q24" t="n">
        <v>796.38</v>
      </c>
      <c r="R24" t="n">
        <v>128.64</v>
      </c>
      <c r="S24" t="n">
        <v>102.58</v>
      </c>
      <c r="T24" t="n">
        <v>8965.049999999999</v>
      </c>
      <c r="U24" t="n">
        <v>0.8</v>
      </c>
      <c r="V24" t="n">
        <v>0.88</v>
      </c>
      <c r="W24" t="n">
        <v>12.3</v>
      </c>
      <c r="X24" t="n">
        <v>0.52</v>
      </c>
      <c r="Y24" t="n">
        <v>1</v>
      </c>
      <c r="Z24" t="n">
        <v>10</v>
      </c>
      <c r="AA24" t="n">
        <v>508.6263369829968</v>
      </c>
      <c r="AB24" t="n">
        <v>723.7388715430432</v>
      </c>
      <c r="AC24" t="n">
        <v>655.9431441414557</v>
      </c>
      <c r="AD24" t="n">
        <v>508626.3369829968</v>
      </c>
      <c r="AE24" t="n">
        <v>723738.8715430432</v>
      </c>
      <c r="AF24" t="n">
        <v>5.954678105125286e-06</v>
      </c>
      <c r="AG24" t="n">
        <v>1.894583333333333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2.1991</v>
      </c>
      <c r="E25" t="n">
        <v>45.47</v>
      </c>
      <c r="F25" t="n">
        <v>42.74</v>
      </c>
      <c r="G25" t="n">
        <v>170.95</v>
      </c>
      <c r="H25" t="n">
        <v>2.32</v>
      </c>
      <c r="I25" t="n">
        <v>15</v>
      </c>
      <c r="J25" t="n">
        <v>183.67</v>
      </c>
      <c r="K25" t="n">
        <v>49.1</v>
      </c>
      <c r="L25" t="n">
        <v>24</v>
      </c>
      <c r="M25" t="n">
        <v>13</v>
      </c>
      <c r="N25" t="n">
        <v>35.58</v>
      </c>
      <c r="O25" t="n">
        <v>22886.92</v>
      </c>
      <c r="P25" t="n">
        <v>446.03</v>
      </c>
      <c r="Q25" t="n">
        <v>796.33</v>
      </c>
      <c r="R25" t="n">
        <v>129.02</v>
      </c>
      <c r="S25" t="n">
        <v>102.58</v>
      </c>
      <c r="T25" t="n">
        <v>9156.639999999999</v>
      </c>
      <c r="U25" t="n">
        <v>0.8</v>
      </c>
      <c r="V25" t="n">
        <v>0.88</v>
      </c>
      <c r="W25" t="n">
        <v>12.29</v>
      </c>
      <c r="X25" t="n">
        <v>0.53</v>
      </c>
      <c r="Y25" t="n">
        <v>1</v>
      </c>
      <c r="Z25" t="n">
        <v>10</v>
      </c>
      <c r="AA25" t="n">
        <v>506.713063382014</v>
      </c>
      <c r="AB25" t="n">
        <v>721.0164201553664</v>
      </c>
      <c r="AC25" t="n">
        <v>653.4757164638493</v>
      </c>
      <c r="AD25" t="n">
        <v>506713.063382014</v>
      </c>
      <c r="AE25" t="n">
        <v>721016.4201553664</v>
      </c>
      <c r="AF25" t="n">
        <v>5.953865882050113e-06</v>
      </c>
      <c r="AG25" t="n">
        <v>1.894583333333333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2.2029</v>
      </c>
      <c r="E26" t="n">
        <v>45.39</v>
      </c>
      <c r="F26" t="n">
        <v>42.69</v>
      </c>
      <c r="G26" t="n">
        <v>182.96</v>
      </c>
      <c r="H26" t="n">
        <v>2.4</v>
      </c>
      <c r="I26" t="n">
        <v>14</v>
      </c>
      <c r="J26" t="n">
        <v>185.18</v>
      </c>
      <c r="K26" t="n">
        <v>49.1</v>
      </c>
      <c r="L26" t="n">
        <v>25</v>
      </c>
      <c r="M26" t="n">
        <v>12</v>
      </c>
      <c r="N26" t="n">
        <v>36.08</v>
      </c>
      <c r="O26" t="n">
        <v>23072.73</v>
      </c>
      <c r="P26" t="n">
        <v>445.33</v>
      </c>
      <c r="Q26" t="n">
        <v>796.3200000000001</v>
      </c>
      <c r="R26" t="n">
        <v>127.4</v>
      </c>
      <c r="S26" t="n">
        <v>102.58</v>
      </c>
      <c r="T26" t="n">
        <v>8353.08</v>
      </c>
      <c r="U26" t="n">
        <v>0.8100000000000001</v>
      </c>
      <c r="V26" t="n">
        <v>0.88</v>
      </c>
      <c r="W26" t="n">
        <v>12.29</v>
      </c>
      <c r="X26" t="n">
        <v>0.48</v>
      </c>
      <c r="Y26" t="n">
        <v>1</v>
      </c>
      <c r="Z26" t="n">
        <v>10</v>
      </c>
      <c r="AA26" t="n">
        <v>505.1513509703288</v>
      </c>
      <c r="AB26" t="n">
        <v>718.7942151763395</v>
      </c>
      <c r="AC26" t="n">
        <v>651.461674966034</v>
      </c>
      <c r="AD26" t="n">
        <v>505151.3509703288</v>
      </c>
      <c r="AE26" t="n">
        <v>718794.2151763395</v>
      </c>
      <c r="AF26" t="n">
        <v>5.964154041002316e-06</v>
      </c>
      <c r="AG26" t="n">
        <v>1.89125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2.2064</v>
      </c>
      <c r="E27" t="n">
        <v>45.32</v>
      </c>
      <c r="F27" t="n">
        <v>42.65</v>
      </c>
      <c r="G27" t="n">
        <v>196.84</v>
      </c>
      <c r="H27" t="n">
        <v>2.47</v>
      </c>
      <c r="I27" t="n">
        <v>13</v>
      </c>
      <c r="J27" t="n">
        <v>186.69</v>
      </c>
      <c r="K27" t="n">
        <v>49.1</v>
      </c>
      <c r="L27" t="n">
        <v>26</v>
      </c>
      <c r="M27" t="n">
        <v>11</v>
      </c>
      <c r="N27" t="n">
        <v>36.6</v>
      </c>
      <c r="O27" t="n">
        <v>23259.24</v>
      </c>
      <c r="P27" t="n">
        <v>436.05</v>
      </c>
      <c r="Q27" t="n">
        <v>796.39</v>
      </c>
      <c r="R27" t="n">
        <v>125.92</v>
      </c>
      <c r="S27" t="n">
        <v>102.58</v>
      </c>
      <c r="T27" t="n">
        <v>7616.75</v>
      </c>
      <c r="U27" t="n">
        <v>0.8100000000000001</v>
      </c>
      <c r="V27" t="n">
        <v>0.88</v>
      </c>
      <c r="W27" t="n">
        <v>12.29</v>
      </c>
      <c r="X27" t="n">
        <v>0.44</v>
      </c>
      <c r="Y27" t="n">
        <v>1</v>
      </c>
      <c r="Z27" t="n">
        <v>10</v>
      </c>
      <c r="AA27" t="n">
        <v>497.8644701773695</v>
      </c>
      <c r="AB27" t="n">
        <v>708.4255053815471</v>
      </c>
      <c r="AC27" t="n">
        <v>642.0642467347909</v>
      </c>
      <c r="AD27" t="n">
        <v>497864.4701773695</v>
      </c>
      <c r="AE27" t="n">
        <v>708425.505381547</v>
      </c>
      <c r="AF27" t="n">
        <v>5.973629976879345e-06</v>
      </c>
      <c r="AG27" t="n">
        <v>1.888333333333333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2.2058</v>
      </c>
      <c r="E28" t="n">
        <v>45.33</v>
      </c>
      <c r="F28" t="n">
        <v>42.66</v>
      </c>
      <c r="G28" t="n">
        <v>196.9</v>
      </c>
      <c r="H28" t="n">
        <v>2.55</v>
      </c>
      <c r="I28" t="n">
        <v>13</v>
      </c>
      <c r="J28" t="n">
        <v>188.21</v>
      </c>
      <c r="K28" t="n">
        <v>49.1</v>
      </c>
      <c r="L28" t="n">
        <v>27</v>
      </c>
      <c r="M28" t="n">
        <v>10</v>
      </c>
      <c r="N28" t="n">
        <v>37.11</v>
      </c>
      <c r="O28" t="n">
        <v>23446.45</v>
      </c>
      <c r="P28" t="n">
        <v>439.13</v>
      </c>
      <c r="Q28" t="n">
        <v>796.37</v>
      </c>
      <c r="R28" t="n">
        <v>126.36</v>
      </c>
      <c r="S28" t="n">
        <v>102.58</v>
      </c>
      <c r="T28" t="n">
        <v>7837.33</v>
      </c>
      <c r="U28" t="n">
        <v>0.8100000000000001</v>
      </c>
      <c r="V28" t="n">
        <v>0.88</v>
      </c>
      <c r="W28" t="n">
        <v>12.29</v>
      </c>
      <c r="X28" t="n">
        <v>0.45</v>
      </c>
      <c r="Y28" t="n">
        <v>1</v>
      </c>
      <c r="Z28" t="n">
        <v>10</v>
      </c>
      <c r="AA28" t="n">
        <v>500.138807511769</v>
      </c>
      <c r="AB28" t="n">
        <v>711.6617246179912</v>
      </c>
      <c r="AC28" t="n">
        <v>644.9973154209574</v>
      </c>
      <c r="AD28" t="n">
        <v>500138.807511769</v>
      </c>
      <c r="AE28" t="n">
        <v>711661.7246179912</v>
      </c>
      <c r="AF28" t="n">
        <v>5.972005530728997e-06</v>
      </c>
      <c r="AG28" t="n">
        <v>1.88875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2.2055</v>
      </c>
      <c r="E29" t="n">
        <v>45.34</v>
      </c>
      <c r="F29" t="n">
        <v>42.67</v>
      </c>
      <c r="G29" t="n">
        <v>196.93</v>
      </c>
      <c r="H29" t="n">
        <v>2.62</v>
      </c>
      <c r="I29" t="n">
        <v>13</v>
      </c>
      <c r="J29" t="n">
        <v>189.73</v>
      </c>
      <c r="K29" t="n">
        <v>49.1</v>
      </c>
      <c r="L29" t="n">
        <v>28</v>
      </c>
      <c r="M29" t="n">
        <v>9</v>
      </c>
      <c r="N29" t="n">
        <v>37.64</v>
      </c>
      <c r="O29" t="n">
        <v>23634.36</v>
      </c>
      <c r="P29" t="n">
        <v>434.78</v>
      </c>
      <c r="Q29" t="n">
        <v>796.4400000000001</v>
      </c>
      <c r="R29" t="n">
        <v>126.36</v>
      </c>
      <c r="S29" t="n">
        <v>102.58</v>
      </c>
      <c r="T29" t="n">
        <v>7835.73</v>
      </c>
      <c r="U29" t="n">
        <v>0.8100000000000001</v>
      </c>
      <c r="V29" t="n">
        <v>0.88</v>
      </c>
      <c r="W29" t="n">
        <v>12.3</v>
      </c>
      <c r="X29" t="n">
        <v>0.46</v>
      </c>
      <c r="Y29" t="n">
        <v>1</v>
      </c>
      <c r="Z29" t="n">
        <v>10</v>
      </c>
      <c r="AA29" t="n">
        <v>497.2872073176333</v>
      </c>
      <c r="AB29" t="n">
        <v>707.6041016509274</v>
      </c>
      <c r="AC29" t="n">
        <v>641.3197874182375</v>
      </c>
      <c r="AD29" t="n">
        <v>497287.2073176333</v>
      </c>
      <c r="AE29" t="n">
        <v>707604.1016509274</v>
      </c>
      <c r="AF29" t="n">
        <v>5.971193307653822e-06</v>
      </c>
      <c r="AG29" t="n">
        <v>1.889166666666667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2.2093</v>
      </c>
      <c r="E30" t="n">
        <v>45.26</v>
      </c>
      <c r="F30" t="n">
        <v>42.62</v>
      </c>
      <c r="G30" t="n">
        <v>213.1</v>
      </c>
      <c r="H30" t="n">
        <v>2.69</v>
      </c>
      <c r="I30" t="n">
        <v>12</v>
      </c>
      <c r="J30" t="n">
        <v>191.26</v>
      </c>
      <c r="K30" t="n">
        <v>49.1</v>
      </c>
      <c r="L30" t="n">
        <v>29</v>
      </c>
      <c r="M30" t="n">
        <v>5</v>
      </c>
      <c r="N30" t="n">
        <v>38.17</v>
      </c>
      <c r="O30" t="n">
        <v>23822.99</v>
      </c>
      <c r="P30" t="n">
        <v>433.17</v>
      </c>
      <c r="Q30" t="n">
        <v>796.38</v>
      </c>
      <c r="R30" t="n">
        <v>124.84</v>
      </c>
      <c r="S30" t="n">
        <v>102.58</v>
      </c>
      <c r="T30" t="n">
        <v>7081.73</v>
      </c>
      <c r="U30" t="n">
        <v>0.82</v>
      </c>
      <c r="V30" t="n">
        <v>0.88</v>
      </c>
      <c r="W30" t="n">
        <v>12.29</v>
      </c>
      <c r="X30" t="n">
        <v>0.41</v>
      </c>
      <c r="Y30" t="n">
        <v>1</v>
      </c>
      <c r="Z30" t="n">
        <v>10</v>
      </c>
      <c r="AA30" t="n">
        <v>495.1271790195626</v>
      </c>
      <c r="AB30" t="n">
        <v>704.5305359912729</v>
      </c>
      <c r="AC30" t="n">
        <v>638.5341358499854</v>
      </c>
      <c r="AD30" t="n">
        <v>495127.1790195626</v>
      </c>
      <c r="AE30" t="n">
        <v>704530.5359912729</v>
      </c>
      <c r="AF30" t="n">
        <v>5.981481466606026e-06</v>
      </c>
      <c r="AG30" t="n">
        <v>1.885833333333333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2.209</v>
      </c>
      <c r="E31" t="n">
        <v>45.27</v>
      </c>
      <c r="F31" t="n">
        <v>42.63</v>
      </c>
      <c r="G31" t="n">
        <v>213.13</v>
      </c>
      <c r="H31" t="n">
        <v>2.76</v>
      </c>
      <c r="I31" t="n">
        <v>12</v>
      </c>
      <c r="J31" t="n">
        <v>192.8</v>
      </c>
      <c r="K31" t="n">
        <v>49.1</v>
      </c>
      <c r="L31" t="n">
        <v>30</v>
      </c>
      <c r="M31" t="n">
        <v>1</v>
      </c>
      <c r="N31" t="n">
        <v>38.7</v>
      </c>
      <c r="O31" t="n">
        <v>24012.34</v>
      </c>
      <c r="P31" t="n">
        <v>434.76</v>
      </c>
      <c r="Q31" t="n">
        <v>796.38</v>
      </c>
      <c r="R31" t="n">
        <v>124.84</v>
      </c>
      <c r="S31" t="n">
        <v>102.58</v>
      </c>
      <c r="T31" t="n">
        <v>7082.77</v>
      </c>
      <c r="U31" t="n">
        <v>0.82</v>
      </c>
      <c r="V31" t="n">
        <v>0.88</v>
      </c>
      <c r="W31" t="n">
        <v>12.3</v>
      </c>
      <c r="X31" t="n">
        <v>0.41</v>
      </c>
      <c r="Y31" t="n">
        <v>1</v>
      </c>
      <c r="Z31" t="n">
        <v>10</v>
      </c>
      <c r="AA31" t="n">
        <v>496.319577631884</v>
      </c>
      <c r="AB31" t="n">
        <v>706.2272338682055</v>
      </c>
      <c r="AC31" t="n">
        <v>640.0718967521743</v>
      </c>
      <c r="AD31" t="n">
        <v>496319.577631884</v>
      </c>
      <c r="AE31" t="n">
        <v>706227.2338682056</v>
      </c>
      <c r="AF31" t="n">
        <v>5.980669243530853e-06</v>
      </c>
      <c r="AG31" t="n">
        <v>1.88625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2.2088</v>
      </c>
      <c r="E32" t="n">
        <v>45.27</v>
      </c>
      <c r="F32" t="n">
        <v>42.63</v>
      </c>
      <c r="G32" t="n">
        <v>213.15</v>
      </c>
      <c r="H32" t="n">
        <v>2.83</v>
      </c>
      <c r="I32" t="n">
        <v>12</v>
      </c>
      <c r="J32" t="n">
        <v>194.34</v>
      </c>
      <c r="K32" t="n">
        <v>49.1</v>
      </c>
      <c r="L32" t="n">
        <v>31</v>
      </c>
      <c r="M32" t="n">
        <v>0</v>
      </c>
      <c r="N32" t="n">
        <v>39.24</v>
      </c>
      <c r="O32" t="n">
        <v>24202.42</v>
      </c>
      <c r="P32" t="n">
        <v>438</v>
      </c>
      <c r="Q32" t="n">
        <v>796.41</v>
      </c>
      <c r="R32" t="n">
        <v>124.95</v>
      </c>
      <c r="S32" t="n">
        <v>102.58</v>
      </c>
      <c r="T32" t="n">
        <v>7137.61</v>
      </c>
      <c r="U32" t="n">
        <v>0.82</v>
      </c>
      <c r="V32" t="n">
        <v>0.88</v>
      </c>
      <c r="W32" t="n">
        <v>12.3</v>
      </c>
      <c r="X32" t="n">
        <v>0.42</v>
      </c>
      <c r="Y32" t="n">
        <v>1</v>
      </c>
      <c r="Z32" t="n">
        <v>10</v>
      </c>
      <c r="AA32" t="n">
        <v>498.5665905338553</v>
      </c>
      <c r="AB32" t="n">
        <v>709.4245723931073</v>
      </c>
      <c r="AC32" t="n">
        <v>642.9697268499789</v>
      </c>
      <c r="AD32" t="n">
        <v>498566.5905338553</v>
      </c>
      <c r="AE32" t="n">
        <v>709424.5723931072</v>
      </c>
      <c r="AF32" t="n">
        <v>5.980127761480737e-06</v>
      </c>
      <c r="AG32" t="n">
        <v>1.88625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1.0143</v>
      </c>
      <c r="E2" t="n">
        <v>98.59999999999999</v>
      </c>
      <c r="F2" t="n">
        <v>70.11</v>
      </c>
      <c r="G2" t="n">
        <v>6.02</v>
      </c>
      <c r="H2" t="n">
        <v>0.1</v>
      </c>
      <c r="I2" t="n">
        <v>699</v>
      </c>
      <c r="J2" t="n">
        <v>185.69</v>
      </c>
      <c r="K2" t="n">
        <v>53.44</v>
      </c>
      <c r="L2" t="n">
        <v>1</v>
      </c>
      <c r="M2" t="n">
        <v>697</v>
      </c>
      <c r="N2" t="n">
        <v>36.26</v>
      </c>
      <c r="O2" t="n">
        <v>23136.14</v>
      </c>
      <c r="P2" t="n">
        <v>957.66</v>
      </c>
      <c r="Q2" t="n">
        <v>798.41</v>
      </c>
      <c r="R2" t="n">
        <v>1043.85</v>
      </c>
      <c r="S2" t="n">
        <v>102.58</v>
      </c>
      <c r="T2" t="n">
        <v>463151.83</v>
      </c>
      <c r="U2" t="n">
        <v>0.1</v>
      </c>
      <c r="V2" t="n">
        <v>0.54</v>
      </c>
      <c r="W2" t="n">
        <v>13.44</v>
      </c>
      <c r="X2" t="n">
        <v>27.84</v>
      </c>
      <c r="Y2" t="n">
        <v>1</v>
      </c>
      <c r="Z2" t="n">
        <v>10</v>
      </c>
      <c r="AA2" t="n">
        <v>2172.501271066941</v>
      </c>
      <c r="AB2" t="n">
        <v>3091.313807449133</v>
      </c>
      <c r="AC2" t="n">
        <v>2801.737170842958</v>
      </c>
      <c r="AD2" t="n">
        <v>2172501.271066941</v>
      </c>
      <c r="AE2" t="n">
        <v>3091313.807449133</v>
      </c>
      <c r="AF2" t="n">
        <v>2.496374799234782e-06</v>
      </c>
      <c r="AG2" t="n">
        <v>4.108333333333333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1.5618</v>
      </c>
      <c r="E3" t="n">
        <v>64.03</v>
      </c>
      <c r="F3" t="n">
        <v>51.99</v>
      </c>
      <c r="G3" t="n">
        <v>12.14</v>
      </c>
      <c r="H3" t="n">
        <v>0.19</v>
      </c>
      <c r="I3" t="n">
        <v>257</v>
      </c>
      <c r="J3" t="n">
        <v>187.21</v>
      </c>
      <c r="K3" t="n">
        <v>53.44</v>
      </c>
      <c r="L3" t="n">
        <v>2</v>
      </c>
      <c r="M3" t="n">
        <v>255</v>
      </c>
      <c r="N3" t="n">
        <v>36.77</v>
      </c>
      <c r="O3" t="n">
        <v>23322.88</v>
      </c>
      <c r="P3" t="n">
        <v>709.51</v>
      </c>
      <c r="Q3" t="n">
        <v>797.03</v>
      </c>
      <c r="R3" t="n">
        <v>437.02</v>
      </c>
      <c r="S3" t="n">
        <v>102.58</v>
      </c>
      <c r="T3" t="n">
        <v>161948.45</v>
      </c>
      <c r="U3" t="n">
        <v>0.23</v>
      </c>
      <c r="V3" t="n">
        <v>0.72</v>
      </c>
      <c r="W3" t="n">
        <v>12.71</v>
      </c>
      <c r="X3" t="n">
        <v>9.77</v>
      </c>
      <c r="Y3" t="n">
        <v>1</v>
      </c>
      <c r="Z3" t="n">
        <v>10</v>
      </c>
      <c r="AA3" t="n">
        <v>1053.348876001801</v>
      </c>
      <c r="AB3" t="n">
        <v>1498.8400549226</v>
      </c>
      <c r="AC3" t="n">
        <v>1358.437271850489</v>
      </c>
      <c r="AD3" t="n">
        <v>1053348.876001801</v>
      </c>
      <c r="AE3" t="n">
        <v>1498840.0549226</v>
      </c>
      <c r="AF3" t="n">
        <v>3.843870808877928e-06</v>
      </c>
      <c r="AG3" t="n">
        <v>2.667916666666667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1.7674</v>
      </c>
      <c r="E4" t="n">
        <v>56.58</v>
      </c>
      <c r="F4" t="n">
        <v>48.19</v>
      </c>
      <c r="G4" t="n">
        <v>18.19</v>
      </c>
      <c r="H4" t="n">
        <v>0.28</v>
      </c>
      <c r="I4" t="n">
        <v>159</v>
      </c>
      <c r="J4" t="n">
        <v>188.73</v>
      </c>
      <c r="K4" t="n">
        <v>53.44</v>
      </c>
      <c r="L4" t="n">
        <v>3</v>
      </c>
      <c r="M4" t="n">
        <v>157</v>
      </c>
      <c r="N4" t="n">
        <v>37.29</v>
      </c>
      <c r="O4" t="n">
        <v>23510.33</v>
      </c>
      <c r="P4" t="n">
        <v>656.05</v>
      </c>
      <c r="Q4" t="n">
        <v>796.64</v>
      </c>
      <c r="R4" t="n">
        <v>310.38</v>
      </c>
      <c r="S4" t="n">
        <v>102.58</v>
      </c>
      <c r="T4" t="n">
        <v>99119.21000000001</v>
      </c>
      <c r="U4" t="n">
        <v>0.33</v>
      </c>
      <c r="V4" t="n">
        <v>0.78</v>
      </c>
      <c r="W4" t="n">
        <v>12.54</v>
      </c>
      <c r="X4" t="n">
        <v>5.97</v>
      </c>
      <c r="Y4" t="n">
        <v>1</v>
      </c>
      <c r="Z4" t="n">
        <v>10</v>
      </c>
      <c r="AA4" t="n">
        <v>863.3556272308809</v>
      </c>
      <c r="AB4" t="n">
        <v>1228.49326108196</v>
      </c>
      <c r="AC4" t="n">
        <v>1113.415022897201</v>
      </c>
      <c r="AD4" t="n">
        <v>863355.6272308809</v>
      </c>
      <c r="AE4" t="n">
        <v>1228493.26108196</v>
      </c>
      <c r="AF4" t="n">
        <v>4.349889401722916e-06</v>
      </c>
      <c r="AG4" t="n">
        <v>2.3575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1.8771</v>
      </c>
      <c r="E5" t="n">
        <v>53.27</v>
      </c>
      <c r="F5" t="n">
        <v>46.52</v>
      </c>
      <c r="G5" t="n">
        <v>24.27</v>
      </c>
      <c r="H5" t="n">
        <v>0.37</v>
      </c>
      <c r="I5" t="n">
        <v>115</v>
      </c>
      <c r="J5" t="n">
        <v>190.25</v>
      </c>
      <c r="K5" t="n">
        <v>53.44</v>
      </c>
      <c r="L5" t="n">
        <v>4</v>
      </c>
      <c r="M5" t="n">
        <v>113</v>
      </c>
      <c r="N5" t="n">
        <v>37.82</v>
      </c>
      <c r="O5" t="n">
        <v>23698.48</v>
      </c>
      <c r="P5" t="n">
        <v>631.53</v>
      </c>
      <c r="Q5" t="n">
        <v>796.75</v>
      </c>
      <c r="R5" t="n">
        <v>254.71</v>
      </c>
      <c r="S5" t="n">
        <v>102.58</v>
      </c>
      <c r="T5" t="n">
        <v>71503.00999999999</v>
      </c>
      <c r="U5" t="n">
        <v>0.4</v>
      </c>
      <c r="V5" t="n">
        <v>0.8100000000000001</v>
      </c>
      <c r="W5" t="n">
        <v>12.47</v>
      </c>
      <c r="X5" t="n">
        <v>4.3</v>
      </c>
      <c r="Y5" t="n">
        <v>1</v>
      </c>
      <c r="Z5" t="n">
        <v>10</v>
      </c>
      <c r="AA5" t="n">
        <v>784.2209944695983</v>
      </c>
      <c r="AB5" t="n">
        <v>1115.890342887934</v>
      </c>
      <c r="AC5" t="n">
        <v>1011.36010350035</v>
      </c>
      <c r="AD5" t="n">
        <v>784220.9944695983</v>
      </c>
      <c r="AE5" t="n">
        <v>1115890.342887934</v>
      </c>
      <c r="AF5" t="n">
        <v>4.619880839636802e-06</v>
      </c>
      <c r="AG5" t="n">
        <v>2.219583333333333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1.9459</v>
      </c>
      <c r="E6" t="n">
        <v>51.39</v>
      </c>
      <c r="F6" t="n">
        <v>45.57</v>
      </c>
      <c r="G6" t="n">
        <v>30.38</v>
      </c>
      <c r="H6" t="n">
        <v>0.46</v>
      </c>
      <c r="I6" t="n">
        <v>90</v>
      </c>
      <c r="J6" t="n">
        <v>191.78</v>
      </c>
      <c r="K6" t="n">
        <v>53.44</v>
      </c>
      <c r="L6" t="n">
        <v>5</v>
      </c>
      <c r="M6" t="n">
        <v>88</v>
      </c>
      <c r="N6" t="n">
        <v>38.35</v>
      </c>
      <c r="O6" t="n">
        <v>23887.36</v>
      </c>
      <c r="P6" t="n">
        <v>616.61</v>
      </c>
      <c r="Q6" t="n">
        <v>796.66</v>
      </c>
      <c r="R6" t="n">
        <v>223.25</v>
      </c>
      <c r="S6" t="n">
        <v>102.58</v>
      </c>
      <c r="T6" t="n">
        <v>55899.06</v>
      </c>
      <c r="U6" t="n">
        <v>0.46</v>
      </c>
      <c r="V6" t="n">
        <v>0.83</v>
      </c>
      <c r="W6" t="n">
        <v>12.42</v>
      </c>
      <c r="X6" t="n">
        <v>3.35</v>
      </c>
      <c r="Y6" t="n">
        <v>1</v>
      </c>
      <c r="Z6" t="n">
        <v>10</v>
      </c>
      <c r="AA6" t="n">
        <v>740.0132746251991</v>
      </c>
      <c r="AB6" t="n">
        <v>1052.985921808484</v>
      </c>
      <c r="AC6" t="n">
        <v>954.3482096175736</v>
      </c>
      <c r="AD6" t="n">
        <v>740013.274625199</v>
      </c>
      <c r="AE6" t="n">
        <v>1052985.921808484</v>
      </c>
      <c r="AF6" t="n">
        <v>4.789210018565475e-06</v>
      </c>
      <c r="AG6" t="n">
        <v>2.14125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1.9923</v>
      </c>
      <c r="E7" t="n">
        <v>50.19</v>
      </c>
      <c r="F7" t="n">
        <v>44.97</v>
      </c>
      <c r="G7" t="n">
        <v>36.46</v>
      </c>
      <c r="H7" t="n">
        <v>0.55</v>
      </c>
      <c r="I7" t="n">
        <v>74</v>
      </c>
      <c r="J7" t="n">
        <v>193.32</v>
      </c>
      <c r="K7" t="n">
        <v>53.44</v>
      </c>
      <c r="L7" t="n">
        <v>6</v>
      </c>
      <c r="M7" t="n">
        <v>72</v>
      </c>
      <c r="N7" t="n">
        <v>38.89</v>
      </c>
      <c r="O7" t="n">
        <v>24076.95</v>
      </c>
      <c r="P7" t="n">
        <v>607.04</v>
      </c>
      <c r="Q7" t="n">
        <v>796.55</v>
      </c>
      <c r="R7" t="n">
        <v>202.6</v>
      </c>
      <c r="S7" t="n">
        <v>102.58</v>
      </c>
      <c r="T7" t="n">
        <v>45653.81</v>
      </c>
      <c r="U7" t="n">
        <v>0.51</v>
      </c>
      <c r="V7" t="n">
        <v>0.84</v>
      </c>
      <c r="W7" t="n">
        <v>12.41</v>
      </c>
      <c r="X7" t="n">
        <v>2.75</v>
      </c>
      <c r="Y7" t="n">
        <v>1</v>
      </c>
      <c r="Z7" t="n">
        <v>10</v>
      </c>
      <c r="AA7" t="n">
        <v>712.5015727068979</v>
      </c>
      <c r="AB7" t="n">
        <v>1013.838739185801</v>
      </c>
      <c r="AC7" t="n">
        <v>918.8681116658698</v>
      </c>
      <c r="AD7" t="n">
        <v>712501.572706898</v>
      </c>
      <c r="AE7" t="n">
        <v>1013838.739185801</v>
      </c>
      <c r="AF7" t="n">
        <v>4.903408767145279e-06</v>
      </c>
      <c r="AG7" t="n">
        <v>2.09125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2.0259</v>
      </c>
      <c r="E8" t="n">
        <v>49.36</v>
      </c>
      <c r="F8" t="n">
        <v>44.55</v>
      </c>
      <c r="G8" t="n">
        <v>42.43</v>
      </c>
      <c r="H8" t="n">
        <v>0.64</v>
      </c>
      <c r="I8" t="n">
        <v>63</v>
      </c>
      <c r="J8" t="n">
        <v>194.86</v>
      </c>
      <c r="K8" t="n">
        <v>53.44</v>
      </c>
      <c r="L8" t="n">
        <v>7</v>
      </c>
      <c r="M8" t="n">
        <v>61</v>
      </c>
      <c r="N8" t="n">
        <v>39.43</v>
      </c>
      <c r="O8" t="n">
        <v>24267.28</v>
      </c>
      <c r="P8" t="n">
        <v>599.36</v>
      </c>
      <c r="Q8" t="n">
        <v>796.5</v>
      </c>
      <c r="R8" t="n">
        <v>188.94</v>
      </c>
      <c r="S8" t="n">
        <v>102.58</v>
      </c>
      <c r="T8" t="n">
        <v>38875.2</v>
      </c>
      <c r="U8" t="n">
        <v>0.54</v>
      </c>
      <c r="V8" t="n">
        <v>0.84</v>
      </c>
      <c r="W8" t="n">
        <v>12.38</v>
      </c>
      <c r="X8" t="n">
        <v>2.33</v>
      </c>
      <c r="Y8" t="n">
        <v>1</v>
      </c>
      <c r="Z8" t="n">
        <v>10</v>
      </c>
      <c r="AA8" t="n">
        <v>692.8852016870921</v>
      </c>
      <c r="AB8" t="n">
        <v>985.9260473070111</v>
      </c>
      <c r="AC8" t="n">
        <v>893.5701214758598</v>
      </c>
      <c r="AD8" t="n">
        <v>692885.2016870922</v>
      </c>
      <c r="AE8" t="n">
        <v>985926.0473070111</v>
      </c>
      <c r="AF8" t="n">
        <v>4.986104412668583e-06</v>
      </c>
      <c r="AG8" t="n">
        <v>2.056666666666667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2.0504</v>
      </c>
      <c r="E9" t="n">
        <v>48.77</v>
      </c>
      <c r="F9" t="n">
        <v>44.26</v>
      </c>
      <c r="G9" t="n">
        <v>48.28</v>
      </c>
      <c r="H9" t="n">
        <v>0.72</v>
      </c>
      <c r="I9" t="n">
        <v>55</v>
      </c>
      <c r="J9" t="n">
        <v>196.41</v>
      </c>
      <c r="K9" t="n">
        <v>53.44</v>
      </c>
      <c r="L9" t="n">
        <v>8</v>
      </c>
      <c r="M9" t="n">
        <v>53</v>
      </c>
      <c r="N9" t="n">
        <v>39.98</v>
      </c>
      <c r="O9" t="n">
        <v>24458.36</v>
      </c>
      <c r="P9" t="n">
        <v>593.6900000000001</v>
      </c>
      <c r="Q9" t="n">
        <v>796.45</v>
      </c>
      <c r="R9" t="n">
        <v>179.5</v>
      </c>
      <c r="S9" t="n">
        <v>102.58</v>
      </c>
      <c r="T9" t="n">
        <v>34195.07</v>
      </c>
      <c r="U9" t="n">
        <v>0.57</v>
      </c>
      <c r="V9" t="n">
        <v>0.85</v>
      </c>
      <c r="W9" t="n">
        <v>12.36</v>
      </c>
      <c r="X9" t="n">
        <v>2.04</v>
      </c>
      <c r="Y9" t="n">
        <v>1</v>
      </c>
      <c r="Z9" t="n">
        <v>10</v>
      </c>
      <c r="AA9" t="n">
        <v>679.0162081650486</v>
      </c>
      <c r="AB9" t="n">
        <v>966.191462227086</v>
      </c>
      <c r="AC9" t="n">
        <v>875.6841597089391</v>
      </c>
      <c r="AD9" t="n">
        <v>679016.2081650486</v>
      </c>
      <c r="AE9" t="n">
        <v>966191.4622270861</v>
      </c>
      <c r="AF9" t="n">
        <v>5.04640332086266e-06</v>
      </c>
      <c r="AG9" t="n">
        <v>2.032083333333333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2.0738</v>
      </c>
      <c r="E10" t="n">
        <v>48.22</v>
      </c>
      <c r="F10" t="n">
        <v>43.97</v>
      </c>
      <c r="G10" t="n">
        <v>54.96</v>
      </c>
      <c r="H10" t="n">
        <v>0.8100000000000001</v>
      </c>
      <c r="I10" t="n">
        <v>48</v>
      </c>
      <c r="J10" t="n">
        <v>197.97</v>
      </c>
      <c r="K10" t="n">
        <v>53.44</v>
      </c>
      <c r="L10" t="n">
        <v>9</v>
      </c>
      <c r="M10" t="n">
        <v>46</v>
      </c>
      <c r="N10" t="n">
        <v>40.53</v>
      </c>
      <c r="O10" t="n">
        <v>24650.18</v>
      </c>
      <c r="P10" t="n">
        <v>587.48</v>
      </c>
      <c r="Q10" t="n">
        <v>796.37</v>
      </c>
      <c r="R10" t="n">
        <v>169.64</v>
      </c>
      <c r="S10" t="n">
        <v>102.58</v>
      </c>
      <c r="T10" t="n">
        <v>29303.71</v>
      </c>
      <c r="U10" t="n">
        <v>0.6</v>
      </c>
      <c r="V10" t="n">
        <v>0.86</v>
      </c>
      <c r="W10" t="n">
        <v>12.35</v>
      </c>
      <c r="X10" t="n">
        <v>1.75</v>
      </c>
      <c r="Y10" t="n">
        <v>1</v>
      </c>
      <c r="Z10" t="n">
        <v>10</v>
      </c>
      <c r="AA10" t="n">
        <v>665.4359004604265</v>
      </c>
      <c r="AB10" t="n">
        <v>946.8676564020665</v>
      </c>
      <c r="AC10" t="n">
        <v>858.1704977404752</v>
      </c>
      <c r="AD10" t="n">
        <v>665435.9004604266</v>
      </c>
      <c r="AE10" t="n">
        <v>946867.6564020665</v>
      </c>
      <c r="AF10" t="n">
        <v>5.103994931137819e-06</v>
      </c>
      <c r="AG10" t="n">
        <v>2.009166666666667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2.0898</v>
      </c>
      <c r="E11" t="n">
        <v>47.85</v>
      </c>
      <c r="F11" t="n">
        <v>43.78</v>
      </c>
      <c r="G11" t="n">
        <v>61.09</v>
      </c>
      <c r="H11" t="n">
        <v>0.89</v>
      </c>
      <c r="I11" t="n">
        <v>43</v>
      </c>
      <c r="J11" t="n">
        <v>199.53</v>
      </c>
      <c r="K11" t="n">
        <v>53.44</v>
      </c>
      <c r="L11" t="n">
        <v>10</v>
      </c>
      <c r="M11" t="n">
        <v>41</v>
      </c>
      <c r="N11" t="n">
        <v>41.1</v>
      </c>
      <c r="O11" t="n">
        <v>24842.77</v>
      </c>
      <c r="P11" t="n">
        <v>583.83</v>
      </c>
      <c r="Q11" t="n">
        <v>796.4299999999999</v>
      </c>
      <c r="R11" t="n">
        <v>163.42</v>
      </c>
      <c r="S11" t="n">
        <v>102.58</v>
      </c>
      <c r="T11" t="n">
        <v>26214.69</v>
      </c>
      <c r="U11" t="n">
        <v>0.63</v>
      </c>
      <c r="V11" t="n">
        <v>0.86</v>
      </c>
      <c r="W11" t="n">
        <v>12.35</v>
      </c>
      <c r="X11" t="n">
        <v>1.57</v>
      </c>
      <c r="Y11" t="n">
        <v>1</v>
      </c>
      <c r="Z11" t="n">
        <v>10</v>
      </c>
      <c r="AA11" t="n">
        <v>656.6821429867421</v>
      </c>
      <c r="AB11" t="n">
        <v>934.4116860853394</v>
      </c>
      <c r="AC11" t="n">
        <v>846.8813316418422</v>
      </c>
      <c r="AD11" t="n">
        <v>656682.1429867421</v>
      </c>
      <c r="AE11" t="n">
        <v>934411.6860853394</v>
      </c>
      <c r="AF11" t="n">
        <v>5.143373809958441e-06</v>
      </c>
      <c r="AG11" t="n">
        <v>1.99375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2.1029</v>
      </c>
      <c r="E12" t="n">
        <v>47.55</v>
      </c>
      <c r="F12" t="n">
        <v>43.63</v>
      </c>
      <c r="G12" t="n">
        <v>67.13</v>
      </c>
      <c r="H12" t="n">
        <v>0.97</v>
      </c>
      <c r="I12" t="n">
        <v>39</v>
      </c>
      <c r="J12" t="n">
        <v>201.1</v>
      </c>
      <c r="K12" t="n">
        <v>53.44</v>
      </c>
      <c r="L12" t="n">
        <v>11</v>
      </c>
      <c r="M12" t="n">
        <v>37</v>
      </c>
      <c r="N12" t="n">
        <v>41.66</v>
      </c>
      <c r="O12" t="n">
        <v>25036.12</v>
      </c>
      <c r="P12" t="n">
        <v>579.62</v>
      </c>
      <c r="Q12" t="n">
        <v>796.4400000000001</v>
      </c>
      <c r="R12" t="n">
        <v>158.77</v>
      </c>
      <c r="S12" t="n">
        <v>102.58</v>
      </c>
      <c r="T12" t="n">
        <v>23910.24</v>
      </c>
      <c r="U12" t="n">
        <v>0.65</v>
      </c>
      <c r="V12" t="n">
        <v>0.86</v>
      </c>
      <c r="W12" t="n">
        <v>12.34</v>
      </c>
      <c r="X12" t="n">
        <v>1.42</v>
      </c>
      <c r="Y12" t="n">
        <v>1</v>
      </c>
      <c r="Z12" t="n">
        <v>10</v>
      </c>
      <c r="AA12" t="n">
        <v>648.858540964187</v>
      </c>
      <c r="AB12" t="n">
        <v>923.2792603977658</v>
      </c>
      <c r="AC12" t="n">
        <v>836.7917280644366</v>
      </c>
      <c r="AD12" t="n">
        <v>648858.540964187</v>
      </c>
      <c r="AE12" t="n">
        <v>923279.2603977658</v>
      </c>
      <c r="AF12" t="n">
        <v>5.175615266992825e-06</v>
      </c>
      <c r="AG12" t="n">
        <v>1.98125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2.1126</v>
      </c>
      <c r="E13" t="n">
        <v>47.33</v>
      </c>
      <c r="F13" t="n">
        <v>43.53</v>
      </c>
      <c r="G13" t="n">
        <v>72.54000000000001</v>
      </c>
      <c r="H13" t="n">
        <v>1.05</v>
      </c>
      <c r="I13" t="n">
        <v>36</v>
      </c>
      <c r="J13" t="n">
        <v>202.67</v>
      </c>
      <c r="K13" t="n">
        <v>53.44</v>
      </c>
      <c r="L13" t="n">
        <v>12</v>
      </c>
      <c r="M13" t="n">
        <v>34</v>
      </c>
      <c r="N13" t="n">
        <v>42.24</v>
      </c>
      <c r="O13" t="n">
        <v>25230.25</v>
      </c>
      <c r="P13" t="n">
        <v>576.75</v>
      </c>
      <c r="Q13" t="n">
        <v>796.41</v>
      </c>
      <c r="R13" t="n">
        <v>155.2</v>
      </c>
      <c r="S13" t="n">
        <v>102.58</v>
      </c>
      <c r="T13" t="n">
        <v>22141.7</v>
      </c>
      <c r="U13" t="n">
        <v>0.66</v>
      </c>
      <c r="V13" t="n">
        <v>0.86</v>
      </c>
      <c r="W13" t="n">
        <v>12.33</v>
      </c>
      <c r="X13" t="n">
        <v>1.31</v>
      </c>
      <c r="Y13" t="n">
        <v>1</v>
      </c>
      <c r="Z13" t="n">
        <v>10</v>
      </c>
      <c r="AA13" t="n">
        <v>643.3576291822631</v>
      </c>
      <c r="AB13" t="n">
        <v>915.4518566712449</v>
      </c>
      <c r="AC13" t="n">
        <v>829.6975508511938</v>
      </c>
      <c r="AD13" t="n">
        <v>643357.629182263</v>
      </c>
      <c r="AE13" t="n">
        <v>915451.8566712448</v>
      </c>
      <c r="AF13" t="n">
        <v>5.199488712277827e-06</v>
      </c>
      <c r="AG13" t="n">
        <v>1.972083333333333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2.1229</v>
      </c>
      <c r="E14" t="n">
        <v>47.11</v>
      </c>
      <c r="F14" t="n">
        <v>43.41</v>
      </c>
      <c r="G14" t="n">
        <v>78.93000000000001</v>
      </c>
      <c r="H14" t="n">
        <v>1.13</v>
      </c>
      <c r="I14" t="n">
        <v>33</v>
      </c>
      <c r="J14" t="n">
        <v>204.25</v>
      </c>
      <c r="K14" t="n">
        <v>53.44</v>
      </c>
      <c r="L14" t="n">
        <v>13</v>
      </c>
      <c r="M14" t="n">
        <v>31</v>
      </c>
      <c r="N14" t="n">
        <v>42.82</v>
      </c>
      <c r="O14" t="n">
        <v>25425.3</v>
      </c>
      <c r="P14" t="n">
        <v>573.48</v>
      </c>
      <c r="Q14" t="n">
        <v>796.39</v>
      </c>
      <c r="R14" t="n">
        <v>151.15</v>
      </c>
      <c r="S14" t="n">
        <v>102.58</v>
      </c>
      <c r="T14" t="n">
        <v>20133.69</v>
      </c>
      <c r="U14" t="n">
        <v>0.68</v>
      </c>
      <c r="V14" t="n">
        <v>0.87</v>
      </c>
      <c r="W14" t="n">
        <v>12.33</v>
      </c>
      <c r="X14" t="n">
        <v>1.2</v>
      </c>
      <c r="Y14" t="n">
        <v>1</v>
      </c>
      <c r="Z14" t="n">
        <v>10</v>
      </c>
      <c r="AA14" t="n">
        <v>637.3520147407241</v>
      </c>
      <c r="AB14" t="n">
        <v>906.90629718523</v>
      </c>
      <c r="AC14" t="n">
        <v>821.9524906117825</v>
      </c>
      <c r="AD14" t="n">
        <v>637352.0147407241</v>
      </c>
      <c r="AE14" t="n">
        <v>906906.29718523</v>
      </c>
      <c r="AF14" t="n">
        <v>5.224838865518602e-06</v>
      </c>
      <c r="AG14" t="n">
        <v>1.962916666666667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2.13</v>
      </c>
      <c r="E15" t="n">
        <v>46.95</v>
      </c>
      <c r="F15" t="n">
        <v>43.33</v>
      </c>
      <c r="G15" t="n">
        <v>83.84999999999999</v>
      </c>
      <c r="H15" t="n">
        <v>1.21</v>
      </c>
      <c r="I15" t="n">
        <v>31</v>
      </c>
      <c r="J15" t="n">
        <v>205.84</v>
      </c>
      <c r="K15" t="n">
        <v>53.44</v>
      </c>
      <c r="L15" t="n">
        <v>14</v>
      </c>
      <c r="M15" t="n">
        <v>29</v>
      </c>
      <c r="N15" t="n">
        <v>43.4</v>
      </c>
      <c r="O15" t="n">
        <v>25621.03</v>
      </c>
      <c r="P15" t="n">
        <v>570.24</v>
      </c>
      <c r="Q15" t="n">
        <v>796.4400000000001</v>
      </c>
      <c r="R15" t="n">
        <v>148.48</v>
      </c>
      <c r="S15" t="n">
        <v>102.58</v>
      </c>
      <c r="T15" t="n">
        <v>18805.85</v>
      </c>
      <c r="U15" t="n">
        <v>0.6899999999999999</v>
      </c>
      <c r="V15" t="n">
        <v>0.87</v>
      </c>
      <c r="W15" t="n">
        <v>12.32</v>
      </c>
      <c r="X15" t="n">
        <v>1.11</v>
      </c>
      <c r="Y15" t="n">
        <v>1</v>
      </c>
      <c r="Z15" t="n">
        <v>10</v>
      </c>
      <c r="AA15" t="n">
        <v>632.5596282666761</v>
      </c>
      <c r="AB15" t="n">
        <v>900.0870742576499</v>
      </c>
      <c r="AC15" t="n">
        <v>815.772053573515</v>
      </c>
      <c r="AD15" t="n">
        <v>632559.6282666761</v>
      </c>
      <c r="AE15" t="n">
        <v>900087.0742576498</v>
      </c>
      <c r="AF15" t="n">
        <v>5.242313242995253e-06</v>
      </c>
      <c r="AG15" t="n">
        <v>1.95625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2.136</v>
      </c>
      <c r="E16" t="n">
        <v>46.82</v>
      </c>
      <c r="F16" t="n">
        <v>43.27</v>
      </c>
      <c r="G16" t="n">
        <v>89.52</v>
      </c>
      <c r="H16" t="n">
        <v>1.28</v>
      </c>
      <c r="I16" t="n">
        <v>29</v>
      </c>
      <c r="J16" t="n">
        <v>207.43</v>
      </c>
      <c r="K16" t="n">
        <v>53.44</v>
      </c>
      <c r="L16" t="n">
        <v>15</v>
      </c>
      <c r="M16" t="n">
        <v>27</v>
      </c>
      <c r="N16" t="n">
        <v>44</v>
      </c>
      <c r="O16" t="n">
        <v>25817.56</v>
      </c>
      <c r="P16" t="n">
        <v>567.59</v>
      </c>
      <c r="Q16" t="n">
        <v>796.38</v>
      </c>
      <c r="R16" t="n">
        <v>146.65</v>
      </c>
      <c r="S16" t="n">
        <v>102.58</v>
      </c>
      <c r="T16" t="n">
        <v>17903.8</v>
      </c>
      <c r="U16" t="n">
        <v>0.7</v>
      </c>
      <c r="V16" t="n">
        <v>0.87</v>
      </c>
      <c r="W16" t="n">
        <v>12.32</v>
      </c>
      <c r="X16" t="n">
        <v>1.06</v>
      </c>
      <c r="Y16" t="n">
        <v>1</v>
      </c>
      <c r="Z16" t="n">
        <v>10</v>
      </c>
      <c r="AA16" t="n">
        <v>628.6349217954253</v>
      </c>
      <c r="AB16" t="n">
        <v>894.5024978680559</v>
      </c>
      <c r="AC16" t="n">
        <v>810.7106084311831</v>
      </c>
      <c r="AD16" t="n">
        <v>628634.9217954252</v>
      </c>
      <c r="AE16" t="n">
        <v>894502.4978680559</v>
      </c>
      <c r="AF16" t="n">
        <v>5.257080322552986e-06</v>
      </c>
      <c r="AG16" t="n">
        <v>1.950833333333333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2.1433</v>
      </c>
      <c r="E17" t="n">
        <v>46.66</v>
      </c>
      <c r="F17" t="n">
        <v>43.18</v>
      </c>
      <c r="G17" t="n">
        <v>95.95999999999999</v>
      </c>
      <c r="H17" t="n">
        <v>1.36</v>
      </c>
      <c r="I17" t="n">
        <v>27</v>
      </c>
      <c r="J17" t="n">
        <v>209.03</v>
      </c>
      <c r="K17" t="n">
        <v>53.44</v>
      </c>
      <c r="L17" t="n">
        <v>16</v>
      </c>
      <c r="M17" t="n">
        <v>25</v>
      </c>
      <c r="N17" t="n">
        <v>44.6</v>
      </c>
      <c r="O17" t="n">
        <v>26014.91</v>
      </c>
      <c r="P17" t="n">
        <v>564.89</v>
      </c>
      <c r="Q17" t="n">
        <v>796.38</v>
      </c>
      <c r="R17" t="n">
        <v>143.82</v>
      </c>
      <c r="S17" t="n">
        <v>102.58</v>
      </c>
      <c r="T17" t="n">
        <v>16497.49</v>
      </c>
      <c r="U17" t="n">
        <v>0.71</v>
      </c>
      <c r="V17" t="n">
        <v>0.87</v>
      </c>
      <c r="W17" t="n">
        <v>12.32</v>
      </c>
      <c r="X17" t="n">
        <v>0.97</v>
      </c>
      <c r="Y17" t="n">
        <v>1</v>
      </c>
      <c r="Z17" t="n">
        <v>10</v>
      </c>
      <c r="AA17" t="n">
        <v>624.1742575181427</v>
      </c>
      <c r="AB17" t="n">
        <v>888.1552918827695</v>
      </c>
      <c r="AC17" t="n">
        <v>804.9579724816651</v>
      </c>
      <c r="AD17" t="n">
        <v>624174.2575181427</v>
      </c>
      <c r="AE17" t="n">
        <v>888155.2918827694</v>
      </c>
      <c r="AF17" t="n">
        <v>5.275046936014895e-06</v>
      </c>
      <c r="AG17" t="n">
        <v>1.944166666666667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2.1503</v>
      </c>
      <c r="E18" t="n">
        <v>46.51</v>
      </c>
      <c r="F18" t="n">
        <v>43.11</v>
      </c>
      <c r="G18" t="n">
        <v>103.46</v>
      </c>
      <c r="H18" t="n">
        <v>1.43</v>
      </c>
      <c r="I18" t="n">
        <v>25</v>
      </c>
      <c r="J18" t="n">
        <v>210.64</v>
      </c>
      <c r="K18" t="n">
        <v>53.44</v>
      </c>
      <c r="L18" t="n">
        <v>17</v>
      </c>
      <c r="M18" t="n">
        <v>23</v>
      </c>
      <c r="N18" t="n">
        <v>45.21</v>
      </c>
      <c r="O18" t="n">
        <v>26213.09</v>
      </c>
      <c r="P18" t="n">
        <v>562.9</v>
      </c>
      <c r="Q18" t="n">
        <v>796.38</v>
      </c>
      <c r="R18" t="n">
        <v>141.07</v>
      </c>
      <c r="S18" t="n">
        <v>102.58</v>
      </c>
      <c r="T18" t="n">
        <v>15130.82</v>
      </c>
      <c r="U18" t="n">
        <v>0.73</v>
      </c>
      <c r="V18" t="n">
        <v>0.87</v>
      </c>
      <c r="W18" t="n">
        <v>12.31</v>
      </c>
      <c r="X18" t="n">
        <v>0.89</v>
      </c>
      <c r="Y18" t="n">
        <v>1</v>
      </c>
      <c r="Z18" t="n">
        <v>10</v>
      </c>
      <c r="AA18" t="n">
        <v>620.4228243163321</v>
      </c>
      <c r="AB18" t="n">
        <v>882.8172709531958</v>
      </c>
      <c r="AC18" t="n">
        <v>800.1199868908507</v>
      </c>
      <c r="AD18" t="n">
        <v>620422.8243163321</v>
      </c>
      <c r="AE18" t="n">
        <v>882817.2709531959</v>
      </c>
      <c r="AF18" t="n">
        <v>5.292275195498917e-06</v>
      </c>
      <c r="AG18" t="n">
        <v>1.937916666666667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2.1527</v>
      </c>
      <c r="E19" t="n">
        <v>46.45</v>
      </c>
      <c r="F19" t="n">
        <v>43.09</v>
      </c>
      <c r="G19" t="n">
        <v>107.73</v>
      </c>
      <c r="H19" t="n">
        <v>1.51</v>
      </c>
      <c r="I19" t="n">
        <v>24</v>
      </c>
      <c r="J19" t="n">
        <v>212.25</v>
      </c>
      <c r="K19" t="n">
        <v>53.44</v>
      </c>
      <c r="L19" t="n">
        <v>18</v>
      </c>
      <c r="M19" t="n">
        <v>22</v>
      </c>
      <c r="N19" t="n">
        <v>45.82</v>
      </c>
      <c r="O19" t="n">
        <v>26412.11</v>
      </c>
      <c r="P19" t="n">
        <v>559.54</v>
      </c>
      <c r="Q19" t="n">
        <v>796.34</v>
      </c>
      <c r="R19" t="n">
        <v>140.79</v>
      </c>
      <c r="S19" t="n">
        <v>102.58</v>
      </c>
      <c r="T19" t="n">
        <v>14996.03</v>
      </c>
      <c r="U19" t="n">
        <v>0.73</v>
      </c>
      <c r="V19" t="n">
        <v>0.87</v>
      </c>
      <c r="W19" t="n">
        <v>12.31</v>
      </c>
      <c r="X19" t="n">
        <v>0.88</v>
      </c>
      <c r="Y19" t="n">
        <v>1</v>
      </c>
      <c r="Z19" t="n">
        <v>10</v>
      </c>
      <c r="AA19" t="n">
        <v>617.2886870206052</v>
      </c>
      <c r="AB19" t="n">
        <v>878.3576179137465</v>
      </c>
      <c r="AC19" t="n">
        <v>796.0780886987036</v>
      </c>
      <c r="AD19" t="n">
        <v>617288.6870206052</v>
      </c>
      <c r="AE19" t="n">
        <v>878357.6179137465</v>
      </c>
      <c r="AF19" t="n">
        <v>5.298182027322009e-06</v>
      </c>
      <c r="AG19" t="n">
        <v>1.935416666666667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2.1602</v>
      </c>
      <c r="E20" t="n">
        <v>46.29</v>
      </c>
      <c r="F20" t="n">
        <v>43.01</v>
      </c>
      <c r="G20" t="n">
        <v>117.29</v>
      </c>
      <c r="H20" t="n">
        <v>1.58</v>
      </c>
      <c r="I20" t="n">
        <v>22</v>
      </c>
      <c r="J20" t="n">
        <v>213.87</v>
      </c>
      <c r="K20" t="n">
        <v>53.44</v>
      </c>
      <c r="L20" t="n">
        <v>19</v>
      </c>
      <c r="M20" t="n">
        <v>20</v>
      </c>
      <c r="N20" t="n">
        <v>46.44</v>
      </c>
      <c r="O20" t="n">
        <v>26611.98</v>
      </c>
      <c r="P20" t="n">
        <v>557.4</v>
      </c>
      <c r="Q20" t="n">
        <v>796.39</v>
      </c>
      <c r="R20" t="n">
        <v>137.66</v>
      </c>
      <c r="S20" t="n">
        <v>102.58</v>
      </c>
      <c r="T20" t="n">
        <v>13440.94</v>
      </c>
      <c r="U20" t="n">
        <v>0.75</v>
      </c>
      <c r="V20" t="n">
        <v>0.87</v>
      </c>
      <c r="W20" t="n">
        <v>12.31</v>
      </c>
      <c r="X20" t="n">
        <v>0.79</v>
      </c>
      <c r="Y20" t="n">
        <v>1</v>
      </c>
      <c r="Z20" t="n">
        <v>10</v>
      </c>
      <c r="AA20" t="n">
        <v>613.2820578437901</v>
      </c>
      <c r="AB20" t="n">
        <v>872.6564713779221</v>
      </c>
      <c r="AC20" t="n">
        <v>790.9109930362215</v>
      </c>
      <c r="AD20" t="n">
        <v>613282.05784379</v>
      </c>
      <c r="AE20" t="n">
        <v>872656.4713779221</v>
      </c>
      <c r="AF20" t="n">
        <v>5.316640876769177e-06</v>
      </c>
      <c r="AG20" t="n">
        <v>1.92875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2.164</v>
      </c>
      <c r="E21" t="n">
        <v>46.21</v>
      </c>
      <c r="F21" t="n">
        <v>42.96</v>
      </c>
      <c r="G21" t="n">
        <v>122.74</v>
      </c>
      <c r="H21" t="n">
        <v>1.65</v>
      </c>
      <c r="I21" t="n">
        <v>21</v>
      </c>
      <c r="J21" t="n">
        <v>215.5</v>
      </c>
      <c r="K21" t="n">
        <v>53.44</v>
      </c>
      <c r="L21" t="n">
        <v>20</v>
      </c>
      <c r="M21" t="n">
        <v>19</v>
      </c>
      <c r="N21" t="n">
        <v>47.07</v>
      </c>
      <c r="O21" t="n">
        <v>26812.71</v>
      </c>
      <c r="P21" t="n">
        <v>554.78</v>
      </c>
      <c r="Q21" t="n">
        <v>796.41</v>
      </c>
      <c r="R21" t="n">
        <v>136.1</v>
      </c>
      <c r="S21" t="n">
        <v>102.58</v>
      </c>
      <c r="T21" t="n">
        <v>12668.02</v>
      </c>
      <c r="U21" t="n">
        <v>0.75</v>
      </c>
      <c r="V21" t="n">
        <v>0.88</v>
      </c>
      <c r="W21" t="n">
        <v>12.31</v>
      </c>
      <c r="X21" t="n">
        <v>0.75</v>
      </c>
      <c r="Y21" t="n">
        <v>1</v>
      </c>
      <c r="Z21" t="n">
        <v>10</v>
      </c>
      <c r="AA21" t="n">
        <v>610.1516968572971</v>
      </c>
      <c r="AB21" t="n">
        <v>868.2021917562151</v>
      </c>
      <c r="AC21" t="n">
        <v>786.8739649107066</v>
      </c>
      <c r="AD21" t="n">
        <v>610151.6968572971</v>
      </c>
      <c r="AE21" t="n">
        <v>868202.1917562152</v>
      </c>
      <c r="AF21" t="n">
        <v>5.325993360489074e-06</v>
      </c>
      <c r="AG21" t="n">
        <v>1.925416666666667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2.1676</v>
      </c>
      <c r="E22" t="n">
        <v>46.13</v>
      </c>
      <c r="F22" t="n">
        <v>42.92</v>
      </c>
      <c r="G22" t="n">
        <v>128.76</v>
      </c>
      <c r="H22" t="n">
        <v>1.72</v>
      </c>
      <c r="I22" t="n">
        <v>20</v>
      </c>
      <c r="J22" t="n">
        <v>217.14</v>
      </c>
      <c r="K22" t="n">
        <v>53.44</v>
      </c>
      <c r="L22" t="n">
        <v>21</v>
      </c>
      <c r="M22" t="n">
        <v>18</v>
      </c>
      <c r="N22" t="n">
        <v>47.7</v>
      </c>
      <c r="O22" t="n">
        <v>27014.3</v>
      </c>
      <c r="P22" t="n">
        <v>552.66</v>
      </c>
      <c r="Q22" t="n">
        <v>796.34</v>
      </c>
      <c r="R22" t="n">
        <v>135.07</v>
      </c>
      <c r="S22" t="n">
        <v>102.58</v>
      </c>
      <c r="T22" t="n">
        <v>12159.2</v>
      </c>
      <c r="U22" t="n">
        <v>0.76</v>
      </c>
      <c r="V22" t="n">
        <v>0.88</v>
      </c>
      <c r="W22" t="n">
        <v>12.3</v>
      </c>
      <c r="X22" t="n">
        <v>0.71</v>
      </c>
      <c r="Y22" t="n">
        <v>1</v>
      </c>
      <c r="Z22" t="n">
        <v>10</v>
      </c>
      <c r="AA22" t="n">
        <v>607.4802373540879</v>
      </c>
      <c r="AB22" t="n">
        <v>864.4008960983969</v>
      </c>
      <c r="AC22" t="n">
        <v>783.428752937658</v>
      </c>
      <c r="AD22" t="n">
        <v>607480.2373540879</v>
      </c>
      <c r="AE22" t="n">
        <v>864400.8960983969</v>
      </c>
      <c r="AF22" t="n">
        <v>5.334853608223714e-06</v>
      </c>
      <c r="AG22" t="n">
        <v>1.922083333333333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2.1714</v>
      </c>
      <c r="E23" t="n">
        <v>46.05</v>
      </c>
      <c r="F23" t="n">
        <v>42.88</v>
      </c>
      <c r="G23" t="n">
        <v>135.4</v>
      </c>
      <c r="H23" t="n">
        <v>1.79</v>
      </c>
      <c r="I23" t="n">
        <v>19</v>
      </c>
      <c r="J23" t="n">
        <v>218.78</v>
      </c>
      <c r="K23" t="n">
        <v>53.44</v>
      </c>
      <c r="L23" t="n">
        <v>22</v>
      </c>
      <c r="M23" t="n">
        <v>17</v>
      </c>
      <c r="N23" t="n">
        <v>48.34</v>
      </c>
      <c r="O23" t="n">
        <v>27216.79</v>
      </c>
      <c r="P23" t="n">
        <v>551.15</v>
      </c>
      <c r="Q23" t="n">
        <v>796.34</v>
      </c>
      <c r="R23" t="n">
        <v>133.48</v>
      </c>
      <c r="S23" t="n">
        <v>102.58</v>
      </c>
      <c r="T23" t="n">
        <v>11366.2</v>
      </c>
      <c r="U23" t="n">
        <v>0.77</v>
      </c>
      <c r="V23" t="n">
        <v>0.88</v>
      </c>
      <c r="W23" t="n">
        <v>12.3</v>
      </c>
      <c r="X23" t="n">
        <v>0.66</v>
      </c>
      <c r="Y23" t="n">
        <v>1</v>
      </c>
      <c r="Z23" t="n">
        <v>10</v>
      </c>
      <c r="AA23" t="n">
        <v>605.185827706448</v>
      </c>
      <c r="AB23" t="n">
        <v>861.1361153969289</v>
      </c>
      <c r="AC23" t="n">
        <v>780.4697982615227</v>
      </c>
      <c r="AD23" t="n">
        <v>605185.827706448</v>
      </c>
      <c r="AE23" t="n">
        <v>861136.1153969289</v>
      </c>
      <c r="AF23" t="n">
        <v>5.344206091943612e-06</v>
      </c>
      <c r="AG23" t="n">
        <v>1.91875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2.1701</v>
      </c>
      <c r="E24" t="n">
        <v>46.08</v>
      </c>
      <c r="F24" t="n">
        <v>42.9</v>
      </c>
      <c r="G24" t="n">
        <v>135.49</v>
      </c>
      <c r="H24" t="n">
        <v>1.85</v>
      </c>
      <c r="I24" t="n">
        <v>19</v>
      </c>
      <c r="J24" t="n">
        <v>220.43</v>
      </c>
      <c r="K24" t="n">
        <v>53.44</v>
      </c>
      <c r="L24" t="n">
        <v>23</v>
      </c>
      <c r="M24" t="n">
        <v>17</v>
      </c>
      <c r="N24" t="n">
        <v>48.99</v>
      </c>
      <c r="O24" t="n">
        <v>27420.16</v>
      </c>
      <c r="P24" t="n">
        <v>547.96</v>
      </c>
      <c r="Q24" t="n">
        <v>796.38</v>
      </c>
      <c r="R24" t="n">
        <v>134.53</v>
      </c>
      <c r="S24" t="n">
        <v>102.58</v>
      </c>
      <c r="T24" t="n">
        <v>11890.97</v>
      </c>
      <c r="U24" t="n">
        <v>0.76</v>
      </c>
      <c r="V24" t="n">
        <v>0.88</v>
      </c>
      <c r="W24" t="n">
        <v>12.3</v>
      </c>
      <c r="X24" t="n">
        <v>0.6899999999999999</v>
      </c>
      <c r="Y24" t="n">
        <v>1</v>
      </c>
      <c r="Z24" t="n">
        <v>10</v>
      </c>
      <c r="AA24" t="n">
        <v>603.4346247902101</v>
      </c>
      <c r="AB24" t="n">
        <v>858.6442789930989</v>
      </c>
      <c r="AC24" t="n">
        <v>778.2113828721027</v>
      </c>
      <c r="AD24" t="n">
        <v>603434.6247902102</v>
      </c>
      <c r="AE24" t="n">
        <v>858644.2789930989</v>
      </c>
      <c r="AF24" t="n">
        <v>5.341006558039437e-06</v>
      </c>
      <c r="AG24" t="n">
        <v>1.92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2.1747</v>
      </c>
      <c r="E25" t="n">
        <v>45.98</v>
      </c>
      <c r="F25" t="n">
        <v>42.84</v>
      </c>
      <c r="G25" t="n">
        <v>142.82</v>
      </c>
      <c r="H25" t="n">
        <v>1.92</v>
      </c>
      <c r="I25" t="n">
        <v>18</v>
      </c>
      <c r="J25" t="n">
        <v>222.08</v>
      </c>
      <c r="K25" t="n">
        <v>53.44</v>
      </c>
      <c r="L25" t="n">
        <v>24</v>
      </c>
      <c r="M25" t="n">
        <v>16</v>
      </c>
      <c r="N25" t="n">
        <v>49.65</v>
      </c>
      <c r="O25" t="n">
        <v>27624.44</v>
      </c>
      <c r="P25" t="n">
        <v>548.3200000000001</v>
      </c>
      <c r="Q25" t="n">
        <v>796.33</v>
      </c>
      <c r="R25" t="n">
        <v>132.39</v>
      </c>
      <c r="S25" t="n">
        <v>102.58</v>
      </c>
      <c r="T25" t="n">
        <v>10828.17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  <c r="AA25" t="n">
        <v>602.1253954263846</v>
      </c>
      <c r="AB25" t="n">
        <v>856.7813393191793</v>
      </c>
      <c r="AC25" t="n">
        <v>776.5229527557938</v>
      </c>
      <c r="AD25" t="n">
        <v>602125.3954263845</v>
      </c>
      <c r="AE25" t="n">
        <v>856781.3393191793</v>
      </c>
      <c r="AF25" t="n">
        <v>5.352327985700366e-06</v>
      </c>
      <c r="AG25" t="n">
        <v>1.915833333333333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2.1783</v>
      </c>
      <c r="E26" t="n">
        <v>45.91</v>
      </c>
      <c r="F26" t="n">
        <v>42.81</v>
      </c>
      <c r="G26" t="n">
        <v>151.08</v>
      </c>
      <c r="H26" t="n">
        <v>1.99</v>
      </c>
      <c r="I26" t="n">
        <v>17</v>
      </c>
      <c r="J26" t="n">
        <v>223.75</v>
      </c>
      <c r="K26" t="n">
        <v>53.44</v>
      </c>
      <c r="L26" t="n">
        <v>25</v>
      </c>
      <c r="M26" t="n">
        <v>15</v>
      </c>
      <c r="N26" t="n">
        <v>50.31</v>
      </c>
      <c r="O26" t="n">
        <v>27829.77</v>
      </c>
      <c r="P26" t="n">
        <v>545.1900000000001</v>
      </c>
      <c r="Q26" t="n">
        <v>796.33</v>
      </c>
      <c r="R26" t="n">
        <v>131.25</v>
      </c>
      <c r="S26" t="n">
        <v>102.58</v>
      </c>
      <c r="T26" t="n">
        <v>10259.7</v>
      </c>
      <c r="U26" t="n">
        <v>0.78</v>
      </c>
      <c r="V26" t="n">
        <v>0.88</v>
      </c>
      <c r="W26" t="n">
        <v>12.3</v>
      </c>
      <c r="X26" t="n">
        <v>0.59</v>
      </c>
      <c r="Y26" t="n">
        <v>1</v>
      </c>
      <c r="Z26" t="n">
        <v>10</v>
      </c>
      <c r="AA26" t="n">
        <v>598.834757608414</v>
      </c>
      <c r="AB26" t="n">
        <v>852.098997238426</v>
      </c>
      <c r="AC26" t="n">
        <v>772.2792257609359</v>
      </c>
      <c r="AD26" t="n">
        <v>598834.7576084139</v>
      </c>
      <c r="AE26" t="n">
        <v>852098.997238426</v>
      </c>
      <c r="AF26" t="n">
        <v>5.361188233435004e-06</v>
      </c>
      <c r="AG26" t="n">
        <v>1.912916666666667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2.1822</v>
      </c>
      <c r="E27" t="n">
        <v>45.82</v>
      </c>
      <c r="F27" t="n">
        <v>42.76</v>
      </c>
      <c r="G27" t="n">
        <v>160.35</v>
      </c>
      <c r="H27" t="n">
        <v>2.05</v>
      </c>
      <c r="I27" t="n">
        <v>16</v>
      </c>
      <c r="J27" t="n">
        <v>225.42</v>
      </c>
      <c r="K27" t="n">
        <v>53.44</v>
      </c>
      <c r="L27" t="n">
        <v>26</v>
      </c>
      <c r="M27" t="n">
        <v>14</v>
      </c>
      <c r="N27" t="n">
        <v>50.98</v>
      </c>
      <c r="O27" t="n">
        <v>28035.92</v>
      </c>
      <c r="P27" t="n">
        <v>541.72</v>
      </c>
      <c r="Q27" t="n">
        <v>796.35</v>
      </c>
      <c r="R27" t="n">
        <v>129.8</v>
      </c>
      <c r="S27" t="n">
        <v>102.58</v>
      </c>
      <c r="T27" t="n">
        <v>9543.92</v>
      </c>
      <c r="U27" t="n">
        <v>0.79</v>
      </c>
      <c r="V27" t="n">
        <v>0.88</v>
      </c>
      <c r="W27" t="n">
        <v>12.29</v>
      </c>
      <c r="X27" t="n">
        <v>0.55</v>
      </c>
      <c r="Y27" t="n">
        <v>1</v>
      </c>
      <c r="Z27" t="n">
        <v>10</v>
      </c>
      <c r="AA27" t="n">
        <v>595.1391355979163</v>
      </c>
      <c r="AB27" t="n">
        <v>846.8403916392892</v>
      </c>
      <c r="AC27" t="n">
        <v>767.5132163255943</v>
      </c>
      <c r="AD27" t="n">
        <v>595139.1355979163</v>
      </c>
      <c r="AE27" t="n">
        <v>846840.3916392892</v>
      </c>
      <c r="AF27" t="n">
        <v>5.370786835147531e-06</v>
      </c>
      <c r="AG27" t="n">
        <v>1.909166666666667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2.1823</v>
      </c>
      <c r="E28" t="n">
        <v>45.82</v>
      </c>
      <c r="F28" t="n">
        <v>42.76</v>
      </c>
      <c r="G28" t="n">
        <v>160.35</v>
      </c>
      <c r="H28" t="n">
        <v>2.11</v>
      </c>
      <c r="I28" t="n">
        <v>16</v>
      </c>
      <c r="J28" t="n">
        <v>227.1</v>
      </c>
      <c r="K28" t="n">
        <v>53.44</v>
      </c>
      <c r="L28" t="n">
        <v>27</v>
      </c>
      <c r="M28" t="n">
        <v>14</v>
      </c>
      <c r="N28" t="n">
        <v>51.66</v>
      </c>
      <c r="O28" t="n">
        <v>28243</v>
      </c>
      <c r="P28" t="n">
        <v>541.46</v>
      </c>
      <c r="Q28" t="n">
        <v>796.34</v>
      </c>
      <c r="R28" t="n">
        <v>129.82</v>
      </c>
      <c r="S28" t="n">
        <v>102.58</v>
      </c>
      <c r="T28" t="n">
        <v>9549.73</v>
      </c>
      <c r="U28" t="n">
        <v>0.79</v>
      </c>
      <c r="V28" t="n">
        <v>0.88</v>
      </c>
      <c r="W28" t="n">
        <v>12.29</v>
      </c>
      <c r="X28" t="n">
        <v>0.55</v>
      </c>
      <c r="Y28" t="n">
        <v>1</v>
      </c>
      <c r="Z28" t="n">
        <v>10</v>
      </c>
      <c r="AA28" t="n">
        <v>594.9338144270426</v>
      </c>
      <c r="AB28" t="n">
        <v>846.5482343094239</v>
      </c>
      <c r="AC28" t="n">
        <v>767.2484266271672</v>
      </c>
      <c r="AD28" t="n">
        <v>594933.8144270426</v>
      </c>
      <c r="AE28" t="n">
        <v>846548.2343094239</v>
      </c>
      <c r="AF28" t="n">
        <v>5.371032953140161e-06</v>
      </c>
      <c r="AG28" t="n">
        <v>1.909166666666667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2.1856</v>
      </c>
      <c r="E29" t="n">
        <v>45.75</v>
      </c>
      <c r="F29" t="n">
        <v>42.73</v>
      </c>
      <c r="G29" t="n">
        <v>170.91</v>
      </c>
      <c r="H29" t="n">
        <v>2.18</v>
      </c>
      <c r="I29" t="n">
        <v>15</v>
      </c>
      <c r="J29" t="n">
        <v>228.79</v>
      </c>
      <c r="K29" t="n">
        <v>53.44</v>
      </c>
      <c r="L29" t="n">
        <v>28</v>
      </c>
      <c r="M29" t="n">
        <v>13</v>
      </c>
      <c r="N29" t="n">
        <v>52.35</v>
      </c>
      <c r="O29" t="n">
        <v>28451.04</v>
      </c>
      <c r="P29" t="n">
        <v>538.51</v>
      </c>
      <c r="Q29" t="n">
        <v>796.36</v>
      </c>
      <c r="R29" t="n">
        <v>128.53</v>
      </c>
      <c r="S29" t="n">
        <v>102.58</v>
      </c>
      <c r="T29" t="n">
        <v>8910.629999999999</v>
      </c>
      <c r="U29" t="n">
        <v>0.8</v>
      </c>
      <c r="V29" t="n">
        <v>0.88</v>
      </c>
      <c r="W29" t="n">
        <v>12.29</v>
      </c>
      <c r="X29" t="n">
        <v>0.51</v>
      </c>
      <c r="Y29" t="n">
        <v>1</v>
      </c>
      <c r="Z29" t="n">
        <v>10</v>
      </c>
      <c r="AA29" t="n">
        <v>591.8683420948314</v>
      </c>
      <c r="AB29" t="n">
        <v>842.1862865982202</v>
      </c>
      <c r="AC29" t="n">
        <v>763.2950812856805</v>
      </c>
      <c r="AD29" t="n">
        <v>591868.3420948314</v>
      </c>
      <c r="AE29" t="n">
        <v>842186.2865982202</v>
      </c>
      <c r="AF29" t="n">
        <v>5.379154846896913e-06</v>
      </c>
      <c r="AG29" t="n">
        <v>1.90625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2.185</v>
      </c>
      <c r="E30" t="n">
        <v>45.77</v>
      </c>
      <c r="F30" t="n">
        <v>42.74</v>
      </c>
      <c r="G30" t="n">
        <v>170.96</v>
      </c>
      <c r="H30" t="n">
        <v>2.24</v>
      </c>
      <c r="I30" t="n">
        <v>15</v>
      </c>
      <c r="J30" t="n">
        <v>230.48</v>
      </c>
      <c r="K30" t="n">
        <v>53.44</v>
      </c>
      <c r="L30" t="n">
        <v>29</v>
      </c>
      <c r="M30" t="n">
        <v>13</v>
      </c>
      <c r="N30" t="n">
        <v>53.05</v>
      </c>
      <c r="O30" t="n">
        <v>28660.06</v>
      </c>
      <c r="P30" t="n">
        <v>537.45</v>
      </c>
      <c r="Q30" t="n">
        <v>796.37</v>
      </c>
      <c r="R30" t="n">
        <v>129.12</v>
      </c>
      <c r="S30" t="n">
        <v>102.58</v>
      </c>
      <c r="T30" t="n">
        <v>9205.799999999999</v>
      </c>
      <c r="U30" t="n">
        <v>0.79</v>
      </c>
      <c r="V30" t="n">
        <v>0.88</v>
      </c>
      <c r="W30" t="n">
        <v>12.29</v>
      </c>
      <c r="X30" t="n">
        <v>0.53</v>
      </c>
      <c r="Y30" t="n">
        <v>1</v>
      </c>
      <c r="Z30" t="n">
        <v>10</v>
      </c>
      <c r="AA30" t="n">
        <v>591.3517671431367</v>
      </c>
      <c r="AB30" t="n">
        <v>841.451237416881</v>
      </c>
      <c r="AC30" t="n">
        <v>762.6288873170213</v>
      </c>
      <c r="AD30" t="n">
        <v>591351.7671431367</v>
      </c>
      <c r="AE30" t="n">
        <v>841451.237416881</v>
      </c>
      <c r="AF30" t="n">
        <v>5.37767813894114e-06</v>
      </c>
      <c r="AG30" t="n">
        <v>1.907083333333333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2.1892</v>
      </c>
      <c r="E31" t="n">
        <v>45.68</v>
      </c>
      <c r="F31" t="n">
        <v>42.69</v>
      </c>
      <c r="G31" t="n">
        <v>182.95</v>
      </c>
      <c r="H31" t="n">
        <v>2.3</v>
      </c>
      <c r="I31" t="n">
        <v>14</v>
      </c>
      <c r="J31" t="n">
        <v>232.18</v>
      </c>
      <c r="K31" t="n">
        <v>53.44</v>
      </c>
      <c r="L31" t="n">
        <v>30</v>
      </c>
      <c r="M31" t="n">
        <v>12</v>
      </c>
      <c r="N31" t="n">
        <v>53.75</v>
      </c>
      <c r="O31" t="n">
        <v>28870.05</v>
      </c>
      <c r="P31" t="n">
        <v>536.53</v>
      </c>
      <c r="Q31" t="n">
        <v>796.37</v>
      </c>
      <c r="R31" t="n">
        <v>127.3</v>
      </c>
      <c r="S31" t="n">
        <v>102.58</v>
      </c>
      <c r="T31" t="n">
        <v>8301.42</v>
      </c>
      <c r="U31" t="n">
        <v>0.8100000000000001</v>
      </c>
      <c r="V31" t="n">
        <v>0.88</v>
      </c>
      <c r="W31" t="n">
        <v>12.29</v>
      </c>
      <c r="X31" t="n">
        <v>0.48</v>
      </c>
      <c r="Y31" t="n">
        <v>1</v>
      </c>
      <c r="Z31" t="n">
        <v>10</v>
      </c>
      <c r="AA31" t="n">
        <v>589.352976705518</v>
      </c>
      <c r="AB31" t="n">
        <v>838.6071016917159</v>
      </c>
      <c r="AC31" t="n">
        <v>760.0511739962591</v>
      </c>
      <c r="AD31" t="n">
        <v>589352.976705518</v>
      </c>
      <c r="AE31" t="n">
        <v>838607.1016917159</v>
      </c>
      <c r="AF31" t="n">
        <v>5.388015094631554e-06</v>
      </c>
      <c r="AG31" t="n">
        <v>1.903333333333333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2.1889</v>
      </c>
      <c r="E32" t="n">
        <v>45.69</v>
      </c>
      <c r="F32" t="n">
        <v>42.7</v>
      </c>
      <c r="G32" t="n">
        <v>182.98</v>
      </c>
      <c r="H32" t="n">
        <v>2.36</v>
      </c>
      <c r="I32" t="n">
        <v>14</v>
      </c>
      <c r="J32" t="n">
        <v>233.89</v>
      </c>
      <c r="K32" t="n">
        <v>53.44</v>
      </c>
      <c r="L32" t="n">
        <v>31</v>
      </c>
      <c r="M32" t="n">
        <v>12</v>
      </c>
      <c r="N32" t="n">
        <v>54.46</v>
      </c>
      <c r="O32" t="n">
        <v>29081.05</v>
      </c>
      <c r="P32" t="n">
        <v>533.4299999999999</v>
      </c>
      <c r="Q32" t="n">
        <v>796.33</v>
      </c>
      <c r="R32" t="n">
        <v>127.51</v>
      </c>
      <c r="S32" t="n">
        <v>102.58</v>
      </c>
      <c r="T32" t="n">
        <v>8405.040000000001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  <c r="AA32" t="n">
        <v>587.3542211758628</v>
      </c>
      <c r="AB32" t="n">
        <v>835.7630156380844</v>
      </c>
      <c r="AC32" t="n">
        <v>757.4735056940846</v>
      </c>
      <c r="AD32" t="n">
        <v>587354.2211758628</v>
      </c>
      <c r="AE32" t="n">
        <v>835763.0156380844</v>
      </c>
      <c r="AF32" t="n">
        <v>5.387276740653666e-06</v>
      </c>
      <c r="AG32" t="n">
        <v>1.90375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2.1932</v>
      </c>
      <c r="E33" t="n">
        <v>45.6</v>
      </c>
      <c r="F33" t="n">
        <v>42.64</v>
      </c>
      <c r="G33" t="n">
        <v>196.82</v>
      </c>
      <c r="H33" t="n">
        <v>2.41</v>
      </c>
      <c r="I33" t="n">
        <v>13</v>
      </c>
      <c r="J33" t="n">
        <v>235.61</v>
      </c>
      <c r="K33" t="n">
        <v>53.44</v>
      </c>
      <c r="L33" t="n">
        <v>32</v>
      </c>
      <c r="M33" t="n">
        <v>11</v>
      </c>
      <c r="N33" t="n">
        <v>55.18</v>
      </c>
      <c r="O33" t="n">
        <v>29293.06</v>
      </c>
      <c r="P33" t="n">
        <v>530.49</v>
      </c>
      <c r="Q33" t="n">
        <v>796.38</v>
      </c>
      <c r="R33" t="n">
        <v>125.7</v>
      </c>
      <c r="S33" t="n">
        <v>102.58</v>
      </c>
      <c r="T33" t="n">
        <v>7509.24</v>
      </c>
      <c r="U33" t="n">
        <v>0.82</v>
      </c>
      <c r="V33" t="n">
        <v>0.88</v>
      </c>
      <c r="W33" t="n">
        <v>12.29</v>
      </c>
      <c r="X33" t="n">
        <v>0.43</v>
      </c>
      <c r="Y33" t="n">
        <v>1</v>
      </c>
      <c r="Z33" t="n">
        <v>10</v>
      </c>
      <c r="AA33" t="n">
        <v>583.9100998007798</v>
      </c>
      <c r="AB33" t="n">
        <v>830.8622774414637</v>
      </c>
      <c r="AC33" t="n">
        <v>753.0318406851957</v>
      </c>
      <c r="AD33" t="n">
        <v>583910.0998007798</v>
      </c>
      <c r="AE33" t="n">
        <v>830862.2774414637</v>
      </c>
      <c r="AF33" t="n">
        <v>5.397859814336708e-06</v>
      </c>
      <c r="AG33" t="n">
        <v>1.9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2.1924</v>
      </c>
      <c r="E34" t="n">
        <v>45.61</v>
      </c>
      <c r="F34" t="n">
        <v>42.66</v>
      </c>
      <c r="G34" t="n">
        <v>196.89</v>
      </c>
      <c r="H34" t="n">
        <v>2.47</v>
      </c>
      <c r="I34" t="n">
        <v>13</v>
      </c>
      <c r="J34" t="n">
        <v>237.34</v>
      </c>
      <c r="K34" t="n">
        <v>53.44</v>
      </c>
      <c r="L34" t="n">
        <v>33</v>
      </c>
      <c r="M34" t="n">
        <v>11</v>
      </c>
      <c r="N34" t="n">
        <v>55.91</v>
      </c>
      <c r="O34" t="n">
        <v>29506.09</v>
      </c>
      <c r="P34" t="n">
        <v>533.55</v>
      </c>
      <c r="Q34" t="n">
        <v>796.3200000000001</v>
      </c>
      <c r="R34" t="n">
        <v>126.44</v>
      </c>
      <c r="S34" t="n">
        <v>102.58</v>
      </c>
      <c r="T34" t="n">
        <v>7876.45</v>
      </c>
      <c r="U34" t="n">
        <v>0.8100000000000001</v>
      </c>
      <c r="V34" t="n">
        <v>0.88</v>
      </c>
      <c r="W34" t="n">
        <v>12.29</v>
      </c>
      <c r="X34" t="n">
        <v>0.45</v>
      </c>
      <c r="Y34" t="n">
        <v>1</v>
      </c>
      <c r="Z34" t="n">
        <v>10</v>
      </c>
      <c r="AA34" t="n">
        <v>586.3106052920485</v>
      </c>
      <c r="AB34" t="n">
        <v>834.2780249343856</v>
      </c>
      <c r="AC34" t="n">
        <v>756.1276204452679</v>
      </c>
      <c r="AD34" t="n">
        <v>586310.6052920485</v>
      </c>
      <c r="AE34" t="n">
        <v>834278.0249343856</v>
      </c>
      <c r="AF34" t="n">
        <v>5.395890870395678e-06</v>
      </c>
      <c r="AG34" t="n">
        <v>1.900416666666667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2.1914</v>
      </c>
      <c r="E35" t="n">
        <v>45.63</v>
      </c>
      <c r="F35" t="n">
        <v>42.68</v>
      </c>
      <c r="G35" t="n">
        <v>196.99</v>
      </c>
      <c r="H35" t="n">
        <v>2.53</v>
      </c>
      <c r="I35" t="n">
        <v>13</v>
      </c>
      <c r="J35" t="n">
        <v>239.08</v>
      </c>
      <c r="K35" t="n">
        <v>53.44</v>
      </c>
      <c r="L35" t="n">
        <v>34</v>
      </c>
      <c r="M35" t="n">
        <v>11</v>
      </c>
      <c r="N35" t="n">
        <v>56.64</v>
      </c>
      <c r="O35" t="n">
        <v>29720.17</v>
      </c>
      <c r="P35" t="n">
        <v>528.17</v>
      </c>
      <c r="Q35" t="n">
        <v>796.37</v>
      </c>
      <c r="R35" t="n">
        <v>126.98</v>
      </c>
      <c r="S35" t="n">
        <v>102.58</v>
      </c>
      <c r="T35" t="n">
        <v>8147.44</v>
      </c>
      <c r="U35" t="n">
        <v>0.8100000000000001</v>
      </c>
      <c r="V35" t="n">
        <v>0.88</v>
      </c>
      <c r="W35" t="n">
        <v>12.29</v>
      </c>
      <c r="X35" t="n">
        <v>0.47</v>
      </c>
      <c r="Y35" t="n">
        <v>1</v>
      </c>
      <c r="Z35" t="n">
        <v>10</v>
      </c>
      <c r="AA35" t="n">
        <v>582.9822815065469</v>
      </c>
      <c r="AB35" t="n">
        <v>829.5420584192866</v>
      </c>
      <c r="AC35" t="n">
        <v>751.8352922470611</v>
      </c>
      <c r="AD35" t="n">
        <v>582982.2815065469</v>
      </c>
      <c r="AE35" t="n">
        <v>829542.0584192866</v>
      </c>
      <c r="AF35" t="n">
        <v>5.393429690469388e-06</v>
      </c>
      <c r="AG35" t="n">
        <v>1.90125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2.1965</v>
      </c>
      <c r="E36" t="n">
        <v>45.53</v>
      </c>
      <c r="F36" t="n">
        <v>42.61</v>
      </c>
      <c r="G36" t="n">
        <v>213.06</v>
      </c>
      <c r="H36" t="n">
        <v>2.58</v>
      </c>
      <c r="I36" t="n">
        <v>12</v>
      </c>
      <c r="J36" t="n">
        <v>240.82</v>
      </c>
      <c r="K36" t="n">
        <v>53.44</v>
      </c>
      <c r="L36" t="n">
        <v>35</v>
      </c>
      <c r="M36" t="n">
        <v>10</v>
      </c>
      <c r="N36" t="n">
        <v>57.39</v>
      </c>
      <c r="O36" t="n">
        <v>29935.43</v>
      </c>
      <c r="P36" t="n">
        <v>527.0700000000001</v>
      </c>
      <c r="Q36" t="n">
        <v>796.33</v>
      </c>
      <c r="R36" t="n">
        <v>124.77</v>
      </c>
      <c r="S36" t="n">
        <v>102.58</v>
      </c>
      <c r="T36" t="n">
        <v>7048.1</v>
      </c>
      <c r="U36" t="n">
        <v>0.82</v>
      </c>
      <c r="V36" t="n">
        <v>0.88</v>
      </c>
      <c r="W36" t="n">
        <v>12.29</v>
      </c>
      <c r="X36" t="n">
        <v>0.4</v>
      </c>
      <c r="Y36" t="n">
        <v>1</v>
      </c>
      <c r="Z36" t="n">
        <v>10</v>
      </c>
      <c r="AA36" t="n">
        <v>580.5546195892125</v>
      </c>
      <c r="AB36" t="n">
        <v>826.0876692758509</v>
      </c>
      <c r="AC36" t="n">
        <v>748.7044905657829</v>
      </c>
      <c r="AD36" t="n">
        <v>580554.6195892125</v>
      </c>
      <c r="AE36" t="n">
        <v>826087.6692758509</v>
      </c>
      <c r="AF36" t="n">
        <v>5.405981708093461e-06</v>
      </c>
      <c r="AG36" t="n">
        <v>1.897083333333333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2.1962</v>
      </c>
      <c r="E37" t="n">
        <v>45.53</v>
      </c>
      <c r="F37" t="n">
        <v>42.62</v>
      </c>
      <c r="G37" t="n">
        <v>213.09</v>
      </c>
      <c r="H37" t="n">
        <v>2.64</v>
      </c>
      <c r="I37" t="n">
        <v>12</v>
      </c>
      <c r="J37" t="n">
        <v>242.57</v>
      </c>
      <c r="K37" t="n">
        <v>53.44</v>
      </c>
      <c r="L37" t="n">
        <v>36</v>
      </c>
      <c r="M37" t="n">
        <v>10</v>
      </c>
      <c r="N37" t="n">
        <v>58.14</v>
      </c>
      <c r="O37" t="n">
        <v>30151.65</v>
      </c>
      <c r="P37" t="n">
        <v>527.52</v>
      </c>
      <c r="Q37" t="n">
        <v>796.37</v>
      </c>
      <c r="R37" t="n">
        <v>124.94</v>
      </c>
      <c r="S37" t="n">
        <v>102.58</v>
      </c>
      <c r="T37" t="n">
        <v>7130.95</v>
      </c>
      <c r="U37" t="n">
        <v>0.82</v>
      </c>
      <c r="V37" t="n">
        <v>0.88</v>
      </c>
      <c r="W37" t="n">
        <v>12.29</v>
      </c>
      <c r="X37" t="n">
        <v>0.41</v>
      </c>
      <c r="Y37" t="n">
        <v>1</v>
      </c>
      <c r="Z37" t="n">
        <v>10</v>
      </c>
      <c r="AA37" t="n">
        <v>580.9857274310672</v>
      </c>
      <c r="AB37" t="n">
        <v>826.7011048773729</v>
      </c>
      <c r="AC37" t="n">
        <v>749.2604630207829</v>
      </c>
      <c r="AD37" t="n">
        <v>580985.7274310671</v>
      </c>
      <c r="AE37" t="n">
        <v>826701.104877373</v>
      </c>
      <c r="AF37" t="n">
        <v>5.405243354115576e-06</v>
      </c>
      <c r="AG37" t="n">
        <v>1.897083333333333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2.196</v>
      </c>
      <c r="E38" t="n">
        <v>45.54</v>
      </c>
      <c r="F38" t="n">
        <v>42.62</v>
      </c>
      <c r="G38" t="n">
        <v>213.11</v>
      </c>
      <c r="H38" t="n">
        <v>2.69</v>
      </c>
      <c r="I38" t="n">
        <v>12</v>
      </c>
      <c r="J38" t="n">
        <v>244.34</v>
      </c>
      <c r="K38" t="n">
        <v>53.44</v>
      </c>
      <c r="L38" t="n">
        <v>37</v>
      </c>
      <c r="M38" t="n">
        <v>10</v>
      </c>
      <c r="N38" t="n">
        <v>58.9</v>
      </c>
      <c r="O38" t="n">
        <v>30368.96</v>
      </c>
      <c r="P38" t="n">
        <v>522.8099999999999</v>
      </c>
      <c r="Q38" t="n">
        <v>796.33</v>
      </c>
      <c r="R38" t="n">
        <v>125.08</v>
      </c>
      <c r="S38" t="n">
        <v>102.58</v>
      </c>
      <c r="T38" t="n">
        <v>7200.01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  <c r="AA38" t="n">
        <v>577.8184769077931</v>
      </c>
      <c r="AB38" t="n">
        <v>822.1943340852717</v>
      </c>
      <c r="AC38" t="n">
        <v>745.1758607981703</v>
      </c>
      <c r="AD38" t="n">
        <v>577818.4769077931</v>
      </c>
      <c r="AE38" t="n">
        <v>822194.3340852717</v>
      </c>
      <c r="AF38" t="n">
        <v>5.404751118130318e-06</v>
      </c>
      <c r="AG38" t="n">
        <v>1.8975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2.1998</v>
      </c>
      <c r="E39" t="n">
        <v>45.46</v>
      </c>
      <c r="F39" t="n">
        <v>42.58</v>
      </c>
      <c r="G39" t="n">
        <v>232.25</v>
      </c>
      <c r="H39" t="n">
        <v>2.75</v>
      </c>
      <c r="I39" t="n">
        <v>11</v>
      </c>
      <c r="J39" t="n">
        <v>246.11</v>
      </c>
      <c r="K39" t="n">
        <v>53.44</v>
      </c>
      <c r="L39" t="n">
        <v>38</v>
      </c>
      <c r="M39" t="n">
        <v>9</v>
      </c>
      <c r="N39" t="n">
        <v>59.67</v>
      </c>
      <c r="O39" t="n">
        <v>30587.38</v>
      </c>
      <c r="P39" t="n">
        <v>521.62</v>
      </c>
      <c r="Q39" t="n">
        <v>796.34</v>
      </c>
      <c r="R39" t="n">
        <v>123.64</v>
      </c>
      <c r="S39" t="n">
        <v>102.58</v>
      </c>
      <c r="T39" t="n">
        <v>6485.71</v>
      </c>
      <c r="U39" t="n">
        <v>0.83</v>
      </c>
      <c r="V39" t="n">
        <v>0.88</v>
      </c>
      <c r="W39" t="n">
        <v>12.29</v>
      </c>
      <c r="X39" t="n">
        <v>0.37</v>
      </c>
      <c r="Y39" t="n">
        <v>1</v>
      </c>
      <c r="Z39" t="n">
        <v>10</v>
      </c>
      <c r="AA39" t="n">
        <v>575.8226182902009</v>
      </c>
      <c r="AB39" t="n">
        <v>819.3543701301534</v>
      </c>
      <c r="AC39" t="n">
        <v>742.6019284598436</v>
      </c>
      <c r="AD39" t="n">
        <v>575822.6182902009</v>
      </c>
      <c r="AE39" t="n">
        <v>819354.3701301534</v>
      </c>
      <c r="AF39" t="n">
        <v>5.414103601850215e-06</v>
      </c>
      <c r="AG39" t="n">
        <v>1.894166666666667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2.1993</v>
      </c>
      <c r="E40" t="n">
        <v>45.47</v>
      </c>
      <c r="F40" t="n">
        <v>42.59</v>
      </c>
      <c r="G40" t="n">
        <v>232.31</v>
      </c>
      <c r="H40" t="n">
        <v>2.8</v>
      </c>
      <c r="I40" t="n">
        <v>11</v>
      </c>
      <c r="J40" t="n">
        <v>247.89</v>
      </c>
      <c r="K40" t="n">
        <v>53.44</v>
      </c>
      <c r="L40" t="n">
        <v>39</v>
      </c>
      <c r="M40" t="n">
        <v>9</v>
      </c>
      <c r="N40" t="n">
        <v>60.45</v>
      </c>
      <c r="O40" t="n">
        <v>30806.92</v>
      </c>
      <c r="P40" t="n">
        <v>521.49</v>
      </c>
      <c r="Q40" t="n">
        <v>796.36</v>
      </c>
      <c r="R40" t="n">
        <v>124.04</v>
      </c>
      <c r="S40" t="n">
        <v>102.58</v>
      </c>
      <c r="T40" t="n">
        <v>6688.26</v>
      </c>
      <c r="U40" t="n">
        <v>0.83</v>
      </c>
      <c r="V40" t="n">
        <v>0.88</v>
      </c>
      <c r="W40" t="n">
        <v>12.29</v>
      </c>
      <c r="X40" t="n">
        <v>0.38</v>
      </c>
      <c r="Y40" t="n">
        <v>1</v>
      </c>
      <c r="Z40" t="n">
        <v>10</v>
      </c>
      <c r="AA40" t="n">
        <v>575.9109687684795</v>
      </c>
      <c r="AB40" t="n">
        <v>819.4800865368753</v>
      </c>
      <c r="AC40" t="n">
        <v>742.7158684709965</v>
      </c>
      <c r="AD40" t="n">
        <v>575910.9687684795</v>
      </c>
      <c r="AE40" t="n">
        <v>819480.0865368753</v>
      </c>
      <c r="AF40" t="n">
        <v>5.412873011887071e-06</v>
      </c>
      <c r="AG40" t="n">
        <v>1.894583333333333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2.1997</v>
      </c>
      <c r="E41" t="n">
        <v>45.46</v>
      </c>
      <c r="F41" t="n">
        <v>42.58</v>
      </c>
      <c r="G41" t="n">
        <v>232.27</v>
      </c>
      <c r="H41" t="n">
        <v>2.85</v>
      </c>
      <c r="I41" t="n">
        <v>11</v>
      </c>
      <c r="J41" t="n">
        <v>249.68</v>
      </c>
      <c r="K41" t="n">
        <v>53.44</v>
      </c>
      <c r="L41" t="n">
        <v>40</v>
      </c>
      <c r="M41" t="n">
        <v>9</v>
      </c>
      <c r="N41" t="n">
        <v>61.24</v>
      </c>
      <c r="O41" t="n">
        <v>31027.6</v>
      </c>
      <c r="P41" t="n">
        <v>519.6900000000001</v>
      </c>
      <c r="Q41" t="n">
        <v>796.36</v>
      </c>
      <c r="R41" t="n">
        <v>123.77</v>
      </c>
      <c r="S41" t="n">
        <v>102.58</v>
      </c>
      <c r="T41" t="n">
        <v>6550.42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  <c r="AA41" t="n">
        <v>574.5295960484668</v>
      </c>
      <c r="AB41" t="n">
        <v>817.5144920309115</v>
      </c>
      <c r="AC41" t="n">
        <v>740.9343996414999</v>
      </c>
      <c r="AD41" t="n">
        <v>574529.5960484669</v>
      </c>
      <c r="AE41" t="n">
        <v>817514.4920309115</v>
      </c>
      <c r="AF41" t="n">
        <v>5.413857483857586e-06</v>
      </c>
      <c r="AG41" t="n">
        <v>1.894166666666667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[ha/R$]</t>
        </is>
      </c>
      <c r="AG1" s="2" t="inlineStr">
        <is>
          <t>Dias Trabalhados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1.4018</v>
      </c>
      <c r="E2" t="n">
        <v>71.34</v>
      </c>
      <c r="F2" t="n">
        <v>58.96</v>
      </c>
      <c r="G2" t="n">
        <v>8.210000000000001</v>
      </c>
      <c r="H2" t="n">
        <v>0.15</v>
      </c>
      <c r="I2" t="n">
        <v>431</v>
      </c>
      <c r="J2" t="n">
        <v>116.05</v>
      </c>
      <c r="K2" t="n">
        <v>43.4</v>
      </c>
      <c r="L2" t="n">
        <v>1</v>
      </c>
      <c r="M2" t="n">
        <v>429</v>
      </c>
      <c r="N2" t="n">
        <v>16.65</v>
      </c>
      <c r="O2" t="n">
        <v>14546.17</v>
      </c>
      <c r="P2" t="n">
        <v>593.55</v>
      </c>
      <c r="Q2" t="n">
        <v>797.77</v>
      </c>
      <c r="R2" t="n">
        <v>669.98</v>
      </c>
      <c r="S2" t="n">
        <v>102.58</v>
      </c>
      <c r="T2" t="n">
        <v>277558.53</v>
      </c>
      <c r="U2" t="n">
        <v>0.15</v>
      </c>
      <c r="V2" t="n">
        <v>0.64</v>
      </c>
      <c r="W2" t="n">
        <v>13</v>
      </c>
      <c r="X2" t="n">
        <v>16.71</v>
      </c>
      <c r="Y2" t="n">
        <v>1</v>
      </c>
      <c r="Z2" t="n">
        <v>10</v>
      </c>
      <c r="AA2" t="n">
        <v>1013.894946453529</v>
      </c>
      <c r="AB2" t="n">
        <v>1442.699937172151</v>
      </c>
      <c r="AC2" t="n">
        <v>1307.556039961991</v>
      </c>
      <c r="AD2" t="n">
        <v>1013894.946453529</v>
      </c>
      <c r="AE2" t="n">
        <v>1442699.937172151</v>
      </c>
      <c r="AF2" t="n">
        <v>4.301037412651199e-06</v>
      </c>
      <c r="AG2" t="n">
        <v>2.9725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1.8117</v>
      </c>
      <c r="E3" t="n">
        <v>55.2</v>
      </c>
      <c r="F3" t="n">
        <v>48.88</v>
      </c>
      <c r="G3" t="n">
        <v>16.57</v>
      </c>
      <c r="H3" t="n">
        <v>0.3</v>
      </c>
      <c r="I3" t="n">
        <v>177</v>
      </c>
      <c r="J3" t="n">
        <v>117.34</v>
      </c>
      <c r="K3" t="n">
        <v>43.4</v>
      </c>
      <c r="L3" t="n">
        <v>2</v>
      </c>
      <c r="M3" t="n">
        <v>175</v>
      </c>
      <c r="N3" t="n">
        <v>16.94</v>
      </c>
      <c r="O3" t="n">
        <v>14705.49</v>
      </c>
      <c r="P3" t="n">
        <v>488.57</v>
      </c>
      <c r="Q3" t="n">
        <v>796.9</v>
      </c>
      <c r="R3" t="n">
        <v>334.03</v>
      </c>
      <c r="S3" t="n">
        <v>102.58</v>
      </c>
      <c r="T3" t="n">
        <v>110851.62</v>
      </c>
      <c r="U3" t="n">
        <v>0.31</v>
      </c>
      <c r="V3" t="n">
        <v>0.77</v>
      </c>
      <c r="W3" t="n">
        <v>12.56</v>
      </c>
      <c r="X3" t="n">
        <v>6.66</v>
      </c>
      <c r="Y3" t="n">
        <v>1</v>
      </c>
      <c r="Z3" t="n">
        <v>10</v>
      </c>
      <c r="AA3" t="n">
        <v>651.8439426205236</v>
      </c>
      <c r="AB3" t="n">
        <v>927.5272732684243</v>
      </c>
      <c r="AC3" t="n">
        <v>840.6418113310607</v>
      </c>
      <c r="AD3" t="n">
        <v>651843.9426205236</v>
      </c>
      <c r="AE3" t="n">
        <v>927527.2732684243</v>
      </c>
      <c r="AF3" t="n">
        <v>5.558702725424581e-06</v>
      </c>
      <c r="AG3" t="n">
        <v>2.3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1.9578</v>
      </c>
      <c r="E4" t="n">
        <v>51.08</v>
      </c>
      <c r="F4" t="n">
        <v>46.34</v>
      </c>
      <c r="G4" t="n">
        <v>25.05</v>
      </c>
      <c r="H4" t="n">
        <v>0.45</v>
      </c>
      <c r="I4" t="n">
        <v>111</v>
      </c>
      <c r="J4" t="n">
        <v>118.63</v>
      </c>
      <c r="K4" t="n">
        <v>43.4</v>
      </c>
      <c r="L4" t="n">
        <v>3</v>
      </c>
      <c r="M4" t="n">
        <v>109</v>
      </c>
      <c r="N4" t="n">
        <v>17.23</v>
      </c>
      <c r="O4" t="n">
        <v>14865.24</v>
      </c>
      <c r="P4" t="n">
        <v>459.09</v>
      </c>
      <c r="Q4" t="n">
        <v>796.62</v>
      </c>
      <c r="R4" t="n">
        <v>249.2</v>
      </c>
      <c r="S4" t="n">
        <v>102.58</v>
      </c>
      <c r="T4" t="n">
        <v>68768.52</v>
      </c>
      <c r="U4" t="n">
        <v>0.41</v>
      </c>
      <c r="V4" t="n">
        <v>0.8100000000000001</v>
      </c>
      <c r="W4" t="n">
        <v>12.45</v>
      </c>
      <c r="X4" t="n">
        <v>4.12</v>
      </c>
      <c r="Y4" t="n">
        <v>1</v>
      </c>
      <c r="Z4" t="n">
        <v>10</v>
      </c>
      <c r="AA4" t="n">
        <v>569.9980500214555</v>
      </c>
      <c r="AB4" t="n">
        <v>811.0664263892689</v>
      </c>
      <c r="AC4" t="n">
        <v>735.0903519926677</v>
      </c>
      <c r="AD4" t="n">
        <v>569998.0500214555</v>
      </c>
      <c r="AE4" t="n">
        <v>811066.4263892689</v>
      </c>
      <c r="AF4" t="n">
        <v>6.006970357032757e-06</v>
      </c>
      <c r="AG4" t="n">
        <v>2.128333333333333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2.0307</v>
      </c>
      <c r="E5" t="n">
        <v>49.24</v>
      </c>
      <c r="F5" t="n">
        <v>45.22</v>
      </c>
      <c r="G5" t="n">
        <v>33.5</v>
      </c>
      <c r="H5" t="n">
        <v>0.59</v>
      </c>
      <c r="I5" t="n">
        <v>81</v>
      </c>
      <c r="J5" t="n">
        <v>119.93</v>
      </c>
      <c r="K5" t="n">
        <v>43.4</v>
      </c>
      <c r="L5" t="n">
        <v>4</v>
      </c>
      <c r="M5" t="n">
        <v>79</v>
      </c>
      <c r="N5" t="n">
        <v>17.53</v>
      </c>
      <c r="O5" t="n">
        <v>15025.44</v>
      </c>
      <c r="P5" t="n">
        <v>443.99</v>
      </c>
      <c r="Q5" t="n">
        <v>796.52</v>
      </c>
      <c r="R5" t="n">
        <v>212.2</v>
      </c>
      <c r="S5" t="n">
        <v>102.58</v>
      </c>
      <c r="T5" t="n">
        <v>50416.32</v>
      </c>
      <c r="U5" t="n">
        <v>0.48</v>
      </c>
      <c r="V5" t="n">
        <v>0.83</v>
      </c>
      <c r="W5" t="n">
        <v>12.39</v>
      </c>
      <c r="X5" t="n">
        <v>3.01</v>
      </c>
      <c r="Y5" t="n">
        <v>1</v>
      </c>
      <c r="Z5" t="n">
        <v>10</v>
      </c>
      <c r="AA5" t="n">
        <v>533.8703389394658</v>
      </c>
      <c r="AB5" t="n">
        <v>759.6592794353621</v>
      </c>
      <c r="AC5" t="n">
        <v>688.4987332056392</v>
      </c>
      <c r="AD5" t="n">
        <v>533870.3389394658</v>
      </c>
      <c r="AE5" t="n">
        <v>759659.2794353621</v>
      </c>
      <c r="AF5" t="n">
        <v>6.230643939128827e-06</v>
      </c>
      <c r="AG5" t="n">
        <v>2.051666666666667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2.0739</v>
      </c>
      <c r="E6" t="n">
        <v>48.22</v>
      </c>
      <c r="F6" t="n">
        <v>44.61</v>
      </c>
      <c r="G6" t="n">
        <v>41.82</v>
      </c>
      <c r="H6" t="n">
        <v>0.73</v>
      </c>
      <c r="I6" t="n">
        <v>64</v>
      </c>
      <c r="J6" t="n">
        <v>121.23</v>
      </c>
      <c r="K6" t="n">
        <v>43.4</v>
      </c>
      <c r="L6" t="n">
        <v>5</v>
      </c>
      <c r="M6" t="n">
        <v>62</v>
      </c>
      <c r="N6" t="n">
        <v>17.83</v>
      </c>
      <c r="O6" t="n">
        <v>15186.08</v>
      </c>
      <c r="P6" t="n">
        <v>434.24</v>
      </c>
      <c r="Q6" t="n">
        <v>796.5700000000001</v>
      </c>
      <c r="R6" t="n">
        <v>191.22</v>
      </c>
      <c r="S6" t="n">
        <v>102.58</v>
      </c>
      <c r="T6" t="n">
        <v>40014.24</v>
      </c>
      <c r="U6" t="n">
        <v>0.54</v>
      </c>
      <c r="V6" t="n">
        <v>0.84</v>
      </c>
      <c r="W6" t="n">
        <v>12.37</v>
      </c>
      <c r="X6" t="n">
        <v>2.39</v>
      </c>
      <c r="Y6" t="n">
        <v>1</v>
      </c>
      <c r="Z6" t="n">
        <v>10</v>
      </c>
      <c r="AA6" t="n">
        <v>513.2961726903039</v>
      </c>
      <c r="AB6" t="n">
        <v>730.3837135013762</v>
      </c>
      <c r="AC6" t="n">
        <v>661.9655352245535</v>
      </c>
      <c r="AD6" t="n">
        <v>513296.1726903039</v>
      </c>
      <c r="AE6" t="n">
        <v>730383.7135013762</v>
      </c>
      <c r="AF6" t="n">
        <v>6.36319124703761e-06</v>
      </c>
      <c r="AG6" t="n">
        <v>2.009166666666667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2.1069</v>
      </c>
      <c r="E7" t="n">
        <v>47.46</v>
      </c>
      <c r="F7" t="n">
        <v>44.14</v>
      </c>
      <c r="G7" t="n">
        <v>50.93</v>
      </c>
      <c r="H7" t="n">
        <v>0.86</v>
      </c>
      <c r="I7" t="n">
        <v>52</v>
      </c>
      <c r="J7" t="n">
        <v>122.54</v>
      </c>
      <c r="K7" t="n">
        <v>43.4</v>
      </c>
      <c r="L7" t="n">
        <v>6</v>
      </c>
      <c r="M7" t="n">
        <v>50</v>
      </c>
      <c r="N7" t="n">
        <v>18.14</v>
      </c>
      <c r="O7" t="n">
        <v>15347.16</v>
      </c>
      <c r="P7" t="n">
        <v>425.12</v>
      </c>
      <c r="Q7" t="n">
        <v>796.46</v>
      </c>
      <c r="R7" t="n">
        <v>175.3</v>
      </c>
      <c r="S7" t="n">
        <v>102.58</v>
      </c>
      <c r="T7" t="n">
        <v>32111.58</v>
      </c>
      <c r="U7" t="n">
        <v>0.59</v>
      </c>
      <c r="V7" t="n">
        <v>0.85</v>
      </c>
      <c r="W7" t="n">
        <v>12.36</v>
      </c>
      <c r="X7" t="n">
        <v>1.92</v>
      </c>
      <c r="Y7" t="n">
        <v>1</v>
      </c>
      <c r="Z7" t="n">
        <v>10</v>
      </c>
      <c r="AA7" t="n">
        <v>496.8242574919623</v>
      </c>
      <c r="AB7" t="n">
        <v>706.9453571855903</v>
      </c>
      <c r="AC7" t="n">
        <v>640.7227503752256</v>
      </c>
      <c r="AD7" t="n">
        <v>496824.2574919623</v>
      </c>
      <c r="AE7" t="n">
        <v>706945.3571855903</v>
      </c>
      <c r="AF7" t="n">
        <v>6.464442662801264e-06</v>
      </c>
      <c r="AG7" t="n">
        <v>1.9775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2.1299</v>
      </c>
      <c r="E8" t="n">
        <v>46.95</v>
      </c>
      <c r="F8" t="n">
        <v>43.82</v>
      </c>
      <c r="G8" t="n">
        <v>59.75</v>
      </c>
      <c r="H8" t="n">
        <v>1</v>
      </c>
      <c r="I8" t="n">
        <v>44</v>
      </c>
      <c r="J8" t="n">
        <v>123.85</v>
      </c>
      <c r="K8" t="n">
        <v>43.4</v>
      </c>
      <c r="L8" t="n">
        <v>7</v>
      </c>
      <c r="M8" t="n">
        <v>42</v>
      </c>
      <c r="N8" t="n">
        <v>18.45</v>
      </c>
      <c r="O8" t="n">
        <v>15508.69</v>
      </c>
      <c r="P8" t="n">
        <v>417.21</v>
      </c>
      <c r="Q8" t="n">
        <v>796.47</v>
      </c>
      <c r="R8" t="n">
        <v>164.78</v>
      </c>
      <c r="S8" t="n">
        <v>102.58</v>
      </c>
      <c r="T8" t="n">
        <v>26892.21</v>
      </c>
      <c r="U8" t="n">
        <v>0.62</v>
      </c>
      <c r="V8" t="n">
        <v>0.86</v>
      </c>
      <c r="W8" t="n">
        <v>12.34</v>
      </c>
      <c r="X8" t="n">
        <v>1.6</v>
      </c>
      <c r="Y8" t="n">
        <v>1</v>
      </c>
      <c r="Z8" t="n">
        <v>10</v>
      </c>
      <c r="AA8" t="n">
        <v>484.6574683860804</v>
      </c>
      <c r="AB8" t="n">
        <v>689.632887151056</v>
      </c>
      <c r="AC8" t="n">
        <v>625.0320137382727</v>
      </c>
      <c r="AD8" t="n">
        <v>484657.4683860805</v>
      </c>
      <c r="AE8" t="n">
        <v>689632.887151056</v>
      </c>
      <c r="AF8" t="n">
        <v>6.535011831363811e-06</v>
      </c>
      <c r="AG8" t="n">
        <v>1.95625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2.147</v>
      </c>
      <c r="E9" t="n">
        <v>46.58</v>
      </c>
      <c r="F9" t="n">
        <v>43.58</v>
      </c>
      <c r="G9" t="n">
        <v>68.81999999999999</v>
      </c>
      <c r="H9" t="n">
        <v>1.13</v>
      </c>
      <c r="I9" t="n">
        <v>38</v>
      </c>
      <c r="J9" t="n">
        <v>125.16</v>
      </c>
      <c r="K9" t="n">
        <v>43.4</v>
      </c>
      <c r="L9" t="n">
        <v>8</v>
      </c>
      <c r="M9" t="n">
        <v>36</v>
      </c>
      <c r="N9" t="n">
        <v>18.76</v>
      </c>
      <c r="O9" t="n">
        <v>15670.68</v>
      </c>
      <c r="P9" t="n">
        <v>411.06</v>
      </c>
      <c r="Q9" t="n">
        <v>796.38</v>
      </c>
      <c r="R9" t="n">
        <v>157.1</v>
      </c>
      <c r="S9" t="n">
        <v>102.58</v>
      </c>
      <c r="T9" t="n">
        <v>23081.13</v>
      </c>
      <c r="U9" t="n">
        <v>0.65</v>
      </c>
      <c r="V9" t="n">
        <v>0.86</v>
      </c>
      <c r="W9" t="n">
        <v>12.33</v>
      </c>
      <c r="X9" t="n">
        <v>1.37</v>
      </c>
      <c r="Y9" t="n">
        <v>1</v>
      </c>
      <c r="Z9" t="n">
        <v>10</v>
      </c>
      <c r="AA9" t="n">
        <v>475.5852206293896</v>
      </c>
      <c r="AB9" t="n">
        <v>676.7237279582125</v>
      </c>
      <c r="AC9" t="n">
        <v>613.3321109112727</v>
      </c>
      <c r="AD9" t="n">
        <v>475585.2206293896</v>
      </c>
      <c r="AE9" t="n">
        <v>676723.7279582125</v>
      </c>
      <c r="AF9" t="n">
        <v>6.587478474077703e-06</v>
      </c>
      <c r="AG9" t="n">
        <v>1.940833333333333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2.1569</v>
      </c>
      <c r="E10" t="n">
        <v>46.36</v>
      </c>
      <c r="F10" t="n">
        <v>43.47</v>
      </c>
      <c r="G10" t="n">
        <v>76.7</v>
      </c>
      <c r="H10" t="n">
        <v>1.26</v>
      </c>
      <c r="I10" t="n">
        <v>34</v>
      </c>
      <c r="J10" t="n">
        <v>126.48</v>
      </c>
      <c r="K10" t="n">
        <v>43.4</v>
      </c>
      <c r="L10" t="n">
        <v>9</v>
      </c>
      <c r="M10" t="n">
        <v>32</v>
      </c>
      <c r="N10" t="n">
        <v>19.08</v>
      </c>
      <c r="O10" t="n">
        <v>15833.12</v>
      </c>
      <c r="P10" t="n">
        <v>404.91</v>
      </c>
      <c r="Q10" t="n">
        <v>796.45</v>
      </c>
      <c r="R10" t="n">
        <v>152.75</v>
      </c>
      <c r="S10" t="n">
        <v>102.58</v>
      </c>
      <c r="T10" t="n">
        <v>20929.64</v>
      </c>
      <c r="U10" t="n">
        <v>0.67</v>
      </c>
      <c r="V10" t="n">
        <v>0.87</v>
      </c>
      <c r="W10" t="n">
        <v>12.34</v>
      </c>
      <c r="X10" t="n">
        <v>1.25</v>
      </c>
      <c r="Y10" t="n">
        <v>1</v>
      </c>
      <c r="Z10" t="n">
        <v>10</v>
      </c>
      <c r="AA10" t="n">
        <v>468.7019183112996</v>
      </c>
      <c r="AB10" t="n">
        <v>666.9292814461936</v>
      </c>
      <c r="AC10" t="n">
        <v>604.4551522555608</v>
      </c>
      <c r="AD10" t="n">
        <v>468701.9183112995</v>
      </c>
      <c r="AE10" t="n">
        <v>666929.2814461936</v>
      </c>
      <c r="AF10" t="n">
        <v>6.617853898806799e-06</v>
      </c>
      <c r="AG10" t="n">
        <v>1.931666666666667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2.1694</v>
      </c>
      <c r="E11" t="n">
        <v>46.1</v>
      </c>
      <c r="F11" t="n">
        <v>43.3</v>
      </c>
      <c r="G11" t="n">
        <v>86.59</v>
      </c>
      <c r="H11" t="n">
        <v>1.38</v>
      </c>
      <c r="I11" t="n">
        <v>30</v>
      </c>
      <c r="J11" t="n">
        <v>127.8</v>
      </c>
      <c r="K11" t="n">
        <v>43.4</v>
      </c>
      <c r="L11" t="n">
        <v>10</v>
      </c>
      <c r="M11" t="n">
        <v>28</v>
      </c>
      <c r="N11" t="n">
        <v>19.4</v>
      </c>
      <c r="O11" t="n">
        <v>15996.02</v>
      </c>
      <c r="P11" t="n">
        <v>399.77</v>
      </c>
      <c r="Q11" t="n">
        <v>796.34</v>
      </c>
      <c r="R11" t="n">
        <v>147.59</v>
      </c>
      <c r="S11" t="n">
        <v>102.58</v>
      </c>
      <c r="T11" t="n">
        <v>18368.7</v>
      </c>
      <c r="U11" t="n">
        <v>0.7</v>
      </c>
      <c r="V11" t="n">
        <v>0.87</v>
      </c>
      <c r="W11" t="n">
        <v>12.32</v>
      </c>
      <c r="X11" t="n">
        <v>1.08</v>
      </c>
      <c r="Y11" t="n">
        <v>1</v>
      </c>
      <c r="Z11" t="n">
        <v>10</v>
      </c>
      <c r="AA11" t="n">
        <v>461.8067091787296</v>
      </c>
      <c r="AB11" t="n">
        <v>657.1178923894246</v>
      </c>
      <c r="AC11" t="n">
        <v>595.5628381360071</v>
      </c>
      <c r="AD11" t="n">
        <v>461806.7091787296</v>
      </c>
      <c r="AE11" t="n">
        <v>657117.8923894246</v>
      </c>
      <c r="AF11" t="n">
        <v>6.656206707808184e-06</v>
      </c>
      <c r="AG11" t="n">
        <v>1.920833333333333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2.1781</v>
      </c>
      <c r="E12" t="n">
        <v>45.91</v>
      </c>
      <c r="F12" t="n">
        <v>43.18</v>
      </c>
      <c r="G12" t="n">
        <v>95.95999999999999</v>
      </c>
      <c r="H12" t="n">
        <v>1.5</v>
      </c>
      <c r="I12" t="n">
        <v>27</v>
      </c>
      <c r="J12" t="n">
        <v>129.13</v>
      </c>
      <c r="K12" t="n">
        <v>43.4</v>
      </c>
      <c r="L12" t="n">
        <v>11</v>
      </c>
      <c r="M12" t="n">
        <v>25</v>
      </c>
      <c r="N12" t="n">
        <v>19.73</v>
      </c>
      <c r="O12" t="n">
        <v>16159.39</v>
      </c>
      <c r="P12" t="n">
        <v>394</v>
      </c>
      <c r="Q12" t="n">
        <v>796.42</v>
      </c>
      <c r="R12" t="n">
        <v>143.52</v>
      </c>
      <c r="S12" t="n">
        <v>102.58</v>
      </c>
      <c r="T12" t="n">
        <v>16348.11</v>
      </c>
      <c r="U12" t="n">
        <v>0.71</v>
      </c>
      <c r="V12" t="n">
        <v>0.87</v>
      </c>
      <c r="W12" t="n">
        <v>12.32</v>
      </c>
      <c r="X12" t="n">
        <v>0.97</v>
      </c>
      <c r="Y12" t="n">
        <v>1</v>
      </c>
      <c r="Z12" t="n">
        <v>10</v>
      </c>
      <c r="AA12" t="n">
        <v>455.5310883050254</v>
      </c>
      <c r="AB12" t="n">
        <v>648.1881330767085</v>
      </c>
      <c r="AC12" t="n">
        <v>587.4695677171871</v>
      </c>
      <c r="AD12" t="n">
        <v>455531.0883050254</v>
      </c>
      <c r="AE12" t="n">
        <v>648188.1330767085</v>
      </c>
      <c r="AF12" t="n">
        <v>6.682900262873147e-06</v>
      </c>
      <c r="AG12" t="n">
        <v>1.912916666666667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2.184</v>
      </c>
      <c r="E13" t="n">
        <v>45.79</v>
      </c>
      <c r="F13" t="n">
        <v>43.11</v>
      </c>
      <c r="G13" t="n">
        <v>103.45</v>
      </c>
      <c r="H13" t="n">
        <v>1.63</v>
      </c>
      <c r="I13" t="n">
        <v>25</v>
      </c>
      <c r="J13" t="n">
        <v>130.45</v>
      </c>
      <c r="K13" t="n">
        <v>43.4</v>
      </c>
      <c r="L13" t="n">
        <v>12</v>
      </c>
      <c r="M13" t="n">
        <v>23</v>
      </c>
      <c r="N13" t="n">
        <v>20.05</v>
      </c>
      <c r="O13" t="n">
        <v>16323.22</v>
      </c>
      <c r="P13" t="n">
        <v>388.83</v>
      </c>
      <c r="Q13" t="n">
        <v>796.34</v>
      </c>
      <c r="R13" t="n">
        <v>141.21</v>
      </c>
      <c r="S13" t="n">
        <v>102.58</v>
      </c>
      <c r="T13" t="n">
        <v>15201.83</v>
      </c>
      <c r="U13" t="n">
        <v>0.73</v>
      </c>
      <c r="V13" t="n">
        <v>0.87</v>
      </c>
      <c r="W13" t="n">
        <v>12.31</v>
      </c>
      <c r="X13" t="n">
        <v>0.89</v>
      </c>
      <c r="Y13" t="n">
        <v>1</v>
      </c>
      <c r="Z13" t="n">
        <v>10</v>
      </c>
      <c r="AA13" t="n">
        <v>450.4851402839608</v>
      </c>
      <c r="AB13" t="n">
        <v>641.0081102169165</v>
      </c>
      <c r="AC13" t="n">
        <v>580.9621284254185</v>
      </c>
      <c r="AD13" t="n">
        <v>450485.1402839608</v>
      </c>
      <c r="AE13" t="n">
        <v>641008.1102169165</v>
      </c>
      <c r="AF13" t="n">
        <v>6.7010027887218e-06</v>
      </c>
      <c r="AG13" t="n">
        <v>1.907916666666667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2.1895</v>
      </c>
      <c r="E14" t="n">
        <v>45.67</v>
      </c>
      <c r="F14" t="n">
        <v>43.04</v>
      </c>
      <c r="G14" t="n">
        <v>112.28</v>
      </c>
      <c r="H14" t="n">
        <v>1.74</v>
      </c>
      <c r="I14" t="n">
        <v>23</v>
      </c>
      <c r="J14" t="n">
        <v>131.79</v>
      </c>
      <c r="K14" t="n">
        <v>43.4</v>
      </c>
      <c r="L14" t="n">
        <v>13</v>
      </c>
      <c r="M14" t="n">
        <v>21</v>
      </c>
      <c r="N14" t="n">
        <v>20.39</v>
      </c>
      <c r="O14" t="n">
        <v>16487.53</v>
      </c>
      <c r="P14" t="n">
        <v>384.06</v>
      </c>
      <c r="Q14" t="n">
        <v>796.42</v>
      </c>
      <c r="R14" t="n">
        <v>139.03</v>
      </c>
      <c r="S14" t="n">
        <v>102.58</v>
      </c>
      <c r="T14" t="n">
        <v>14119.7</v>
      </c>
      <c r="U14" t="n">
        <v>0.74</v>
      </c>
      <c r="V14" t="n">
        <v>0.87</v>
      </c>
      <c r="W14" t="n">
        <v>12.31</v>
      </c>
      <c r="X14" t="n">
        <v>0.82</v>
      </c>
      <c r="Y14" t="n">
        <v>1</v>
      </c>
      <c r="Z14" t="n">
        <v>10</v>
      </c>
      <c r="AA14" t="n">
        <v>445.8182804859689</v>
      </c>
      <c r="AB14" t="n">
        <v>634.3675027643394</v>
      </c>
      <c r="AC14" t="n">
        <v>574.9435751838657</v>
      </c>
      <c r="AD14" t="n">
        <v>445818.2804859689</v>
      </c>
      <c r="AE14" t="n">
        <v>634367.5027643394</v>
      </c>
      <c r="AF14" t="n">
        <v>6.717878024682408e-06</v>
      </c>
      <c r="AG14" t="n">
        <v>1.902916666666667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2.195</v>
      </c>
      <c r="E15" t="n">
        <v>45.56</v>
      </c>
      <c r="F15" t="n">
        <v>42.97</v>
      </c>
      <c r="G15" t="n">
        <v>122.78</v>
      </c>
      <c r="H15" t="n">
        <v>1.86</v>
      </c>
      <c r="I15" t="n">
        <v>21</v>
      </c>
      <c r="J15" t="n">
        <v>133.12</v>
      </c>
      <c r="K15" t="n">
        <v>43.4</v>
      </c>
      <c r="L15" t="n">
        <v>14</v>
      </c>
      <c r="M15" t="n">
        <v>19</v>
      </c>
      <c r="N15" t="n">
        <v>20.72</v>
      </c>
      <c r="O15" t="n">
        <v>16652.31</v>
      </c>
      <c r="P15" t="n">
        <v>379.03</v>
      </c>
      <c r="Q15" t="n">
        <v>796.36</v>
      </c>
      <c r="R15" t="n">
        <v>136.76</v>
      </c>
      <c r="S15" t="n">
        <v>102.58</v>
      </c>
      <c r="T15" t="n">
        <v>12999.45</v>
      </c>
      <c r="U15" t="n">
        <v>0.75</v>
      </c>
      <c r="V15" t="n">
        <v>0.88</v>
      </c>
      <c r="W15" t="n">
        <v>12.31</v>
      </c>
      <c r="X15" t="n">
        <v>0.76</v>
      </c>
      <c r="Y15" t="n">
        <v>1</v>
      </c>
      <c r="Z15" t="n">
        <v>10</v>
      </c>
      <c r="AA15" t="n">
        <v>441.0007205015149</v>
      </c>
      <c r="AB15" t="n">
        <v>627.5124597332997</v>
      </c>
      <c r="AC15" t="n">
        <v>568.7306734650188</v>
      </c>
      <c r="AD15" t="n">
        <v>441000.7205015149</v>
      </c>
      <c r="AE15" t="n">
        <v>627512.4597332997</v>
      </c>
      <c r="AF15" t="n">
        <v>6.734753260643017e-06</v>
      </c>
      <c r="AG15" t="n">
        <v>1.898333333333333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2.2011</v>
      </c>
      <c r="E16" t="n">
        <v>45.43</v>
      </c>
      <c r="F16" t="n">
        <v>42.89</v>
      </c>
      <c r="G16" t="n">
        <v>135.45</v>
      </c>
      <c r="H16" t="n">
        <v>1.97</v>
      </c>
      <c r="I16" t="n">
        <v>19</v>
      </c>
      <c r="J16" t="n">
        <v>134.46</v>
      </c>
      <c r="K16" t="n">
        <v>43.4</v>
      </c>
      <c r="L16" t="n">
        <v>15</v>
      </c>
      <c r="M16" t="n">
        <v>17</v>
      </c>
      <c r="N16" t="n">
        <v>21.06</v>
      </c>
      <c r="O16" t="n">
        <v>16817.7</v>
      </c>
      <c r="P16" t="n">
        <v>373.1</v>
      </c>
      <c r="Q16" t="n">
        <v>796.34</v>
      </c>
      <c r="R16" t="n">
        <v>134.1</v>
      </c>
      <c r="S16" t="n">
        <v>102.58</v>
      </c>
      <c r="T16" t="n">
        <v>11675.63</v>
      </c>
      <c r="U16" t="n">
        <v>0.76</v>
      </c>
      <c r="V16" t="n">
        <v>0.88</v>
      </c>
      <c r="W16" t="n">
        <v>12.3</v>
      </c>
      <c r="X16" t="n">
        <v>0.68</v>
      </c>
      <c r="Y16" t="n">
        <v>1</v>
      </c>
      <c r="Z16" t="n">
        <v>10</v>
      </c>
      <c r="AA16" t="n">
        <v>435.4335686767471</v>
      </c>
      <c r="AB16" t="n">
        <v>619.5908011670825</v>
      </c>
      <c r="AC16" t="n">
        <v>561.5510706675867</v>
      </c>
      <c r="AD16" t="n">
        <v>435433.5686767471</v>
      </c>
      <c r="AE16" t="n">
        <v>619590.8011670825</v>
      </c>
      <c r="AF16" t="n">
        <v>6.753469431435693e-06</v>
      </c>
      <c r="AG16" t="n">
        <v>1.892916666666667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2.2048</v>
      </c>
      <c r="E17" t="n">
        <v>45.36</v>
      </c>
      <c r="F17" t="n">
        <v>42.84</v>
      </c>
      <c r="G17" t="n">
        <v>142.81</v>
      </c>
      <c r="H17" t="n">
        <v>2.08</v>
      </c>
      <c r="I17" t="n">
        <v>18</v>
      </c>
      <c r="J17" t="n">
        <v>135.81</v>
      </c>
      <c r="K17" t="n">
        <v>43.4</v>
      </c>
      <c r="L17" t="n">
        <v>16</v>
      </c>
      <c r="M17" t="n">
        <v>16</v>
      </c>
      <c r="N17" t="n">
        <v>21.41</v>
      </c>
      <c r="O17" t="n">
        <v>16983.46</v>
      </c>
      <c r="P17" t="n">
        <v>368.22</v>
      </c>
      <c r="Q17" t="n">
        <v>796.36</v>
      </c>
      <c r="R17" t="n">
        <v>132.3</v>
      </c>
      <c r="S17" t="n">
        <v>102.58</v>
      </c>
      <c r="T17" t="n">
        <v>10784.08</v>
      </c>
      <c r="U17" t="n">
        <v>0.78</v>
      </c>
      <c r="V17" t="n">
        <v>0.88</v>
      </c>
      <c r="W17" t="n">
        <v>12.3</v>
      </c>
      <c r="X17" t="n">
        <v>0.63</v>
      </c>
      <c r="Y17" t="n">
        <v>1</v>
      </c>
      <c r="Z17" t="n">
        <v>10</v>
      </c>
      <c r="AA17" t="n">
        <v>431.195391959363</v>
      </c>
      <c r="AB17" t="n">
        <v>613.5601790545255</v>
      </c>
      <c r="AC17" t="n">
        <v>556.0853628202153</v>
      </c>
      <c r="AD17" t="n">
        <v>431195.391959363</v>
      </c>
      <c r="AE17" t="n">
        <v>613560.1790545256</v>
      </c>
      <c r="AF17" t="n">
        <v>6.764821862900104e-06</v>
      </c>
      <c r="AG17" t="n">
        <v>1.89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2.208</v>
      </c>
      <c r="E18" t="n">
        <v>45.29</v>
      </c>
      <c r="F18" t="n">
        <v>42.8</v>
      </c>
      <c r="G18" t="n">
        <v>151.05</v>
      </c>
      <c r="H18" t="n">
        <v>2.19</v>
      </c>
      <c r="I18" t="n">
        <v>17</v>
      </c>
      <c r="J18" t="n">
        <v>137.15</v>
      </c>
      <c r="K18" t="n">
        <v>43.4</v>
      </c>
      <c r="L18" t="n">
        <v>17</v>
      </c>
      <c r="M18" t="n">
        <v>12</v>
      </c>
      <c r="N18" t="n">
        <v>21.75</v>
      </c>
      <c r="O18" t="n">
        <v>17149.71</v>
      </c>
      <c r="P18" t="n">
        <v>360.68</v>
      </c>
      <c r="Q18" t="n">
        <v>796.38</v>
      </c>
      <c r="R18" t="n">
        <v>130.78</v>
      </c>
      <c r="S18" t="n">
        <v>102.58</v>
      </c>
      <c r="T18" t="n">
        <v>10027.54</v>
      </c>
      <c r="U18" t="n">
        <v>0.78</v>
      </c>
      <c r="V18" t="n">
        <v>0.88</v>
      </c>
      <c r="W18" t="n">
        <v>12.3</v>
      </c>
      <c r="X18" t="n">
        <v>0.59</v>
      </c>
      <c r="Y18" t="n">
        <v>1</v>
      </c>
      <c r="Z18" t="n">
        <v>10</v>
      </c>
      <c r="AA18" t="n">
        <v>425.2907298953718</v>
      </c>
      <c r="AB18" t="n">
        <v>605.1582675758883</v>
      </c>
      <c r="AC18" t="n">
        <v>548.4704944625897</v>
      </c>
      <c r="AD18" t="n">
        <v>425290.7298953718</v>
      </c>
      <c r="AE18" t="n">
        <v>605158.2675758883</v>
      </c>
      <c r="AF18" t="n">
        <v>6.774640182004458e-06</v>
      </c>
      <c r="AG18" t="n">
        <v>1.887083333333333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2.2104</v>
      </c>
      <c r="E19" t="n">
        <v>45.24</v>
      </c>
      <c r="F19" t="n">
        <v>42.77</v>
      </c>
      <c r="G19" t="n">
        <v>160.41</v>
      </c>
      <c r="H19" t="n">
        <v>2.3</v>
      </c>
      <c r="I19" t="n">
        <v>16</v>
      </c>
      <c r="J19" t="n">
        <v>138.51</v>
      </c>
      <c r="K19" t="n">
        <v>43.4</v>
      </c>
      <c r="L19" t="n">
        <v>18</v>
      </c>
      <c r="M19" t="n">
        <v>5</v>
      </c>
      <c r="N19" t="n">
        <v>22.11</v>
      </c>
      <c r="O19" t="n">
        <v>17316.45</v>
      </c>
      <c r="P19" t="n">
        <v>360.16</v>
      </c>
      <c r="Q19" t="n">
        <v>796.42</v>
      </c>
      <c r="R19" t="n">
        <v>129.89</v>
      </c>
      <c r="S19" t="n">
        <v>102.58</v>
      </c>
      <c r="T19" t="n">
        <v>9585.809999999999</v>
      </c>
      <c r="U19" t="n">
        <v>0.79</v>
      </c>
      <c r="V19" t="n">
        <v>0.88</v>
      </c>
      <c r="W19" t="n">
        <v>12.3</v>
      </c>
      <c r="X19" t="n">
        <v>0.5600000000000001</v>
      </c>
      <c r="Y19" t="n">
        <v>1</v>
      </c>
      <c r="Z19" t="n">
        <v>10</v>
      </c>
      <c r="AA19" t="n">
        <v>424.3648401736032</v>
      </c>
      <c r="AB19" t="n">
        <v>603.8407927742867</v>
      </c>
      <c r="AC19" t="n">
        <v>547.276433182107</v>
      </c>
      <c r="AD19" t="n">
        <v>424364.8401736032</v>
      </c>
      <c r="AE19" t="n">
        <v>603840.7927742867</v>
      </c>
      <c r="AF19" t="n">
        <v>6.782003921332723e-06</v>
      </c>
      <c r="AG19" t="n">
        <v>1.885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2.2095</v>
      </c>
      <c r="E20" t="n">
        <v>45.26</v>
      </c>
      <c r="F20" t="n">
        <v>42.79</v>
      </c>
      <c r="G20" t="n">
        <v>160.47</v>
      </c>
      <c r="H20" t="n">
        <v>2.4</v>
      </c>
      <c r="I20" t="n">
        <v>16</v>
      </c>
      <c r="J20" t="n">
        <v>139.86</v>
      </c>
      <c r="K20" t="n">
        <v>43.4</v>
      </c>
      <c r="L20" t="n">
        <v>19</v>
      </c>
      <c r="M20" t="n">
        <v>1</v>
      </c>
      <c r="N20" t="n">
        <v>22.46</v>
      </c>
      <c r="O20" t="n">
        <v>17483.7</v>
      </c>
      <c r="P20" t="n">
        <v>362.74</v>
      </c>
      <c r="Q20" t="n">
        <v>796.45</v>
      </c>
      <c r="R20" t="n">
        <v>130.08</v>
      </c>
      <c r="S20" t="n">
        <v>102.58</v>
      </c>
      <c r="T20" t="n">
        <v>9683.950000000001</v>
      </c>
      <c r="U20" t="n">
        <v>0.79</v>
      </c>
      <c r="V20" t="n">
        <v>0.88</v>
      </c>
      <c r="W20" t="n">
        <v>12.32</v>
      </c>
      <c r="X20" t="n">
        <v>0.58</v>
      </c>
      <c r="Y20" t="n">
        <v>1</v>
      </c>
      <c r="Z20" t="n">
        <v>10</v>
      </c>
      <c r="AA20" t="n">
        <v>426.3667851355107</v>
      </c>
      <c r="AB20" t="n">
        <v>606.6894171617223</v>
      </c>
      <c r="AC20" t="n">
        <v>549.8582146928735</v>
      </c>
      <c r="AD20" t="n">
        <v>426366.7851355107</v>
      </c>
      <c r="AE20" t="n">
        <v>606689.4171617223</v>
      </c>
      <c r="AF20" t="n">
        <v>6.779242519084623e-06</v>
      </c>
      <c r="AG20" t="n">
        <v>1.885833333333333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2.2095</v>
      </c>
      <c r="E21" t="n">
        <v>45.26</v>
      </c>
      <c r="F21" t="n">
        <v>42.79</v>
      </c>
      <c r="G21" t="n">
        <v>160.47</v>
      </c>
      <c r="H21" t="n">
        <v>2.5</v>
      </c>
      <c r="I21" t="n">
        <v>16</v>
      </c>
      <c r="J21" t="n">
        <v>141.22</v>
      </c>
      <c r="K21" t="n">
        <v>43.4</v>
      </c>
      <c r="L21" t="n">
        <v>20</v>
      </c>
      <c r="M21" t="n">
        <v>0</v>
      </c>
      <c r="N21" t="n">
        <v>22.82</v>
      </c>
      <c r="O21" t="n">
        <v>17651.44</v>
      </c>
      <c r="P21" t="n">
        <v>365.74</v>
      </c>
      <c r="Q21" t="n">
        <v>796.5</v>
      </c>
      <c r="R21" t="n">
        <v>130.03</v>
      </c>
      <c r="S21" t="n">
        <v>102.58</v>
      </c>
      <c r="T21" t="n">
        <v>9658.049999999999</v>
      </c>
      <c r="U21" t="n">
        <v>0.79</v>
      </c>
      <c r="V21" t="n">
        <v>0.88</v>
      </c>
      <c r="W21" t="n">
        <v>12.32</v>
      </c>
      <c r="X21" t="n">
        <v>0.58</v>
      </c>
      <c r="Y21" t="n">
        <v>1</v>
      </c>
      <c r="Z21" t="n">
        <v>10</v>
      </c>
      <c r="AA21" t="n">
        <v>428.4068035096443</v>
      </c>
      <c r="AB21" t="n">
        <v>609.5922172895722</v>
      </c>
      <c r="AC21" t="n">
        <v>552.4890970698516</v>
      </c>
      <c r="AD21" t="n">
        <v>428406.8035096443</v>
      </c>
      <c r="AE21" t="n">
        <v>609592.2172895722</v>
      </c>
      <c r="AF21" t="n">
        <v>6.779242519084623e-06</v>
      </c>
      <c r="AG21" t="n">
        <v>1.885833333333333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0.9698</v>
      </c>
      <c r="E2" t="n">
        <v>103.11</v>
      </c>
      <c r="F2" t="n">
        <v>71.86</v>
      </c>
      <c r="G2" t="n">
        <v>5.83</v>
      </c>
      <c r="H2" t="n">
        <v>0.09</v>
      </c>
      <c r="I2" t="n">
        <v>739</v>
      </c>
      <c r="J2" t="n">
        <v>194.77</v>
      </c>
      <c r="K2" t="n">
        <v>54.38</v>
      </c>
      <c r="L2" t="n">
        <v>1</v>
      </c>
      <c r="M2" t="n">
        <v>737</v>
      </c>
      <c r="N2" t="n">
        <v>39.4</v>
      </c>
      <c r="O2" t="n">
        <v>24256.19</v>
      </c>
      <c r="P2" t="n">
        <v>1011.69</v>
      </c>
      <c r="Q2" t="n">
        <v>798.63</v>
      </c>
      <c r="R2" t="n">
        <v>1102.58</v>
      </c>
      <c r="S2" t="n">
        <v>102.58</v>
      </c>
      <c r="T2" t="n">
        <v>492316.07</v>
      </c>
      <c r="U2" t="n">
        <v>0.09</v>
      </c>
      <c r="V2" t="n">
        <v>0.52</v>
      </c>
      <c r="W2" t="n">
        <v>13.51</v>
      </c>
      <c r="X2" t="n">
        <v>29.59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1.5289</v>
      </c>
      <c r="E3" t="n">
        <v>65.41</v>
      </c>
      <c r="F3" t="n">
        <v>52.47</v>
      </c>
      <c r="G3" t="n">
        <v>11.75</v>
      </c>
      <c r="H3" t="n">
        <v>0.18</v>
      </c>
      <c r="I3" t="n">
        <v>268</v>
      </c>
      <c r="J3" t="n">
        <v>196.32</v>
      </c>
      <c r="K3" t="n">
        <v>54.38</v>
      </c>
      <c r="L3" t="n">
        <v>2</v>
      </c>
      <c r="M3" t="n">
        <v>266</v>
      </c>
      <c r="N3" t="n">
        <v>39.95</v>
      </c>
      <c r="O3" t="n">
        <v>24447.22</v>
      </c>
      <c r="P3" t="n">
        <v>738.24</v>
      </c>
      <c r="Q3" t="n">
        <v>796.92</v>
      </c>
      <c r="R3" t="n">
        <v>453.09</v>
      </c>
      <c r="S3" t="n">
        <v>102.58</v>
      </c>
      <c r="T3" t="n">
        <v>169926.66</v>
      </c>
      <c r="U3" t="n">
        <v>0.23</v>
      </c>
      <c r="V3" t="n">
        <v>0.72</v>
      </c>
      <c r="W3" t="n">
        <v>12.72</v>
      </c>
      <c r="X3" t="n">
        <v>10.24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1.7452</v>
      </c>
      <c r="E4" t="n">
        <v>57.3</v>
      </c>
      <c r="F4" t="n">
        <v>48.41</v>
      </c>
      <c r="G4" t="n">
        <v>17.71</v>
      </c>
      <c r="H4" t="n">
        <v>0.27</v>
      </c>
      <c r="I4" t="n">
        <v>164</v>
      </c>
      <c r="J4" t="n">
        <v>197.88</v>
      </c>
      <c r="K4" t="n">
        <v>54.38</v>
      </c>
      <c r="L4" t="n">
        <v>3</v>
      </c>
      <c r="M4" t="n">
        <v>162</v>
      </c>
      <c r="N4" t="n">
        <v>40.5</v>
      </c>
      <c r="O4" t="n">
        <v>24639</v>
      </c>
      <c r="P4" t="n">
        <v>679.65</v>
      </c>
      <c r="Q4" t="n">
        <v>796.99</v>
      </c>
      <c r="R4" t="n">
        <v>317.43</v>
      </c>
      <c r="S4" t="n">
        <v>102.58</v>
      </c>
      <c r="T4" t="n">
        <v>102617.47</v>
      </c>
      <c r="U4" t="n">
        <v>0.32</v>
      </c>
      <c r="V4" t="n">
        <v>0.78</v>
      </c>
      <c r="W4" t="n">
        <v>12.54</v>
      </c>
      <c r="X4" t="n">
        <v>6.18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1.8579</v>
      </c>
      <c r="E5" t="n">
        <v>53.82</v>
      </c>
      <c r="F5" t="n">
        <v>46.68</v>
      </c>
      <c r="G5" t="n">
        <v>23.54</v>
      </c>
      <c r="H5" t="n">
        <v>0.36</v>
      </c>
      <c r="I5" t="n">
        <v>119</v>
      </c>
      <c r="J5" t="n">
        <v>199.44</v>
      </c>
      <c r="K5" t="n">
        <v>54.38</v>
      </c>
      <c r="L5" t="n">
        <v>4</v>
      </c>
      <c r="M5" t="n">
        <v>117</v>
      </c>
      <c r="N5" t="n">
        <v>41.06</v>
      </c>
      <c r="O5" t="n">
        <v>24831.54</v>
      </c>
      <c r="P5" t="n">
        <v>653.87</v>
      </c>
      <c r="Q5" t="n">
        <v>796.73</v>
      </c>
      <c r="R5" t="n">
        <v>259.71</v>
      </c>
      <c r="S5" t="n">
        <v>102.58</v>
      </c>
      <c r="T5" t="n">
        <v>73984.2</v>
      </c>
      <c r="U5" t="n">
        <v>0.39</v>
      </c>
      <c r="V5" t="n">
        <v>0.8100000000000001</v>
      </c>
      <c r="W5" t="n">
        <v>12.48</v>
      </c>
      <c r="X5" t="n">
        <v>4.46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1.931</v>
      </c>
      <c r="E6" t="n">
        <v>51.79</v>
      </c>
      <c r="F6" t="n">
        <v>45.65</v>
      </c>
      <c r="G6" t="n">
        <v>29.45</v>
      </c>
      <c r="H6" t="n">
        <v>0.44</v>
      </c>
      <c r="I6" t="n">
        <v>93</v>
      </c>
      <c r="J6" t="n">
        <v>201.01</v>
      </c>
      <c r="K6" t="n">
        <v>54.38</v>
      </c>
      <c r="L6" t="n">
        <v>5</v>
      </c>
      <c r="M6" t="n">
        <v>91</v>
      </c>
      <c r="N6" t="n">
        <v>41.63</v>
      </c>
      <c r="O6" t="n">
        <v>25024.84</v>
      </c>
      <c r="P6" t="n">
        <v>637.9299999999999</v>
      </c>
      <c r="Q6" t="n">
        <v>796.58</v>
      </c>
      <c r="R6" t="n">
        <v>226.2</v>
      </c>
      <c r="S6" t="n">
        <v>102.58</v>
      </c>
      <c r="T6" t="n">
        <v>57358.47</v>
      </c>
      <c r="U6" t="n">
        <v>0.45</v>
      </c>
      <c r="V6" t="n">
        <v>0.82</v>
      </c>
      <c r="W6" t="n">
        <v>12.42</v>
      </c>
      <c r="X6" t="n">
        <v>3.43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1.9796</v>
      </c>
      <c r="E7" t="n">
        <v>50.51</v>
      </c>
      <c r="F7" t="n">
        <v>45.04</v>
      </c>
      <c r="G7" t="n">
        <v>35.56</v>
      </c>
      <c r="H7" t="n">
        <v>0.53</v>
      </c>
      <c r="I7" t="n">
        <v>76</v>
      </c>
      <c r="J7" t="n">
        <v>202.58</v>
      </c>
      <c r="K7" t="n">
        <v>54.38</v>
      </c>
      <c r="L7" t="n">
        <v>6</v>
      </c>
      <c r="M7" t="n">
        <v>74</v>
      </c>
      <c r="N7" t="n">
        <v>42.2</v>
      </c>
      <c r="O7" t="n">
        <v>25218.93</v>
      </c>
      <c r="P7" t="n">
        <v>627.6</v>
      </c>
      <c r="Q7" t="n">
        <v>796.5</v>
      </c>
      <c r="R7" t="n">
        <v>205.31</v>
      </c>
      <c r="S7" t="n">
        <v>102.58</v>
      </c>
      <c r="T7" t="n">
        <v>46994.8</v>
      </c>
      <c r="U7" t="n">
        <v>0.5</v>
      </c>
      <c r="V7" t="n">
        <v>0.84</v>
      </c>
      <c r="W7" t="n">
        <v>12.4</v>
      </c>
      <c r="X7" t="n">
        <v>2.82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2.014</v>
      </c>
      <c r="E8" t="n">
        <v>49.65</v>
      </c>
      <c r="F8" t="n">
        <v>44.61</v>
      </c>
      <c r="G8" t="n">
        <v>41.18</v>
      </c>
      <c r="H8" t="n">
        <v>0.61</v>
      </c>
      <c r="I8" t="n">
        <v>65</v>
      </c>
      <c r="J8" t="n">
        <v>204.16</v>
      </c>
      <c r="K8" t="n">
        <v>54.38</v>
      </c>
      <c r="L8" t="n">
        <v>7</v>
      </c>
      <c r="M8" t="n">
        <v>63</v>
      </c>
      <c r="N8" t="n">
        <v>42.78</v>
      </c>
      <c r="O8" t="n">
        <v>25413.94</v>
      </c>
      <c r="P8" t="n">
        <v>620.13</v>
      </c>
      <c r="Q8" t="n">
        <v>796.48</v>
      </c>
      <c r="R8" t="n">
        <v>191.55</v>
      </c>
      <c r="S8" t="n">
        <v>102.58</v>
      </c>
      <c r="T8" t="n">
        <v>40173.68</v>
      </c>
      <c r="U8" t="n">
        <v>0.54</v>
      </c>
      <c r="V8" t="n">
        <v>0.84</v>
      </c>
      <c r="W8" t="n">
        <v>12.37</v>
      </c>
      <c r="X8" t="n">
        <v>2.39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2.0427</v>
      </c>
      <c r="E9" t="n">
        <v>48.95</v>
      </c>
      <c r="F9" t="n">
        <v>44.26</v>
      </c>
      <c r="G9" t="n">
        <v>47.42</v>
      </c>
      <c r="H9" t="n">
        <v>0.6899999999999999</v>
      </c>
      <c r="I9" t="n">
        <v>56</v>
      </c>
      <c r="J9" t="n">
        <v>205.75</v>
      </c>
      <c r="K9" t="n">
        <v>54.38</v>
      </c>
      <c r="L9" t="n">
        <v>8</v>
      </c>
      <c r="M9" t="n">
        <v>54</v>
      </c>
      <c r="N9" t="n">
        <v>43.37</v>
      </c>
      <c r="O9" t="n">
        <v>25609.61</v>
      </c>
      <c r="P9" t="n">
        <v>613.63</v>
      </c>
      <c r="Q9" t="n">
        <v>796.42</v>
      </c>
      <c r="R9" t="n">
        <v>179.16</v>
      </c>
      <c r="S9" t="n">
        <v>102.58</v>
      </c>
      <c r="T9" t="n">
        <v>34020.37</v>
      </c>
      <c r="U9" t="n">
        <v>0.57</v>
      </c>
      <c r="V9" t="n">
        <v>0.85</v>
      </c>
      <c r="W9" t="n">
        <v>12.37</v>
      </c>
      <c r="X9" t="n">
        <v>2.04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2.0608</v>
      </c>
      <c r="E10" t="n">
        <v>48.52</v>
      </c>
      <c r="F10" t="n">
        <v>44.06</v>
      </c>
      <c r="G10" t="n">
        <v>52.88</v>
      </c>
      <c r="H10" t="n">
        <v>0.77</v>
      </c>
      <c r="I10" t="n">
        <v>50</v>
      </c>
      <c r="J10" t="n">
        <v>207.34</v>
      </c>
      <c r="K10" t="n">
        <v>54.38</v>
      </c>
      <c r="L10" t="n">
        <v>9</v>
      </c>
      <c r="M10" t="n">
        <v>48</v>
      </c>
      <c r="N10" t="n">
        <v>43.96</v>
      </c>
      <c r="O10" t="n">
        <v>25806.1</v>
      </c>
      <c r="P10" t="n">
        <v>609.4299999999999</v>
      </c>
      <c r="Q10" t="n">
        <v>796.45</v>
      </c>
      <c r="R10" t="n">
        <v>173.28</v>
      </c>
      <c r="S10" t="n">
        <v>102.58</v>
      </c>
      <c r="T10" t="n">
        <v>31110.98</v>
      </c>
      <c r="U10" t="n">
        <v>0.59</v>
      </c>
      <c r="V10" t="n">
        <v>0.85</v>
      </c>
      <c r="W10" t="n">
        <v>12.35</v>
      </c>
      <c r="X10" t="n">
        <v>1.85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2.0784</v>
      </c>
      <c r="E11" t="n">
        <v>48.11</v>
      </c>
      <c r="F11" t="n">
        <v>43.85</v>
      </c>
      <c r="G11" t="n">
        <v>58.46</v>
      </c>
      <c r="H11" t="n">
        <v>0.85</v>
      </c>
      <c r="I11" t="n">
        <v>45</v>
      </c>
      <c r="J11" t="n">
        <v>208.94</v>
      </c>
      <c r="K11" t="n">
        <v>54.38</v>
      </c>
      <c r="L11" t="n">
        <v>10</v>
      </c>
      <c r="M11" t="n">
        <v>43</v>
      </c>
      <c r="N11" t="n">
        <v>44.56</v>
      </c>
      <c r="O11" t="n">
        <v>26003.41</v>
      </c>
      <c r="P11" t="n">
        <v>604.85</v>
      </c>
      <c r="Q11" t="n">
        <v>796.51</v>
      </c>
      <c r="R11" t="n">
        <v>166.06</v>
      </c>
      <c r="S11" t="n">
        <v>102.58</v>
      </c>
      <c r="T11" t="n">
        <v>27526.25</v>
      </c>
      <c r="U11" t="n">
        <v>0.62</v>
      </c>
      <c r="V11" t="n">
        <v>0.86</v>
      </c>
      <c r="W11" t="n">
        <v>12.34</v>
      </c>
      <c r="X11" t="n">
        <v>1.63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2.0914</v>
      </c>
      <c r="E12" t="n">
        <v>47.82</v>
      </c>
      <c r="F12" t="n">
        <v>43.7</v>
      </c>
      <c r="G12" t="n">
        <v>63.96</v>
      </c>
      <c r="H12" t="n">
        <v>0.93</v>
      </c>
      <c r="I12" t="n">
        <v>41</v>
      </c>
      <c r="J12" t="n">
        <v>210.55</v>
      </c>
      <c r="K12" t="n">
        <v>54.38</v>
      </c>
      <c r="L12" t="n">
        <v>11</v>
      </c>
      <c r="M12" t="n">
        <v>39</v>
      </c>
      <c r="N12" t="n">
        <v>45.17</v>
      </c>
      <c r="O12" t="n">
        <v>26201.54</v>
      </c>
      <c r="P12" t="n">
        <v>600.86</v>
      </c>
      <c r="Q12" t="n">
        <v>796.4299999999999</v>
      </c>
      <c r="R12" t="n">
        <v>160.94</v>
      </c>
      <c r="S12" t="n">
        <v>102.58</v>
      </c>
      <c r="T12" t="n">
        <v>24986.6</v>
      </c>
      <c r="U12" t="n">
        <v>0.64</v>
      </c>
      <c r="V12" t="n">
        <v>0.86</v>
      </c>
      <c r="W12" t="n">
        <v>12.34</v>
      </c>
      <c r="X12" t="n">
        <v>1.49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2.1052</v>
      </c>
      <c r="E13" t="n">
        <v>47.5</v>
      </c>
      <c r="F13" t="n">
        <v>43.55</v>
      </c>
      <c r="G13" t="n">
        <v>70.61</v>
      </c>
      <c r="H13" t="n">
        <v>1</v>
      </c>
      <c r="I13" t="n">
        <v>37</v>
      </c>
      <c r="J13" t="n">
        <v>212.16</v>
      </c>
      <c r="K13" t="n">
        <v>54.38</v>
      </c>
      <c r="L13" t="n">
        <v>12</v>
      </c>
      <c r="M13" t="n">
        <v>35</v>
      </c>
      <c r="N13" t="n">
        <v>45.78</v>
      </c>
      <c r="O13" t="n">
        <v>26400.51</v>
      </c>
      <c r="P13" t="n">
        <v>597.59</v>
      </c>
      <c r="Q13" t="n">
        <v>796.4299999999999</v>
      </c>
      <c r="R13" t="n">
        <v>155.46</v>
      </c>
      <c r="S13" t="n">
        <v>102.58</v>
      </c>
      <c r="T13" t="n">
        <v>22267.51</v>
      </c>
      <c r="U13" t="n">
        <v>0.66</v>
      </c>
      <c r="V13" t="n">
        <v>0.86</v>
      </c>
      <c r="W13" t="n">
        <v>12.34</v>
      </c>
      <c r="X13" t="n">
        <v>1.33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2.1153</v>
      </c>
      <c r="E14" t="n">
        <v>47.28</v>
      </c>
      <c r="F14" t="n">
        <v>43.44</v>
      </c>
      <c r="G14" t="n">
        <v>76.65000000000001</v>
      </c>
      <c r="H14" t="n">
        <v>1.08</v>
      </c>
      <c r="I14" t="n">
        <v>34</v>
      </c>
      <c r="J14" t="n">
        <v>213.78</v>
      </c>
      <c r="K14" t="n">
        <v>54.38</v>
      </c>
      <c r="L14" t="n">
        <v>13</v>
      </c>
      <c r="M14" t="n">
        <v>32</v>
      </c>
      <c r="N14" t="n">
        <v>46.4</v>
      </c>
      <c r="O14" t="n">
        <v>26600.32</v>
      </c>
      <c r="P14" t="n">
        <v>594.51</v>
      </c>
      <c r="Q14" t="n">
        <v>796.35</v>
      </c>
      <c r="R14" t="n">
        <v>152.12</v>
      </c>
      <c r="S14" t="n">
        <v>102.58</v>
      </c>
      <c r="T14" t="n">
        <v>20610.98</v>
      </c>
      <c r="U14" t="n">
        <v>0.67</v>
      </c>
      <c r="V14" t="n">
        <v>0.87</v>
      </c>
      <c r="W14" t="n">
        <v>12.33</v>
      </c>
      <c r="X14" t="n">
        <v>1.22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2.1219</v>
      </c>
      <c r="E15" t="n">
        <v>47.13</v>
      </c>
      <c r="F15" t="n">
        <v>43.37</v>
      </c>
      <c r="G15" t="n">
        <v>81.31</v>
      </c>
      <c r="H15" t="n">
        <v>1.15</v>
      </c>
      <c r="I15" t="n">
        <v>32</v>
      </c>
      <c r="J15" t="n">
        <v>215.41</v>
      </c>
      <c r="K15" t="n">
        <v>54.38</v>
      </c>
      <c r="L15" t="n">
        <v>14</v>
      </c>
      <c r="M15" t="n">
        <v>30</v>
      </c>
      <c r="N15" t="n">
        <v>47.03</v>
      </c>
      <c r="O15" t="n">
        <v>26801</v>
      </c>
      <c r="P15" t="n">
        <v>591.46</v>
      </c>
      <c r="Q15" t="n">
        <v>796.42</v>
      </c>
      <c r="R15" t="n">
        <v>149.74</v>
      </c>
      <c r="S15" t="n">
        <v>102.58</v>
      </c>
      <c r="T15" t="n">
        <v>19430.03</v>
      </c>
      <c r="U15" t="n">
        <v>0.6899999999999999</v>
      </c>
      <c r="V15" t="n">
        <v>0.87</v>
      </c>
      <c r="W15" t="n">
        <v>12.32</v>
      </c>
      <c r="X15" t="n">
        <v>1.15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2.1287</v>
      </c>
      <c r="E16" t="n">
        <v>46.98</v>
      </c>
      <c r="F16" t="n">
        <v>43.29</v>
      </c>
      <c r="G16" t="n">
        <v>86.59</v>
      </c>
      <c r="H16" t="n">
        <v>1.23</v>
      </c>
      <c r="I16" t="n">
        <v>30</v>
      </c>
      <c r="J16" t="n">
        <v>217.04</v>
      </c>
      <c r="K16" t="n">
        <v>54.38</v>
      </c>
      <c r="L16" t="n">
        <v>15</v>
      </c>
      <c r="M16" t="n">
        <v>28</v>
      </c>
      <c r="N16" t="n">
        <v>47.66</v>
      </c>
      <c r="O16" t="n">
        <v>27002.55</v>
      </c>
      <c r="P16" t="n">
        <v>589.05</v>
      </c>
      <c r="Q16" t="n">
        <v>796.36</v>
      </c>
      <c r="R16" t="n">
        <v>147.62</v>
      </c>
      <c r="S16" t="n">
        <v>102.58</v>
      </c>
      <c r="T16" t="n">
        <v>18380.75</v>
      </c>
      <c r="U16" t="n">
        <v>0.6899999999999999</v>
      </c>
      <c r="V16" t="n">
        <v>0.87</v>
      </c>
      <c r="W16" t="n">
        <v>12.31</v>
      </c>
      <c r="X16" t="n">
        <v>1.08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2.1349</v>
      </c>
      <c r="E17" t="n">
        <v>46.84</v>
      </c>
      <c r="F17" t="n">
        <v>43.23</v>
      </c>
      <c r="G17" t="n">
        <v>92.65000000000001</v>
      </c>
      <c r="H17" t="n">
        <v>1.3</v>
      </c>
      <c r="I17" t="n">
        <v>28</v>
      </c>
      <c r="J17" t="n">
        <v>218.68</v>
      </c>
      <c r="K17" t="n">
        <v>54.38</v>
      </c>
      <c r="L17" t="n">
        <v>16</v>
      </c>
      <c r="M17" t="n">
        <v>26</v>
      </c>
      <c r="N17" t="n">
        <v>48.31</v>
      </c>
      <c r="O17" t="n">
        <v>27204.98</v>
      </c>
      <c r="P17" t="n">
        <v>586.87</v>
      </c>
      <c r="Q17" t="n">
        <v>796.38</v>
      </c>
      <c r="R17" t="n">
        <v>145.48</v>
      </c>
      <c r="S17" t="n">
        <v>102.58</v>
      </c>
      <c r="T17" t="n">
        <v>17322.37</v>
      </c>
      <c r="U17" t="n">
        <v>0.71</v>
      </c>
      <c r="V17" t="n">
        <v>0.87</v>
      </c>
      <c r="W17" t="n">
        <v>12.32</v>
      </c>
      <c r="X17" t="n">
        <v>1.02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2.1423</v>
      </c>
      <c r="E18" t="n">
        <v>46.68</v>
      </c>
      <c r="F18" t="n">
        <v>43.15</v>
      </c>
      <c r="G18" t="n">
        <v>99.58</v>
      </c>
      <c r="H18" t="n">
        <v>1.37</v>
      </c>
      <c r="I18" t="n">
        <v>26</v>
      </c>
      <c r="J18" t="n">
        <v>220.33</v>
      </c>
      <c r="K18" t="n">
        <v>54.38</v>
      </c>
      <c r="L18" t="n">
        <v>17</v>
      </c>
      <c r="M18" t="n">
        <v>24</v>
      </c>
      <c r="N18" t="n">
        <v>48.95</v>
      </c>
      <c r="O18" t="n">
        <v>27408.3</v>
      </c>
      <c r="P18" t="n">
        <v>584.26</v>
      </c>
      <c r="Q18" t="n">
        <v>796.46</v>
      </c>
      <c r="R18" t="n">
        <v>142.6</v>
      </c>
      <c r="S18" t="n">
        <v>102.58</v>
      </c>
      <c r="T18" t="n">
        <v>15893.81</v>
      </c>
      <c r="U18" t="n">
        <v>0.72</v>
      </c>
      <c r="V18" t="n">
        <v>0.87</v>
      </c>
      <c r="W18" t="n">
        <v>12.31</v>
      </c>
      <c r="X18" t="n">
        <v>0.9399999999999999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2.1456</v>
      </c>
      <c r="E19" t="n">
        <v>46.61</v>
      </c>
      <c r="F19" t="n">
        <v>43.12</v>
      </c>
      <c r="G19" t="n">
        <v>103.49</v>
      </c>
      <c r="H19" t="n">
        <v>1.44</v>
      </c>
      <c r="I19" t="n">
        <v>25</v>
      </c>
      <c r="J19" t="n">
        <v>221.99</v>
      </c>
      <c r="K19" t="n">
        <v>54.38</v>
      </c>
      <c r="L19" t="n">
        <v>18</v>
      </c>
      <c r="M19" t="n">
        <v>23</v>
      </c>
      <c r="N19" t="n">
        <v>49.61</v>
      </c>
      <c r="O19" t="n">
        <v>27612.53</v>
      </c>
      <c r="P19" t="n">
        <v>582.61</v>
      </c>
      <c r="Q19" t="n">
        <v>796.47</v>
      </c>
      <c r="R19" t="n">
        <v>141.5</v>
      </c>
      <c r="S19" t="n">
        <v>102.58</v>
      </c>
      <c r="T19" t="n">
        <v>15346.9</v>
      </c>
      <c r="U19" t="n">
        <v>0.72</v>
      </c>
      <c r="V19" t="n">
        <v>0.87</v>
      </c>
      <c r="W19" t="n">
        <v>12.31</v>
      </c>
      <c r="X19" t="n">
        <v>0.9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2.1535</v>
      </c>
      <c r="E20" t="n">
        <v>46.44</v>
      </c>
      <c r="F20" t="n">
        <v>43.02</v>
      </c>
      <c r="G20" t="n">
        <v>112.24</v>
      </c>
      <c r="H20" t="n">
        <v>1.51</v>
      </c>
      <c r="I20" t="n">
        <v>23</v>
      </c>
      <c r="J20" t="n">
        <v>223.65</v>
      </c>
      <c r="K20" t="n">
        <v>54.38</v>
      </c>
      <c r="L20" t="n">
        <v>19</v>
      </c>
      <c r="M20" t="n">
        <v>21</v>
      </c>
      <c r="N20" t="n">
        <v>50.27</v>
      </c>
      <c r="O20" t="n">
        <v>27817.81</v>
      </c>
      <c r="P20" t="n">
        <v>579.3099999999999</v>
      </c>
      <c r="Q20" t="n">
        <v>796.34</v>
      </c>
      <c r="R20" t="n">
        <v>138.25</v>
      </c>
      <c r="S20" t="n">
        <v>102.58</v>
      </c>
      <c r="T20" t="n">
        <v>13730.48</v>
      </c>
      <c r="U20" t="n">
        <v>0.74</v>
      </c>
      <c r="V20" t="n">
        <v>0.87</v>
      </c>
      <c r="W20" t="n">
        <v>12.31</v>
      </c>
      <c r="X20" t="n">
        <v>0.8100000000000001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2.157</v>
      </c>
      <c r="E21" t="n">
        <v>46.36</v>
      </c>
      <c r="F21" t="n">
        <v>42.99</v>
      </c>
      <c r="G21" t="n">
        <v>117.24</v>
      </c>
      <c r="H21" t="n">
        <v>1.58</v>
      </c>
      <c r="I21" t="n">
        <v>22</v>
      </c>
      <c r="J21" t="n">
        <v>225.32</v>
      </c>
      <c r="K21" t="n">
        <v>54.38</v>
      </c>
      <c r="L21" t="n">
        <v>20</v>
      </c>
      <c r="M21" t="n">
        <v>20</v>
      </c>
      <c r="N21" t="n">
        <v>50.95</v>
      </c>
      <c r="O21" t="n">
        <v>28023.89</v>
      </c>
      <c r="P21" t="n">
        <v>578.17</v>
      </c>
      <c r="Q21" t="n">
        <v>796.36</v>
      </c>
      <c r="R21" t="n">
        <v>137.29</v>
      </c>
      <c r="S21" t="n">
        <v>102.58</v>
      </c>
      <c r="T21" t="n">
        <v>13255.55</v>
      </c>
      <c r="U21" t="n">
        <v>0.75</v>
      </c>
      <c r="V21" t="n">
        <v>0.88</v>
      </c>
      <c r="W21" t="n">
        <v>12.3</v>
      </c>
      <c r="X21" t="n">
        <v>0.77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2.1597</v>
      </c>
      <c r="E22" t="n">
        <v>46.3</v>
      </c>
      <c r="F22" t="n">
        <v>42.97</v>
      </c>
      <c r="G22" t="n">
        <v>122.77</v>
      </c>
      <c r="H22" t="n">
        <v>1.64</v>
      </c>
      <c r="I22" t="n">
        <v>21</v>
      </c>
      <c r="J22" t="n">
        <v>227</v>
      </c>
      <c r="K22" t="n">
        <v>54.38</v>
      </c>
      <c r="L22" t="n">
        <v>21</v>
      </c>
      <c r="M22" t="n">
        <v>19</v>
      </c>
      <c r="N22" t="n">
        <v>51.62</v>
      </c>
      <c r="O22" t="n">
        <v>28230.92</v>
      </c>
      <c r="P22" t="n">
        <v>576.6</v>
      </c>
      <c r="Q22" t="n">
        <v>796.4</v>
      </c>
      <c r="R22" t="n">
        <v>136.59</v>
      </c>
      <c r="S22" t="n">
        <v>102.58</v>
      </c>
      <c r="T22" t="n">
        <v>12911.54</v>
      </c>
      <c r="U22" t="n">
        <v>0.75</v>
      </c>
      <c r="V22" t="n">
        <v>0.88</v>
      </c>
      <c r="W22" t="n">
        <v>12.31</v>
      </c>
      <c r="X22" t="n">
        <v>0.76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2.1645</v>
      </c>
      <c r="E23" t="n">
        <v>46.2</v>
      </c>
      <c r="F23" t="n">
        <v>42.91</v>
      </c>
      <c r="G23" t="n">
        <v>128.72</v>
      </c>
      <c r="H23" t="n">
        <v>1.71</v>
      </c>
      <c r="I23" t="n">
        <v>20</v>
      </c>
      <c r="J23" t="n">
        <v>228.69</v>
      </c>
      <c r="K23" t="n">
        <v>54.38</v>
      </c>
      <c r="L23" t="n">
        <v>22</v>
      </c>
      <c r="M23" t="n">
        <v>18</v>
      </c>
      <c r="N23" t="n">
        <v>52.31</v>
      </c>
      <c r="O23" t="n">
        <v>28438.91</v>
      </c>
      <c r="P23" t="n">
        <v>573.86</v>
      </c>
      <c r="Q23" t="n">
        <v>796.34</v>
      </c>
      <c r="R23" t="n">
        <v>134.66</v>
      </c>
      <c r="S23" t="n">
        <v>102.58</v>
      </c>
      <c r="T23" t="n">
        <v>11951.88</v>
      </c>
      <c r="U23" t="n">
        <v>0.76</v>
      </c>
      <c r="V23" t="n">
        <v>0.88</v>
      </c>
      <c r="W23" t="n">
        <v>12.3</v>
      </c>
      <c r="X23" t="n">
        <v>0.6899999999999999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2.1674</v>
      </c>
      <c r="E24" t="n">
        <v>46.14</v>
      </c>
      <c r="F24" t="n">
        <v>42.88</v>
      </c>
      <c r="G24" t="n">
        <v>135.42</v>
      </c>
      <c r="H24" t="n">
        <v>1.77</v>
      </c>
      <c r="I24" t="n">
        <v>19</v>
      </c>
      <c r="J24" t="n">
        <v>230.38</v>
      </c>
      <c r="K24" t="n">
        <v>54.38</v>
      </c>
      <c r="L24" t="n">
        <v>23</v>
      </c>
      <c r="M24" t="n">
        <v>17</v>
      </c>
      <c r="N24" t="n">
        <v>53</v>
      </c>
      <c r="O24" t="n">
        <v>28647.87</v>
      </c>
      <c r="P24" t="n">
        <v>572.62</v>
      </c>
      <c r="Q24" t="n">
        <v>796.42</v>
      </c>
      <c r="R24" t="n">
        <v>133.69</v>
      </c>
      <c r="S24" t="n">
        <v>102.58</v>
      </c>
      <c r="T24" t="n">
        <v>11473.54</v>
      </c>
      <c r="U24" t="n">
        <v>0.77</v>
      </c>
      <c r="V24" t="n">
        <v>0.88</v>
      </c>
      <c r="W24" t="n">
        <v>12.3</v>
      </c>
      <c r="X24" t="n">
        <v>0.67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2.1711</v>
      </c>
      <c r="E25" t="n">
        <v>46.06</v>
      </c>
      <c r="F25" t="n">
        <v>42.84</v>
      </c>
      <c r="G25" t="n">
        <v>142.81</v>
      </c>
      <c r="H25" t="n">
        <v>1.84</v>
      </c>
      <c r="I25" t="n">
        <v>18</v>
      </c>
      <c r="J25" t="n">
        <v>232.08</v>
      </c>
      <c r="K25" t="n">
        <v>54.38</v>
      </c>
      <c r="L25" t="n">
        <v>24</v>
      </c>
      <c r="M25" t="n">
        <v>16</v>
      </c>
      <c r="N25" t="n">
        <v>53.71</v>
      </c>
      <c r="O25" t="n">
        <v>28857.81</v>
      </c>
      <c r="P25" t="n">
        <v>568.97</v>
      </c>
      <c r="Q25" t="n">
        <v>796.36</v>
      </c>
      <c r="R25" t="n">
        <v>132.47</v>
      </c>
      <c r="S25" t="n">
        <v>102.58</v>
      </c>
      <c r="T25" t="n">
        <v>10867.26</v>
      </c>
      <c r="U25" t="n">
        <v>0.77</v>
      </c>
      <c r="V25" t="n">
        <v>0.88</v>
      </c>
      <c r="W25" t="n">
        <v>12.3</v>
      </c>
      <c r="X25" t="n">
        <v>0.63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2.1708</v>
      </c>
      <c r="E26" t="n">
        <v>46.07</v>
      </c>
      <c r="F26" t="n">
        <v>42.85</v>
      </c>
      <c r="G26" t="n">
        <v>142.83</v>
      </c>
      <c r="H26" t="n">
        <v>1.9</v>
      </c>
      <c r="I26" t="n">
        <v>18</v>
      </c>
      <c r="J26" t="n">
        <v>233.79</v>
      </c>
      <c r="K26" t="n">
        <v>54.38</v>
      </c>
      <c r="L26" t="n">
        <v>25</v>
      </c>
      <c r="M26" t="n">
        <v>16</v>
      </c>
      <c r="N26" t="n">
        <v>54.42</v>
      </c>
      <c r="O26" t="n">
        <v>29068.74</v>
      </c>
      <c r="P26" t="n">
        <v>569.84</v>
      </c>
      <c r="Q26" t="n">
        <v>796.42</v>
      </c>
      <c r="R26" t="n">
        <v>132.55</v>
      </c>
      <c r="S26" t="n">
        <v>102.58</v>
      </c>
      <c r="T26" t="n">
        <v>10905.74</v>
      </c>
      <c r="U26" t="n">
        <v>0.77</v>
      </c>
      <c r="V26" t="n">
        <v>0.88</v>
      </c>
      <c r="W26" t="n">
        <v>12.3</v>
      </c>
      <c r="X26" t="n">
        <v>0.64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2.1747</v>
      </c>
      <c r="E27" t="n">
        <v>45.98</v>
      </c>
      <c r="F27" t="n">
        <v>42.81</v>
      </c>
      <c r="G27" t="n">
        <v>151.08</v>
      </c>
      <c r="H27" t="n">
        <v>1.96</v>
      </c>
      <c r="I27" t="n">
        <v>17</v>
      </c>
      <c r="J27" t="n">
        <v>235.51</v>
      </c>
      <c r="K27" t="n">
        <v>54.38</v>
      </c>
      <c r="L27" t="n">
        <v>26</v>
      </c>
      <c r="M27" t="n">
        <v>15</v>
      </c>
      <c r="N27" t="n">
        <v>55.14</v>
      </c>
      <c r="O27" t="n">
        <v>29280.69</v>
      </c>
      <c r="P27" t="n">
        <v>567.1</v>
      </c>
      <c r="Q27" t="n">
        <v>796.35</v>
      </c>
      <c r="R27" t="n">
        <v>131.24</v>
      </c>
      <c r="S27" t="n">
        <v>102.58</v>
      </c>
      <c r="T27" t="n">
        <v>10255.54</v>
      </c>
      <c r="U27" t="n">
        <v>0.78</v>
      </c>
      <c r="V27" t="n">
        <v>0.88</v>
      </c>
      <c r="W27" t="n">
        <v>12.3</v>
      </c>
      <c r="X27" t="n">
        <v>0.59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2.1787</v>
      </c>
      <c r="E28" t="n">
        <v>45.9</v>
      </c>
      <c r="F28" t="n">
        <v>42.76</v>
      </c>
      <c r="G28" t="n">
        <v>160.35</v>
      </c>
      <c r="H28" t="n">
        <v>2.02</v>
      </c>
      <c r="I28" t="n">
        <v>16</v>
      </c>
      <c r="J28" t="n">
        <v>237.24</v>
      </c>
      <c r="K28" t="n">
        <v>54.38</v>
      </c>
      <c r="L28" t="n">
        <v>27</v>
      </c>
      <c r="M28" t="n">
        <v>14</v>
      </c>
      <c r="N28" t="n">
        <v>55.86</v>
      </c>
      <c r="O28" t="n">
        <v>29493.67</v>
      </c>
      <c r="P28" t="n">
        <v>563.76</v>
      </c>
      <c r="Q28" t="n">
        <v>796.35</v>
      </c>
      <c r="R28" t="n">
        <v>129.61</v>
      </c>
      <c r="S28" t="n">
        <v>102.58</v>
      </c>
      <c r="T28" t="n">
        <v>9444.73</v>
      </c>
      <c r="U28" t="n">
        <v>0.79</v>
      </c>
      <c r="V28" t="n">
        <v>0.88</v>
      </c>
      <c r="W28" t="n">
        <v>12.3</v>
      </c>
      <c r="X28" t="n">
        <v>0.55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2.1783</v>
      </c>
      <c r="E29" t="n">
        <v>45.91</v>
      </c>
      <c r="F29" t="n">
        <v>42.77</v>
      </c>
      <c r="G29" t="n">
        <v>160.38</v>
      </c>
      <c r="H29" t="n">
        <v>2.08</v>
      </c>
      <c r="I29" t="n">
        <v>16</v>
      </c>
      <c r="J29" t="n">
        <v>238.97</v>
      </c>
      <c r="K29" t="n">
        <v>54.38</v>
      </c>
      <c r="L29" t="n">
        <v>28</v>
      </c>
      <c r="M29" t="n">
        <v>14</v>
      </c>
      <c r="N29" t="n">
        <v>56.6</v>
      </c>
      <c r="O29" t="n">
        <v>29707.68</v>
      </c>
      <c r="P29" t="n">
        <v>563.64</v>
      </c>
      <c r="Q29" t="n">
        <v>796.34</v>
      </c>
      <c r="R29" t="n">
        <v>129.83</v>
      </c>
      <c r="S29" t="n">
        <v>102.58</v>
      </c>
      <c r="T29" t="n">
        <v>9559.25</v>
      </c>
      <c r="U29" t="n">
        <v>0.79</v>
      </c>
      <c r="V29" t="n">
        <v>0.88</v>
      </c>
      <c r="W29" t="n">
        <v>12.3</v>
      </c>
      <c r="X29" t="n">
        <v>0.5600000000000001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2.1823</v>
      </c>
      <c r="E30" t="n">
        <v>45.82</v>
      </c>
      <c r="F30" t="n">
        <v>42.72</v>
      </c>
      <c r="G30" t="n">
        <v>170.89</v>
      </c>
      <c r="H30" t="n">
        <v>2.14</v>
      </c>
      <c r="I30" t="n">
        <v>15</v>
      </c>
      <c r="J30" t="n">
        <v>240.72</v>
      </c>
      <c r="K30" t="n">
        <v>54.38</v>
      </c>
      <c r="L30" t="n">
        <v>29</v>
      </c>
      <c r="M30" t="n">
        <v>13</v>
      </c>
      <c r="N30" t="n">
        <v>57.34</v>
      </c>
      <c r="O30" t="n">
        <v>29922.88</v>
      </c>
      <c r="P30" t="n">
        <v>561.55</v>
      </c>
      <c r="Q30" t="n">
        <v>796.37</v>
      </c>
      <c r="R30" t="n">
        <v>128.46</v>
      </c>
      <c r="S30" t="n">
        <v>102.58</v>
      </c>
      <c r="T30" t="n">
        <v>8876.790000000001</v>
      </c>
      <c r="U30" t="n">
        <v>0.8</v>
      </c>
      <c r="V30" t="n">
        <v>0.88</v>
      </c>
      <c r="W30" t="n">
        <v>12.29</v>
      </c>
      <c r="X30" t="n">
        <v>0.51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2.1815</v>
      </c>
      <c r="E31" t="n">
        <v>45.84</v>
      </c>
      <c r="F31" t="n">
        <v>42.74</v>
      </c>
      <c r="G31" t="n">
        <v>170.96</v>
      </c>
      <c r="H31" t="n">
        <v>2.2</v>
      </c>
      <c r="I31" t="n">
        <v>15</v>
      </c>
      <c r="J31" t="n">
        <v>242.47</v>
      </c>
      <c r="K31" t="n">
        <v>54.38</v>
      </c>
      <c r="L31" t="n">
        <v>30</v>
      </c>
      <c r="M31" t="n">
        <v>13</v>
      </c>
      <c r="N31" t="n">
        <v>58.1</v>
      </c>
      <c r="O31" t="n">
        <v>30139.04</v>
      </c>
      <c r="P31" t="n">
        <v>560.87</v>
      </c>
      <c r="Q31" t="n">
        <v>796.35</v>
      </c>
      <c r="R31" t="n">
        <v>128.83</v>
      </c>
      <c r="S31" t="n">
        <v>102.58</v>
      </c>
      <c r="T31" t="n">
        <v>9060.540000000001</v>
      </c>
      <c r="U31" t="n">
        <v>0.8</v>
      </c>
      <c r="V31" t="n">
        <v>0.88</v>
      </c>
      <c r="W31" t="n">
        <v>12.3</v>
      </c>
      <c r="X31" t="n">
        <v>0.53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2.1855</v>
      </c>
      <c r="E32" t="n">
        <v>45.76</v>
      </c>
      <c r="F32" t="n">
        <v>42.69</v>
      </c>
      <c r="G32" t="n">
        <v>182.97</v>
      </c>
      <c r="H32" t="n">
        <v>2.26</v>
      </c>
      <c r="I32" t="n">
        <v>14</v>
      </c>
      <c r="J32" t="n">
        <v>244.23</v>
      </c>
      <c r="K32" t="n">
        <v>54.38</v>
      </c>
      <c r="L32" t="n">
        <v>31</v>
      </c>
      <c r="M32" t="n">
        <v>12</v>
      </c>
      <c r="N32" t="n">
        <v>58.86</v>
      </c>
      <c r="O32" t="n">
        <v>30356.28</v>
      </c>
      <c r="P32" t="n">
        <v>559.09</v>
      </c>
      <c r="Q32" t="n">
        <v>796.39</v>
      </c>
      <c r="R32" t="n">
        <v>127.53</v>
      </c>
      <c r="S32" t="n">
        <v>102.58</v>
      </c>
      <c r="T32" t="n">
        <v>8419.629999999999</v>
      </c>
      <c r="U32" t="n">
        <v>0.8</v>
      </c>
      <c r="V32" t="n">
        <v>0.88</v>
      </c>
      <c r="W32" t="n">
        <v>12.29</v>
      </c>
      <c r="X32" t="n">
        <v>0.48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2.1857</v>
      </c>
      <c r="E33" t="n">
        <v>45.75</v>
      </c>
      <c r="F33" t="n">
        <v>42.69</v>
      </c>
      <c r="G33" t="n">
        <v>182.96</v>
      </c>
      <c r="H33" t="n">
        <v>2.31</v>
      </c>
      <c r="I33" t="n">
        <v>14</v>
      </c>
      <c r="J33" t="n">
        <v>246</v>
      </c>
      <c r="K33" t="n">
        <v>54.38</v>
      </c>
      <c r="L33" t="n">
        <v>32</v>
      </c>
      <c r="M33" t="n">
        <v>12</v>
      </c>
      <c r="N33" t="n">
        <v>59.63</v>
      </c>
      <c r="O33" t="n">
        <v>30574.64</v>
      </c>
      <c r="P33" t="n">
        <v>558.9</v>
      </c>
      <c r="Q33" t="n">
        <v>796.38</v>
      </c>
      <c r="R33" t="n">
        <v>127.25</v>
      </c>
      <c r="S33" t="n">
        <v>102.58</v>
      </c>
      <c r="T33" t="n">
        <v>8279.450000000001</v>
      </c>
      <c r="U33" t="n">
        <v>0.8100000000000001</v>
      </c>
      <c r="V33" t="n">
        <v>0.88</v>
      </c>
      <c r="W33" t="n">
        <v>12.29</v>
      </c>
      <c r="X33" t="n">
        <v>0.48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2.1894</v>
      </c>
      <c r="E34" t="n">
        <v>45.68</v>
      </c>
      <c r="F34" t="n">
        <v>42.65</v>
      </c>
      <c r="G34" t="n">
        <v>196.86</v>
      </c>
      <c r="H34" t="n">
        <v>2.37</v>
      </c>
      <c r="I34" t="n">
        <v>13</v>
      </c>
      <c r="J34" t="n">
        <v>247.78</v>
      </c>
      <c r="K34" t="n">
        <v>54.38</v>
      </c>
      <c r="L34" t="n">
        <v>33</v>
      </c>
      <c r="M34" t="n">
        <v>11</v>
      </c>
      <c r="N34" t="n">
        <v>60.41</v>
      </c>
      <c r="O34" t="n">
        <v>30794.11</v>
      </c>
      <c r="P34" t="n">
        <v>552.8</v>
      </c>
      <c r="Q34" t="n">
        <v>796.36</v>
      </c>
      <c r="R34" t="n">
        <v>125.88</v>
      </c>
      <c r="S34" t="n">
        <v>102.58</v>
      </c>
      <c r="T34" t="n">
        <v>7597.45</v>
      </c>
      <c r="U34" t="n">
        <v>0.8100000000000001</v>
      </c>
      <c r="V34" t="n">
        <v>0.88</v>
      </c>
      <c r="W34" t="n">
        <v>12.3</v>
      </c>
      <c r="X34" t="n">
        <v>0.44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2.1889</v>
      </c>
      <c r="E35" t="n">
        <v>45.68</v>
      </c>
      <c r="F35" t="n">
        <v>42.66</v>
      </c>
      <c r="G35" t="n">
        <v>196.9</v>
      </c>
      <c r="H35" t="n">
        <v>2.42</v>
      </c>
      <c r="I35" t="n">
        <v>13</v>
      </c>
      <c r="J35" t="n">
        <v>249.57</v>
      </c>
      <c r="K35" t="n">
        <v>54.38</v>
      </c>
      <c r="L35" t="n">
        <v>34</v>
      </c>
      <c r="M35" t="n">
        <v>11</v>
      </c>
      <c r="N35" t="n">
        <v>61.2</v>
      </c>
      <c r="O35" t="n">
        <v>31014.73</v>
      </c>
      <c r="P35" t="n">
        <v>556.36</v>
      </c>
      <c r="Q35" t="n">
        <v>796.35</v>
      </c>
      <c r="R35" t="n">
        <v>126.44</v>
      </c>
      <c r="S35" t="n">
        <v>102.58</v>
      </c>
      <c r="T35" t="n">
        <v>7877.08</v>
      </c>
      <c r="U35" t="n">
        <v>0.8100000000000001</v>
      </c>
      <c r="V35" t="n">
        <v>0.88</v>
      </c>
      <c r="W35" t="n">
        <v>12.29</v>
      </c>
      <c r="X35" t="n">
        <v>0.45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2.1884</v>
      </c>
      <c r="E36" t="n">
        <v>45.7</v>
      </c>
      <c r="F36" t="n">
        <v>42.67</v>
      </c>
      <c r="G36" t="n">
        <v>196.96</v>
      </c>
      <c r="H36" t="n">
        <v>2.48</v>
      </c>
      <c r="I36" t="n">
        <v>13</v>
      </c>
      <c r="J36" t="n">
        <v>251.37</v>
      </c>
      <c r="K36" t="n">
        <v>54.38</v>
      </c>
      <c r="L36" t="n">
        <v>35</v>
      </c>
      <c r="M36" t="n">
        <v>11</v>
      </c>
      <c r="N36" t="n">
        <v>61.99</v>
      </c>
      <c r="O36" t="n">
        <v>31236.5</v>
      </c>
      <c r="P36" t="n">
        <v>556.54</v>
      </c>
      <c r="Q36" t="n">
        <v>796.39</v>
      </c>
      <c r="R36" t="n">
        <v>126.87</v>
      </c>
      <c r="S36" t="n">
        <v>102.58</v>
      </c>
      <c r="T36" t="n">
        <v>8093.23</v>
      </c>
      <c r="U36" t="n">
        <v>0.8100000000000001</v>
      </c>
      <c r="V36" t="n">
        <v>0.88</v>
      </c>
      <c r="W36" t="n">
        <v>12.29</v>
      </c>
      <c r="X36" t="n">
        <v>0.46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2.1933</v>
      </c>
      <c r="E37" t="n">
        <v>45.59</v>
      </c>
      <c r="F37" t="n">
        <v>42.61</v>
      </c>
      <c r="G37" t="n">
        <v>213.05</v>
      </c>
      <c r="H37" t="n">
        <v>2.53</v>
      </c>
      <c r="I37" t="n">
        <v>12</v>
      </c>
      <c r="J37" t="n">
        <v>253.18</v>
      </c>
      <c r="K37" t="n">
        <v>54.38</v>
      </c>
      <c r="L37" t="n">
        <v>36</v>
      </c>
      <c r="M37" t="n">
        <v>10</v>
      </c>
      <c r="N37" t="n">
        <v>62.8</v>
      </c>
      <c r="O37" t="n">
        <v>31459.45</v>
      </c>
      <c r="P37" t="n">
        <v>550.04</v>
      </c>
      <c r="Q37" t="n">
        <v>796.38</v>
      </c>
      <c r="R37" t="n">
        <v>124.72</v>
      </c>
      <c r="S37" t="n">
        <v>102.58</v>
      </c>
      <c r="T37" t="n">
        <v>7021.92</v>
      </c>
      <c r="U37" t="n">
        <v>0.82</v>
      </c>
      <c r="V37" t="n">
        <v>0.88</v>
      </c>
      <c r="W37" t="n">
        <v>12.29</v>
      </c>
      <c r="X37" t="n">
        <v>0.4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2.1926</v>
      </c>
      <c r="E38" t="n">
        <v>45.61</v>
      </c>
      <c r="F38" t="n">
        <v>42.62</v>
      </c>
      <c r="G38" t="n">
        <v>213.12</v>
      </c>
      <c r="H38" t="n">
        <v>2.58</v>
      </c>
      <c r="I38" t="n">
        <v>12</v>
      </c>
      <c r="J38" t="n">
        <v>255</v>
      </c>
      <c r="K38" t="n">
        <v>54.38</v>
      </c>
      <c r="L38" t="n">
        <v>37</v>
      </c>
      <c r="M38" t="n">
        <v>10</v>
      </c>
      <c r="N38" t="n">
        <v>63.62</v>
      </c>
      <c r="O38" t="n">
        <v>31683.59</v>
      </c>
      <c r="P38" t="n">
        <v>551.61</v>
      </c>
      <c r="Q38" t="n">
        <v>796.3200000000001</v>
      </c>
      <c r="R38" t="n">
        <v>125.19</v>
      </c>
      <c r="S38" t="n">
        <v>102.58</v>
      </c>
      <c r="T38" t="n">
        <v>7255.51</v>
      </c>
      <c r="U38" t="n">
        <v>0.82</v>
      </c>
      <c r="V38" t="n">
        <v>0.88</v>
      </c>
      <c r="W38" t="n">
        <v>12.29</v>
      </c>
      <c r="X38" t="n">
        <v>0.41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2.1928</v>
      </c>
      <c r="E39" t="n">
        <v>45.6</v>
      </c>
      <c r="F39" t="n">
        <v>42.62</v>
      </c>
      <c r="G39" t="n">
        <v>213.1</v>
      </c>
      <c r="H39" t="n">
        <v>2.63</v>
      </c>
      <c r="I39" t="n">
        <v>12</v>
      </c>
      <c r="J39" t="n">
        <v>256.82</v>
      </c>
      <c r="K39" t="n">
        <v>54.38</v>
      </c>
      <c r="L39" t="n">
        <v>38</v>
      </c>
      <c r="M39" t="n">
        <v>10</v>
      </c>
      <c r="N39" t="n">
        <v>64.45</v>
      </c>
      <c r="O39" t="n">
        <v>31909.08</v>
      </c>
      <c r="P39" t="n">
        <v>551.41</v>
      </c>
      <c r="Q39" t="n">
        <v>796.35</v>
      </c>
      <c r="R39" t="n">
        <v>125.09</v>
      </c>
      <c r="S39" t="n">
        <v>102.58</v>
      </c>
      <c r="T39" t="n">
        <v>7208.7</v>
      </c>
      <c r="U39" t="n">
        <v>0.82</v>
      </c>
      <c r="V39" t="n">
        <v>0.88</v>
      </c>
      <c r="W39" t="n">
        <v>12.29</v>
      </c>
      <c r="X39" t="n">
        <v>0.41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2.1967</v>
      </c>
      <c r="E40" t="n">
        <v>45.52</v>
      </c>
      <c r="F40" t="n">
        <v>42.58</v>
      </c>
      <c r="G40" t="n">
        <v>232.24</v>
      </c>
      <c r="H40" t="n">
        <v>2.68</v>
      </c>
      <c r="I40" t="n">
        <v>11</v>
      </c>
      <c r="J40" t="n">
        <v>258.66</v>
      </c>
      <c r="K40" t="n">
        <v>54.38</v>
      </c>
      <c r="L40" t="n">
        <v>39</v>
      </c>
      <c r="M40" t="n">
        <v>9</v>
      </c>
      <c r="N40" t="n">
        <v>65.28</v>
      </c>
      <c r="O40" t="n">
        <v>32135.68</v>
      </c>
      <c r="P40" t="n">
        <v>545.16</v>
      </c>
      <c r="Q40" t="n">
        <v>796.33</v>
      </c>
      <c r="R40" t="n">
        <v>123.6</v>
      </c>
      <c r="S40" t="n">
        <v>102.58</v>
      </c>
      <c r="T40" t="n">
        <v>6465.51</v>
      </c>
      <c r="U40" t="n">
        <v>0.83</v>
      </c>
      <c r="V40" t="n">
        <v>0.88</v>
      </c>
      <c r="W40" t="n">
        <v>12.29</v>
      </c>
      <c r="X40" t="n">
        <v>0.36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2.1964</v>
      </c>
      <c r="E41" t="n">
        <v>45.53</v>
      </c>
      <c r="F41" t="n">
        <v>42.58</v>
      </c>
      <c r="G41" t="n">
        <v>232.28</v>
      </c>
      <c r="H41" t="n">
        <v>2.73</v>
      </c>
      <c r="I41" t="n">
        <v>11</v>
      </c>
      <c r="J41" t="n">
        <v>260.51</v>
      </c>
      <c r="K41" t="n">
        <v>54.38</v>
      </c>
      <c r="L41" t="n">
        <v>40</v>
      </c>
      <c r="M41" t="n">
        <v>9</v>
      </c>
      <c r="N41" t="n">
        <v>66.13</v>
      </c>
      <c r="O41" t="n">
        <v>32363.54</v>
      </c>
      <c r="P41" t="n">
        <v>547.62</v>
      </c>
      <c r="Q41" t="n">
        <v>796.35</v>
      </c>
      <c r="R41" t="n">
        <v>123.74</v>
      </c>
      <c r="S41" t="n">
        <v>102.58</v>
      </c>
      <c r="T41" t="n">
        <v>6536.64</v>
      </c>
      <c r="U41" t="n">
        <v>0.83</v>
      </c>
      <c r="V41" t="n">
        <v>0.88</v>
      </c>
      <c r="W41" t="n">
        <v>12.29</v>
      </c>
      <c r="X41" t="n">
        <v>0.37</v>
      </c>
      <c r="Y41" t="n">
        <v>1</v>
      </c>
      <c r="Z41" t="n">
        <v>10</v>
      </c>
    </row>
    <row r="42">
      <c r="A42" t="n">
        <v>0</v>
      </c>
      <c r="B42" t="n">
        <v>40</v>
      </c>
      <c r="C42" t="inlineStr">
        <is>
          <t xml:space="preserve">CONCLUIDO	</t>
        </is>
      </c>
      <c r="D42" t="n">
        <v>1.5728</v>
      </c>
      <c r="E42" t="n">
        <v>63.58</v>
      </c>
      <c r="F42" t="n">
        <v>55.24</v>
      </c>
      <c r="G42" t="n">
        <v>9.779999999999999</v>
      </c>
      <c r="H42" t="n">
        <v>0.2</v>
      </c>
      <c r="I42" t="n">
        <v>339</v>
      </c>
      <c r="J42" t="n">
        <v>89.87</v>
      </c>
      <c r="K42" t="n">
        <v>37.55</v>
      </c>
      <c r="L42" t="n">
        <v>1</v>
      </c>
      <c r="M42" t="n">
        <v>337</v>
      </c>
      <c r="N42" t="n">
        <v>11.32</v>
      </c>
      <c r="O42" t="n">
        <v>11317.98</v>
      </c>
      <c r="P42" t="n">
        <v>467.47</v>
      </c>
      <c r="Q42" t="n">
        <v>797.09</v>
      </c>
      <c r="R42" t="n">
        <v>545.9299999999999</v>
      </c>
      <c r="S42" t="n">
        <v>102.58</v>
      </c>
      <c r="T42" t="n">
        <v>215990.46</v>
      </c>
      <c r="U42" t="n">
        <v>0.19</v>
      </c>
      <c r="V42" t="n">
        <v>0.68</v>
      </c>
      <c r="W42" t="n">
        <v>12.83</v>
      </c>
      <c r="X42" t="n">
        <v>13</v>
      </c>
      <c r="Y42" t="n">
        <v>1</v>
      </c>
      <c r="Z42" t="n">
        <v>10</v>
      </c>
    </row>
    <row r="43">
      <c r="A43" t="n">
        <v>1</v>
      </c>
      <c r="B43" t="n">
        <v>40</v>
      </c>
      <c r="C43" t="inlineStr">
        <is>
          <t xml:space="preserve">CONCLUIDO	</t>
        </is>
      </c>
      <c r="D43" t="n">
        <v>1.9122</v>
      </c>
      <c r="E43" t="n">
        <v>52.3</v>
      </c>
      <c r="F43" t="n">
        <v>47.64</v>
      </c>
      <c r="G43" t="n">
        <v>19.85</v>
      </c>
      <c r="H43" t="n">
        <v>0.39</v>
      </c>
      <c r="I43" t="n">
        <v>144</v>
      </c>
      <c r="J43" t="n">
        <v>91.09999999999999</v>
      </c>
      <c r="K43" t="n">
        <v>37.55</v>
      </c>
      <c r="L43" t="n">
        <v>2</v>
      </c>
      <c r="M43" t="n">
        <v>142</v>
      </c>
      <c r="N43" t="n">
        <v>11.54</v>
      </c>
      <c r="O43" t="n">
        <v>11468.97</v>
      </c>
      <c r="P43" t="n">
        <v>397.83</v>
      </c>
      <c r="Q43" t="n">
        <v>796.8</v>
      </c>
      <c r="R43" t="n">
        <v>292.01</v>
      </c>
      <c r="S43" t="n">
        <v>102.58</v>
      </c>
      <c r="T43" t="n">
        <v>90007.00999999999</v>
      </c>
      <c r="U43" t="n">
        <v>0.35</v>
      </c>
      <c r="V43" t="n">
        <v>0.79</v>
      </c>
      <c r="W43" t="n">
        <v>12.51</v>
      </c>
      <c r="X43" t="n">
        <v>5.41</v>
      </c>
      <c r="Y43" t="n">
        <v>1</v>
      </c>
      <c r="Z43" t="n">
        <v>10</v>
      </c>
    </row>
    <row r="44">
      <c r="A44" t="n">
        <v>2</v>
      </c>
      <c r="B44" t="n">
        <v>40</v>
      </c>
      <c r="C44" t="inlineStr">
        <is>
          <t xml:space="preserve">CONCLUIDO	</t>
        </is>
      </c>
      <c r="D44" t="n">
        <v>2.0304</v>
      </c>
      <c r="E44" t="n">
        <v>49.25</v>
      </c>
      <c r="F44" t="n">
        <v>45.59</v>
      </c>
      <c r="G44" t="n">
        <v>30.06</v>
      </c>
      <c r="H44" t="n">
        <v>0.57</v>
      </c>
      <c r="I44" t="n">
        <v>91</v>
      </c>
      <c r="J44" t="n">
        <v>92.31999999999999</v>
      </c>
      <c r="K44" t="n">
        <v>37.55</v>
      </c>
      <c r="L44" t="n">
        <v>3</v>
      </c>
      <c r="M44" t="n">
        <v>89</v>
      </c>
      <c r="N44" t="n">
        <v>11.77</v>
      </c>
      <c r="O44" t="n">
        <v>11620.34</v>
      </c>
      <c r="P44" t="n">
        <v>375.09</v>
      </c>
      <c r="Q44" t="n">
        <v>796.64</v>
      </c>
      <c r="R44" t="n">
        <v>224.09</v>
      </c>
      <c r="S44" t="n">
        <v>102.58</v>
      </c>
      <c r="T44" t="n">
        <v>56312.8</v>
      </c>
      <c r="U44" t="n">
        <v>0.46</v>
      </c>
      <c r="V44" t="n">
        <v>0.83</v>
      </c>
      <c r="W44" t="n">
        <v>12.42</v>
      </c>
      <c r="X44" t="n">
        <v>3.37</v>
      </c>
      <c r="Y44" t="n">
        <v>1</v>
      </c>
      <c r="Z44" t="n">
        <v>10</v>
      </c>
    </row>
    <row r="45">
      <c r="A45" t="n">
        <v>3</v>
      </c>
      <c r="B45" t="n">
        <v>40</v>
      </c>
      <c r="C45" t="inlineStr">
        <is>
          <t xml:space="preserve">CONCLUIDO	</t>
        </is>
      </c>
      <c r="D45" t="n">
        <v>2.089</v>
      </c>
      <c r="E45" t="n">
        <v>47.87</v>
      </c>
      <c r="F45" t="n">
        <v>44.68</v>
      </c>
      <c r="G45" t="n">
        <v>40.62</v>
      </c>
      <c r="H45" t="n">
        <v>0.75</v>
      </c>
      <c r="I45" t="n">
        <v>66</v>
      </c>
      <c r="J45" t="n">
        <v>93.55</v>
      </c>
      <c r="K45" t="n">
        <v>37.55</v>
      </c>
      <c r="L45" t="n">
        <v>4</v>
      </c>
      <c r="M45" t="n">
        <v>64</v>
      </c>
      <c r="N45" t="n">
        <v>12</v>
      </c>
      <c r="O45" t="n">
        <v>11772.07</v>
      </c>
      <c r="P45" t="n">
        <v>361.34</v>
      </c>
      <c r="Q45" t="n">
        <v>796.49</v>
      </c>
      <c r="R45" t="n">
        <v>193.52</v>
      </c>
      <c r="S45" t="n">
        <v>102.58</v>
      </c>
      <c r="T45" t="n">
        <v>41150.88</v>
      </c>
      <c r="U45" t="n">
        <v>0.53</v>
      </c>
      <c r="V45" t="n">
        <v>0.84</v>
      </c>
      <c r="W45" t="n">
        <v>12.39</v>
      </c>
      <c r="X45" t="n">
        <v>2.47</v>
      </c>
      <c r="Y45" t="n">
        <v>1</v>
      </c>
      <c r="Z45" t="n">
        <v>10</v>
      </c>
    </row>
    <row r="46">
      <c r="A46" t="n">
        <v>4</v>
      </c>
      <c r="B46" t="n">
        <v>40</v>
      </c>
      <c r="C46" t="inlineStr">
        <is>
          <t xml:space="preserve">CONCLUIDO	</t>
        </is>
      </c>
      <c r="D46" t="n">
        <v>2.1258</v>
      </c>
      <c r="E46" t="n">
        <v>47.04</v>
      </c>
      <c r="F46" t="n">
        <v>44.12</v>
      </c>
      <c r="G46" t="n">
        <v>50.91</v>
      </c>
      <c r="H46" t="n">
        <v>0.93</v>
      </c>
      <c r="I46" t="n">
        <v>52</v>
      </c>
      <c r="J46" t="n">
        <v>94.79000000000001</v>
      </c>
      <c r="K46" t="n">
        <v>37.55</v>
      </c>
      <c r="L46" t="n">
        <v>5</v>
      </c>
      <c r="M46" t="n">
        <v>50</v>
      </c>
      <c r="N46" t="n">
        <v>12.23</v>
      </c>
      <c r="O46" t="n">
        <v>11924.18</v>
      </c>
      <c r="P46" t="n">
        <v>351.12</v>
      </c>
      <c r="Q46" t="n">
        <v>796.41</v>
      </c>
      <c r="R46" t="n">
        <v>174.8</v>
      </c>
      <c r="S46" t="n">
        <v>102.58</v>
      </c>
      <c r="T46" t="n">
        <v>31863.49</v>
      </c>
      <c r="U46" t="n">
        <v>0.59</v>
      </c>
      <c r="V46" t="n">
        <v>0.85</v>
      </c>
      <c r="W46" t="n">
        <v>12.36</v>
      </c>
      <c r="X46" t="n">
        <v>1.9</v>
      </c>
      <c r="Y46" t="n">
        <v>1</v>
      </c>
      <c r="Z46" t="n">
        <v>10</v>
      </c>
    </row>
    <row r="47">
      <c r="A47" t="n">
        <v>5</v>
      </c>
      <c r="B47" t="n">
        <v>40</v>
      </c>
      <c r="C47" t="inlineStr">
        <is>
          <t xml:space="preserve">CONCLUIDO	</t>
        </is>
      </c>
      <c r="D47" t="n">
        <v>2.1511</v>
      </c>
      <c r="E47" t="n">
        <v>46.49</v>
      </c>
      <c r="F47" t="n">
        <v>43.75</v>
      </c>
      <c r="G47" t="n">
        <v>62.51</v>
      </c>
      <c r="H47" t="n">
        <v>1.1</v>
      </c>
      <c r="I47" t="n">
        <v>42</v>
      </c>
      <c r="J47" t="n">
        <v>96.02</v>
      </c>
      <c r="K47" t="n">
        <v>37.55</v>
      </c>
      <c r="L47" t="n">
        <v>6</v>
      </c>
      <c r="M47" t="n">
        <v>40</v>
      </c>
      <c r="N47" t="n">
        <v>12.47</v>
      </c>
      <c r="O47" t="n">
        <v>12076.67</v>
      </c>
      <c r="P47" t="n">
        <v>341.99</v>
      </c>
      <c r="Q47" t="n">
        <v>796.47</v>
      </c>
      <c r="R47" t="n">
        <v>162.63</v>
      </c>
      <c r="S47" t="n">
        <v>102.58</v>
      </c>
      <c r="T47" t="n">
        <v>25827.8</v>
      </c>
      <c r="U47" t="n">
        <v>0.63</v>
      </c>
      <c r="V47" t="n">
        <v>0.86</v>
      </c>
      <c r="W47" t="n">
        <v>12.34</v>
      </c>
      <c r="X47" t="n">
        <v>1.54</v>
      </c>
      <c r="Y47" t="n">
        <v>1</v>
      </c>
      <c r="Z47" t="n">
        <v>10</v>
      </c>
    </row>
    <row r="48">
      <c r="A48" t="n">
        <v>6</v>
      </c>
      <c r="B48" t="n">
        <v>40</v>
      </c>
      <c r="C48" t="inlineStr">
        <is>
          <t xml:space="preserve">CONCLUIDO	</t>
        </is>
      </c>
      <c r="D48" t="n">
        <v>2.1667</v>
      </c>
      <c r="E48" t="n">
        <v>46.15</v>
      </c>
      <c r="F48" t="n">
        <v>43.53</v>
      </c>
      <c r="G48" t="n">
        <v>72.55</v>
      </c>
      <c r="H48" t="n">
        <v>1.27</v>
      </c>
      <c r="I48" t="n">
        <v>36</v>
      </c>
      <c r="J48" t="n">
        <v>97.26000000000001</v>
      </c>
      <c r="K48" t="n">
        <v>37.55</v>
      </c>
      <c r="L48" t="n">
        <v>7</v>
      </c>
      <c r="M48" t="n">
        <v>34</v>
      </c>
      <c r="N48" t="n">
        <v>12.71</v>
      </c>
      <c r="O48" t="n">
        <v>12229.54</v>
      </c>
      <c r="P48" t="n">
        <v>333.7</v>
      </c>
      <c r="Q48" t="n">
        <v>796.46</v>
      </c>
      <c r="R48" t="n">
        <v>155.2</v>
      </c>
      <c r="S48" t="n">
        <v>102.58</v>
      </c>
      <c r="T48" t="n">
        <v>22141.07</v>
      </c>
      <c r="U48" t="n">
        <v>0.66</v>
      </c>
      <c r="V48" t="n">
        <v>0.86</v>
      </c>
      <c r="W48" t="n">
        <v>12.34</v>
      </c>
      <c r="X48" t="n">
        <v>1.32</v>
      </c>
      <c r="Y48" t="n">
        <v>1</v>
      </c>
      <c r="Z48" t="n">
        <v>10</v>
      </c>
    </row>
    <row r="49">
      <c r="A49" t="n">
        <v>7</v>
      </c>
      <c r="B49" t="n">
        <v>40</v>
      </c>
      <c r="C49" t="inlineStr">
        <is>
          <t xml:space="preserve">CONCLUIDO	</t>
        </is>
      </c>
      <c r="D49" t="n">
        <v>2.1807</v>
      </c>
      <c r="E49" t="n">
        <v>45.86</v>
      </c>
      <c r="F49" t="n">
        <v>43.33</v>
      </c>
      <c r="G49" t="n">
        <v>83.87</v>
      </c>
      <c r="H49" t="n">
        <v>1.43</v>
      </c>
      <c r="I49" t="n">
        <v>31</v>
      </c>
      <c r="J49" t="n">
        <v>98.5</v>
      </c>
      <c r="K49" t="n">
        <v>37.55</v>
      </c>
      <c r="L49" t="n">
        <v>8</v>
      </c>
      <c r="M49" t="n">
        <v>29</v>
      </c>
      <c r="N49" t="n">
        <v>12.95</v>
      </c>
      <c r="O49" t="n">
        <v>12382.79</v>
      </c>
      <c r="P49" t="n">
        <v>325.43</v>
      </c>
      <c r="Q49" t="n">
        <v>796.37</v>
      </c>
      <c r="R49" t="n">
        <v>148.64</v>
      </c>
      <c r="S49" t="n">
        <v>102.58</v>
      </c>
      <c r="T49" t="n">
        <v>18886.82</v>
      </c>
      <c r="U49" t="n">
        <v>0.6899999999999999</v>
      </c>
      <c r="V49" t="n">
        <v>0.87</v>
      </c>
      <c r="W49" t="n">
        <v>12.32</v>
      </c>
      <c r="X49" t="n">
        <v>1.12</v>
      </c>
      <c r="Y49" t="n">
        <v>1</v>
      </c>
      <c r="Z49" t="n">
        <v>10</v>
      </c>
    </row>
    <row r="50">
      <c r="A50" t="n">
        <v>8</v>
      </c>
      <c r="B50" t="n">
        <v>40</v>
      </c>
      <c r="C50" t="inlineStr">
        <is>
          <t xml:space="preserve">CONCLUIDO	</t>
        </is>
      </c>
      <c r="D50" t="n">
        <v>2.1919</v>
      </c>
      <c r="E50" t="n">
        <v>45.62</v>
      </c>
      <c r="F50" t="n">
        <v>43.17</v>
      </c>
      <c r="G50" t="n">
        <v>95.94</v>
      </c>
      <c r="H50" t="n">
        <v>1.59</v>
      </c>
      <c r="I50" t="n">
        <v>27</v>
      </c>
      <c r="J50" t="n">
        <v>99.75</v>
      </c>
      <c r="K50" t="n">
        <v>37.55</v>
      </c>
      <c r="L50" t="n">
        <v>9</v>
      </c>
      <c r="M50" t="n">
        <v>25</v>
      </c>
      <c r="N50" t="n">
        <v>13.2</v>
      </c>
      <c r="O50" t="n">
        <v>12536.43</v>
      </c>
      <c r="P50" t="n">
        <v>316.84</v>
      </c>
      <c r="Q50" t="n">
        <v>796.4299999999999</v>
      </c>
      <c r="R50" t="n">
        <v>143.35</v>
      </c>
      <c r="S50" t="n">
        <v>102.58</v>
      </c>
      <c r="T50" t="n">
        <v>16263.75</v>
      </c>
      <c r="U50" t="n">
        <v>0.72</v>
      </c>
      <c r="V50" t="n">
        <v>0.87</v>
      </c>
      <c r="W50" t="n">
        <v>12.31</v>
      </c>
      <c r="X50" t="n">
        <v>0.96</v>
      </c>
      <c r="Y50" t="n">
        <v>1</v>
      </c>
      <c r="Z50" t="n">
        <v>10</v>
      </c>
    </row>
    <row r="51">
      <c r="A51" t="n">
        <v>9</v>
      </c>
      <c r="B51" t="n">
        <v>40</v>
      </c>
      <c r="C51" t="inlineStr">
        <is>
          <t xml:space="preserve">CONCLUIDO	</t>
        </is>
      </c>
      <c r="D51" t="n">
        <v>2.1995</v>
      </c>
      <c r="E51" t="n">
        <v>45.46</v>
      </c>
      <c r="F51" t="n">
        <v>43.07</v>
      </c>
      <c r="G51" t="n">
        <v>107.68</v>
      </c>
      <c r="H51" t="n">
        <v>1.74</v>
      </c>
      <c r="I51" t="n">
        <v>24</v>
      </c>
      <c r="J51" t="n">
        <v>101</v>
      </c>
      <c r="K51" t="n">
        <v>37.55</v>
      </c>
      <c r="L51" t="n">
        <v>10</v>
      </c>
      <c r="M51" t="n">
        <v>21</v>
      </c>
      <c r="N51" t="n">
        <v>13.45</v>
      </c>
      <c r="O51" t="n">
        <v>12690.46</v>
      </c>
      <c r="P51" t="n">
        <v>308.15</v>
      </c>
      <c r="Q51" t="n">
        <v>796.39</v>
      </c>
      <c r="R51" t="n">
        <v>140.1</v>
      </c>
      <c r="S51" t="n">
        <v>102.58</v>
      </c>
      <c r="T51" t="n">
        <v>14652.93</v>
      </c>
      <c r="U51" t="n">
        <v>0.73</v>
      </c>
      <c r="V51" t="n">
        <v>0.87</v>
      </c>
      <c r="W51" t="n">
        <v>12.31</v>
      </c>
      <c r="X51" t="n">
        <v>0.86</v>
      </c>
      <c r="Y51" t="n">
        <v>1</v>
      </c>
      <c r="Z51" t="n">
        <v>10</v>
      </c>
    </row>
    <row r="52">
      <c r="A52" t="n">
        <v>10</v>
      </c>
      <c r="B52" t="n">
        <v>40</v>
      </c>
      <c r="C52" t="inlineStr">
        <is>
          <t xml:space="preserve">CONCLUIDO	</t>
        </is>
      </c>
      <c r="D52" t="n">
        <v>2.2045</v>
      </c>
      <c r="E52" t="n">
        <v>45.36</v>
      </c>
      <c r="F52" t="n">
        <v>43.01</v>
      </c>
      <c r="G52" t="n">
        <v>117.29</v>
      </c>
      <c r="H52" t="n">
        <v>1.89</v>
      </c>
      <c r="I52" t="n">
        <v>22</v>
      </c>
      <c r="J52" t="n">
        <v>102.25</v>
      </c>
      <c r="K52" t="n">
        <v>37.55</v>
      </c>
      <c r="L52" t="n">
        <v>11</v>
      </c>
      <c r="M52" t="n">
        <v>9</v>
      </c>
      <c r="N52" t="n">
        <v>13.7</v>
      </c>
      <c r="O52" t="n">
        <v>12844.88</v>
      </c>
      <c r="P52" t="n">
        <v>305.87</v>
      </c>
      <c r="Q52" t="n">
        <v>796.4299999999999</v>
      </c>
      <c r="R52" t="n">
        <v>137.47</v>
      </c>
      <c r="S52" t="n">
        <v>102.58</v>
      </c>
      <c r="T52" t="n">
        <v>13349.55</v>
      </c>
      <c r="U52" t="n">
        <v>0.75</v>
      </c>
      <c r="V52" t="n">
        <v>0.87</v>
      </c>
      <c r="W52" t="n">
        <v>12.32</v>
      </c>
      <c r="X52" t="n">
        <v>0.79</v>
      </c>
      <c r="Y52" t="n">
        <v>1</v>
      </c>
      <c r="Z52" t="n">
        <v>10</v>
      </c>
    </row>
    <row r="53">
      <c r="A53" t="n">
        <v>11</v>
      </c>
      <c r="B53" t="n">
        <v>40</v>
      </c>
      <c r="C53" t="inlineStr">
        <is>
          <t xml:space="preserve">CONCLUIDO	</t>
        </is>
      </c>
      <c r="D53" t="n">
        <v>2.2062</v>
      </c>
      <c r="E53" t="n">
        <v>45.33</v>
      </c>
      <c r="F53" t="n">
        <v>42.99</v>
      </c>
      <c r="G53" t="n">
        <v>122.83</v>
      </c>
      <c r="H53" t="n">
        <v>2.04</v>
      </c>
      <c r="I53" t="n">
        <v>21</v>
      </c>
      <c r="J53" t="n">
        <v>103.51</v>
      </c>
      <c r="K53" t="n">
        <v>37.55</v>
      </c>
      <c r="L53" t="n">
        <v>12</v>
      </c>
      <c r="M53" t="n">
        <v>0</v>
      </c>
      <c r="N53" t="n">
        <v>13.95</v>
      </c>
      <c r="O53" t="n">
        <v>12999.7</v>
      </c>
      <c r="P53" t="n">
        <v>305.85</v>
      </c>
      <c r="Q53" t="n">
        <v>796.36</v>
      </c>
      <c r="R53" t="n">
        <v>136.42</v>
      </c>
      <c r="S53" t="n">
        <v>102.58</v>
      </c>
      <c r="T53" t="n">
        <v>12825.86</v>
      </c>
      <c r="U53" t="n">
        <v>0.75</v>
      </c>
      <c r="V53" t="n">
        <v>0.87</v>
      </c>
      <c r="W53" t="n">
        <v>12.33</v>
      </c>
      <c r="X53" t="n">
        <v>0.78</v>
      </c>
      <c r="Y53" t="n">
        <v>1</v>
      </c>
      <c r="Z53" t="n">
        <v>10</v>
      </c>
    </row>
    <row r="54">
      <c r="A54" t="n">
        <v>0</v>
      </c>
      <c r="B54" t="n">
        <v>30</v>
      </c>
      <c r="C54" t="inlineStr">
        <is>
          <t xml:space="preserve">CONCLUIDO	</t>
        </is>
      </c>
      <c r="D54" t="n">
        <v>1.7004</v>
      </c>
      <c r="E54" t="n">
        <v>58.81</v>
      </c>
      <c r="F54" t="n">
        <v>52.69</v>
      </c>
      <c r="G54" t="n">
        <v>11.5</v>
      </c>
      <c r="H54" t="n">
        <v>0.24</v>
      </c>
      <c r="I54" t="n">
        <v>275</v>
      </c>
      <c r="J54" t="n">
        <v>71.52</v>
      </c>
      <c r="K54" t="n">
        <v>32.27</v>
      </c>
      <c r="L54" t="n">
        <v>1</v>
      </c>
      <c r="M54" t="n">
        <v>273</v>
      </c>
      <c r="N54" t="n">
        <v>8.25</v>
      </c>
      <c r="O54" t="n">
        <v>9054.6</v>
      </c>
      <c r="P54" t="n">
        <v>379.36</v>
      </c>
      <c r="Q54" t="n">
        <v>797.24</v>
      </c>
      <c r="R54" t="n">
        <v>460.83</v>
      </c>
      <c r="S54" t="n">
        <v>102.58</v>
      </c>
      <c r="T54" t="n">
        <v>173764.01</v>
      </c>
      <c r="U54" t="n">
        <v>0.22</v>
      </c>
      <c r="V54" t="n">
        <v>0.71</v>
      </c>
      <c r="W54" t="n">
        <v>12.72</v>
      </c>
      <c r="X54" t="n">
        <v>10.46</v>
      </c>
      <c r="Y54" t="n">
        <v>1</v>
      </c>
      <c r="Z54" t="n">
        <v>10</v>
      </c>
    </row>
    <row r="55">
      <c r="A55" t="n">
        <v>1</v>
      </c>
      <c r="B55" t="n">
        <v>30</v>
      </c>
      <c r="C55" t="inlineStr">
        <is>
          <t xml:space="preserve">CONCLUIDO	</t>
        </is>
      </c>
      <c r="D55" t="n">
        <v>1.9828</v>
      </c>
      <c r="E55" t="n">
        <v>50.43</v>
      </c>
      <c r="F55" t="n">
        <v>46.72</v>
      </c>
      <c r="G55" t="n">
        <v>23.36</v>
      </c>
      <c r="H55" t="n">
        <v>0.48</v>
      </c>
      <c r="I55" t="n">
        <v>120</v>
      </c>
      <c r="J55" t="n">
        <v>72.7</v>
      </c>
      <c r="K55" t="n">
        <v>32.27</v>
      </c>
      <c r="L55" t="n">
        <v>2</v>
      </c>
      <c r="M55" t="n">
        <v>118</v>
      </c>
      <c r="N55" t="n">
        <v>8.43</v>
      </c>
      <c r="O55" t="n">
        <v>9200.25</v>
      </c>
      <c r="P55" t="n">
        <v>329.1</v>
      </c>
      <c r="Q55" t="n">
        <v>796.75</v>
      </c>
      <c r="R55" t="n">
        <v>261.14</v>
      </c>
      <c r="S55" t="n">
        <v>102.58</v>
      </c>
      <c r="T55" t="n">
        <v>74694.11</v>
      </c>
      <c r="U55" t="n">
        <v>0.39</v>
      </c>
      <c r="V55" t="n">
        <v>0.8100000000000001</v>
      </c>
      <c r="W55" t="n">
        <v>12.48</v>
      </c>
      <c r="X55" t="n">
        <v>4.5</v>
      </c>
      <c r="Y55" t="n">
        <v>1</v>
      </c>
      <c r="Z55" t="n">
        <v>10</v>
      </c>
    </row>
    <row r="56">
      <c r="A56" t="n">
        <v>2</v>
      </c>
      <c r="B56" t="n">
        <v>30</v>
      </c>
      <c r="C56" t="inlineStr">
        <is>
          <t xml:space="preserve">CONCLUIDO	</t>
        </is>
      </c>
      <c r="D56" t="n">
        <v>2.0846</v>
      </c>
      <c r="E56" t="n">
        <v>47.97</v>
      </c>
      <c r="F56" t="n">
        <v>44.96</v>
      </c>
      <c r="G56" t="n">
        <v>35.97</v>
      </c>
      <c r="H56" t="n">
        <v>0.71</v>
      </c>
      <c r="I56" t="n">
        <v>75</v>
      </c>
      <c r="J56" t="n">
        <v>73.88</v>
      </c>
      <c r="K56" t="n">
        <v>32.27</v>
      </c>
      <c r="L56" t="n">
        <v>3</v>
      </c>
      <c r="M56" t="n">
        <v>73</v>
      </c>
      <c r="N56" t="n">
        <v>8.609999999999999</v>
      </c>
      <c r="O56" t="n">
        <v>9346.23</v>
      </c>
      <c r="P56" t="n">
        <v>308.63</v>
      </c>
      <c r="Q56" t="n">
        <v>796.53</v>
      </c>
      <c r="R56" t="n">
        <v>203.25</v>
      </c>
      <c r="S56" t="n">
        <v>102.58</v>
      </c>
      <c r="T56" t="n">
        <v>45969.91</v>
      </c>
      <c r="U56" t="n">
        <v>0.5</v>
      </c>
      <c r="V56" t="n">
        <v>0.84</v>
      </c>
      <c r="W56" t="n">
        <v>12.38</v>
      </c>
      <c r="X56" t="n">
        <v>2.75</v>
      </c>
      <c r="Y56" t="n">
        <v>1</v>
      </c>
      <c r="Z56" t="n">
        <v>10</v>
      </c>
    </row>
    <row r="57">
      <c r="A57" t="n">
        <v>3</v>
      </c>
      <c r="B57" t="n">
        <v>30</v>
      </c>
      <c r="C57" t="inlineStr">
        <is>
          <t xml:space="preserve">CONCLUIDO	</t>
        </is>
      </c>
      <c r="D57" t="n">
        <v>2.1297</v>
      </c>
      <c r="E57" t="n">
        <v>46.95</v>
      </c>
      <c r="F57" t="n">
        <v>44.25</v>
      </c>
      <c r="G57" t="n">
        <v>48.28</v>
      </c>
      <c r="H57" t="n">
        <v>0.93</v>
      </c>
      <c r="I57" t="n">
        <v>55</v>
      </c>
      <c r="J57" t="n">
        <v>75.06999999999999</v>
      </c>
      <c r="K57" t="n">
        <v>32.27</v>
      </c>
      <c r="L57" t="n">
        <v>4</v>
      </c>
      <c r="M57" t="n">
        <v>53</v>
      </c>
      <c r="N57" t="n">
        <v>8.800000000000001</v>
      </c>
      <c r="O57" t="n">
        <v>9492.549999999999</v>
      </c>
      <c r="P57" t="n">
        <v>296.37</v>
      </c>
      <c r="Q57" t="n">
        <v>796.52</v>
      </c>
      <c r="R57" t="n">
        <v>179.44</v>
      </c>
      <c r="S57" t="n">
        <v>102.58</v>
      </c>
      <c r="T57" t="n">
        <v>34166.81</v>
      </c>
      <c r="U57" t="n">
        <v>0.57</v>
      </c>
      <c r="V57" t="n">
        <v>0.85</v>
      </c>
      <c r="W57" t="n">
        <v>12.36</v>
      </c>
      <c r="X57" t="n">
        <v>2.04</v>
      </c>
      <c r="Y57" t="n">
        <v>1</v>
      </c>
      <c r="Z57" t="n">
        <v>10</v>
      </c>
    </row>
    <row r="58">
      <c r="A58" t="n">
        <v>4</v>
      </c>
      <c r="B58" t="n">
        <v>30</v>
      </c>
      <c r="C58" t="inlineStr">
        <is>
          <t xml:space="preserve">CONCLUIDO	</t>
        </is>
      </c>
      <c r="D58" t="n">
        <v>2.1637</v>
      </c>
      <c r="E58" t="n">
        <v>46.22</v>
      </c>
      <c r="F58" t="n">
        <v>43.72</v>
      </c>
      <c r="G58" t="n">
        <v>62.46</v>
      </c>
      <c r="H58" t="n">
        <v>1.15</v>
      </c>
      <c r="I58" t="n">
        <v>42</v>
      </c>
      <c r="J58" t="n">
        <v>76.26000000000001</v>
      </c>
      <c r="K58" t="n">
        <v>32.27</v>
      </c>
      <c r="L58" t="n">
        <v>5</v>
      </c>
      <c r="M58" t="n">
        <v>40</v>
      </c>
      <c r="N58" t="n">
        <v>8.99</v>
      </c>
      <c r="O58" t="n">
        <v>9639.200000000001</v>
      </c>
      <c r="P58" t="n">
        <v>283.36</v>
      </c>
      <c r="Q58" t="n">
        <v>796.5</v>
      </c>
      <c r="R58" t="n">
        <v>161.61</v>
      </c>
      <c r="S58" t="n">
        <v>102.58</v>
      </c>
      <c r="T58" t="n">
        <v>25315.01</v>
      </c>
      <c r="U58" t="n">
        <v>0.63</v>
      </c>
      <c r="V58" t="n">
        <v>0.86</v>
      </c>
      <c r="W58" t="n">
        <v>12.34</v>
      </c>
      <c r="X58" t="n">
        <v>1.5</v>
      </c>
      <c r="Y58" t="n">
        <v>1</v>
      </c>
      <c r="Z58" t="n">
        <v>10</v>
      </c>
    </row>
    <row r="59">
      <c r="A59" t="n">
        <v>5</v>
      </c>
      <c r="B59" t="n">
        <v>30</v>
      </c>
      <c r="C59" t="inlineStr">
        <is>
          <t xml:space="preserve">CONCLUIDO	</t>
        </is>
      </c>
      <c r="D59" t="n">
        <v>2.1818</v>
      </c>
      <c r="E59" t="n">
        <v>45.83</v>
      </c>
      <c r="F59" t="n">
        <v>43.46</v>
      </c>
      <c r="G59" t="n">
        <v>76.7</v>
      </c>
      <c r="H59" t="n">
        <v>1.36</v>
      </c>
      <c r="I59" t="n">
        <v>34</v>
      </c>
      <c r="J59" t="n">
        <v>77.45</v>
      </c>
      <c r="K59" t="n">
        <v>32.27</v>
      </c>
      <c r="L59" t="n">
        <v>6</v>
      </c>
      <c r="M59" t="n">
        <v>31</v>
      </c>
      <c r="N59" t="n">
        <v>9.18</v>
      </c>
      <c r="O59" t="n">
        <v>9786.190000000001</v>
      </c>
      <c r="P59" t="n">
        <v>272.54</v>
      </c>
      <c r="Q59" t="n">
        <v>796.53</v>
      </c>
      <c r="R59" t="n">
        <v>152.92</v>
      </c>
      <c r="S59" t="n">
        <v>102.58</v>
      </c>
      <c r="T59" t="n">
        <v>21011.23</v>
      </c>
      <c r="U59" t="n">
        <v>0.67</v>
      </c>
      <c r="V59" t="n">
        <v>0.87</v>
      </c>
      <c r="W59" t="n">
        <v>12.33</v>
      </c>
      <c r="X59" t="n">
        <v>1.25</v>
      </c>
      <c r="Y59" t="n">
        <v>1</v>
      </c>
      <c r="Z59" t="n">
        <v>10</v>
      </c>
    </row>
    <row r="60">
      <c r="A60" t="n">
        <v>6</v>
      </c>
      <c r="B60" t="n">
        <v>30</v>
      </c>
      <c r="C60" t="inlineStr">
        <is>
          <t xml:space="preserve">CONCLUIDO	</t>
        </is>
      </c>
      <c r="D60" t="n">
        <v>2.1948</v>
      </c>
      <c r="E60" t="n">
        <v>45.56</v>
      </c>
      <c r="F60" t="n">
        <v>43.27</v>
      </c>
      <c r="G60" t="n">
        <v>89.52</v>
      </c>
      <c r="H60" t="n">
        <v>1.56</v>
      </c>
      <c r="I60" t="n">
        <v>29</v>
      </c>
      <c r="J60" t="n">
        <v>78.65000000000001</v>
      </c>
      <c r="K60" t="n">
        <v>32.27</v>
      </c>
      <c r="L60" t="n">
        <v>7</v>
      </c>
      <c r="M60" t="n">
        <v>15</v>
      </c>
      <c r="N60" t="n">
        <v>9.380000000000001</v>
      </c>
      <c r="O60" t="n">
        <v>9933.52</v>
      </c>
      <c r="P60" t="n">
        <v>263.88</v>
      </c>
      <c r="Q60" t="n">
        <v>796.47</v>
      </c>
      <c r="R60" t="n">
        <v>145.96</v>
      </c>
      <c r="S60" t="n">
        <v>102.58</v>
      </c>
      <c r="T60" t="n">
        <v>17557.98</v>
      </c>
      <c r="U60" t="n">
        <v>0.7</v>
      </c>
      <c r="V60" t="n">
        <v>0.87</v>
      </c>
      <c r="W60" t="n">
        <v>12.34</v>
      </c>
      <c r="X60" t="n">
        <v>1.05</v>
      </c>
      <c r="Y60" t="n">
        <v>1</v>
      </c>
      <c r="Z60" t="n">
        <v>10</v>
      </c>
    </row>
    <row r="61">
      <c r="A61" t="n">
        <v>7</v>
      </c>
      <c r="B61" t="n">
        <v>30</v>
      </c>
      <c r="C61" t="inlineStr">
        <is>
          <t xml:space="preserve">CONCLUIDO	</t>
        </is>
      </c>
      <c r="D61" t="n">
        <v>2.1963</v>
      </c>
      <c r="E61" t="n">
        <v>45.53</v>
      </c>
      <c r="F61" t="n">
        <v>43.25</v>
      </c>
      <c r="G61" t="n">
        <v>92.68000000000001</v>
      </c>
      <c r="H61" t="n">
        <v>1.75</v>
      </c>
      <c r="I61" t="n">
        <v>28</v>
      </c>
      <c r="J61" t="n">
        <v>79.84</v>
      </c>
      <c r="K61" t="n">
        <v>32.27</v>
      </c>
      <c r="L61" t="n">
        <v>8</v>
      </c>
      <c r="M61" t="n">
        <v>0</v>
      </c>
      <c r="N61" t="n">
        <v>9.57</v>
      </c>
      <c r="O61" t="n">
        <v>10081.19</v>
      </c>
      <c r="P61" t="n">
        <v>265.17</v>
      </c>
      <c r="Q61" t="n">
        <v>796.6799999999999</v>
      </c>
      <c r="R61" t="n">
        <v>145.03</v>
      </c>
      <c r="S61" t="n">
        <v>102.58</v>
      </c>
      <c r="T61" t="n">
        <v>17097.73</v>
      </c>
      <c r="U61" t="n">
        <v>0.71</v>
      </c>
      <c r="V61" t="n">
        <v>0.87</v>
      </c>
      <c r="W61" t="n">
        <v>12.34</v>
      </c>
      <c r="X61" t="n">
        <v>1.04</v>
      </c>
      <c r="Y61" t="n">
        <v>1</v>
      </c>
      <c r="Z61" t="n">
        <v>10</v>
      </c>
    </row>
    <row r="62">
      <c r="A62" t="n">
        <v>0</v>
      </c>
      <c r="B62" t="n">
        <v>15</v>
      </c>
      <c r="C62" t="inlineStr">
        <is>
          <t xml:space="preserve">CONCLUIDO	</t>
        </is>
      </c>
      <c r="D62" t="n">
        <v>1.9364</v>
      </c>
      <c r="E62" t="n">
        <v>51.64</v>
      </c>
      <c r="F62" t="n">
        <v>48.18</v>
      </c>
      <c r="G62" t="n">
        <v>18.18</v>
      </c>
      <c r="H62" t="n">
        <v>0.43</v>
      </c>
      <c r="I62" t="n">
        <v>159</v>
      </c>
      <c r="J62" t="n">
        <v>39.78</v>
      </c>
      <c r="K62" t="n">
        <v>19.54</v>
      </c>
      <c r="L62" t="n">
        <v>1</v>
      </c>
      <c r="M62" t="n">
        <v>157</v>
      </c>
      <c r="N62" t="n">
        <v>4.24</v>
      </c>
      <c r="O62" t="n">
        <v>5140</v>
      </c>
      <c r="P62" t="n">
        <v>218.8</v>
      </c>
      <c r="Q62" t="n">
        <v>796.67</v>
      </c>
      <c r="R62" t="n">
        <v>310.79</v>
      </c>
      <c r="S62" t="n">
        <v>102.58</v>
      </c>
      <c r="T62" t="n">
        <v>99323.19</v>
      </c>
      <c r="U62" t="n">
        <v>0.33</v>
      </c>
      <c r="V62" t="n">
        <v>0.78</v>
      </c>
      <c r="W62" t="n">
        <v>12.51</v>
      </c>
      <c r="X62" t="n">
        <v>5.96</v>
      </c>
      <c r="Y62" t="n">
        <v>1</v>
      </c>
      <c r="Z62" t="n">
        <v>10</v>
      </c>
    </row>
    <row r="63">
      <c r="A63" t="n">
        <v>1</v>
      </c>
      <c r="B63" t="n">
        <v>15</v>
      </c>
      <c r="C63" t="inlineStr">
        <is>
          <t xml:space="preserve">CONCLUIDO	</t>
        </is>
      </c>
      <c r="D63" t="n">
        <v>2.119</v>
      </c>
      <c r="E63" t="n">
        <v>47.19</v>
      </c>
      <c r="F63" t="n">
        <v>44.74</v>
      </c>
      <c r="G63" t="n">
        <v>39.48</v>
      </c>
      <c r="H63" t="n">
        <v>0.84</v>
      </c>
      <c r="I63" t="n">
        <v>68</v>
      </c>
      <c r="J63" t="n">
        <v>40.89</v>
      </c>
      <c r="K63" t="n">
        <v>19.54</v>
      </c>
      <c r="L63" t="n">
        <v>2</v>
      </c>
      <c r="M63" t="n">
        <v>65</v>
      </c>
      <c r="N63" t="n">
        <v>4.35</v>
      </c>
      <c r="O63" t="n">
        <v>5277.26</v>
      </c>
      <c r="P63" t="n">
        <v>186.48</v>
      </c>
      <c r="Q63" t="n">
        <v>796.6</v>
      </c>
      <c r="R63" t="n">
        <v>195.46</v>
      </c>
      <c r="S63" t="n">
        <v>102.58</v>
      </c>
      <c r="T63" t="n">
        <v>42113.32</v>
      </c>
      <c r="U63" t="n">
        <v>0.52</v>
      </c>
      <c r="V63" t="n">
        <v>0.84</v>
      </c>
      <c r="W63" t="n">
        <v>12.38</v>
      </c>
      <c r="X63" t="n">
        <v>2.52</v>
      </c>
      <c r="Y63" t="n">
        <v>1</v>
      </c>
      <c r="Z63" t="n">
        <v>10</v>
      </c>
    </row>
    <row r="64">
      <c r="A64" t="n">
        <v>2</v>
      </c>
      <c r="B64" t="n">
        <v>15</v>
      </c>
      <c r="C64" t="inlineStr">
        <is>
          <t xml:space="preserve">CONCLUIDO	</t>
        </is>
      </c>
      <c r="D64" t="n">
        <v>2.1444</v>
      </c>
      <c r="E64" t="n">
        <v>46.63</v>
      </c>
      <c r="F64" t="n">
        <v>44.32</v>
      </c>
      <c r="G64" t="n">
        <v>48.35</v>
      </c>
      <c r="H64" t="n">
        <v>1.22</v>
      </c>
      <c r="I64" t="n">
        <v>55</v>
      </c>
      <c r="J64" t="n">
        <v>42.01</v>
      </c>
      <c r="K64" t="n">
        <v>19.54</v>
      </c>
      <c r="L64" t="n">
        <v>3</v>
      </c>
      <c r="M64" t="n">
        <v>0</v>
      </c>
      <c r="N64" t="n">
        <v>4.46</v>
      </c>
      <c r="O64" t="n">
        <v>5414.79</v>
      </c>
      <c r="P64" t="n">
        <v>180.14</v>
      </c>
      <c r="Q64" t="n">
        <v>796.73</v>
      </c>
      <c r="R64" t="n">
        <v>179.18</v>
      </c>
      <c r="S64" t="n">
        <v>102.58</v>
      </c>
      <c r="T64" t="n">
        <v>34038.34</v>
      </c>
      <c r="U64" t="n">
        <v>0.57</v>
      </c>
      <c r="V64" t="n">
        <v>0.85</v>
      </c>
      <c r="W64" t="n">
        <v>12.43</v>
      </c>
      <c r="X64" t="n">
        <v>2.1</v>
      </c>
      <c r="Y64" t="n">
        <v>1</v>
      </c>
      <c r="Z64" t="n">
        <v>10</v>
      </c>
    </row>
    <row r="65">
      <c r="A65" t="n">
        <v>0</v>
      </c>
      <c r="B65" t="n">
        <v>70</v>
      </c>
      <c r="C65" t="inlineStr">
        <is>
          <t xml:space="preserve">CONCLUIDO	</t>
        </is>
      </c>
      <c r="D65" t="n">
        <v>1.2455</v>
      </c>
      <c r="E65" t="n">
        <v>80.29000000000001</v>
      </c>
      <c r="F65" t="n">
        <v>62.87</v>
      </c>
      <c r="G65" t="n">
        <v>7.17</v>
      </c>
      <c r="H65" t="n">
        <v>0.12</v>
      </c>
      <c r="I65" t="n">
        <v>526</v>
      </c>
      <c r="J65" t="n">
        <v>141.81</v>
      </c>
      <c r="K65" t="n">
        <v>47.83</v>
      </c>
      <c r="L65" t="n">
        <v>1</v>
      </c>
      <c r="M65" t="n">
        <v>524</v>
      </c>
      <c r="N65" t="n">
        <v>22.98</v>
      </c>
      <c r="O65" t="n">
        <v>17723.39</v>
      </c>
      <c r="P65" t="n">
        <v>722.16</v>
      </c>
      <c r="Q65" t="n">
        <v>797.66</v>
      </c>
      <c r="R65" t="n">
        <v>801.71</v>
      </c>
      <c r="S65" t="n">
        <v>102.58</v>
      </c>
      <c r="T65" t="n">
        <v>342944.68</v>
      </c>
      <c r="U65" t="n">
        <v>0.13</v>
      </c>
      <c r="V65" t="n">
        <v>0.6</v>
      </c>
      <c r="W65" t="n">
        <v>13.13</v>
      </c>
      <c r="X65" t="n">
        <v>20.62</v>
      </c>
      <c r="Y65" t="n">
        <v>1</v>
      </c>
      <c r="Z65" t="n">
        <v>10</v>
      </c>
    </row>
    <row r="66">
      <c r="A66" t="n">
        <v>1</v>
      </c>
      <c r="B66" t="n">
        <v>70</v>
      </c>
      <c r="C66" t="inlineStr">
        <is>
          <t xml:space="preserve">CONCLUIDO	</t>
        </is>
      </c>
      <c r="D66" t="n">
        <v>1.7147</v>
      </c>
      <c r="E66" t="n">
        <v>58.32</v>
      </c>
      <c r="F66" t="n">
        <v>50.08</v>
      </c>
      <c r="G66" t="n">
        <v>14.45</v>
      </c>
      <c r="H66" t="n">
        <v>0.25</v>
      </c>
      <c r="I66" t="n">
        <v>208</v>
      </c>
      <c r="J66" t="n">
        <v>143.17</v>
      </c>
      <c r="K66" t="n">
        <v>47.83</v>
      </c>
      <c r="L66" t="n">
        <v>2</v>
      </c>
      <c r="M66" t="n">
        <v>206</v>
      </c>
      <c r="N66" t="n">
        <v>23.34</v>
      </c>
      <c r="O66" t="n">
        <v>17891.86</v>
      </c>
      <c r="P66" t="n">
        <v>572.99</v>
      </c>
      <c r="Q66" t="n">
        <v>796.9</v>
      </c>
      <c r="R66" t="n">
        <v>374.43</v>
      </c>
      <c r="S66" t="n">
        <v>102.58</v>
      </c>
      <c r="T66" t="n">
        <v>130898.22</v>
      </c>
      <c r="U66" t="n">
        <v>0.27</v>
      </c>
      <c r="V66" t="n">
        <v>0.75</v>
      </c>
      <c r="W66" t="n">
        <v>12.59</v>
      </c>
      <c r="X66" t="n">
        <v>7.86</v>
      </c>
      <c r="Y66" t="n">
        <v>1</v>
      </c>
      <c r="Z66" t="n">
        <v>10</v>
      </c>
    </row>
    <row r="67">
      <c r="A67" t="n">
        <v>2</v>
      </c>
      <c r="B67" t="n">
        <v>70</v>
      </c>
      <c r="C67" t="inlineStr">
        <is>
          <t xml:space="preserve">CONCLUIDO	</t>
        </is>
      </c>
      <c r="D67" t="n">
        <v>1.8849</v>
      </c>
      <c r="E67" t="n">
        <v>53.05</v>
      </c>
      <c r="F67" t="n">
        <v>47.07</v>
      </c>
      <c r="G67" t="n">
        <v>21.72</v>
      </c>
      <c r="H67" t="n">
        <v>0.37</v>
      </c>
      <c r="I67" t="n">
        <v>130</v>
      </c>
      <c r="J67" t="n">
        <v>144.54</v>
      </c>
      <c r="K67" t="n">
        <v>47.83</v>
      </c>
      <c r="L67" t="n">
        <v>3</v>
      </c>
      <c r="M67" t="n">
        <v>128</v>
      </c>
      <c r="N67" t="n">
        <v>23.71</v>
      </c>
      <c r="O67" t="n">
        <v>18060.85</v>
      </c>
      <c r="P67" t="n">
        <v>535.6799999999999</v>
      </c>
      <c r="Q67" t="n">
        <v>796.65</v>
      </c>
      <c r="R67" t="n">
        <v>272.91</v>
      </c>
      <c r="S67" t="n">
        <v>102.58</v>
      </c>
      <c r="T67" t="n">
        <v>80525.64</v>
      </c>
      <c r="U67" t="n">
        <v>0.38</v>
      </c>
      <c r="V67" t="n">
        <v>0.8</v>
      </c>
      <c r="W67" t="n">
        <v>12.49</v>
      </c>
      <c r="X67" t="n">
        <v>4.85</v>
      </c>
      <c r="Y67" t="n">
        <v>1</v>
      </c>
      <c r="Z67" t="n">
        <v>10</v>
      </c>
    </row>
    <row r="68">
      <c r="A68" t="n">
        <v>3</v>
      </c>
      <c r="B68" t="n">
        <v>70</v>
      </c>
      <c r="C68" t="inlineStr">
        <is>
          <t xml:space="preserve">CONCLUIDO	</t>
        </is>
      </c>
      <c r="D68" t="n">
        <v>1.9744</v>
      </c>
      <c r="E68" t="n">
        <v>50.65</v>
      </c>
      <c r="F68" t="n">
        <v>45.71</v>
      </c>
      <c r="G68" t="n">
        <v>29.17</v>
      </c>
      <c r="H68" t="n">
        <v>0.49</v>
      </c>
      <c r="I68" t="n">
        <v>94</v>
      </c>
      <c r="J68" t="n">
        <v>145.92</v>
      </c>
      <c r="K68" t="n">
        <v>47.83</v>
      </c>
      <c r="L68" t="n">
        <v>4</v>
      </c>
      <c r="M68" t="n">
        <v>92</v>
      </c>
      <c r="N68" t="n">
        <v>24.09</v>
      </c>
      <c r="O68" t="n">
        <v>18230.35</v>
      </c>
      <c r="P68" t="n">
        <v>517.03</v>
      </c>
      <c r="Q68" t="n">
        <v>796.59</v>
      </c>
      <c r="R68" t="n">
        <v>227.5</v>
      </c>
      <c r="S68" t="n">
        <v>102.58</v>
      </c>
      <c r="T68" t="n">
        <v>58002.41</v>
      </c>
      <c r="U68" t="n">
        <v>0.45</v>
      </c>
      <c r="V68" t="n">
        <v>0.82</v>
      </c>
      <c r="W68" t="n">
        <v>12.43</v>
      </c>
      <c r="X68" t="n">
        <v>3.49</v>
      </c>
      <c r="Y68" t="n">
        <v>1</v>
      </c>
      <c r="Z68" t="n">
        <v>10</v>
      </c>
    </row>
    <row r="69">
      <c r="A69" t="n">
        <v>4</v>
      </c>
      <c r="B69" t="n">
        <v>70</v>
      </c>
      <c r="C69" t="inlineStr">
        <is>
          <t xml:space="preserve">CONCLUIDO	</t>
        </is>
      </c>
      <c r="D69" t="n">
        <v>2.027</v>
      </c>
      <c r="E69" t="n">
        <v>49.33</v>
      </c>
      <c r="F69" t="n">
        <v>44.97</v>
      </c>
      <c r="G69" t="n">
        <v>36.46</v>
      </c>
      <c r="H69" t="n">
        <v>0.6</v>
      </c>
      <c r="I69" t="n">
        <v>74</v>
      </c>
      <c r="J69" t="n">
        <v>147.3</v>
      </c>
      <c r="K69" t="n">
        <v>47.83</v>
      </c>
      <c r="L69" t="n">
        <v>5</v>
      </c>
      <c r="M69" t="n">
        <v>72</v>
      </c>
      <c r="N69" t="n">
        <v>24.47</v>
      </c>
      <c r="O69" t="n">
        <v>18400.38</v>
      </c>
      <c r="P69" t="n">
        <v>505.94</v>
      </c>
      <c r="Q69" t="n">
        <v>796.55</v>
      </c>
      <c r="R69" t="n">
        <v>202.61</v>
      </c>
      <c r="S69" t="n">
        <v>102.58</v>
      </c>
      <c r="T69" t="n">
        <v>45657.55</v>
      </c>
      <c r="U69" t="n">
        <v>0.51</v>
      </c>
      <c r="V69" t="n">
        <v>0.84</v>
      </c>
      <c r="W69" t="n">
        <v>12.4</v>
      </c>
      <c r="X69" t="n">
        <v>2.75</v>
      </c>
      <c r="Y69" t="n">
        <v>1</v>
      </c>
      <c r="Z69" t="n">
        <v>10</v>
      </c>
    </row>
    <row r="70">
      <c r="A70" t="n">
        <v>5</v>
      </c>
      <c r="B70" t="n">
        <v>70</v>
      </c>
      <c r="C70" t="inlineStr">
        <is>
          <t xml:space="preserve">CONCLUIDO	</t>
        </is>
      </c>
      <c r="D70" t="n">
        <v>2.0628</v>
      </c>
      <c r="E70" t="n">
        <v>48.48</v>
      </c>
      <c r="F70" t="n">
        <v>44.49</v>
      </c>
      <c r="G70" t="n">
        <v>43.76</v>
      </c>
      <c r="H70" t="n">
        <v>0.71</v>
      </c>
      <c r="I70" t="n">
        <v>61</v>
      </c>
      <c r="J70" t="n">
        <v>148.68</v>
      </c>
      <c r="K70" t="n">
        <v>47.83</v>
      </c>
      <c r="L70" t="n">
        <v>6</v>
      </c>
      <c r="M70" t="n">
        <v>59</v>
      </c>
      <c r="N70" t="n">
        <v>24.85</v>
      </c>
      <c r="O70" t="n">
        <v>18570.94</v>
      </c>
      <c r="P70" t="n">
        <v>497.19</v>
      </c>
      <c r="Q70" t="n">
        <v>796.5599999999999</v>
      </c>
      <c r="R70" t="n">
        <v>186.92</v>
      </c>
      <c r="S70" t="n">
        <v>102.58</v>
      </c>
      <c r="T70" t="n">
        <v>37874.98</v>
      </c>
      <c r="U70" t="n">
        <v>0.55</v>
      </c>
      <c r="V70" t="n">
        <v>0.85</v>
      </c>
      <c r="W70" t="n">
        <v>12.38</v>
      </c>
      <c r="X70" t="n">
        <v>2.27</v>
      </c>
      <c r="Y70" t="n">
        <v>1</v>
      </c>
      <c r="Z70" t="n">
        <v>10</v>
      </c>
    </row>
    <row r="71">
      <c r="A71" t="n">
        <v>6</v>
      </c>
      <c r="B71" t="n">
        <v>70</v>
      </c>
      <c r="C71" t="inlineStr">
        <is>
          <t xml:space="preserve">CONCLUIDO	</t>
        </is>
      </c>
      <c r="D71" t="n">
        <v>2.0896</v>
      </c>
      <c r="E71" t="n">
        <v>47.86</v>
      </c>
      <c r="F71" t="n">
        <v>44.13</v>
      </c>
      <c r="G71" t="n">
        <v>50.91</v>
      </c>
      <c r="H71" t="n">
        <v>0.83</v>
      </c>
      <c r="I71" t="n">
        <v>52</v>
      </c>
      <c r="J71" t="n">
        <v>150.07</v>
      </c>
      <c r="K71" t="n">
        <v>47.83</v>
      </c>
      <c r="L71" t="n">
        <v>7</v>
      </c>
      <c r="M71" t="n">
        <v>50</v>
      </c>
      <c r="N71" t="n">
        <v>25.24</v>
      </c>
      <c r="O71" t="n">
        <v>18742.03</v>
      </c>
      <c r="P71" t="n">
        <v>489.97</v>
      </c>
      <c r="Q71" t="n">
        <v>796.58</v>
      </c>
      <c r="R71" t="n">
        <v>174.92</v>
      </c>
      <c r="S71" t="n">
        <v>102.58</v>
      </c>
      <c r="T71" t="n">
        <v>31923.59</v>
      </c>
      <c r="U71" t="n">
        <v>0.59</v>
      </c>
      <c r="V71" t="n">
        <v>0.85</v>
      </c>
      <c r="W71" t="n">
        <v>12.36</v>
      </c>
      <c r="X71" t="n">
        <v>1.91</v>
      </c>
      <c r="Y71" t="n">
        <v>1</v>
      </c>
      <c r="Z71" t="n">
        <v>10</v>
      </c>
    </row>
    <row r="72">
      <c r="A72" t="n">
        <v>7</v>
      </c>
      <c r="B72" t="n">
        <v>70</v>
      </c>
      <c r="C72" t="inlineStr">
        <is>
          <t xml:space="preserve">CONCLUIDO	</t>
        </is>
      </c>
      <c r="D72" t="n">
        <v>2.1109</v>
      </c>
      <c r="E72" t="n">
        <v>47.37</v>
      </c>
      <c r="F72" t="n">
        <v>43.85</v>
      </c>
      <c r="G72" t="n">
        <v>58.46</v>
      </c>
      <c r="H72" t="n">
        <v>0.9399999999999999</v>
      </c>
      <c r="I72" t="n">
        <v>45</v>
      </c>
      <c r="J72" t="n">
        <v>151.46</v>
      </c>
      <c r="K72" t="n">
        <v>47.83</v>
      </c>
      <c r="L72" t="n">
        <v>8</v>
      </c>
      <c r="M72" t="n">
        <v>43</v>
      </c>
      <c r="N72" t="n">
        <v>25.63</v>
      </c>
      <c r="O72" t="n">
        <v>18913.66</v>
      </c>
      <c r="P72" t="n">
        <v>484</v>
      </c>
      <c r="Q72" t="n">
        <v>796.39</v>
      </c>
      <c r="R72" t="n">
        <v>165.88</v>
      </c>
      <c r="S72" t="n">
        <v>102.58</v>
      </c>
      <c r="T72" t="n">
        <v>27436.86</v>
      </c>
      <c r="U72" t="n">
        <v>0.62</v>
      </c>
      <c r="V72" t="n">
        <v>0.86</v>
      </c>
      <c r="W72" t="n">
        <v>12.34</v>
      </c>
      <c r="X72" t="n">
        <v>1.63</v>
      </c>
      <c r="Y72" t="n">
        <v>1</v>
      </c>
      <c r="Z72" t="n">
        <v>10</v>
      </c>
    </row>
    <row r="73">
      <c r="A73" t="n">
        <v>8</v>
      </c>
      <c r="B73" t="n">
        <v>70</v>
      </c>
      <c r="C73" t="inlineStr">
        <is>
          <t xml:space="preserve">CONCLUIDO	</t>
        </is>
      </c>
      <c r="D73" t="n">
        <v>2.1251</v>
      </c>
      <c r="E73" t="n">
        <v>47.06</v>
      </c>
      <c r="F73" t="n">
        <v>43.67</v>
      </c>
      <c r="G73" t="n">
        <v>65.51000000000001</v>
      </c>
      <c r="H73" t="n">
        <v>1.04</v>
      </c>
      <c r="I73" t="n">
        <v>40</v>
      </c>
      <c r="J73" t="n">
        <v>152.85</v>
      </c>
      <c r="K73" t="n">
        <v>47.83</v>
      </c>
      <c r="L73" t="n">
        <v>9</v>
      </c>
      <c r="M73" t="n">
        <v>38</v>
      </c>
      <c r="N73" t="n">
        <v>26.03</v>
      </c>
      <c r="O73" t="n">
        <v>19085.83</v>
      </c>
      <c r="P73" t="n">
        <v>478.42</v>
      </c>
      <c r="Q73" t="n">
        <v>796.48</v>
      </c>
      <c r="R73" t="n">
        <v>159.69</v>
      </c>
      <c r="S73" t="n">
        <v>102.58</v>
      </c>
      <c r="T73" t="n">
        <v>24368.4</v>
      </c>
      <c r="U73" t="n">
        <v>0.64</v>
      </c>
      <c r="V73" t="n">
        <v>0.86</v>
      </c>
      <c r="W73" t="n">
        <v>12.34</v>
      </c>
      <c r="X73" t="n">
        <v>1.46</v>
      </c>
      <c r="Y73" t="n">
        <v>1</v>
      </c>
      <c r="Z73" t="n">
        <v>10</v>
      </c>
    </row>
    <row r="74">
      <c r="A74" t="n">
        <v>9</v>
      </c>
      <c r="B74" t="n">
        <v>70</v>
      </c>
      <c r="C74" t="inlineStr">
        <is>
          <t xml:space="preserve">CONCLUIDO	</t>
        </is>
      </c>
      <c r="D74" t="n">
        <v>2.141</v>
      </c>
      <c r="E74" t="n">
        <v>46.71</v>
      </c>
      <c r="F74" t="n">
        <v>43.47</v>
      </c>
      <c r="G74" t="n">
        <v>74.52</v>
      </c>
      <c r="H74" t="n">
        <v>1.15</v>
      </c>
      <c r="I74" t="n">
        <v>35</v>
      </c>
      <c r="J74" t="n">
        <v>154.25</v>
      </c>
      <c r="K74" t="n">
        <v>47.83</v>
      </c>
      <c r="L74" t="n">
        <v>10</v>
      </c>
      <c r="M74" t="n">
        <v>33</v>
      </c>
      <c r="N74" t="n">
        <v>26.43</v>
      </c>
      <c r="O74" t="n">
        <v>19258.55</v>
      </c>
      <c r="P74" t="n">
        <v>473.18</v>
      </c>
      <c r="Q74" t="n">
        <v>796.36</v>
      </c>
      <c r="R74" t="n">
        <v>153.15</v>
      </c>
      <c r="S74" t="n">
        <v>102.58</v>
      </c>
      <c r="T74" t="n">
        <v>21122.47</v>
      </c>
      <c r="U74" t="n">
        <v>0.67</v>
      </c>
      <c r="V74" t="n">
        <v>0.87</v>
      </c>
      <c r="W74" t="n">
        <v>12.33</v>
      </c>
      <c r="X74" t="n">
        <v>1.25</v>
      </c>
      <c r="Y74" t="n">
        <v>1</v>
      </c>
      <c r="Z74" t="n">
        <v>10</v>
      </c>
    </row>
    <row r="75">
      <c r="A75" t="n">
        <v>10</v>
      </c>
      <c r="B75" t="n">
        <v>70</v>
      </c>
      <c r="C75" t="inlineStr">
        <is>
          <t xml:space="preserve">CONCLUIDO	</t>
        </is>
      </c>
      <c r="D75" t="n">
        <v>2.1492</v>
      </c>
      <c r="E75" t="n">
        <v>46.53</v>
      </c>
      <c r="F75" t="n">
        <v>43.38</v>
      </c>
      <c r="G75" t="n">
        <v>81.33</v>
      </c>
      <c r="H75" t="n">
        <v>1.25</v>
      </c>
      <c r="I75" t="n">
        <v>32</v>
      </c>
      <c r="J75" t="n">
        <v>155.66</v>
      </c>
      <c r="K75" t="n">
        <v>47.83</v>
      </c>
      <c r="L75" t="n">
        <v>11</v>
      </c>
      <c r="M75" t="n">
        <v>30</v>
      </c>
      <c r="N75" t="n">
        <v>26.83</v>
      </c>
      <c r="O75" t="n">
        <v>19431.82</v>
      </c>
      <c r="P75" t="n">
        <v>469.64</v>
      </c>
      <c r="Q75" t="n">
        <v>796.4400000000001</v>
      </c>
      <c r="R75" t="n">
        <v>150.2</v>
      </c>
      <c r="S75" t="n">
        <v>102.58</v>
      </c>
      <c r="T75" t="n">
        <v>19660.84</v>
      </c>
      <c r="U75" t="n">
        <v>0.68</v>
      </c>
      <c r="V75" t="n">
        <v>0.87</v>
      </c>
      <c r="W75" t="n">
        <v>12.32</v>
      </c>
      <c r="X75" t="n">
        <v>1.16</v>
      </c>
      <c r="Y75" t="n">
        <v>1</v>
      </c>
      <c r="Z75" t="n">
        <v>10</v>
      </c>
    </row>
    <row r="76">
      <c r="A76" t="n">
        <v>11</v>
      </c>
      <c r="B76" t="n">
        <v>70</v>
      </c>
      <c r="C76" t="inlineStr">
        <is>
          <t xml:space="preserve">CONCLUIDO	</t>
        </is>
      </c>
      <c r="D76" t="n">
        <v>2.1588</v>
      </c>
      <c r="E76" t="n">
        <v>46.32</v>
      </c>
      <c r="F76" t="n">
        <v>43.26</v>
      </c>
      <c r="G76" t="n">
        <v>89.48999999999999</v>
      </c>
      <c r="H76" t="n">
        <v>1.35</v>
      </c>
      <c r="I76" t="n">
        <v>29</v>
      </c>
      <c r="J76" t="n">
        <v>157.07</v>
      </c>
      <c r="K76" t="n">
        <v>47.83</v>
      </c>
      <c r="L76" t="n">
        <v>12</v>
      </c>
      <c r="M76" t="n">
        <v>27</v>
      </c>
      <c r="N76" t="n">
        <v>27.24</v>
      </c>
      <c r="O76" t="n">
        <v>19605.66</v>
      </c>
      <c r="P76" t="n">
        <v>464.72</v>
      </c>
      <c r="Q76" t="n">
        <v>796.41</v>
      </c>
      <c r="R76" t="n">
        <v>146.29</v>
      </c>
      <c r="S76" t="n">
        <v>102.58</v>
      </c>
      <c r="T76" t="n">
        <v>17723.85</v>
      </c>
      <c r="U76" t="n">
        <v>0.7</v>
      </c>
      <c r="V76" t="n">
        <v>0.87</v>
      </c>
      <c r="W76" t="n">
        <v>12.31</v>
      </c>
      <c r="X76" t="n">
        <v>1.04</v>
      </c>
      <c r="Y76" t="n">
        <v>1</v>
      </c>
      <c r="Z76" t="n">
        <v>10</v>
      </c>
    </row>
    <row r="77">
      <c r="A77" t="n">
        <v>12</v>
      </c>
      <c r="B77" t="n">
        <v>70</v>
      </c>
      <c r="C77" t="inlineStr">
        <is>
          <t xml:space="preserve">CONCLUIDO	</t>
        </is>
      </c>
      <c r="D77" t="n">
        <v>2.1648</v>
      </c>
      <c r="E77" t="n">
        <v>46.19</v>
      </c>
      <c r="F77" t="n">
        <v>43.19</v>
      </c>
      <c r="G77" t="n">
        <v>95.97</v>
      </c>
      <c r="H77" t="n">
        <v>1.45</v>
      </c>
      <c r="I77" t="n">
        <v>27</v>
      </c>
      <c r="J77" t="n">
        <v>158.48</v>
      </c>
      <c r="K77" t="n">
        <v>47.83</v>
      </c>
      <c r="L77" t="n">
        <v>13</v>
      </c>
      <c r="M77" t="n">
        <v>25</v>
      </c>
      <c r="N77" t="n">
        <v>27.65</v>
      </c>
      <c r="O77" t="n">
        <v>19780.06</v>
      </c>
      <c r="P77" t="n">
        <v>461.28</v>
      </c>
      <c r="Q77" t="n">
        <v>796.34</v>
      </c>
      <c r="R77" t="n">
        <v>143.61</v>
      </c>
      <c r="S77" t="n">
        <v>102.58</v>
      </c>
      <c r="T77" t="n">
        <v>16389.71</v>
      </c>
      <c r="U77" t="n">
        <v>0.71</v>
      </c>
      <c r="V77" t="n">
        <v>0.87</v>
      </c>
      <c r="W77" t="n">
        <v>12.32</v>
      </c>
      <c r="X77" t="n">
        <v>0.97</v>
      </c>
      <c r="Y77" t="n">
        <v>1</v>
      </c>
      <c r="Z77" t="n">
        <v>10</v>
      </c>
    </row>
    <row r="78">
      <c r="A78" t="n">
        <v>13</v>
      </c>
      <c r="B78" t="n">
        <v>70</v>
      </c>
      <c r="C78" t="inlineStr">
        <is>
          <t xml:space="preserve">CONCLUIDO	</t>
        </is>
      </c>
      <c r="D78" t="n">
        <v>2.1718</v>
      </c>
      <c r="E78" t="n">
        <v>46.04</v>
      </c>
      <c r="F78" t="n">
        <v>43.09</v>
      </c>
      <c r="G78" t="n">
        <v>103.43</v>
      </c>
      <c r="H78" t="n">
        <v>1.55</v>
      </c>
      <c r="I78" t="n">
        <v>25</v>
      </c>
      <c r="J78" t="n">
        <v>159.9</v>
      </c>
      <c r="K78" t="n">
        <v>47.83</v>
      </c>
      <c r="L78" t="n">
        <v>14</v>
      </c>
      <c r="M78" t="n">
        <v>23</v>
      </c>
      <c r="N78" t="n">
        <v>28.07</v>
      </c>
      <c r="O78" t="n">
        <v>19955.16</v>
      </c>
      <c r="P78" t="n">
        <v>456.9</v>
      </c>
      <c r="Q78" t="n">
        <v>796.33</v>
      </c>
      <c r="R78" t="n">
        <v>140.82</v>
      </c>
      <c r="S78" t="n">
        <v>102.58</v>
      </c>
      <c r="T78" t="n">
        <v>15007.33</v>
      </c>
      <c r="U78" t="n">
        <v>0.73</v>
      </c>
      <c r="V78" t="n">
        <v>0.87</v>
      </c>
      <c r="W78" t="n">
        <v>12.31</v>
      </c>
      <c r="X78" t="n">
        <v>0.88</v>
      </c>
      <c r="Y78" t="n">
        <v>1</v>
      </c>
      <c r="Z78" t="n">
        <v>10</v>
      </c>
    </row>
    <row r="79">
      <c r="A79" t="n">
        <v>14</v>
      </c>
      <c r="B79" t="n">
        <v>70</v>
      </c>
      <c r="C79" t="inlineStr">
        <is>
          <t xml:space="preserve">CONCLUIDO	</t>
        </is>
      </c>
      <c r="D79" t="n">
        <v>2.1769</v>
      </c>
      <c r="E79" t="n">
        <v>45.94</v>
      </c>
      <c r="F79" t="n">
        <v>43.04</v>
      </c>
      <c r="G79" t="n">
        <v>112.29</v>
      </c>
      <c r="H79" t="n">
        <v>1.65</v>
      </c>
      <c r="I79" t="n">
        <v>23</v>
      </c>
      <c r="J79" t="n">
        <v>161.32</v>
      </c>
      <c r="K79" t="n">
        <v>47.83</v>
      </c>
      <c r="L79" t="n">
        <v>15</v>
      </c>
      <c r="M79" t="n">
        <v>21</v>
      </c>
      <c r="N79" t="n">
        <v>28.5</v>
      </c>
      <c r="O79" t="n">
        <v>20130.71</v>
      </c>
      <c r="P79" t="n">
        <v>453.33</v>
      </c>
      <c r="Q79" t="n">
        <v>796.38</v>
      </c>
      <c r="R79" t="n">
        <v>138.94</v>
      </c>
      <c r="S79" t="n">
        <v>102.58</v>
      </c>
      <c r="T79" t="n">
        <v>14078.42</v>
      </c>
      <c r="U79" t="n">
        <v>0.74</v>
      </c>
      <c r="V79" t="n">
        <v>0.87</v>
      </c>
      <c r="W79" t="n">
        <v>12.31</v>
      </c>
      <c r="X79" t="n">
        <v>0.83</v>
      </c>
      <c r="Y79" t="n">
        <v>1</v>
      </c>
      <c r="Z79" t="n">
        <v>10</v>
      </c>
    </row>
    <row r="80">
      <c r="A80" t="n">
        <v>15</v>
      </c>
      <c r="B80" t="n">
        <v>70</v>
      </c>
      <c r="C80" t="inlineStr">
        <is>
          <t xml:space="preserve">CONCLUIDO	</t>
        </is>
      </c>
      <c r="D80" t="n">
        <v>2.1838</v>
      </c>
      <c r="E80" t="n">
        <v>45.79</v>
      </c>
      <c r="F80" t="n">
        <v>42.96</v>
      </c>
      <c r="G80" t="n">
        <v>122.73</v>
      </c>
      <c r="H80" t="n">
        <v>1.74</v>
      </c>
      <c r="I80" t="n">
        <v>21</v>
      </c>
      <c r="J80" t="n">
        <v>162.75</v>
      </c>
      <c r="K80" t="n">
        <v>47.83</v>
      </c>
      <c r="L80" t="n">
        <v>16</v>
      </c>
      <c r="M80" t="n">
        <v>19</v>
      </c>
      <c r="N80" t="n">
        <v>28.92</v>
      </c>
      <c r="O80" t="n">
        <v>20306.85</v>
      </c>
      <c r="P80" t="n">
        <v>447.09</v>
      </c>
      <c r="Q80" t="n">
        <v>796.4</v>
      </c>
      <c r="R80" t="n">
        <v>136.19</v>
      </c>
      <c r="S80" t="n">
        <v>102.58</v>
      </c>
      <c r="T80" t="n">
        <v>12713.01</v>
      </c>
      <c r="U80" t="n">
        <v>0.75</v>
      </c>
      <c r="V80" t="n">
        <v>0.88</v>
      </c>
      <c r="W80" t="n">
        <v>12.3</v>
      </c>
      <c r="X80" t="n">
        <v>0.74</v>
      </c>
      <c r="Y80" t="n">
        <v>1</v>
      </c>
      <c r="Z80" t="n">
        <v>10</v>
      </c>
    </row>
    <row r="81">
      <c r="A81" t="n">
        <v>16</v>
      </c>
      <c r="B81" t="n">
        <v>70</v>
      </c>
      <c r="C81" t="inlineStr">
        <is>
          <t xml:space="preserve">CONCLUIDO	</t>
        </is>
      </c>
      <c r="D81" t="n">
        <v>2.187</v>
      </c>
      <c r="E81" t="n">
        <v>45.73</v>
      </c>
      <c r="F81" t="n">
        <v>42.92</v>
      </c>
      <c r="G81" t="n">
        <v>128.76</v>
      </c>
      <c r="H81" t="n">
        <v>1.83</v>
      </c>
      <c r="I81" t="n">
        <v>20</v>
      </c>
      <c r="J81" t="n">
        <v>164.19</v>
      </c>
      <c r="K81" t="n">
        <v>47.83</v>
      </c>
      <c r="L81" t="n">
        <v>17</v>
      </c>
      <c r="M81" t="n">
        <v>18</v>
      </c>
      <c r="N81" t="n">
        <v>29.36</v>
      </c>
      <c r="O81" t="n">
        <v>20483.57</v>
      </c>
      <c r="P81" t="n">
        <v>444.75</v>
      </c>
      <c r="Q81" t="n">
        <v>796.39</v>
      </c>
      <c r="R81" t="n">
        <v>134.77</v>
      </c>
      <c r="S81" t="n">
        <v>102.58</v>
      </c>
      <c r="T81" t="n">
        <v>12004.86</v>
      </c>
      <c r="U81" t="n">
        <v>0.76</v>
      </c>
      <c r="V81" t="n">
        <v>0.88</v>
      </c>
      <c r="W81" t="n">
        <v>12.31</v>
      </c>
      <c r="X81" t="n">
        <v>0.71</v>
      </c>
      <c r="Y81" t="n">
        <v>1</v>
      </c>
      <c r="Z81" t="n">
        <v>10</v>
      </c>
    </row>
    <row r="82">
      <c r="A82" t="n">
        <v>17</v>
      </c>
      <c r="B82" t="n">
        <v>70</v>
      </c>
      <c r="C82" t="inlineStr">
        <is>
          <t xml:space="preserve">CONCLUIDO	</t>
        </is>
      </c>
      <c r="D82" t="n">
        <v>2.1899</v>
      </c>
      <c r="E82" t="n">
        <v>45.66</v>
      </c>
      <c r="F82" t="n">
        <v>42.89</v>
      </c>
      <c r="G82" t="n">
        <v>135.43</v>
      </c>
      <c r="H82" t="n">
        <v>1.93</v>
      </c>
      <c r="I82" t="n">
        <v>19</v>
      </c>
      <c r="J82" t="n">
        <v>165.62</v>
      </c>
      <c r="K82" t="n">
        <v>47.83</v>
      </c>
      <c r="L82" t="n">
        <v>18</v>
      </c>
      <c r="M82" t="n">
        <v>17</v>
      </c>
      <c r="N82" t="n">
        <v>29.8</v>
      </c>
      <c r="O82" t="n">
        <v>20660.89</v>
      </c>
      <c r="P82" t="n">
        <v>442.08</v>
      </c>
      <c r="Q82" t="n">
        <v>796.37</v>
      </c>
      <c r="R82" t="n">
        <v>134.05</v>
      </c>
      <c r="S82" t="n">
        <v>102.58</v>
      </c>
      <c r="T82" t="n">
        <v>11649.87</v>
      </c>
      <c r="U82" t="n">
        <v>0.77</v>
      </c>
      <c r="V82" t="n">
        <v>0.88</v>
      </c>
      <c r="W82" t="n">
        <v>12.3</v>
      </c>
      <c r="X82" t="n">
        <v>0.67</v>
      </c>
      <c r="Y82" t="n">
        <v>1</v>
      </c>
      <c r="Z82" t="n">
        <v>10</v>
      </c>
    </row>
    <row r="83">
      <c r="A83" t="n">
        <v>18</v>
      </c>
      <c r="B83" t="n">
        <v>70</v>
      </c>
      <c r="C83" t="inlineStr">
        <is>
          <t xml:space="preserve">CONCLUIDO	</t>
        </is>
      </c>
      <c r="D83" t="n">
        <v>2.1928</v>
      </c>
      <c r="E83" t="n">
        <v>45.6</v>
      </c>
      <c r="F83" t="n">
        <v>42.86</v>
      </c>
      <c r="G83" t="n">
        <v>142.85</v>
      </c>
      <c r="H83" t="n">
        <v>2.02</v>
      </c>
      <c r="I83" t="n">
        <v>18</v>
      </c>
      <c r="J83" t="n">
        <v>167.07</v>
      </c>
      <c r="K83" t="n">
        <v>47.83</v>
      </c>
      <c r="L83" t="n">
        <v>19</v>
      </c>
      <c r="M83" t="n">
        <v>16</v>
      </c>
      <c r="N83" t="n">
        <v>30.24</v>
      </c>
      <c r="O83" t="n">
        <v>20838.81</v>
      </c>
      <c r="P83" t="n">
        <v>438.66</v>
      </c>
      <c r="Q83" t="n">
        <v>796.38</v>
      </c>
      <c r="R83" t="n">
        <v>132.63</v>
      </c>
      <c r="S83" t="n">
        <v>102.58</v>
      </c>
      <c r="T83" t="n">
        <v>10945.23</v>
      </c>
      <c r="U83" t="n">
        <v>0.77</v>
      </c>
      <c r="V83" t="n">
        <v>0.88</v>
      </c>
      <c r="W83" t="n">
        <v>12.31</v>
      </c>
      <c r="X83" t="n">
        <v>0.64</v>
      </c>
      <c r="Y83" t="n">
        <v>1</v>
      </c>
      <c r="Z83" t="n">
        <v>10</v>
      </c>
    </row>
    <row r="84">
      <c r="A84" t="n">
        <v>19</v>
      </c>
      <c r="B84" t="n">
        <v>70</v>
      </c>
      <c r="C84" t="inlineStr">
        <is>
          <t xml:space="preserve">CONCLUIDO	</t>
        </is>
      </c>
      <c r="D84" t="n">
        <v>2.1966</v>
      </c>
      <c r="E84" t="n">
        <v>45.52</v>
      </c>
      <c r="F84" t="n">
        <v>42.8</v>
      </c>
      <c r="G84" t="n">
        <v>151.08</v>
      </c>
      <c r="H84" t="n">
        <v>2.1</v>
      </c>
      <c r="I84" t="n">
        <v>17</v>
      </c>
      <c r="J84" t="n">
        <v>168.51</v>
      </c>
      <c r="K84" t="n">
        <v>47.83</v>
      </c>
      <c r="L84" t="n">
        <v>20</v>
      </c>
      <c r="M84" t="n">
        <v>15</v>
      </c>
      <c r="N84" t="n">
        <v>30.69</v>
      </c>
      <c r="O84" t="n">
        <v>21017.33</v>
      </c>
      <c r="P84" t="n">
        <v>433.82</v>
      </c>
      <c r="Q84" t="n">
        <v>796.34</v>
      </c>
      <c r="R84" t="n">
        <v>131.14</v>
      </c>
      <c r="S84" t="n">
        <v>102.58</v>
      </c>
      <c r="T84" t="n">
        <v>10209.41</v>
      </c>
      <c r="U84" t="n">
        <v>0.78</v>
      </c>
      <c r="V84" t="n">
        <v>0.88</v>
      </c>
      <c r="W84" t="n">
        <v>12.3</v>
      </c>
      <c r="X84" t="n">
        <v>0.59</v>
      </c>
      <c r="Y84" t="n">
        <v>1</v>
      </c>
      <c r="Z84" t="n">
        <v>10</v>
      </c>
    </row>
    <row r="85">
      <c r="A85" t="n">
        <v>20</v>
      </c>
      <c r="B85" t="n">
        <v>70</v>
      </c>
      <c r="C85" t="inlineStr">
        <is>
          <t xml:space="preserve">CONCLUIDO	</t>
        </is>
      </c>
      <c r="D85" t="n">
        <v>2.1997</v>
      </c>
      <c r="E85" t="n">
        <v>45.46</v>
      </c>
      <c r="F85" t="n">
        <v>42.77</v>
      </c>
      <c r="G85" t="n">
        <v>160.39</v>
      </c>
      <c r="H85" t="n">
        <v>2.19</v>
      </c>
      <c r="I85" t="n">
        <v>16</v>
      </c>
      <c r="J85" t="n">
        <v>169.97</v>
      </c>
      <c r="K85" t="n">
        <v>47.83</v>
      </c>
      <c r="L85" t="n">
        <v>21</v>
      </c>
      <c r="M85" t="n">
        <v>14</v>
      </c>
      <c r="N85" t="n">
        <v>31.14</v>
      </c>
      <c r="O85" t="n">
        <v>21196.47</v>
      </c>
      <c r="P85" t="n">
        <v>428.78</v>
      </c>
      <c r="Q85" t="n">
        <v>796.36</v>
      </c>
      <c r="R85" t="n">
        <v>129.87</v>
      </c>
      <c r="S85" t="n">
        <v>102.58</v>
      </c>
      <c r="T85" t="n">
        <v>9579.23</v>
      </c>
      <c r="U85" t="n">
        <v>0.79</v>
      </c>
      <c r="V85" t="n">
        <v>0.88</v>
      </c>
      <c r="W85" t="n">
        <v>12.3</v>
      </c>
      <c r="X85" t="n">
        <v>0.5600000000000001</v>
      </c>
      <c r="Y85" t="n">
        <v>1</v>
      </c>
      <c r="Z85" t="n">
        <v>10</v>
      </c>
    </row>
    <row r="86">
      <c r="A86" t="n">
        <v>21</v>
      </c>
      <c r="B86" t="n">
        <v>70</v>
      </c>
      <c r="C86" t="inlineStr">
        <is>
          <t xml:space="preserve">CONCLUIDO	</t>
        </is>
      </c>
      <c r="D86" t="n">
        <v>2.203</v>
      </c>
      <c r="E86" t="n">
        <v>45.39</v>
      </c>
      <c r="F86" t="n">
        <v>42.73</v>
      </c>
      <c r="G86" t="n">
        <v>170.93</v>
      </c>
      <c r="H86" t="n">
        <v>2.28</v>
      </c>
      <c r="I86" t="n">
        <v>15</v>
      </c>
      <c r="J86" t="n">
        <v>171.42</v>
      </c>
      <c r="K86" t="n">
        <v>47.83</v>
      </c>
      <c r="L86" t="n">
        <v>22</v>
      </c>
      <c r="M86" t="n">
        <v>13</v>
      </c>
      <c r="N86" t="n">
        <v>31.6</v>
      </c>
      <c r="O86" t="n">
        <v>21376.23</v>
      </c>
      <c r="P86" t="n">
        <v>425.64</v>
      </c>
      <c r="Q86" t="n">
        <v>796.36</v>
      </c>
      <c r="R86" t="n">
        <v>128.61</v>
      </c>
      <c r="S86" t="n">
        <v>102.58</v>
      </c>
      <c r="T86" t="n">
        <v>8953.77</v>
      </c>
      <c r="U86" t="n">
        <v>0.8</v>
      </c>
      <c r="V86" t="n">
        <v>0.88</v>
      </c>
      <c r="W86" t="n">
        <v>12.3</v>
      </c>
      <c r="X86" t="n">
        <v>0.52</v>
      </c>
      <c r="Y86" t="n">
        <v>1</v>
      </c>
      <c r="Z86" t="n">
        <v>10</v>
      </c>
    </row>
    <row r="87">
      <c r="A87" t="n">
        <v>22</v>
      </c>
      <c r="B87" t="n">
        <v>70</v>
      </c>
      <c r="C87" t="inlineStr">
        <is>
          <t xml:space="preserve">CONCLUIDO	</t>
        </is>
      </c>
      <c r="D87" t="n">
        <v>2.2031</v>
      </c>
      <c r="E87" t="n">
        <v>45.39</v>
      </c>
      <c r="F87" t="n">
        <v>42.73</v>
      </c>
      <c r="G87" t="n">
        <v>170.91</v>
      </c>
      <c r="H87" t="n">
        <v>2.36</v>
      </c>
      <c r="I87" t="n">
        <v>15</v>
      </c>
      <c r="J87" t="n">
        <v>172.89</v>
      </c>
      <c r="K87" t="n">
        <v>47.83</v>
      </c>
      <c r="L87" t="n">
        <v>23</v>
      </c>
      <c r="M87" t="n">
        <v>13</v>
      </c>
      <c r="N87" t="n">
        <v>32.06</v>
      </c>
      <c r="O87" t="n">
        <v>21556.61</v>
      </c>
      <c r="P87" t="n">
        <v>420.56</v>
      </c>
      <c r="Q87" t="n">
        <v>796.34</v>
      </c>
      <c r="R87" t="n">
        <v>128.63</v>
      </c>
      <c r="S87" t="n">
        <v>102.58</v>
      </c>
      <c r="T87" t="n">
        <v>8961.129999999999</v>
      </c>
      <c r="U87" t="n">
        <v>0.8</v>
      </c>
      <c r="V87" t="n">
        <v>0.88</v>
      </c>
      <c r="W87" t="n">
        <v>12.29</v>
      </c>
      <c r="X87" t="n">
        <v>0.52</v>
      </c>
      <c r="Y87" t="n">
        <v>1</v>
      </c>
      <c r="Z87" t="n">
        <v>10</v>
      </c>
    </row>
    <row r="88">
      <c r="A88" t="n">
        <v>23</v>
      </c>
      <c r="B88" t="n">
        <v>70</v>
      </c>
      <c r="C88" t="inlineStr">
        <is>
          <t xml:space="preserve">CONCLUIDO	</t>
        </is>
      </c>
      <c r="D88" t="n">
        <v>2.206</v>
      </c>
      <c r="E88" t="n">
        <v>45.33</v>
      </c>
      <c r="F88" t="n">
        <v>42.7</v>
      </c>
      <c r="G88" t="n">
        <v>183</v>
      </c>
      <c r="H88" t="n">
        <v>2.44</v>
      </c>
      <c r="I88" t="n">
        <v>14</v>
      </c>
      <c r="J88" t="n">
        <v>174.35</v>
      </c>
      <c r="K88" t="n">
        <v>47.83</v>
      </c>
      <c r="L88" t="n">
        <v>24</v>
      </c>
      <c r="M88" t="n">
        <v>10</v>
      </c>
      <c r="N88" t="n">
        <v>32.53</v>
      </c>
      <c r="O88" t="n">
        <v>21737.62</v>
      </c>
      <c r="P88" t="n">
        <v>420.08</v>
      </c>
      <c r="Q88" t="n">
        <v>796.37</v>
      </c>
      <c r="R88" t="n">
        <v>127.56</v>
      </c>
      <c r="S88" t="n">
        <v>102.58</v>
      </c>
      <c r="T88" t="n">
        <v>8430.01</v>
      </c>
      <c r="U88" t="n">
        <v>0.8</v>
      </c>
      <c r="V88" t="n">
        <v>0.88</v>
      </c>
      <c r="W88" t="n">
        <v>12.3</v>
      </c>
      <c r="X88" t="n">
        <v>0.49</v>
      </c>
      <c r="Y88" t="n">
        <v>1</v>
      </c>
      <c r="Z88" t="n">
        <v>10</v>
      </c>
    </row>
    <row r="89">
      <c r="A89" t="n">
        <v>24</v>
      </c>
      <c r="B89" t="n">
        <v>70</v>
      </c>
      <c r="C89" t="inlineStr">
        <is>
          <t xml:space="preserve">CONCLUIDO	</t>
        </is>
      </c>
      <c r="D89" t="n">
        <v>2.2097</v>
      </c>
      <c r="E89" t="n">
        <v>45.26</v>
      </c>
      <c r="F89" t="n">
        <v>42.65</v>
      </c>
      <c r="G89" t="n">
        <v>196.85</v>
      </c>
      <c r="H89" t="n">
        <v>2.52</v>
      </c>
      <c r="I89" t="n">
        <v>13</v>
      </c>
      <c r="J89" t="n">
        <v>175.83</v>
      </c>
      <c r="K89" t="n">
        <v>47.83</v>
      </c>
      <c r="L89" t="n">
        <v>25</v>
      </c>
      <c r="M89" t="n">
        <v>7</v>
      </c>
      <c r="N89" t="n">
        <v>33</v>
      </c>
      <c r="O89" t="n">
        <v>21919.27</v>
      </c>
      <c r="P89" t="n">
        <v>413.86</v>
      </c>
      <c r="Q89" t="n">
        <v>796.37</v>
      </c>
      <c r="R89" t="n">
        <v>125.85</v>
      </c>
      <c r="S89" t="n">
        <v>102.58</v>
      </c>
      <c r="T89" t="n">
        <v>7580.02</v>
      </c>
      <c r="U89" t="n">
        <v>0.82</v>
      </c>
      <c r="V89" t="n">
        <v>0.88</v>
      </c>
      <c r="W89" t="n">
        <v>12.29</v>
      </c>
      <c r="X89" t="n">
        <v>0.44</v>
      </c>
      <c r="Y89" t="n">
        <v>1</v>
      </c>
      <c r="Z89" t="n">
        <v>10</v>
      </c>
    </row>
    <row r="90">
      <c r="A90" t="n">
        <v>25</v>
      </c>
      <c r="B90" t="n">
        <v>70</v>
      </c>
      <c r="C90" t="inlineStr">
        <is>
          <t xml:space="preserve">CONCLUIDO	</t>
        </is>
      </c>
      <c r="D90" t="n">
        <v>2.2093</v>
      </c>
      <c r="E90" t="n">
        <v>45.26</v>
      </c>
      <c r="F90" t="n">
        <v>42.66</v>
      </c>
      <c r="G90" t="n">
        <v>196.88</v>
      </c>
      <c r="H90" t="n">
        <v>2.6</v>
      </c>
      <c r="I90" t="n">
        <v>13</v>
      </c>
      <c r="J90" t="n">
        <v>177.3</v>
      </c>
      <c r="K90" t="n">
        <v>47.83</v>
      </c>
      <c r="L90" t="n">
        <v>26</v>
      </c>
      <c r="M90" t="n">
        <v>6</v>
      </c>
      <c r="N90" t="n">
        <v>33.48</v>
      </c>
      <c r="O90" t="n">
        <v>22101.56</v>
      </c>
      <c r="P90" t="n">
        <v>416.88</v>
      </c>
      <c r="Q90" t="n">
        <v>796.37</v>
      </c>
      <c r="R90" t="n">
        <v>125.96</v>
      </c>
      <c r="S90" t="n">
        <v>102.58</v>
      </c>
      <c r="T90" t="n">
        <v>7638.45</v>
      </c>
      <c r="U90" t="n">
        <v>0.8100000000000001</v>
      </c>
      <c r="V90" t="n">
        <v>0.88</v>
      </c>
      <c r="W90" t="n">
        <v>12.3</v>
      </c>
      <c r="X90" t="n">
        <v>0.45</v>
      </c>
      <c r="Y90" t="n">
        <v>1</v>
      </c>
      <c r="Z90" t="n">
        <v>10</v>
      </c>
    </row>
    <row r="91">
      <c r="A91" t="n">
        <v>26</v>
      </c>
      <c r="B91" t="n">
        <v>70</v>
      </c>
      <c r="C91" t="inlineStr">
        <is>
          <t xml:space="preserve">CONCLUIDO	</t>
        </is>
      </c>
      <c r="D91" t="n">
        <v>2.2085</v>
      </c>
      <c r="E91" t="n">
        <v>45.28</v>
      </c>
      <c r="F91" t="n">
        <v>42.68</v>
      </c>
      <c r="G91" t="n">
        <v>196.97</v>
      </c>
      <c r="H91" t="n">
        <v>2.68</v>
      </c>
      <c r="I91" t="n">
        <v>13</v>
      </c>
      <c r="J91" t="n">
        <v>178.79</v>
      </c>
      <c r="K91" t="n">
        <v>47.83</v>
      </c>
      <c r="L91" t="n">
        <v>27</v>
      </c>
      <c r="M91" t="n">
        <v>3</v>
      </c>
      <c r="N91" t="n">
        <v>33.96</v>
      </c>
      <c r="O91" t="n">
        <v>22284.51</v>
      </c>
      <c r="P91" t="n">
        <v>419.46</v>
      </c>
      <c r="Q91" t="n">
        <v>796.35</v>
      </c>
      <c r="R91" t="n">
        <v>126.55</v>
      </c>
      <c r="S91" t="n">
        <v>102.58</v>
      </c>
      <c r="T91" t="n">
        <v>7932.94</v>
      </c>
      <c r="U91" t="n">
        <v>0.8100000000000001</v>
      </c>
      <c r="V91" t="n">
        <v>0.88</v>
      </c>
      <c r="W91" t="n">
        <v>12.3</v>
      </c>
      <c r="X91" t="n">
        <v>0.46</v>
      </c>
      <c r="Y91" t="n">
        <v>1</v>
      </c>
      <c r="Z91" t="n">
        <v>10</v>
      </c>
    </row>
    <row r="92">
      <c r="A92" t="n">
        <v>27</v>
      </c>
      <c r="B92" t="n">
        <v>70</v>
      </c>
      <c r="C92" t="inlineStr">
        <is>
          <t xml:space="preserve">CONCLUIDO	</t>
        </is>
      </c>
      <c r="D92" t="n">
        <v>2.2084</v>
      </c>
      <c r="E92" t="n">
        <v>45.28</v>
      </c>
      <c r="F92" t="n">
        <v>42.68</v>
      </c>
      <c r="G92" t="n">
        <v>196.97</v>
      </c>
      <c r="H92" t="n">
        <v>2.75</v>
      </c>
      <c r="I92" t="n">
        <v>13</v>
      </c>
      <c r="J92" t="n">
        <v>180.28</v>
      </c>
      <c r="K92" t="n">
        <v>47.83</v>
      </c>
      <c r="L92" t="n">
        <v>28</v>
      </c>
      <c r="M92" t="n">
        <v>0</v>
      </c>
      <c r="N92" t="n">
        <v>34.45</v>
      </c>
      <c r="O92" t="n">
        <v>22468.11</v>
      </c>
      <c r="P92" t="n">
        <v>421.95</v>
      </c>
      <c r="Q92" t="n">
        <v>796.36</v>
      </c>
      <c r="R92" t="n">
        <v>126.41</v>
      </c>
      <c r="S92" t="n">
        <v>102.58</v>
      </c>
      <c r="T92" t="n">
        <v>7862.11</v>
      </c>
      <c r="U92" t="n">
        <v>0.8100000000000001</v>
      </c>
      <c r="V92" t="n">
        <v>0.88</v>
      </c>
      <c r="W92" t="n">
        <v>12.31</v>
      </c>
      <c r="X92" t="n">
        <v>0.47</v>
      </c>
      <c r="Y92" t="n">
        <v>1</v>
      </c>
      <c r="Z92" t="n">
        <v>10</v>
      </c>
    </row>
    <row r="93">
      <c r="A93" t="n">
        <v>0</v>
      </c>
      <c r="B93" t="n">
        <v>90</v>
      </c>
      <c r="C93" t="inlineStr">
        <is>
          <t xml:space="preserve">CONCLUIDO	</t>
        </is>
      </c>
      <c r="D93" t="n">
        <v>1.0582</v>
      </c>
      <c r="E93" t="n">
        <v>94.5</v>
      </c>
      <c r="F93" t="n">
        <v>68.54000000000001</v>
      </c>
      <c r="G93" t="n">
        <v>6.21</v>
      </c>
      <c r="H93" t="n">
        <v>0.1</v>
      </c>
      <c r="I93" t="n">
        <v>662</v>
      </c>
      <c r="J93" t="n">
        <v>176.73</v>
      </c>
      <c r="K93" t="n">
        <v>52.44</v>
      </c>
      <c r="L93" t="n">
        <v>1</v>
      </c>
      <c r="M93" t="n">
        <v>660</v>
      </c>
      <c r="N93" t="n">
        <v>33.29</v>
      </c>
      <c r="O93" t="n">
        <v>22031.19</v>
      </c>
      <c r="P93" t="n">
        <v>907.2</v>
      </c>
      <c r="Q93" t="n">
        <v>798.33</v>
      </c>
      <c r="R93" t="n">
        <v>991.6</v>
      </c>
      <c r="S93" t="n">
        <v>102.58</v>
      </c>
      <c r="T93" t="n">
        <v>437211.14</v>
      </c>
      <c r="U93" t="n">
        <v>0.1</v>
      </c>
      <c r="V93" t="n">
        <v>0.55</v>
      </c>
      <c r="W93" t="n">
        <v>13.36</v>
      </c>
      <c r="X93" t="n">
        <v>26.27</v>
      </c>
      <c r="Y93" t="n">
        <v>1</v>
      </c>
      <c r="Z93" t="n">
        <v>10</v>
      </c>
    </row>
    <row r="94">
      <c r="A94" t="n">
        <v>1</v>
      </c>
      <c r="B94" t="n">
        <v>90</v>
      </c>
      <c r="C94" t="inlineStr">
        <is>
          <t xml:space="preserve">CONCLUIDO	</t>
        </is>
      </c>
      <c r="D94" t="n">
        <v>1.592</v>
      </c>
      <c r="E94" t="n">
        <v>62.81</v>
      </c>
      <c r="F94" t="n">
        <v>51.61</v>
      </c>
      <c r="G94" t="n">
        <v>12.54</v>
      </c>
      <c r="H94" t="n">
        <v>0.2</v>
      </c>
      <c r="I94" t="n">
        <v>247</v>
      </c>
      <c r="J94" t="n">
        <v>178.21</v>
      </c>
      <c r="K94" t="n">
        <v>52.44</v>
      </c>
      <c r="L94" t="n">
        <v>2</v>
      </c>
      <c r="M94" t="n">
        <v>245</v>
      </c>
      <c r="N94" t="n">
        <v>33.77</v>
      </c>
      <c r="O94" t="n">
        <v>22213.89</v>
      </c>
      <c r="P94" t="n">
        <v>682.1</v>
      </c>
      <c r="Q94" t="n">
        <v>797.12</v>
      </c>
      <c r="R94" t="n">
        <v>424.91</v>
      </c>
      <c r="S94" t="n">
        <v>102.58</v>
      </c>
      <c r="T94" t="n">
        <v>155940.64</v>
      </c>
      <c r="U94" t="n">
        <v>0.24</v>
      </c>
      <c r="V94" t="n">
        <v>0.73</v>
      </c>
      <c r="W94" t="n">
        <v>12.67</v>
      </c>
      <c r="X94" t="n">
        <v>9.380000000000001</v>
      </c>
      <c r="Y94" t="n">
        <v>1</v>
      </c>
      <c r="Z94" t="n">
        <v>10</v>
      </c>
    </row>
    <row r="95">
      <c r="A95" t="n">
        <v>2</v>
      </c>
      <c r="B95" t="n">
        <v>90</v>
      </c>
      <c r="C95" t="inlineStr">
        <is>
          <t xml:space="preserve">CONCLUIDO	</t>
        </is>
      </c>
      <c r="D95" t="n">
        <v>1.7909</v>
      </c>
      <c r="E95" t="n">
        <v>55.84</v>
      </c>
      <c r="F95" t="n">
        <v>47.98</v>
      </c>
      <c r="G95" t="n">
        <v>18.81</v>
      </c>
      <c r="H95" t="n">
        <v>0.3</v>
      </c>
      <c r="I95" t="n">
        <v>153</v>
      </c>
      <c r="J95" t="n">
        <v>179.7</v>
      </c>
      <c r="K95" t="n">
        <v>52.44</v>
      </c>
      <c r="L95" t="n">
        <v>3</v>
      </c>
      <c r="M95" t="n">
        <v>151</v>
      </c>
      <c r="N95" t="n">
        <v>34.26</v>
      </c>
      <c r="O95" t="n">
        <v>22397.24</v>
      </c>
      <c r="P95" t="n">
        <v>632.35</v>
      </c>
      <c r="Q95" t="n">
        <v>796.77</v>
      </c>
      <c r="R95" t="n">
        <v>302.75</v>
      </c>
      <c r="S95" t="n">
        <v>102.58</v>
      </c>
      <c r="T95" t="n">
        <v>95334.55</v>
      </c>
      <c r="U95" t="n">
        <v>0.34</v>
      </c>
      <c r="V95" t="n">
        <v>0.78</v>
      </c>
      <c r="W95" t="n">
        <v>12.54</v>
      </c>
      <c r="X95" t="n">
        <v>5.75</v>
      </c>
      <c r="Y95" t="n">
        <v>1</v>
      </c>
      <c r="Z95" t="n">
        <v>10</v>
      </c>
    </row>
    <row r="96">
      <c r="A96" t="n">
        <v>3</v>
      </c>
      <c r="B96" t="n">
        <v>90</v>
      </c>
      <c r="C96" t="inlineStr">
        <is>
          <t xml:space="preserve">CONCLUIDO	</t>
        </is>
      </c>
      <c r="D96" t="n">
        <v>1.897</v>
      </c>
      <c r="E96" t="n">
        <v>52.72</v>
      </c>
      <c r="F96" t="n">
        <v>46.35</v>
      </c>
      <c r="G96" t="n">
        <v>25.05</v>
      </c>
      <c r="H96" t="n">
        <v>0.39</v>
      </c>
      <c r="I96" t="n">
        <v>111</v>
      </c>
      <c r="J96" t="n">
        <v>181.19</v>
      </c>
      <c r="K96" t="n">
        <v>52.44</v>
      </c>
      <c r="L96" t="n">
        <v>4</v>
      </c>
      <c r="M96" t="n">
        <v>109</v>
      </c>
      <c r="N96" t="n">
        <v>34.75</v>
      </c>
      <c r="O96" t="n">
        <v>22581.25</v>
      </c>
      <c r="P96" t="n">
        <v>608.98</v>
      </c>
      <c r="Q96" t="n">
        <v>796.7</v>
      </c>
      <c r="R96" t="n">
        <v>249</v>
      </c>
      <c r="S96" t="n">
        <v>102.58</v>
      </c>
      <c r="T96" t="n">
        <v>68667.89999999999</v>
      </c>
      <c r="U96" t="n">
        <v>0.41</v>
      </c>
      <c r="V96" t="n">
        <v>0.8100000000000001</v>
      </c>
      <c r="W96" t="n">
        <v>12.45</v>
      </c>
      <c r="X96" t="n">
        <v>4.13</v>
      </c>
      <c r="Y96" t="n">
        <v>1</v>
      </c>
      <c r="Z96" t="n">
        <v>10</v>
      </c>
    </row>
    <row r="97">
      <c r="A97" t="n">
        <v>4</v>
      </c>
      <c r="B97" t="n">
        <v>90</v>
      </c>
      <c r="C97" t="inlineStr">
        <is>
          <t xml:space="preserve">CONCLUIDO	</t>
        </is>
      </c>
      <c r="D97" t="n">
        <v>1.9631</v>
      </c>
      <c r="E97" t="n">
        <v>50.94</v>
      </c>
      <c r="F97" t="n">
        <v>45.42</v>
      </c>
      <c r="G97" t="n">
        <v>31.33</v>
      </c>
      <c r="H97" t="n">
        <v>0.49</v>
      </c>
      <c r="I97" t="n">
        <v>87</v>
      </c>
      <c r="J97" t="n">
        <v>182.69</v>
      </c>
      <c r="K97" t="n">
        <v>52.44</v>
      </c>
      <c r="L97" t="n">
        <v>5</v>
      </c>
      <c r="M97" t="n">
        <v>85</v>
      </c>
      <c r="N97" t="n">
        <v>35.25</v>
      </c>
      <c r="O97" t="n">
        <v>22766.06</v>
      </c>
      <c r="P97" t="n">
        <v>594.49</v>
      </c>
      <c r="Q97" t="n">
        <v>796.46</v>
      </c>
      <c r="R97" t="n">
        <v>218.41</v>
      </c>
      <c r="S97" t="n">
        <v>102.58</v>
      </c>
      <c r="T97" t="n">
        <v>53492.14</v>
      </c>
      <c r="U97" t="n">
        <v>0.47</v>
      </c>
      <c r="V97" t="n">
        <v>0.83</v>
      </c>
      <c r="W97" t="n">
        <v>12.41</v>
      </c>
      <c r="X97" t="n">
        <v>3.21</v>
      </c>
      <c r="Y97" t="n">
        <v>1</v>
      </c>
      <c r="Z97" t="n">
        <v>10</v>
      </c>
    </row>
    <row r="98">
      <c r="A98" t="n">
        <v>5</v>
      </c>
      <c r="B98" t="n">
        <v>90</v>
      </c>
      <c r="C98" t="inlineStr">
        <is>
          <t xml:space="preserve">CONCLUIDO	</t>
        </is>
      </c>
      <c r="D98" t="n">
        <v>2.0084</v>
      </c>
      <c r="E98" t="n">
        <v>49.79</v>
      </c>
      <c r="F98" t="n">
        <v>44.85</v>
      </c>
      <c r="G98" t="n">
        <v>37.9</v>
      </c>
      <c r="H98" t="n">
        <v>0.58</v>
      </c>
      <c r="I98" t="n">
        <v>71</v>
      </c>
      <c r="J98" t="n">
        <v>184.19</v>
      </c>
      <c r="K98" t="n">
        <v>52.44</v>
      </c>
      <c r="L98" t="n">
        <v>6</v>
      </c>
      <c r="M98" t="n">
        <v>69</v>
      </c>
      <c r="N98" t="n">
        <v>35.75</v>
      </c>
      <c r="O98" t="n">
        <v>22951.43</v>
      </c>
      <c r="P98" t="n">
        <v>584.74</v>
      </c>
      <c r="Q98" t="n">
        <v>796.59</v>
      </c>
      <c r="R98" t="n">
        <v>198.93</v>
      </c>
      <c r="S98" t="n">
        <v>102.58</v>
      </c>
      <c r="T98" t="n">
        <v>43833.07</v>
      </c>
      <c r="U98" t="n">
        <v>0.52</v>
      </c>
      <c r="V98" t="n">
        <v>0.84</v>
      </c>
      <c r="W98" t="n">
        <v>12.39</v>
      </c>
      <c r="X98" t="n">
        <v>2.63</v>
      </c>
      <c r="Y98" t="n">
        <v>1</v>
      </c>
      <c r="Z98" t="n">
        <v>10</v>
      </c>
    </row>
    <row r="99">
      <c r="A99" t="n">
        <v>6</v>
      </c>
      <c r="B99" t="n">
        <v>90</v>
      </c>
      <c r="C99" t="inlineStr">
        <is>
          <t xml:space="preserve">CONCLUIDO	</t>
        </is>
      </c>
      <c r="D99" t="n">
        <v>2.0373</v>
      </c>
      <c r="E99" t="n">
        <v>49.08</v>
      </c>
      <c r="F99" t="n">
        <v>44.49</v>
      </c>
      <c r="G99" t="n">
        <v>43.76</v>
      </c>
      <c r="H99" t="n">
        <v>0.67</v>
      </c>
      <c r="I99" t="n">
        <v>61</v>
      </c>
      <c r="J99" t="n">
        <v>185.7</v>
      </c>
      <c r="K99" t="n">
        <v>52.44</v>
      </c>
      <c r="L99" t="n">
        <v>7</v>
      </c>
      <c r="M99" t="n">
        <v>59</v>
      </c>
      <c r="N99" t="n">
        <v>36.26</v>
      </c>
      <c r="O99" t="n">
        <v>23137.49</v>
      </c>
      <c r="P99" t="n">
        <v>578.47</v>
      </c>
      <c r="Q99" t="n">
        <v>796.5</v>
      </c>
      <c r="R99" t="n">
        <v>187.43</v>
      </c>
      <c r="S99" t="n">
        <v>102.58</v>
      </c>
      <c r="T99" t="n">
        <v>38130.34</v>
      </c>
      <c r="U99" t="n">
        <v>0.55</v>
      </c>
      <c r="V99" t="n">
        <v>0.85</v>
      </c>
      <c r="W99" t="n">
        <v>12.37</v>
      </c>
      <c r="X99" t="n">
        <v>2.28</v>
      </c>
      <c r="Y99" t="n">
        <v>1</v>
      </c>
      <c r="Z99" t="n">
        <v>10</v>
      </c>
    </row>
    <row r="100">
      <c r="A100" t="n">
        <v>7</v>
      </c>
      <c r="B100" t="n">
        <v>90</v>
      </c>
      <c r="C100" t="inlineStr">
        <is>
          <t xml:space="preserve">CONCLUIDO	</t>
        </is>
      </c>
      <c r="D100" t="n">
        <v>2.0632</v>
      </c>
      <c r="E100" t="n">
        <v>48.47</v>
      </c>
      <c r="F100" t="n">
        <v>44.16</v>
      </c>
      <c r="G100" t="n">
        <v>50</v>
      </c>
      <c r="H100" t="n">
        <v>0.76</v>
      </c>
      <c r="I100" t="n">
        <v>53</v>
      </c>
      <c r="J100" t="n">
        <v>187.22</v>
      </c>
      <c r="K100" t="n">
        <v>52.44</v>
      </c>
      <c r="L100" t="n">
        <v>8</v>
      </c>
      <c r="M100" t="n">
        <v>51</v>
      </c>
      <c r="N100" t="n">
        <v>36.78</v>
      </c>
      <c r="O100" t="n">
        <v>23324.24</v>
      </c>
      <c r="P100" t="n">
        <v>571.97</v>
      </c>
      <c r="Q100" t="n">
        <v>796.48</v>
      </c>
      <c r="R100" t="n">
        <v>176.6</v>
      </c>
      <c r="S100" t="n">
        <v>102.58</v>
      </c>
      <c r="T100" t="n">
        <v>32759.41</v>
      </c>
      <c r="U100" t="n">
        <v>0.58</v>
      </c>
      <c r="V100" t="n">
        <v>0.85</v>
      </c>
      <c r="W100" t="n">
        <v>12.35</v>
      </c>
      <c r="X100" t="n">
        <v>1.95</v>
      </c>
      <c r="Y100" t="n">
        <v>1</v>
      </c>
      <c r="Z100" t="n">
        <v>10</v>
      </c>
    </row>
    <row r="101">
      <c r="A101" t="n">
        <v>8</v>
      </c>
      <c r="B101" t="n">
        <v>90</v>
      </c>
      <c r="C101" t="inlineStr">
        <is>
          <t xml:space="preserve">CONCLUIDO	</t>
        </is>
      </c>
      <c r="D101" t="n">
        <v>2.0817</v>
      </c>
      <c r="E101" t="n">
        <v>48.04</v>
      </c>
      <c r="F101" t="n">
        <v>43.95</v>
      </c>
      <c r="G101" t="n">
        <v>56.1</v>
      </c>
      <c r="H101" t="n">
        <v>0.85</v>
      </c>
      <c r="I101" t="n">
        <v>47</v>
      </c>
      <c r="J101" t="n">
        <v>188.74</v>
      </c>
      <c r="K101" t="n">
        <v>52.44</v>
      </c>
      <c r="L101" t="n">
        <v>9</v>
      </c>
      <c r="M101" t="n">
        <v>45</v>
      </c>
      <c r="N101" t="n">
        <v>37.3</v>
      </c>
      <c r="O101" t="n">
        <v>23511.69</v>
      </c>
      <c r="P101" t="n">
        <v>566.88</v>
      </c>
      <c r="Q101" t="n">
        <v>796.53</v>
      </c>
      <c r="R101" t="n">
        <v>169.18</v>
      </c>
      <c r="S101" t="n">
        <v>102.58</v>
      </c>
      <c r="T101" t="n">
        <v>29078.11</v>
      </c>
      <c r="U101" t="n">
        <v>0.61</v>
      </c>
      <c r="V101" t="n">
        <v>0.86</v>
      </c>
      <c r="W101" t="n">
        <v>12.35</v>
      </c>
      <c r="X101" t="n">
        <v>1.73</v>
      </c>
      <c r="Y101" t="n">
        <v>1</v>
      </c>
      <c r="Z101" t="n">
        <v>10</v>
      </c>
    </row>
    <row r="102">
      <c r="A102" t="n">
        <v>9</v>
      </c>
      <c r="B102" t="n">
        <v>90</v>
      </c>
      <c r="C102" t="inlineStr">
        <is>
          <t xml:space="preserve">CONCLUIDO	</t>
        </is>
      </c>
      <c r="D102" t="n">
        <v>2.0978</v>
      </c>
      <c r="E102" t="n">
        <v>47.67</v>
      </c>
      <c r="F102" t="n">
        <v>43.76</v>
      </c>
      <c r="G102" t="n">
        <v>62.51</v>
      </c>
      <c r="H102" t="n">
        <v>0.93</v>
      </c>
      <c r="I102" t="n">
        <v>42</v>
      </c>
      <c r="J102" t="n">
        <v>190.26</v>
      </c>
      <c r="K102" t="n">
        <v>52.44</v>
      </c>
      <c r="L102" t="n">
        <v>10</v>
      </c>
      <c r="M102" t="n">
        <v>40</v>
      </c>
      <c r="N102" t="n">
        <v>37.82</v>
      </c>
      <c r="O102" t="n">
        <v>23699.85</v>
      </c>
      <c r="P102" t="n">
        <v>562.67</v>
      </c>
      <c r="Q102" t="n">
        <v>796.45</v>
      </c>
      <c r="R102" t="n">
        <v>162.58</v>
      </c>
      <c r="S102" t="n">
        <v>102.58</v>
      </c>
      <c r="T102" t="n">
        <v>25802.66</v>
      </c>
      <c r="U102" t="n">
        <v>0.63</v>
      </c>
      <c r="V102" t="n">
        <v>0.86</v>
      </c>
      <c r="W102" t="n">
        <v>12.35</v>
      </c>
      <c r="X102" t="n">
        <v>1.54</v>
      </c>
      <c r="Y102" t="n">
        <v>1</v>
      </c>
      <c r="Z102" t="n">
        <v>10</v>
      </c>
    </row>
    <row r="103">
      <c r="A103" t="n">
        <v>10</v>
      </c>
      <c r="B103" t="n">
        <v>90</v>
      </c>
      <c r="C103" t="inlineStr">
        <is>
          <t xml:space="preserve">CONCLUIDO	</t>
        </is>
      </c>
      <c r="D103" t="n">
        <v>2.1114</v>
      </c>
      <c r="E103" t="n">
        <v>47.36</v>
      </c>
      <c r="F103" t="n">
        <v>43.59</v>
      </c>
      <c r="G103" t="n">
        <v>68.83</v>
      </c>
      <c r="H103" t="n">
        <v>1.02</v>
      </c>
      <c r="I103" t="n">
        <v>38</v>
      </c>
      <c r="J103" t="n">
        <v>191.79</v>
      </c>
      <c r="K103" t="n">
        <v>52.44</v>
      </c>
      <c r="L103" t="n">
        <v>11</v>
      </c>
      <c r="M103" t="n">
        <v>36</v>
      </c>
      <c r="N103" t="n">
        <v>38.35</v>
      </c>
      <c r="O103" t="n">
        <v>23888.73</v>
      </c>
      <c r="P103" t="n">
        <v>558.33</v>
      </c>
      <c r="Q103" t="n">
        <v>796.41</v>
      </c>
      <c r="R103" t="n">
        <v>157.44</v>
      </c>
      <c r="S103" t="n">
        <v>102.58</v>
      </c>
      <c r="T103" t="n">
        <v>23250.84</v>
      </c>
      <c r="U103" t="n">
        <v>0.65</v>
      </c>
      <c r="V103" t="n">
        <v>0.86</v>
      </c>
      <c r="W103" t="n">
        <v>12.33</v>
      </c>
      <c r="X103" t="n">
        <v>1.38</v>
      </c>
      <c r="Y103" t="n">
        <v>1</v>
      </c>
      <c r="Z103" t="n">
        <v>10</v>
      </c>
    </row>
    <row r="104">
      <c r="A104" t="n">
        <v>11</v>
      </c>
      <c r="B104" t="n">
        <v>90</v>
      </c>
      <c r="C104" t="inlineStr">
        <is>
          <t xml:space="preserve">CONCLUIDO	</t>
        </is>
      </c>
      <c r="D104" t="n">
        <v>2.1216</v>
      </c>
      <c r="E104" t="n">
        <v>47.13</v>
      </c>
      <c r="F104" t="n">
        <v>43.47</v>
      </c>
      <c r="G104" t="n">
        <v>74.52</v>
      </c>
      <c r="H104" t="n">
        <v>1.1</v>
      </c>
      <c r="I104" t="n">
        <v>35</v>
      </c>
      <c r="J104" t="n">
        <v>193.33</v>
      </c>
      <c r="K104" t="n">
        <v>52.44</v>
      </c>
      <c r="L104" t="n">
        <v>12</v>
      </c>
      <c r="M104" t="n">
        <v>33</v>
      </c>
      <c r="N104" t="n">
        <v>38.89</v>
      </c>
      <c r="O104" t="n">
        <v>24078.33</v>
      </c>
      <c r="P104" t="n">
        <v>554.85</v>
      </c>
      <c r="Q104" t="n">
        <v>796.4299999999999</v>
      </c>
      <c r="R104" t="n">
        <v>153.3</v>
      </c>
      <c r="S104" t="n">
        <v>102.58</v>
      </c>
      <c r="T104" t="n">
        <v>21198.97</v>
      </c>
      <c r="U104" t="n">
        <v>0.67</v>
      </c>
      <c r="V104" t="n">
        <v>0.87</v>
      </c>
      <c r="W104" t="n">
        <v>12.32</v>
      </c>
      <c r="X104" t="n">
        <v>1.25</v>
      </c>
      <c r="Y104" t="n">
        <v>1</v>
      </c>
      <c r="Z104" t="n">
        <v>10</v>
      </c>
    </row>
    <row r="105">
      <c r="A105" t="n">
        <v>12</v>
      </c>
      <c r="B105" t="n">
        <v>90</v>
      </c>
      <c r="C105" t="inlineStr">
        <is>
          <t xml:space="preserve">CONCLUIDO	</t>
        </is>
      </c>
      <c r="D105" t="n">
        <v>2.1313</v>
      </c>
      <c r="E105" t="n">
        <v>46.92</v>
      </c>
      <c r="F105" t="n">
        <v>43.36</v>
      </c>
      <c r="G105" t="n">
        <v>81.3</v>
      </c>
      <c r="H105" t="n">
        <v>1.18</v>
      </c>
      <c r="I105" t="n">
        <v>32</v>
      </c>
      <c r="J105" t="n">
        <v>194.88</v>
      </c>
      <c r="K105" t="n">
        <v>52.44</v>
      </c>
      <c r="L105" t="n">
        <v>13</v>
      </c>
      <c r="M105" t="n">
        <v>30</v>
      </c>
      <c r="N105" t="n">
        <v>39.43</v>
      </c>
      <c r="O105" t="n">
        <v>24268.67</v>
      </c>
      <c r="P105" t="n">
        <v>551.5700000000001</v>
      </c>
      <c r="Q105" t="n">
        <v>796.4400000000001</v>
      </c>
      <c r="R105" t="n">
        <v>149.61</v>
      </c>
      <c r="S105" t="n">
        <v>102.58</v>
      </c>
      <c r="T105" t="n">
        <v>19366.92</v>
      </c>
      <c r="U105" t="n">
        <v>0.6899999999999999</v>
      </c>
      <c r="V105" t="n">
        <v>0.87</v>
      </c>
      <c r="W105" t="n">
        <v>12.32</v>
      </c>
      <c r="X105" t="n">
        <v>1.15</v>
      </c>
      <c r="Y105" t="n">
        <v>1</v>
      </c>
      <c r="Z105" t="n">
        <v>10</v>
      </c>
    </row>
    <row r="106">
      <c r="A106" t="n">
        <v>13</v>
      </c>
      <c r="B106" t="n">
        <v>90</v>
      </c>
      <c r="C106" t="inlineStr">
        <is>
          <t xml:space="preserve">CONCLUIDO	</t>
        </is>
      </c>
      <c r="D106" t="n">
        <v>2.1407</v>
      </c>
      <c r="E106" t="n">
        <v>46.71</v>
      </c>
      <c r="F106" t="n">
        <v>43.26</v>
      </c>
      <c r="G106" t="n">
        <v>89.51000000000001</v>
      </c>
      <c r="H106" t="n">
        <v>1.27</v>
      </c>
      <c r="I106" t="n">
        <v>29</v>
      </c>
      <c r="J106" t="n">
        <v>196.42</v>
      </c>
      <c r="K106" t="n">
        <v>52.44</v>
      </c>
      <c r="L106" t="n">
        <v>14</v>
      </c>
      <c r="M106" t="n">
        <v>27</v>
      </c>
      <c r="N106" t="n">
        <v>39.98</v>
      </c>
      <c r="O106" t="n">
        <v>24459.75</v>
      </c>
      <c r="P106" t="n">
        <v>547.76</v>
      </c>
      <c r="Q106" t="n">
        <v>796.35</v>
      </c>
      <c r="R106" t="n">
        <v>146.2</v>
      </c>
      <c r="S106" t="n">
        <v>102.58</v>
      </c>
      <c r="T106" t="n">
        <v>17674.98</v>
      </c>
      <c r="U106" t="n">
        <v>0.7</v>
      </c>
      <c r="V106" t="n">
        <v>0.87</v>
      </c>
      <c r="W106" t="n">
        <v>12.32</v>
      </c>
      <c r="X106" t="n">
        <v>1.05</v>
      </c>
      <c r="Y106" t="n">
        <v>1</v>
      </c>
      <c r="Z106" t="n">
        <v>10</v>
      </c>
    </row>
    <row r="107">
      <c r="A107" t="n">
        <v>14</v>
      </c>
      <c r="B107" t="n">
        <v>90</v>
      </c>
      <c r="C107" t="inlineStr">
        <is>
          <t xml:space="preserve">CONCLUIDO	</t>
        </is>
      </c>
      <c r="D107" t="n">
        <v>2.1489</v>
      </c>
      <c r="E107" t="n">
        <v>46.54</v>
      </c>
      <c r="F107" t="n">
        <v>43.15</v>
      </c>
      <c r="G107" t="n">
        <v>95.90000000000001</v>
      </c>
      <c r="H107" t="n">
        <v>1.35</v>
      </c>
      <c r="I107" t="n">
        <v>27</v>
      </c>
      <c r="J107" t="n">
        <v>197.98</v>
      </c>
      <c r="K107" t="n">
        <v>52.44</v>
      </c>
      <c r="L107" t="n">
        <v>15</v>
      </c>
      <c r="M107" t="n">
        <v>25</v>
      </c>
      <c r="N107" t="n">
        <v>40.54</v>
      </c>
      <c r="O107" t="n">
        <v>24651.58</v>
      </c>
      <c r="P107" t="n">
        <v>544.34</v>
      </c>
      <c r="Q107" t="n">
        <v>796.37</v>
      </c>
      <c r="R107" t="n">
        <v>142.94</v>
      </c>
      <c r="S107" t="n">
        <v>102.58</v>
      </c>
      <c r="T107" t="n">
        <v>16057.47</v>
      </c>
      <c r="U107" t="n">
        <v>0.72</v>
      </c>
      <c r="V107" t="n">
        <v>0.87</v>
      </c>
      <c r="W107" t="n">
        <v>12.31</v>
      </c>
      <c r="X107" t="n">
        <v>0.9399999999999999</v>
      </c>
      <c r="Y107" t="n">
        <v>1</v>
      </c>
      <c r="Z107" t="n">
        <v>10</v>
      </c>
    </row>
    <row r="108">
      <c r="A108" t="n">
        <v>15</v>
      </c>
      <c r="B108" t="n">
        <v>90</v>
      </c>
      <c r="C108" t="inlineStr">
        <is>
          <t xml:space="preserve">CONCLUIDO	</t>
        </is>
      </c>
      <c r="D108" t="n">
        <v>2.1509</v>
      </c>
      <c r="E108" t="n">
        <v>46.49</v>
      </c>
      <c r="F108" t="n">
        <v>43.15</v>
      </c>
      <c r="G108" t="n">
        <v>99.56999999999999</v>
      </c>
      <c r="H108" t="n">
        <v>1.42</v>
      </c>
      <c r="I108" t="n">
        <v>26</v>
      </c>
      <c r="J108" t="n">
        <v>199.54</v>
      </c>
      <c r="K108" t="n">
        <v>52.44</v>
      </c>
      <c r="L108" t="n">
        <v>16</v>
      </c>
      <c r="M108" t="n">
        <v>24</v>
      </c>
      <c r="N108" t="n">
        <v>41.1</v>
      </c>
      <c r="O108" t="n">
        <v>24844.17</v>
      </c>
      <c r="P108" t="n">
        <v>543.4400000000001</v>
      </c>
      <c r="Q108" t="n">
        <v>796.41</v>
      </c>
      <c r="R108" t="n">
        <v>142.41</v>
      </c>
      <c r="S108" t="n">
        <v>102.58</v>
      </c>
      <c r="T108" t="n">
        <v>15797.76</v>
      </c>
      <c r="U108" t="n">
        <v>0.72</v>
      </c>
      <c r="V108" t="n">
        <v>0.87</v>
      </c>
      <c r="W108" t="n">
        <v>12.32</v>
      </c>
      <c r="X108" t="n">
        <v>0.93</v>
      </c>
      <c r="Y108" t="n">
        <v>1</v>
      </c>
      <c r="Z108" t="n">
        <v>10</v>
      </c>
    </row>
    <row r="109">
      <c r="A109" t="n">
        <v>16</v>
      </c>
      <c r="B109" t="n">
        <v>90</v>
      </c>
      <c r="C109" t="inlineStr">
        <is>
          <t xml:space="preserve">CONCLUIDO	</t>
        </is>
      </c>
      <c r="D109" t="n">
        <v>2.1575</v>
      </c>
      <c r="E109" t="n">
        <v>46.35</v>
      </c>
      <c r="F109" t="n">
        <v>43.08</v>
      </c>
      <c r="G109" t="n">
        <v>107.69</v>
      </c>
      <c r="H109" t="n">
        <v>1.5</v>
      </c>
      <c r="I109" t="n">
        <v>24</v>
      </c>
      <c r="J109" t="n">
        <v>201.11</v>
      </c>
      <c r="K109" t="n">
        <v>52.44</v>
      </c>
      <c r="L109" t="n">
        <v>17</v>
      </c>
      <c r="M109" t="n">
        <v>22</v>
      </c>
      <c r="N109" t="n">
        <v>41.67</v>
      </c>
      <c r="O109" t="n">
        <v>25037.53</v>
      </c>
      <c r="P109" t="n">
        <v>540.1900000000001</v>
      </c>
      <c r="Q109" t="n">
        <v>796.39</v>
      </c>
      <c r="R109" t="n">
        <v>140.1</v>
      </c>
      <c r="S109" t="n">
        <v>102.58</v>
      </c>
      <c r="T109" t="n">
        <v>14653.36</v>
      </c>
      <c r="U109" t="n">
        <v>0.73</v>
      </c>
      <c r="V109" t="n">
        <v>0.87</v>
      </c>
      <c r="W109" t="n">
        <v>12.31</v>
      </c>
      <c r="X109" t="n">
        <v>0.86</v>
      </c>
      <c r="Y109" t="n">
        <v>1</v>
      </c>
      <c r="Z109" t="n">
        <v>10</v>
      </c>
    </row>
    <row r="110">
      <c r="A110" t="n">
        <v>17</v>
      </c>
      <c r="B110" t="n">
        <v>90</v>
      </c>
      <c r="C110" t="inlineStr">
        <is>
          <t xml:space="preserve">CONCLUIDO	</t>
        </is>
      </c>
      <c r="D110" t="n">
        <v>2.1611</v>
      </c>
      <c r="E110" t="n">
        <v>46.27</v>
      </c>
      <c r="F110" t="n">
        <v>43.03</v>
      </c>
      <c r="G110" t="n">
        <v>112.26</v>
      </c>
      <c r="H110" t="n">
        <v>1.58</v>
      </c>
      <c r="I110" t="n">
        <v>23</v>
      </c>
      <c r="J110" t="n">
        <v>202.68</v>
      </c>
      <c r="K110" t="n">
        <v>52.44</v>
      </c>
      <c r="L110" t="n">
        <v>18</v>
      </c>
      <c r="M110" t="n">
        <v>21</v>
      </c>
      <c r="N110" t="n">
        <v>42.24</v>
      </c>
      <c r="O110" t="n">
        <v>25231.66</v>
      </c>
      <c r="P110" t="n">
        <v>537.85</v>
      </c>
      <c r="Q110" t="n">
        <v>796.39</v>
      </c>
      <c r="R110" t="n">
        <v>138.76</v>
      </c>
      <c r="S110" t="n">
        <v>102.58</v>
      </c>
      <c r="T110" t="n">
        <v>13986.12</v>
      </c>
      <c r="U110" t="n">
        <v>0.74</v>
      </c>
      <c r="V110" t="n">
        <v>0.87</v>
      </c>
      <c r="W110" t="n">
        <v>12.31</v>
      </c>
      <c r="X110" t="n">
        <v>0.82</v>
      </c>
      <c r="Y110" t="n">
        <v>1</v>
      </c>
      <c r="Z110" t="n">
        <v>10</v>
      </c>
    </row>
    <row r="111">
      <c r="A111" t="n">
        <v>18</v>
      </c>
      <c r="B111" t="n">
        <v>90</v>
      </c>
      <c r="C111" t="inlineStr">
        <is>
          <t xml:space="preserve">CONCLUIDO	</t>
        </is>
      </c>
      <c r="D111" t="n">
        <v>2.1644</v>
      </c>
      <c r="E111" t="n">
        <v>46.2</v>
      </c>
      <c r="F111" t="n">
        <v>43</v>
      </c>
      <c r="G111" t="n">
        <v>117.27</v>
      </c>
      <c r="H111" t="n">
        <v>1.65</v>
      </c>
      <c r="I111" t="n">
        <v>22</v>
      </c>
      <c r="J111" t="n">
        <v>204.26</v>
      </c>
      <c r="K111" t="n">
        <v>52.44</v>
      </c>
      <c r="L111" t="n">
        <v>19</v>
      </c>
      <c r="M111" t="n">
        <v>20</v>
      </c>
      <c r="N111" t="n">
        <v>42.82</v>
      </c>
      <c r="O111" t="n">
        <v>25426.72</v>
      </c>
      <c r="P111" t="n">
        <v>534.13</v>
      </c>
      <c r="Q111" t="n">
        <v>796.35</v>
      </c>
      <c r="R111" t="n">
        <v>137.69</v>
      </c>
      <c r="S111" t="n">
        <v>102.58</v>
      </c>
      <c r="T111" t="n">
        <v>13455.03</v>
      </c>
      <c r="U111" t="n">
        <v>0.75</v>
      </c>
      <c r="V111" t="n">
        <v>0.87</v>
      </c>
      <c r="W111" t="n">
        <v>12.31</v>
      </c>
      <c r="X111" t="n">
        <v>0.79</v>
      </c>
      <c r="Y111" t="n">
        <v>1</v>
      </c>
      <c r="Z111" t="n">
        <v>10</v>
      </c>
    </row>
    <row r="112">
      <c r="A112" t="n">
        <v>19</v>
      </c>
      <c r="B112" t="n">
        <v>90</v>
      </c>
      <c r="C112" t="inlineStr">
        <is>
          <t xml:space="preserve">CONCLUIDO	</t>
        </is>
      </c>
      <c r="D112" t="n">
        <v>2.1676</v>
      </c>
      <c r="E112" t="n">
        <v>46.13</v>
      </c>
      <c r="F112" t="n">
        <v>42.97</v>
      </c>
      <c r="G112" t="n">
        <v>122.76</v>
      </c>
      <c r="H112" t="n">
        <v>1.73</v>
      </c>
      <c r="I112" t="n">
        <v>21</v>
      </c>
      <c r="J112" t="n">
        <v>205.85</v>
      </c>
      <c r="K112" t="n">
        <v>52.44</v>
      </c>
      <c r="L112" t="n">
        <v>20</v>
      </c>
      <c r="M112" t="n">
        <v>19</v>
      </c>
      <c r="N112" t="n">
        <v>43.41</v>
      </c>
      <c r="O112" t="n">
        <v>25622.45</v>
      </c>
      <c r="P112" t="n">
        <v>531.87</v>
      </c>
      <c r="Q112" t="n">
        <v>796.39</v>
      </c>
      <c r="R112" t="n">
        <v>136.31</v>
      </c>
      <c r="S112" t="n">
        <v>102.58</v>
      </c>
      <c r="T112" t="n">
        <v>12770.6</v>
      </c>
      <c r="U112" t="n">
        <v>0.75</v>
      </c>
      <c r="V112" t="n">
        <v>0.88</v>
      </c>
      <c r="W112" t="n">
        <v>12.31</v>
      </c>
      <c r="X112" t="n">
        <v>0.75</v>
      </c>
      <c r="Y112" t="n">
        <v>1</v>
      </c>
      <c r="Z112" t="n">
        <v>10</v>
      </c>
    </row>
    <row r="113">
      <c r="A113" t="n">
        <v>20</v>
      </c>
      <c r="B113" t="n">
        <v>90</v>
      </c>
      <c r="C113" t="inlineStr">
        <is>
          <t xml:space="preserve">CONCLUIDO	</t>
        </is>
      </c>
      <c r="D113" t="n">
        <v>2.1711</v>
      </c>
      <c r="E113" t="n">
        <v>46.06</v>
      </c>
      <c r="F113" t="n">
        <v>42.93</v>
      </c>
      <c r="G113" t="n">
        <v>128.78</v>
      </c>
      <c r="H113" t="n">
        <v>1.8</v>
      </c>
      <c r="I113" t="n">
        <v>20</v>
      </c>
      <c r="J113" t="n">
        <v>207.45</v>
      </c>
      <c r="K113" t="n">
        <v>52.44</v>
      </c>
      <c r="L113" t="n">
        <v>21</v>
      </c>
      <c r="M113" t="n">
        <v>18</v>
      </c>
      <c r="N113" t="n">
        <v>44</v>
      </c>
      <c r="O113" t="n">
        <v>25818.99</v>
      </c>
      <c r="P113" t="n">
        <v>530.64</v>
      </c>
      <c r="Q113" t="n">
        <v>796.35</v>
      </c>
      <c r="R113" t="n">
        <v>135.37</v>
      </c>
      <c r="S113" t="n">
        <v>102.58</v>
      </c>
      <c r="T113" t="n">
        <v>12305.16</v>
      </c>
      <c r="U113" t="n">
        <v>0.76</v>
      </c>
      <c r="V113" t="n">
        <v>0.88</v>
      </c>
      <c r="W113" t="n">
        <v>12.3</v>
      </c>
      <c r="X113" t="n">
        <v>0.71</v>
      </c>
      <c r="Y113" t="n">
        <v>1</v>
      </c>
      <c r="Z113" t="n">
        <v>10</v>
      </c>
    </row>
    <row r="114">
      <c r="A114" t="n">
        <v>21</v>
      </c>
      <c r="B114" t="n">
        <v>90</v>
      </c>
      <c r="C114" t="inlineStr">
        <is>
          <t xml:space="preserve">CONCLUIDO	</t>
        </is>
      </c>
      <c r="D114" t="n">
        <v>2.1744</v>
      </c>
      <c r="E114" t="n">
        <v>45.99</v>
      </c>
      <c r="F114" t="n">
        <v>42.89</v>
      </c>
      <c r="G114" t="n">
        <v>135.45</v>
      </c>
      <c r="H114" t="n">
        <v>1.87</v>
      </c>
      <c r="I114" t="n">
        <v>19</v>
      </c>
      <c r="J114" t="n">
        <v>209.05</v>
      </c>
      <c r="K114" t="n">
        <v>52.44</v>
      </c>
      <c r="L114" t="n">
        <v>22</v>
      </c>
      <c r="M114" t="n">
        <v>17</v>
      </c>
      <c r="N114" t="n">
        <v>44.6</v>
      </c>
      <c r="O114" t="n">
        <v>26016.35</v>
      </c>
      <c r="P114" t="n">
        <v>527.14</v>
      </c>
      <c r="Q114" t="n">
        <v>796.36</v>
      </c>
      <c r="R114" t="n">
        <v>134.07</v>
      </c>
      <c r="S114" t="n">
        <v>102.58</v>
      </c>
      <c r="T114" t="n">
        <v>11661.21</v>
      </c>
      <c r="U114" t="n">
        <v>0.77</v>
      </c>
      <c r="V114" t="n">
        <v>0.88</v>
      </c>
      <c r="W114" t="n">
        <v>12.3</v>
      </c>
      <c r="X114" t="n">
        <v>0.68</v>
      </c>
      <c r="Y114" t="n">
        <v>1</v>
      </c>
      <c r="Z114" t="n">
        <v>10</v>
      </c>
    </row>
    <row r="115">
      <c r="A115" t="n">
        <v>22</v>
      </c>
      <c r="B115" t="n">
        <v>90</v>
      </c>
      <c r="C115" t="inlineStr">
        <is>
          <t xml:space="preserve">CONCLUIDO	</t>
        </is>
      </c>
      <c r="D115" t="n">
        <v>2.1783</v>
      </c>
      <c r="E115" t="n">
        <v>45.91</v>
      </c>
      <c r="F115" t="n">
        <v>42.85</v>
      </c>
      <c r="G115" t="n">
        <v>142.83</v>
      </c>
      <c r="H115" t="n">
        <v>1.94</v>
      </c>
      <c r="I115" t="n">
        <v>18</v>
      </c>
      <c r="J115" t="n">
        <v>210.65</v>
      </c>
      <c r="K115" t="n">
        <v>52.44</v>
      </c>
      <c r="L115" t="n">
        <v>23</v>
      </c>
      <c r="M115" t="n">
        <v>16</v>
      </c>
      <c r="N115" t="n">
        <v>45.21</v>
      </c>
      <c r="O115" t="n">
        <v>26214.54</v>
      </c>
      <c r="P115" t="n">
        <v>526.72</v>
      </c>
      <c r="Q115" t="n">
        <v>796.37</v>
      </c>
      <c r="R115" t="n">
        <v>132.41</v>
      </c>
      <c r="S115" t="n">
        <v>102.58</v>
      </c>
      <c r="T115" t="n">
        <v>10836.08</v>
      </c>
      <c r="U115" t="n">
        <v>0.77</v>
      </c>
      <c r="V115" t="n">
        <v>0.88</v>
      </c>
      <c r="W115" t="n">
        <v>12.3</v>
      </c>
      <c r="X115" t="n">
        <v>0.63</v>
      </c>
      <c r="Y115" t="n">
        <v>1</v>
      </c>
      <c r="Z115" t="n">
        <v>10</v>
      </c>
    </row>
    <row r="116">
      <c r="A116" t="n">
        <v>23</v>
      </c>
      <c r="B116" t="n">
        <v>90</v>
      </c>
      <c r="C116" t="inlineStr">
        <is>
          <t xml:space="preserve">CONCLUIDO	</t>
        </is>
      </c>
      <c r="D116" t="n">
        <v>2.1816</v>
      </c>
      <c r="E116" t="n">
        <v>45.84</v>
      </c>
      <c r="F116" t="n">
        <v>42.81</v>
      </c>
      <c r="G116" t="n">
        <v>151.11</v>
      </c>
      <c r="H116" t="n">
        <v>2.01</v>
      </c>
      <c r="I116" t="n">
        <v>17</v>
      </c>
      <c r="J116" t="n">
        <v>212.27</v>
      </c>
      <c r="K116" t="n">
        <v>52.44</v>
      </c>
      <c r="L116" t="n">
        <v>24</v>
      </c>
      <c r="M116" t="n">
        <v>15</v>
      </c>
      <c r="N116" t="n">
        <v>45.82</v>
      </c>
      <c r="O116" t="n">
        <v>26413.56</v>
      </c>
      <c r="P116" t="n">
        <v>523.3099999999999</v>
      </c>
      <c r="Q116" t="n">
        <v>796.38</v>
      </c>
      <c r="R116" t="n">
        <v>131.33</v>
      </c>
      <c r="S116" t="n">
        <v>102.58</v>
      </c>
      <c r="T116" t="n">
        <v>10303.63</v>
      </c>
      <c r="U116" t="n">
        <v>0.78</v>
      </c>
      <c r="V116" t="n">
        <v>0.88</v>
      </c>
      <c r="W116" t="n">
        <v>12.3</v>
      </c>
      <c r="X116" t="n">
        <v>0.6</v>
      </c>
      <c r="Y116" t="n">
        <v>1</v>
      </c>
      <c r="Z116" t="n">
        <v>10</v>
      </c>
    </row>
    <row r="117">
      <c r="A117" t="n">
        <v>24</v>
      </c>
      <c r="B117" t="n">
        <v>90</v>
      </c>
      <c r="C117" t="inlineStr">
        <is>
          <t xml:space="preserve">CONCLUIDO	</t>
        </is>
      </c>
      <c r="D117" t="n">
        <v>2.1854</v>
      </c>
      <c r="E117" t="n">
        <v>45.76</v>
      </c>
      <c r="F117" t="n">
        <v>42.77</v>
      </c>
      <c r="G117" t="n">
        <v>160.38</v>
      </c>
      <c r="H117" t="n">
        <v>2.08</v>
      </c>
      <c r="I117" t="n">
        <v>16</v>
      </c>
      <c r="J117" t="n">
        <v>213.89</v>
      </c>
      <c r="K117" t="n">
        <v>52.44</v>
      </c>
      <c r="L117" t="n">
        <v>25</v>
      </c>
      <c r="M117" t="n">
        <v>14</v>
      </c>
      <c r="N117" t="n">
        <v>46.44</v>
      </c>
      <c r="O117" t="n">
        <v>26613.43</v>
      </c>
      <c r="P117" t="n">
        <v>519.4400000000001</v>
      </c>
      <c r="Q117" t="n">
        <v>796.36</v>
      </c>
      <c r="R117" t="n">
        <v>129.81</v>
      </c>
      <c r="S117" t="n">
        <v>102.58</v>
      </c>
      <c r="T117" t="n">
        <v>9545.799999999999</v>
      </c>
      <c r="U117" t="n">
        <v>0.79</v>
      </c>
      <c r="V117" t="n">
        <v>0.88</v>
      </c>
      <c r="W117" t="n">
        <v>12.3</v>
      </c>
      <c r="X117" t="n">
        <v>0.5600000000000001</v>
      </c>
      <c r="Y117" t="n">
        <v>1</v>
      </c>
      <c r="Z117" t="n">
        <v>10</v>
      </c>
    </row>
    <row r="118">
      <c r="A118" t="n">
        <v>25</v>
      </c>
      <c r="B118" t="n">
        <v>90</v>
      </c>
      <c r="C118" t="inlineStr">
        <is>
          <t xml:space="preserve">CONCLUIDO	</t>
        </is>
      </c>
      <c r="D118" t="n">
        <v>2.1851</v>
      </c>
      <c r="E118" t="n">
        <v>45.76</v>
      </c>
      <c r="F118" t="n">
        <v>42.78</v>
      </c>
      <c r="G118" t="n">
        <v>160.41</v>
      </c>
      <c r="H118" t="n">
        <v>2.14</v>
      </c>
      <c r="I118" t="n">
        <v>16</v>
      </c>
      <c r="J118" t="n">
        <v>215.51</v>
      </c>
      <c r="K118" t="n">
        <v>52.44</v>
      </c>
      <c r="L118" t="n">
        <v>26</v>
      </c>
      <c r="M118" t="n">
        <v>14</v>
      </c>
      <c r="N118" t="n">
        <v>47.07</v>
      </c>
      <c r="O118" t="n">
        <v>26814.17</v>
      </c>
      <c r="P118" t="n">
        <v>518.58</v>
      </c>
      <c r="Q118" t="n">
        <v>796.3200000000001</v>
      </c>
      <c r="R118" t="n">
        <v>130.23</v>
      </c>
      <c r="S118" t="n">
        <v>102.58</v>
      </c>
      <c r="T118" t="n">
        <v>9757.02</v>
      </c>
      <c r="U118" t="n">
        <v>0.79</v>
      </c>
      <c r="V118" t="n">
        <v>0.88</v>
      </c>
      <c r="W118" t="n">
        <v>12.3</v>
      </c>
      <c r="X118" t="n">
        <v>0.5600000000000001</v>
      </c>
      <c r="Y118" t="n">
        <v>1</v>
      </c>
      <c r="Z118" t="n">
        <v>10</v>
      </c>
    </row>
    <row r="119">
      <c r="A119" t="n">
        <v>26</v>
      </c>
      <c r="B119" t="n">
        <v>90</v>
      </c>
      <c r="C119" t="inlineStr">
        <is>
          <t xml:space="preserve">CONCLUIDO	</t>
        </is>
      </c>
      <c r="D119" t="n">
        <v>2.1887</v>
      </c>
      <c r="E119" t="n">
        <v>45.69</v>
      </c>
      <c r="F119" t="n">
        <v>42.74</v>
      </c>
      <c r="G119" t="n">
        <v>170.94</v>
      </c>
      <c r="H119" t="n">
        <v>2.21</v>
      </c>
      <c r="I119" t="n">
        <v>15</v>
      </c>
      <c r="J119" t="n">
        <v>217.15</v>
      </c>
      <c r="K119" t="n">
        <v>52.44</v>
      </c>
      <c r="L119" t="n">
        <v>27</v>
      </c>
      <c r="M119" t="n">
        <v>13</v>
      </c>
      <c r="N119" t="n">
        <v>47.71</v>
      </c>
      <c r="O119" t="n">
        <v>27015.77</v>
      </c>
      <c r="P119" t="n">
        <v>516.97</v>
      </c>
      <c r="Q119" t="n">
        <v>796.33</v>
      </c>
      <c r="R119" t="n">
        <v>128.99</v>
      </c>
      <c r="S119" t="n">
        <v>102.58</v>
      </c>
      <c r="T119" t="n">
        <v>9143.5</v>
      </c>
      <c r="U119" t="n">
        <v>0.8</v>
      </c>
      <c r="V119" t="n">
        <v>0.88</v>
      </c>
      <c r="W119" t="n">
        <v>12.29</v>
      </c>
      <c r="X119" t="n">
        <v>0.52</v>
      </c>
      <c r="Y119" t="n">
        <v>1</v>
      </c>
      <c r="Z119" t="n">
        <v>10</v>
      </c>
    </row>
    <row r="120">
      <c r="A120" t="n">
        <v>27</v>
      </c>
      <c r="B120" t="n">
        <v>90</v>
      </c>
      <c r="C120" t="inlineStr">
        <is>
          <t xml:space="preserve">CONCLUIDO	</t>
        </is>
      </c>
      <c r="D120" t="n">
        <v>2.1892</v>
      </c>
      <c r="E120" t="n">
        <v>45.68</v>
      </c>
      <c r="F120" t="n">
        <v>42.72</v>
      </c>
      <c r="G120" t="n">
        <v>170.9</v>
      </c>
      <c r="H120" t="n">
        <v>2.27</v>
      </c>
      <c r="I120" t="n">
        <v>15</v>
      </c>
      <c r="J120" t="n">
        <v>218.79</v>
      </c>
      <c r="K120" t="n">
        <v>52.44</v>
      </c>
      <c r="L120" t="n">
        <v>28</v>
      </c>
      <c r="M120" t="n">
        <v>13</v>
      </c>
      <c r="N120" t="n">
        <v>48.35</v>
      </c>
      <c r="O120" t="n">
        <v>27218.26</v>
      </c>
      <c r="P120" t="n">
        <v>513.15</v>
      </c>
      <c r="Q120" t="n">
        <v>796.38</v>
      </c>
      <c r="R120" t="n">
        <v>128.53</v>
      </c>
      <c r="S120" t="n">
        <v>102.58</v>
      </c>
      <c r="T120" t="n">
        <v>8912.559999999999</v>
      </c>
      <c r="U120" t="n">
        <v>0.8</v>
      </c>
      <c r="V120" t="n">
        <v>0.88</v>
      </c>
      <c r="W120" t="n">
        <v>12.29</v>
      </c>
      <c r="X120" t="n">
        <v>0.51</v>
      </c>
      <c r="Y120" t="n">
        <v>1</v>
      </c>
      <c r="Z120" t="n">
        <v>10</v>
      </c>
    </row>
    <row r="121">
      <c r="A121" t="n">
        <v>28</v>
      </c>
      <c r="B121" t="n">
        <v>90</v>
      </c>
      <c r="C121" t="inlineStr">
        <is>
          <t xml:space="preserve">CONCLUIDO	</t>
        </is>
      </c>
      <c r="D121" t="n">
        <v>2.1924</v>
      </c>
      <c r="E121" t="n">
        <v>45.61</v>
      </c>
      <c r="F121" t="n">
        <v>42.69</v>
      </c>
      <c r="G121" t="n">
        <v>182.97</v>
      </c>
      <c r="H121" t="n">
        <v>2.34</v>
      </c>
      <c r="I121" t="n">
        <v>14</v>
      </c>
      <c r="J121" t="n">
        <v>220.44</v>
      </c>
      <c r="K121" t="n">
        <v>52.44</v>
      </c>
      <c r="L121" t="n">
        <v>29</v>
      </c>
      <c r="M121" t="n">
        <v>12</v>
      </c>
      <c r="N121" t="n">
        <v>49</v>
      </c>
      <c r="O121" t="n">
        <v>27421.64</v>
      </c>
      <c r="P121" t="n">
        <v>513.5700000000001</v>
      </c>
      <c r="Q121" t="n">
        <v>796.34</v>
      </c>
      <c r="R121" t="n">
        <v>127.34</v>
      </c>
      <c r="S121" t="n">
        <v>102.58</v>
      </c>
      <c r="T121" t="n">
        <v>8321.209999999999</v>
      </c>
      <c r="U121" t="n">
        <v>0.8100000000000001</v>
      </c>
      <c r="V121" t="n">
        <v>0.88</v>
      </c>
      <c r="W121" t="n">
        <v>12.3</v>
      </c>
      <c r="X121" t="n">
        <v>0.48</v>
      </c>
      <c r="Y121" t="n">
        <v>1</v>
      </c>
      <c r="Z121" t="n">
        <v>10</v>
      </c>
    </row>
    <row r="122">
      <c r="A122" t="n">
        <v>29</v>
      </c>
      <c r="B122" t="n">
        <v>90</v>
      </c>
      <c r="C122" t="inlineStr">
        <is>
          <t xml:space="preserve">CONCLUIDO	</t>
        </is>
      </c>
      <c r="D122" t="n">
        <v>2.1925</v>
      </c>
      <c r="E122" t="n">
        <v>45.61</v>
      </c>
      <c r="F122" t="n">
        <v>42.69</v>
      </c>
      <c r="G122" t="n">
        <v>182.96</v>
      </c>
      <c r="H122" t="n">
        <v>2.4</v>
      </c>
      <c r="I122" t="n">
        <v>14</v>
      </c>
      <c r="J122" t="n">
        <v>222.1</v>
      </c>
      <c r="K122" t="n">
        <v>52.44</v>
      </c>
      <c r="L122" t="n">
        <v>30</v>
      </c>
      <c r="M122" t="n">
        <v>12</v>
      </c>
      <c r="N122" t="n">
        <v>49.65</v>
      </c>
      <c r="O122" t="n">
        <v>27625.93</v>
      </c>
      <c r="P122" t="n">
        <v>508.05</v>
      </c>
      <c r="Q122" t="n">
        <v>796.35</v>
      </c>
      <c r="R122" t="n">
        <v>127.19</v>
      </c>
      <c r="S122" t="n">
        <v>102.58</v>
      </c>
      <c r="T122" t="n">
        <v>8246.23</v>
      </c>
      <c r="U122" t="n">
        <v>0.8100000000000001</v>
      </c>
      <c r="V122" t="n">
        <v>0.88</v>
      </c>
      <c r="W122" t="n">
        <v>12.3</v>
      </c>
      <c r="X122" t="n">
        <v>0.48</v>
      </c>
      <c r="Y122" t="n">
        <v>1</v>
      </c>
      <c r="Z122" t="n">
        <v>10</v>
      </c>
    </row>
    <row r="123">
      <c r="A123" t="n">
        <v>30</v>
      </c>
      <c r="B123" t="n">
        <v>90</v>
      </c>
      <c r="C123" t="inlineStr">
        <is>
          <t xml:space="preserve">CONCLUIDO	</t>
        </is>
      </c>
      <c r="D123" t="n">
        <v>2.1962</v>
      </c>
      <c r="E123" t="n">
        <v>45.53</v>
      </c>
      <c r="F123" t="n">
        <v>42.65</v>
      </c>
      <c r="G123" t="n">
        <v>196.84</v>
      </c>
      <c r="H123" t="n">
        <v>2.46</v>
      </c>
      <c r="I123" t="n">
        <v>13</v>
      </c>
      <c r="J123" t="n">
        <v>223.76</v>
      </c>
      <c r="K123" t="n">
        <v>52.44</v>
      </c>
      <c r="L123" t="n">
        <v>31</v>
      </c>
      <c r="M123" t="n">
        <v>11</v>
      </c>
      <c r="N123" t="n">
        <v>50.32</v>
      </c>
      <c r="O123" t="n">
        <v>27831.27</v>
      </c>
      <c r="P123" t="n">
        <v>508.76</v>
      </c>
      <c r="Q123" t="n">
        <v>796.38</v>
      </c>
      <c r="R123" t="n">
        <v>126.11</v>
      </c>
      <c r="S123" t="n">
        <v>102.58</v>
      </c>
      <c r="T123" t="n">
        <v>7710.55</v>
      </c>
      <c r="U123" t="n">
        <v>0.8100000000000001</v>
      </c>
      <c r="V123" t="n">
        <v>0.88</v>
      </c>
      <c r="W123" t="n">
        <v>12.29</v>
      </c>
      <c r="X123" t="n">
        <v>0.44</v>
      </c>
      <c r="Y123" t="n">
        <v>1</v>
      </c>
      <c r="Z123" t="n">
        <v>10</v>
      </c>
    </row>
    <row r="124">
      <c r="A124" t="n">
        <v>31</v>
      </c>
      <c r="B124" t="n">
        <v>90</v>
      </c>
      <c r="C124" t="inlineStr">
        <is>
          <t xml:space="preserve">CONCLUIDO	</t>
        </is>
      </c>
      <c r="D124" t="n">
        <v>2.195</v>
      </c>
      <c r="E124" t="n">
        <v>45.56</v>
      </c>
      <c r="F124" t="n">
        <v>42.68</v>
      </c>
      <c r="G124" t="n">
        <v>196.96</v>
      </c>
      <c r="H124" t="n">
        <v>2.52</v>
      </c>
      <c r="I124" t="n">
        <v>13</v>
      </c>
      <c r="J124" t="n">
        <v>225.43</v>
      </c>
      <c r="K124" t="n">
        <v>52.44</v>
      </c>
      <c r="L124" t="n">
        <v>32</v>
      </c>
      <c r="M124" t="n">
        <v>11</v>
      </c>
      <c r="N124" t="n">
        <v>50.99</v>
      </c>
      <c r="O124" t="n">
        <v>28037.42</v>
      </c>
      <c r="P124" t="n">
        <v>509.05</v>
      </c>
      <c r="Q124" t="n">
        <v>796.33</v>
      </c>
      <c r="R124" t="n">
        <v>126.88</v>
      </c>
      <c r="S124" t="n">
        <v>102.58</v>
      </c>
      <c r="T124" t="n">
        <v>8095.57</v>
      </c>
      <c r="U124" t="n">
        <v>0.8100000000000001</v>
      </c>
      <c r="V124" t="n">
        <v>0.88</v>
      </c>
      <c r="W124" t="n">
        <v>12.29</v>
      </c>
      <c r="X124" t="n">
        <v>0.46</v>
      </c>
      <c r="Y124" t="n">
        <v>1</v>
      </c>
      <c r="Z124" t="n">
        <v>10</v>
      </c>
    </row>
    <row r="125">
      <c r="A125" t="n">
        <v>32</v>
      </c>
      <c r="B125" t="n">
        <v>90</v>
      </c>
      <c r="C125" t="inlineStr">
        <is>
          <t xml:space="preserve">CONCLUIDO	</t>
        </is>
      </c>
      <c r="D125" t="n">
        <v>2.1997</v>
      </c>
      <c r="E125" t="n">
        <v>45.46</v>
      </c>
      <c r="F125" t="n">
        <v>42.61</v>
      </c>
      <c r="G125" t="n">
        <v>213.07</v>
      </c>
      <c r="H125" t="n">
        <v>2.58</v>
      </c>
      <c r="I125" t="n">
        <v>12</v>
      </c>
      <c r="J125" t="n">
        <v>227.11</v>
      </c>
      <c r="K125" t="n">
        <v>52.44</v>
      </c>
      <c r="L125" t="n">
        <v>33</v>
      </c>
      <c r="M125" t="n">
        <v>10</v>
      </c>
      <c r="N125" t="n">
        <v>51.67</v>
      </c>
      <c r="O125" t="n">
        <v>28244.51</v>
      </c>
      <c r="P125" t="n">
        <v>502.42</v>
      </c>
      <c r="Q125" t="n">
        <v>796.35</v>
      </c>
      <c r="R125" t="n">
        <v>124.75</v>
      </c>
      <c r="S125" t="n">
        <v>102.58</v>
      </c>
      <c r="T125" t="n">
        <v>7036.07</v>
      </c>
      <c r="U125" t="n">
        <v>0.82</v>
      </c>
      <c r="V125" t="n">
        <v>0.88</v>
      </c>
      <c r="W125" t="n">
        <v>12.29</v>
      </c>
      <c r="X125" t="n">
        <v>0.4</v>
      </c>
      <c r="Y125" t="n">
        <v>1</v>
      </c>
      <c r="Z125" t="n">
        <v>10</v>
      </c>
    </row>
    <row r="126">
      <c r="A126" t="n">
        <v>33</v>
      </c>
      <c r="B126" t="n">
        <v>90</v>
      </c>
      <c r="C126" t="inlineStr">
        <is>
          <t xml:space="preserve">CONCLUIDO	</t>
        </is>
      </c>
      <c r="D126" t="n">
        <v>2.1988</v>
      </c>
      <c r="E126" t="n">
        <v>45.48</v>
      </c>
      <c r="F126" t="n">
        <v>42.63</v>
      </c>
      <c r="G126" t="n">
        <v>213.16</v>
      </c>
      <c r="H126" t="n">
        <v>2.64</v>
      </c>
      <c r="I126" t="n">
        <v>12</v>
      </c>
      <c r="J126" t="n">
        <v>228.8</v>
      </c>
      <c r="K126" t="n">
        <v>52.44</v>
      </c>
      <c r="L126" t="n">
        <v>34</v>
      </c>
      <c r="M126" t="n">
        <v>10</v>
      </c>
      <c r="N126" t="n">
        <v>52.36</v>
      </c>
      <c r="O126" t="n">
        <v>28452.56</v>
      </c>
      <c r="P126" t="n">
        <v>504.47</v>
      </c>
      <c r="Q126" t="n">
        <v>796.39</v>
      </c>
      <c r="R126" t="n">
        <v>125.4</v>
      </c>
      <c r="S126" t="n">
        <v>102.58</v>
      </c>
      <c r="T126" t="n">
        <v>7361.97</v>
      </c>
      <c r="U126" t="n">
        <v>0.82</v>
      </c>
      <c r="V126" t="n">
        <v>0.88</v>
      </c>
      <c r="W126" t="n">
        <v>12.29</v>
      </c>
      <c r="X126" t="n">
        <v>0.42</v>
      </c>
      <c r="Y126" t="n">
        <v>1</v>
      </c>
      <c r="Z126" t="n">
        <v>10</v>
      </c>
    </row>
    <row r="127">
      <c r="A127" t="n">
        <v>34</v>
      </c>
      <c r="B127" t="n">
        <v>90</v>
      </c>
      <c r="C127" t="inlineStr">
        <is>
          <t xml:space="preserve">CONCLUIDO	</t>
        </is>
      </c>
      <c r="D127" t="n">
        <v>2.1993</v>
      </c>
      <c r="E127" t="n">
        <v>45.47</v>
      </c>
      <c r="F127" t="n">
        <v>42.62</v>
      </c>
      <c r="G127" t="n">
        <v>213.11</v>
      </c>
      <c r="H127" t="n">
        <v>2.7</v>
      </c>
      <c r="I127" t="n">
        <v>12</v>
      </c>
      <c r="J127" t="n">
        <v>230.49</v>
      </c>
      <c r="K127" t="n">
        <v>52.44</v>
      </c>
      <c r="L127" t="n">
        <v>35</v>
      </c>
      <c r="M127" t="n">
        <v>10</v>
      </c>
      <c r="N127" t="n">
        <v>53.05</v>
      </c>
      <c r="O127" t="n">
        <v>28661.58</v>
      </c>
      <c r="P127" t="n">
        <v>500.91</v>
      </c>
      <c r="Q127" t="n">
        <v>796.3200000000001</v>
      </c>
      <c r="R127" t="n">
        <v>125.03</v>
      </c>
      <c r="S127" t="n">
        <v>102.58</v>
      </c>
      <c r="T127" t="n">
        <v>7175.77</v>
      </c>
      <c r="U127" t="n">
        <v>0.82</v>
      </c>
      <c r="V127" t="n">
        <v>0.88</v>
      </c>
      <c r="W127" t="n">
        <v>12.29</v>
      </c>
      <c r="X127" t="n">
        <v>0.41</v>
      </c>
      <c r="Y127" t="n">
        <v>1</v>
      </c>
      <c r="Z127" t="n">
        <v>10</v>
      </c>
    </row>
    <row r="128">
      <c r="A128" t="n">
        <v>35</v>
      </c>
      <c r="B128" t="n">
        <v>90</v>
      </c>
      <c r="C128" t="inlineStr">
        <is>
          <t xml:space="preserve">CONCLUIDO	</t>
        </is>
      </c>
      <c r="D128" t="n">
        <v>2.2028</v>
      </c>
      <c r="E128" t="n">
        <v>45.4</v>
      </c>
      <c r="F128" t="n">
        <v>42.59</v>
      </c>
      <c r="G128" t="n">
        <v>232.28</v>
      </c>
      <c r="H128" t="n">
        <v>2.76</v>
      </c>
      <c r="I128" t="n">
        <v>11</v>
      </c>
      <c r="J128" t="n">
        <v>232.2</v>
      </c>
      <c r="K128" t="n">
        <v>52.44</v>
      </c>
      <c r="L128" t="n">
        <v>36</v>
      </c>
      <c r="M128" t="n">
        <v>9</v>
      </c>
      <c r="N128" t="n">
        <v>53.75</v>
      </c>
      <c r="O128" t="n">
        <v>28871.58</v>
      </c>
      <c r="P128" t="n">
        <v>496.63</v>
      </c>
      <c r="Q128" t="n">
        <v>796.33</v>
      </c>
      <c r="R128" t="n">
        <v>123.89</v>
      </c>
      <c r="S128" t="n">
        <v>102.58</v>
      </c>
      <c r="T128" t="n">
        <v>6609.8</v>
      </c>
      <c r="U128" t="n">
        <v>0.83</v>
      </c>
      <c r="V128" t="n">
        <v>0.88</v>
      </c>
      <c r="W128" t="n">
        <v>12.29</v>
      </c>
      <c r="X128" t="n">
        <v>0.37</v>
      </c>
      <c r="Y128" t="n">
        <v>1</v>
      </c>
      <c r="Z128" t="n">
        <v>10</v>
      </c>
    </row>
    <row r="129">
      <c r="A129" t="n">
        <v>36</v>
      </c>
      <c r="B129" t="n">
        <v>90</v>
      </c>
      <c r="C129" t="inlineStr">
        <is>
          <t xml:space="preserve">CONCLUIDO	</t>
        </is>
      </c>
      <c r="D129" t="n">
        <v>2.203</v>
      </c>
      <c r="E129" t="n">
        <v>45.39</v>
      </c>
      <c r="F129" t="n">
        <v>42.58</v>
      </c>
      <c r="G129" t="n">
        <v>232.26</v>
      </c>
      <c r="H129" t="n">
        <v>2.81</v>
      </c>
      <c r="I129" t="n">
        <v>11</v>
      </c>
      <c r="J129" t="n">
        <v>233.91</v>
      </c>
      <c r="K129" t="n">
        <v>52.44</v>
      </c>
      <c r="L129" t="n">
        <v>37</v>
      </c>
      <c r="M129" t="n">
        <v>9</v>
      </c>
      <c r="N129" t="n">
        <v>54.46</v>
      </c>
      <c r="O129" t="n">
        <v>29082.59</v>
      </c>
      <c r="P129" t="n">
        <v>496.46</v>
      </c>
      <c r="Q129" t="n">
        <v>796.38</v>
      </c>
      <c r="R129" t="n">
        <v>123.66</v>
      </c>
      <c r="S129" t="n">
        <v>102.58</v>
      </c>
      <c r="T129" t="n">
        <v>6497.25</v>
      </c>
      <c r="U129" t="n">
        <v>0.83</v>
      </c>
      <c r="V129" t="n">
        <v>0.88</v>
      </c>
      <c r="W129" t="n">
        <v>12.29</v>
      </c>
      <c r="X129" t="n">
        <v>0.37</v>
      </c>
      <c r="Y129" t="n">
        <v>1</v>
      </c>
      <c r="Z129" t="n">
        <v>10</v>
      </c>
    </row>
    <row r="130">
      <c r="A130" t="n">
        <v>37</v>
      </c>
      <c r="B130" t="n">
        <v>90</v>
      </c>
      <c r="C130" t="inlineStr">
        <is>
          <t xml:space="preserve">CONCLUIDO	</t>
        </is>
      </c>
      <c r="D130" t="n">
        <v>2.2031</v>
      </c>
      <c r="E130" t="n">
        <v>45.39</v>
      </c>
      <c r="F130" t="n">
        <v>42.58</v>
      </c>
      <c r="G130" t="n">
        <v>232.25</v>
      </c>
      <c r="H130" t="n">
        <v>2.87</v>
      </c>
      <c r="I130" t="n">
        <v>11</v>
      </c>
      <c r="J130" t="n">
        <v>235.63</v>
      </c>
      <c r="K130" t="n">
        <v>52.44</v>
      </c>
      <c r="L130" t="n">
        <v>38</v>
      </c>
      <c r="M130" t="n">
        <v>7</v>
      </c>
      <c r="N130" t="n">
        <v>55.18</v>
      </c>
      <c r="O130" t="n">
        <v>29294.6</v>
      </c>
      <c r="P130" t="n">
        <v>495.81</v>
      </c>
      <c r="Q130" t="n">
        <v>796.4</v>
      </c>
      <c r="R130" t="n">
        <v>123.5</v>
      </c>
      <c r="S130" t="n">
        <v>102.58</v>
      </c>
      <c r="T130" t="n">
        <v>6418.92</v>
      </c>
      <c r="U130" t="n">
        <v>0.83</v>
      </c>
      <c r="V130" t="n">
        <v>0.88</v>
      </c>
      <c r="W130" t="n">
        <v>12.29</v>
      </c>
      <c r="X130" t="n">
        <v>0.37</v>
      </c>
      <c r="Y130" t="n">
        <v>1</v>
      </c>
      <c r="Z130" t="n">
        <v>10</v>
      </c>
    </row>
    <row r="131">
      <c r="A131" t="n">
        <v>38</v>
      </c>
      <c r="B131" t="n">
        <v>90</v>
      </c>
      <c r="C131" t="inlineStr">
        <is>
          <t xml:space="preserve">CONCLUIDO	</t>
        </is>
      </c>
      <c r="D131" t="n">
        <v>2.2026</v>
      </c>
      <c r="E131" t="n">
        <v>45.4</v>
      </c>
      <c r="F131" t="n">
        <v>42.59</v>
      </c>
      <c r="G131" t="n">
        <v>232.3</v>
      </c>
      <c r="H131" t="n">
        <v>2.92</v>
      </c>
      <c r="I131" t="n">
        <v>11</v>
      </c>
      <c r="J131" t="n">
        <v>237.35</v>
      </c>
      <c r="K131" t="n">
        <v>52.44</v>
      </c>
      <c r="L131" t="n">
        <v>39</v>
      </c>
      <c r="M131" t="n">
        <v>7</v>
      </c>
      <c r="N131" t="n">
        <v>55.91</v>
      </c>
      <c r="O131" t="n">
        <v>29507.65</v>
      </c>
      <c r="P131" t="n">
        <v>494.47</v>
      </c>
      <c r="Q131" t="n">
        <v>796.4400000000001</v>
      </c>
      <c r="R131" t="n">
        <v>123.85</v>
      </c>
      <c r="S131" t="n">
        <v>102.58</v>
      </c>
      <c r="T131" t="n">
        <v>6593.56</v>
      </c>
      <c r="U131" t="n">
        <v>0.83</v>
      </c>
      <c r="V131" t="n">
        <v>0.88</v>
      </c>
      <c r="W131" t="n">
        <v>12.29</v>
      </c>
      <c r="X131" t="n">
        <v>0.38</v>
      </c>
      <c r="Y131" t="n">
        <v>1</v>
      </c>
      <c r="Z131" t="n">
        <v>10</v>
      </c>
    </row>
    <row r="132">
      <c r="A132" t="n">
        <v>39</v>
      </c>
      <c r="B132" t="n">
        <v>90</v>
      </c>
      <c r="C132" t="inlineStr">
        <is>
          <t xml:space="preserve">CONCLUIDO	</t>
        </is>
      </c>
      <c r="D132" t="n">
        <v>2.2068</v>
      </c>
      <c r="E132" t="n">
        <v>45.31</v>
      </c>
      <c r="F132" t="n">
        <v>42.54</v>
      </c>
      <c r="G132" t="n">
        <v>255.23</v>
      </c>
      <c r="H132" t="n">
        <v>2.98</v>
      </c>
      <c r="I132" t="n">
        <v>10</v>
      </c>
      <c r="J132" t="n">
        <v>239.09</v>
      </c>
      <c r="K132" t="n">
        <v>52.44</v>
      </c>
      <c r="L132" t="n">
        <v>40</v>
      </c>
      <c r="M132" t="n">
        <v>3</v>
      </c>
      <c r="N132" t="n">
        <v>56.65</v>
      </c>
      <c r="O132" t="n">
        <v>29721.73</v>
      </c>
      <c r="P132" t="n">
        <v>493.63</v>
      </c>
      <c r="Q132" t="n">
        <v>796.36</v>
      </c>
      <c r="R132" t="n">
        <v>122.11</v>
      </c>
      <c r="S132" t="n">
        <v>102.58</v>
      </c>
      <c r="T132" t="n">
        <v>5729.11</v>
      </c>
      <c r="U132" t="n">
        <v>0.84</v>
      </c>
      <c r="V132" t="n">
        <v>0.88</v>
      </c>
      <c r="W132" t="n">
        <v>12.29</v>
      </c>
      <c r="X132" t="n">
        <v>0.33</v>
      </c>
      <c r="Y132" t="n">
        <v>1</v>
      </c>
      <c r="Z132" t="n">
        <v>10</v>
      </c>
    </row>
    <row r="133">
      <c r="A133" t="n">
        <v>0</v>
      </c>
      <c r="B133" t="n">
        <v>10</v>
      </c>
      <c r="C133" t="inlineStr">
        <is>
          <t xml:space="preserve">CONCLUIDO	</t>
        </is>
      </c>
      <c r="D133" t="n">
        <v>2.0517</v>
      </c>
      <c r="E133" t="n">
        <v>48.74</v>
      </c>
      <c r="F133" t="n">
        <v>45.97</v>
      </c>
      <c r="G133" t="n">
        <v>27.31</v>
      </c>
      <c r="H133" t="n">
        <v>0.64</v>
      </c>
      <c r="I133" t="n">
        <v>101</v>
      </c>
      <c r="J133" t="n">
        <v>26.11</v>
      </c>
      <c r="K133" t="n">
        <v>12.1</v>
      </c>
      <c r="L133" t="n">
        <v>1</v>
      </c>
      <c r="M133" t="n">
        <v>94</v>
      </c>
      <c r="N133" t="n">
        <v>3.01</v>
      </c>
      <c r="O133" t="n">
        <v>3454.41</v>
      </c>
      <c r="P133" t="n">
        <v>138.16</v>
      </c>
      <c r="Q133" t="n">
        <v>796.62</v>
      </c>
      <c r="R133" t="n">
        <v>236.32</v>
      </c>
      <c r="S133" t="n">
        <v>102.58</v>
      </c>
      <c r="T133" t="n">
        <v>62377.32</v>
      </c>
      <c r="U133" t="n">
        <v>0.43</v>
      </c>
      <c r="V133" t="n">
        <v>0.82</v>
      </c>
      <c r="W133" t="n">
        <v>12.44</v>
      </c>
      <c r="X133" t="n">
        <v>3.75</v>
      </c>
      <c r="Y133" t="n">
        <v>1</v>
      </c>
      <c r="Z133" t="n">
        <v>10</v>
      </c>
    </row>
    <row r="134">
      <c r="A134" t="n">
        <v>1</v>
      </c>
      <c r="B134" t="n">
        <v>10</v>
      </c>
      <c r="C134" t="inlineStr">
        <is>
          <t xml:space="preserve">CONCLUIDO	</t>
        </is>
      </c>
      <c r="D134" t="n">
        <v>2.0896</v>
      </c>
      <c r="E134" t="n">
        <v>47.86</v>
      </c>
      <c r="F134" t="n">
        <v>45.31</v>
      </c>
      <c r="G134" t="n">
        <v>33.56</v>
      </c>
      <c r="H134" t="n">
        <v>1.23</v>
      </c>
      <c r="I134" t="n">
        <v>81</v>
      </c>
      <c r="J134" t="n">
        <v>27.2</v>
      </c>
      <c r="K134" t="n">
        <v>12.1</v>
      </c>
      <c r="L134" t="n">
        <v>2</v>
      </c>
      <c r="M134" t="n">
        <v>0</v>
      </c>
      <c r="N134" t="n">
        <v>3.1</v>
      </c>
      <c r="O134" t="n">
        <v>3588.35</v>
      </c>
      <c r="P134" t="n">
        <v>135.15</v>
      </c>
      <c r="Q134" t="n">
        <v>796.98</v>
      </c>
      <c r="R134" t="n">
        <v>210.89</v>
      </c>
      <c r="S134" t="n">
        <v>102.58</v>
      </c>
      <c r="T134" t="n">
        <v>49762.03</v>
      </c>
      <c r="U134" t="n">
        <v>0.49</v>
      </c>
      <c r="V134" t="n">
        <v>0.83</v>
      </c>
      <c r="W134" t="n">
        <v>12.51</v>
      </c>
      <c r="X134" t="n">
        <v>3.09</v>
      </c>
      <c r="Y134" t="n">
        <v>1</v>
      </c>
      <c r="Z134" t="n">
        <v>10</v>
      </c>
    </row>
    <row r="135">
      <c r="A135" t="n">
        <v>0</v>
      </c>
      <c r="B135" t="n">
        <v>45</v>
      </c>
      <c r="C135" t="inlineStr">
        <is>
          <t xml:space="preserve">CONCLUIDO	</t>
        </is>
      </c>
      <c r="D135" t="n">
        <v>1.5107</v>
      </c>
      <c r="E135" t="n">
        <v>66.19</v>
      </c>
      <c r="F135" t="n">
        <v>56.58</v>
      </c>
      <c r="G135" t="n">
        <v>9.15</v>
      </c>
      <c r="H135" t="n">
        <v>0.18</v>
      </c>
      <c r="I135" t="n">
        <v>371</v>
      </c>
      <c r="J135" t="n">
        <v>98.70999999999999</v>
      </c>
      <c r="K135" t="n">
        <v>39.72</v>
      </c>
      <c r="L135" t="n">
        <v>1</v>
      </c>
      <c r="M135" t="n">
        <v>369</v>
      </c>
      <c r="N135" t="n">
        <v>12.99</v>
      </c>
      <c r="O135" t="n">
        <v>12407.75</v>
      </c>
      <c r="P135" t="n">
        <v>510.72</v>
      </c>
      <c r="Q135" t="n">
        <v>797.5599999999999</v>
      </c>
      <c r="R135" t="n">
        <v>589.88</v>
      </c>
      <c r="S135" t="n">
        <v>102.58</v>
      </c>
      <c r="T135" t="n">
        <v>237808.82</v>
      </c>
      <c r="U135" t="n">
        <v>0.17</v>
      </c>
      <c r="V135" t="n">
        <v>0.67</v>
      </c>
      <c r="W135" t="n">
        <v>12.9</v>
      </c>
      <c r="X135" t="n">
        <v>14.34</v>
      </c>
      <c r="Y135" t="n">
        <v>1</v>
      </c>
      <c r="Z135" t="n">
        <v>10</v>
      </c>
    </row>
    <row r="136">
      <c r="A136" t="n">
        <v>1</v>
      </c>
      <c r="B136" t="n">
        <v>45</v>
      </c>
      <c r="C136" t="inlineStr">
        <is>
          <t xml:space="preserve">CONCLUIDO	</t>
        </is>
      </c>
      <c r="D136" t="n">
        <v>1.8769</v>
      </c>
      <c r="E136" t="n">
        <v>53.28</v>
      </c>
      <c r="F136" t="n">
        <v>48.08</v>
      </c>
      <c r="G136" t="n">
        <v>18.49</v>
      </c>
      <c r="H136" t="n">
        <v>0.35</v>
      </c>
      <c r="I136" t="n">
        <v>156</v>
      </c>
      <c r="J136" t="n">
        <v>99.95</v>
      </c>
      <c r="K136" t="n">
        <v>39.72</v>
      </c>
      <c r="L136" t="n">
        <v>2</v>
      </c>
      <c r="M136" t="n">
        <v>154</v>
      </c>
      <c r="N136" t="n">
        <v>13.24</v>
      </c>
      <c r="O136" t="n">
        <v>12561.45</v>
      </c>
      <c r="P136" t="n">
        <v>429.51</v>
      </c>
      <c r="Q136" t="n">
        <v>796.95</v>
      </c>
      <c r="R136" t="n">
        <v>307.19</v>
      </c>
      <c r="S136" t="n">
        <v>102.58</v>
      </c>
      <c r="T136" t="n">
        <v>97535.60000000001</v>
      </c>
      <c r="U136" t="n">
        <v>0.33</v>
      </c>
      <c r="V136" t="n">
        <v>0.78</v>
      </c>
      <c r="W136" t="n">
        <v>12.52</v>
      </c>
      <c r="X136" t="n">
        <v>5.86</v>
      </c>
      <c r="Y136" t="n">
        <v>1</v>
      </c>
      <c r="Z136" t="n">
        <v>10</v>
      </c>
    </row>
    <row r="137">
      <c r="A137" t="n">
        <v>2</v>
      </c>
      <c r="B137" t="n">
        <v>45</v>
      </c>
      <c r="C137" t="inlineStr">
        <is>
          <t xml:space="preserve">CONCLUIDO	</t>
        </is>
      </c>
      <c r="D137" t="n">
        <v>2.0055</v>
      </c>
      <c r="E137" t="n">
        <v>49.86</v>
      </c>
      <c r="F137" t="n">
        <v>45.86</v>
      </c>
      <c r="G137" t="n">
        <v>28.08</v>
      </c>
      <c r="H137" t="n">
        <v>0.52</v>
      </c>
      <c r="I137" t="n">
        <v>98</v>
      </c>
      <c r="J137" t="n">
        <v>101.2</v>
      </c>
      <c r="K137" t="n">
        <v>39.72</v>
      </c>
      <c r="L137" t="n">
        <v>3</v>
      </c>
      <c r="M137" t="n">
        <v>96</v>
      </c>
      <c r="N137" t="n">
        <v>13.49</v>
      </c>
      <c r="O137" t="n">
        <v>12715.54</v>
      </c>
      <c r="P137" t="n">
        <v>404.37</v>
      </c>
      <c r="Q137" t="n">
        <v>796.64</v>
      </c>
      <c r="R137" t="n">
        <v>233.25</v>
      </c>
      <c r="S137" t="n">
        <v>102.58</v>
      </c>
      <c r="T137" t="n">
        <v>60858.11</v>
      </c>
      <c r="U137" t="n">
        <v>0.44</v>
      </c>
      <c r="V137" t="n">
        <v>0.82</v>
      </c>
      <c r="W137" t="n">
        <v>12.42</v>
      </c>
      <c r="X137" t="n">
        <v>3.64</v>
      </c>
      <c r="Y137" t="n">
        <v>1</v>
      </c>
      <c r="Z137" t="n">
        <v>10</v>
      </c>
    </row>
    <row r="138">
      <c r="A138" t="n">
        <v>3</v>
      </c>
      <c r="B138" t="n">
        <v>45</v>
      </c>
      <c r="C138" t="inlineStr">
        <is>
          <t xml:space="preserve">CONCLUIDO	</t>
        </is>
      </c>
      <c r="D138" t="n">
        <v>2.0698</v>
      </c>
      <c r="E138" t="n">
        <v>48.31</v>
      </c>
      <c r="F138" t="n">
        <v>44.87</v>
      </c>
      <c r="G138" t="n">
        <v>37.92</v>
      </c>
      <c r="H138" t="n">
        <v>0.6899999999999999</v>
      </c>
      <c r="I138" t="n">
        <v>71</v>
      </c>
      <c r="J138" t="n">
        <v>102.45</v>
      </c>
      <c r="K138" t="n">
        <v>39.72</v>
      </c>
      <c r="L138" t="n">
        <v>4</v>
      </c>
      <c r="M138" t="n">
        <v>69</v>
      </c>
      <c r="N138" t="n">
        <v>13.74</v>
      </c>
      <c r="O138" t="n">
        <v>12870.03</v>
      </c>
      <c r="P138" t="n">
        <v>390.24</v>
      </c>
      <c r="Q138" t="n">
        <v>796.53</v>
      </c>
      <c r="R138" t="n">
        <v>199.48</v>
      </c>
      <c r="S138" t="n">
        <v>102.58</v>
      </c>
      <c r="T138" t="n">
        <v>44104.98</v>
      </c>
      <c r="U138" t="n">
        <v>0.51</v>
      </c>
      <c r="V138" t="n">
        <v>0.84</v>
      </c>
      <c r="W138" t="n">
        <v>12.4</v>
      </c>
      <c r="X138" t="n">
        <v>2.65</v>
      </c>
      <c r="Y138" t="n">
        <v>1</v>
      </c>
      <c r="Z138" t="n">
        <v>10</v>
      </c>
    </row>
    <row r="139">
      <c r="A139" t="n">
        <v>4</v>
      </c>
      <c r="B139" t="n">
        <v>45</v>
      </c>
      <c r="C139" t="inlineStr">
        <is>
          <t xml:space="preserve">CONCLUIDO	</t>
        </is>
      </c>
      <c r="D139" t="n">
        <v>2.1082</v>
      </c>
      <c r="E139" t="n">
        <v>47.43</v>
      </c>
      <c r="F139" t="n">
        <v>44.29</v>
      </c>
      <c r="G139" t="n">
        <v>47.46</v>
      </c>
      <c r="H139" t="n">
        <v>0.85</v>
      </c>
      <c r="I139" t="n">
        <v>56</v>
      </c>
      <c r="J139" t="n">
        <v>103.71</v>
      </c>
      <c r="K139" t="n">
        <v>39.72</v>
      </c>
      <c r="L139" t="n">
        <v>5</v>
      </c>
      <c r="M139" t="n">
        <v>54</v>
      </c>
      <c r="N139" t="n">
        <v>14</v>
      </c>
      <c r="O139" t="n">
        <v>13024.91</v>
      </c>
      <c r="P139" t="n">
        <v>380.24</v>
      </c>
      <c r="Q139" t="n">
        <v>796.4</v>
      </c>
      <c r="R139" t="n">
        <v>180.66</v>
      </c>
      <c r="S139" t="n">
        <v>102.58</v>
      </c>
      <c r="T139" t="n">
        <v>34774</v>
      </c>
      <c r="U139" t="n">
        <v>0.57</v>
      </c>
      <c r="V139" t="n">
        <v>0.85</v>
      </c>
      <c r="W139" t="n">
        <v>12.37</v>
      </c>
      <c r="X139" t="n">
        <v>2.08</v>
      </c>
      <c r="Y139" t="n">
        <v>1</v>
      </c>
      <c r="Z139" t="n">
        <v>10</v>
      </c>
    </row>
    <row r="140">
      <c r="A140" t="n">
        <v>5</v>
      </c>
      <c r="B140" t="n">
        <v>45</v>
      </c>
      <c r="C140" t="inlineStr">
        <is>
          <t xml:space="preserve">CONCLUIDO	</t>
        </is>
      </c>
      <c r="D140" t="n">
        <v>2.1352</v>
      </c>
      <c r="E140" t="n">
        <v>46.83</v>
      </c>
      <c r="F140" t="n">
        <v>43.9</v>
      </c>
      <c r="G140" t="n">
        <v>57.26</v>
      </c>
      <c r="H140" t="n">
        <v>1.01</v>
      </c>
      <c r="I140" t="n">
        <v>46</v>
      </c>
      <c r="J140" t="n">
        <v>104.97</v>
      </c>
      <c r="K140" t="n">
        <v>39.72</v>
      </c>
      <c r="L140" t="n">
        <v>6</v>
      </c>
      <c r="M140" t="n">
        <v>44</v>
      </c>
      <c r="N140" t="n">
        <v>14.25</v>
      </c>
      <c r="O140" t="n">
        <v>13180.19</v>
      </c>
      <c r="P140" t="n">
        <v>371.54</v>
      </c>
      <c r="Q140" t="n">
        <v>796.46</v>
      </c>
      <c r="R140" t="n">
        <v>167.68</v>
      </c>
      <c r="S140" t="n">
        <v>102.58</v>
      </c>
      <c r="T140" t="n">
        <v>28330.32</v>
      </c>
      <c r="U140" t="n">
        <v>0.61</v>
      </c>
      <c r="V140" t="n">
        <v>0.86</v>
      </c>
      <c r="W140" t="n">
        <v>12.34</v>
      </c>
      <c r="X140" t="n">
        <v>1.69</v>
      </c>
      <c r="Y140" t="n">
        <v>1</v>
      </c>
      <c r="Z140" t="n">
        <v>10</v>
      </c>
    </row>
    <row r="141">
      <c r="A141" t="n">
        <v>6</v>
      </c>
      <c r="B141" t="n">
        <v>45</v>
      </c>
      <c r="C141" t="inlineStr">
        <is>
          <t xml:space="preserve">CONCLUIDO	</t>
        </is>
      </c>
      <c r="D141" t="n">
        <v>2.1537</v>
      </c>
      <c r="E141" t="n">
        <v>46.43</v>
      </c>
      <c r="F141" t="n">
        <v>43.64</v>
      </c>
      <c r="G141" t="n">
        <v>67.14</v>
      </c>
      <c r="H141" t="n">
        <v>1.16</v>
      </c>
      <c r="I141" t="n">
        <v>39</v>
      </c>
      <c r="J141" t="n">
        <v>106.23</v>
      </c>
      <c r="K141" t="n">
        <v>39.72</v>
      </c>
      <c r="L141" t="n">
        <v>7</v>
      </c>
      <c r="M141" t="n">
        <v>37</v>
      </c>
      <c r="N141" t="n">
        <v>14.52</v>
      </c>
      <c r="O141" t="n">
        <v>13335.87</v>
      </c>
      <c r="P141" t="n">
        <v>364.02</v>
      </c>
      <c r="Q141" t="n">
        <v>796.49</v>
      </c>
      <c r="R141" t="n">
        <v>159.03</v>
      </c>
      <c r="S141" t="n">
        <v>102.58</v>
      </c>
      <c r="T141" t="n">
        <v>24043.11</v>
      </c>
      <c r="U141" t="n">
        <v>0.65</v>
      </c>
      <c r="V141" t="n">
        <v>0.86</v>
      </c>
      <c r="W141" t="n">
        <v>12.34</v>
      </c>
      <c r="X141" t="n">
        <v>1.43</v>
      </c>
      <c r="Y141" t="n">
        <v>1</v>
      </c>
      <c r="Z141" t="n">
        <v>10</v>
      </c>
    </row>
    <row r="142">
      <c r="A142" t="n">
        <v>7</v>
      </c>
      <c r="B142" t="n">
        <v>45</v>
      </c>
      <c r="C142" t="inlineStr">
        <is>
          <t xml:space="preserve">CONCLUIDO	</t>
        </is>
      </c>
      <c r="D142" t="n">
        <v>2.1706</v>
      </c>
      <c r="E142" t="n">
        <v>46.07</v>
      </c>
      <c r="F142" t="n">
        <v>43.4</v>
      </c>
      <c r="G142" t="n">
        <v>78.91</v>
      </c>
      <c r="H142" t="n">
        <v>1.31</v>
      </c>
      <c r="I142" t="n">
        <v>33</v>
      </c>
      <c r="J142" t="n">
        <v>107.5</v>
      </c>
      <c r="K142" t="n">
        <v>39.72</v>
      </c>
      <c r="L142" t="n">
        <v>8</v>
      </c>
      <c r="M142" t="n">
        <v>31</v>
      </c>
      <c r="N142" t="n">
        <v>14.78</v>
      </c>
      <c r="O142" t="n">
        <v>13491.96</v>
      </c>
      <c r="P142" t="n">
        <v>355.95</v>
      </c>
      <c r="Q142" t="n">
        <v>796.4299999999999</v>
      </c>
      <c r="R142" t="n">
        <v>151.12</v>
      </c>
      <c r="S142" t="n">
        <v>102.58</v>
      </c>
      <c r="T142" t="n">
        <v>20115.42</v>
      </c>
      <c r="U142" t="n">
        <v>0.68</v>
      </c>
      <c r="V142" t="n">
        <v>0.87</v>
      </c>
      <c r="W142" t="n">
        <v>12.32</v>
      </c>
      <c r="X142" t="n">
        <v>1.19</v>
      </c>
      <c r="Y142" t="n">
        <v>1</v>
      </c>
      <c r="Z142" t="n">
        <v>10</v>
      </c>
    </row>
    <row r="143">
      <c r="A143" t="n">
        <v>8</v>
      </c>
      <c r="B143" t="n">
        <v>45</v>
      </c>
      <c r="C143" t="inlineStr">
        <is>
          <t xml:space="preserve">CONCLUIDO	</t>
        </is>
      </c>
      <c r="D143" t="n">
        <v>2.1805</v>
      </c>
      <c r="E143" t="n">
        <v>45.86</v>
      </c>
      <c r="F143" t="n">
        <v>43.28</v>
      </c>
      <c r="G143" t="n">
        <v>89.54000000000001</v>
      </c>
      <c r="H143" t="n">
        <v>1.46</v>
      </c>
      <c r="I143" t="n">
        <v>29</v>
      </c>
      <c r="J143" t="n">
        <v>108.77</v>
      </c>
      <c r="K143" t="n">
        <v>39.72</v>
      </c>
      <c r="L143" t="n">
        <v>9</v>
      </c>
      <c r="M143" t="n">
        <v>27</v>
      </c>
      <c r="N143" t="n">
        <v>15.05</v>
      </c>
      <c r="O143" t="n">
        <v>13648.58</v>
      </c>
      <c r="P143" t="n">
        <v>349.28</v>
      </c>
      <c r="Q143" t="n">
        <v>796.42</v>
      </c>
      <c r="R143" t="n">
        <v>146.69</v>
      </c>
      <c r="S143" t="n">
        <v>102.58</v>
      </c>
      <c r="T143" t="n">
        <v>17920.64</v>
      </c>
      <c r="U143" t="n">
        <v>0.7</v>
      </c>
      <c r="V143" t="n">
        <v>0.87</v>
      </c>
      <c r="W143" t="n">
        <v>12.32</v>
      </c>
      <c r="X143" t="n">
        <v>1.06</v>
      </c>
      <c r="Y143" t="n">
        <v>1</v>
      </c>
      <c r="Z143" t="n">
        <v>10</v>
      </c>
    </row>
    <row r="144">
      <c r="A144" t="n">
        <v>9</v>
      </c>
      <c r="B144" t="n">
        <v>45</v>
      </c>
      <c r="C144" t="inlineStr">
        <is>
          <t xml:space="preserve">CONCLUIDO	</t>
        </is>
      </c>
      <c r="D144" t="n">
        <v>2.1896</v>
      </c>
      <c r="E144" t="n">
        <v>45.67</v>
      </c>
      <c r="F144" t="n">
        <v>43.15</v>
      </c>
      <c r="G144" t="n">
        <v>99.56999999999999</v>
      </c>
      <c r="H144" t="n">
        <v>1.6</v>
      </c>
      <c r="I144" t="n">
        <v>26</v>
      </c>
      <c r="J144" t="n">
        <v>110.04</v>
      </c>
      <c r="K144" t="n">
        <v>39.72</v>
      </c>
      <c r="L144" t="n">
        <v>10</v>
      </c>
      <c r="M144" t="n">
        <v>24</v>
      </c>
      <c r="N144" t="n">
        <v>15.32</v>
      </c>
      <c r="O144" t="n">
        <v>13805.5</v>
      </c>
      <c r="P144" t="n">
        <v>342.79</v>
      </c>
      <c r="Q144" t="n">
        <v>796.38</v>
      </c>
      <c r="R144" t="n">
        <v>142.59</v>
      </c>
      <c r="S144" t="n">
        <v>102.58</v>
      </c>
      <c r="T144" t="n">
        <v>15888.33</v>
      </c>
      <c r="U144" t="n">
        <v>0.72</v>
      </c>
      <c r="V144" t="n">
        <v>0.87</v>
      </c>
      <c r="W144" t="n">
        <v>12.31</v>
      </c>
      <c r="X144" t="n">
        <v>0.9399999999999999</v>
      </c>
      <c r="Y144" t="n">
        <v>1</v>
      </c>
      <c r="Z144" t="n">
        <v>10</v>
      </c>
    </row>
    <row r="145">
      <c r="A145" t="n">
        <v>10</v>
      </c>
      <c r="B145" t="n">
        <v>45</v>
      </c>
      <c r="C145" t="inlineStr">
        <is>
          <t xml:space="preserve">CONCLUIDO	</t>
        </is>
      </c>
      <c r="D145" t="n">
        <v>2.1986</v>
      </c>
      <c r="E145" t="n">
        <v>45.48</v>
      </c>
      <c r="F145" t="n">
        <v>43.02</v>
      </c>
      <c r="G145" t="n">
        <v>112.23</v>
      </c>
      <c r="H145" t="n">
        <v>1.74</v>
      </c>
      <c r="I145" t="n">
        <v>23</v>
      </c>
      <c r="J145" t="n">
        <v>111.32</v>
      </c>
      <c r="K145" t="n">
        <v>39.72</v>
      </c>
      <c r="L145" t="n">
        <v>11</v>
      </c>
      <c r="M145" t="n">
        <v>21</v>
      </c>
      <c r="N145" t="n">
        <v>15.6</v>
      </c>
      <c r="O145" t="n">
        <v>13962.83</v>
      </c>
      <c r="P145" t="n">
        <v>335.03</v>
      </c>
      <c r="Q145" t="n">
        <v>796.37</v>
      </c>
      <c r="R145" t="n">
        <v>138.45</v>
      </c>
      <c r="S145" t="n">
        <v>102.58</v>
      </c>
      <c r="T145" t="n">
        <v>13833.55</v>
      </c>
      <c r="U145" t="n">
        <v>0.74</v>
      </c>
      <c r="V145" t="n">
        <v>0.87</v>
      </c>
      <c r="W145" t="n">
        <v>12.31</v>
      </c>
      <c r="X145" t="n">
        <v>0.8100000000000001</v>
      </c>
      <c r="Y145" t="n">
        <v>1</v>
      </c>
      <c r="Z145" t="n">
        <v>10</v>
      </c>
    </row>
    <row r="146">
      <c r="A146" t="n">
        <v>11</v>
      </c>
      <c r="B146" t="n">
        <v>45</v>
      </c>
      <c r="C146" t="inlineStr">
        <is>
          <t xml:space="preserve">CONCLUIDO	</t>
        </is>
      </c>
      <c r="D146" t="n">
        <v>2.2035</v>
      </c>
      <c r="E146" t="n">
        <v>45.38</v>
      </c>
      <c r="F146" t="n">
        <v>42.96</v>
      </c>
      <c r="G146" t="n">
        <v>122.75</v>
      </c>
      <c r="H146" t="n">
        <v>1.88</v>
      </c>
      <c r="I146" t="n">
        <v>21</v>
      </c>
      <c r="J146" t="n">
        <v>112.59</v>
      </c>
      <c r="K146" t="n">
        <v>39.72</v>
      </c>
      <c r="L146" t="n">
        <v>12</v>
      </c>
      <c r="M146" t="n">
        <v>17</v>
      </c>
      <c r="N146" t="n">
        <v>15.88</v>
      </c>
      <c r="O146" t="n">
        <v>14120.58</v>
      </c>
      <c r="P146" t="n">
        <v>329.59</v>
      </c>
      <c r="Q146" t="n">
        <v>796.35</v>
      </c>
      <c r="R146" t="n">
        <v>136.42</v>
      </c>
      <c r="S146" t="n">
        <v>102.58</v>
      </c>
      <c r="T146" t="n">
        <v>12826.2</v>
      </c>
      <c r="U146" t="n">
        <v>0.75</v>
      </c>
      <c r="V146" t="n">
        <v>0.88</v>
      </c>
      <c r="W146" t="n">
        <v>12.31</v>
      </c>
      <c r="X146" t="n">
        <v>0.75</v>
      </c>
      <c r="Y146" t="n">
        <v>1</v>
      </c>
      <c r="Z146" t="n">
        <v>10</v>
      </c>
    </row>
    <row r="147">
      <c r="A147" t="n">
        <v>12</v>
      </c>
      <c r="B147" t="n">
        <v>45</v>
      </c>
      <c r="C147" t="inlineStr">
        <is>
          <t xml:space="preserve">CONCLUIDO	</t>
        </is>
      </c>
      <c r="D147" t="n">
        <v>2.2052</v>
      </c>
      <c r="E147" t="n">
        <v>45.35</v>
      </c>
      <c r="F147" t="n">
        <v>42.95</v>
      </c>
      <c r="G147" t="n">
        <v>128.84</v>
      </c>
      <c r="H147" t="n">
        <v>2.01</v>
      </c>
      <c r="I147" t="n">
        <v>20</v>
      </c>
      <c r="J147" t="n">
        <v>113.88</v>
      </c>
      <c r="K147" t="n">
        <v>39.72</v>
      </c>
      <c r="L147" t="n">
        <v>13</v>
      </c>
      <c r="M147" t="n">
        <v>8</v>
      </c>
      <c r="N147" t="n">
        <v>16.16</v>
      </c>
      <c r="O147" t="n">
        <v>14278.75</v>
      </c>
      <c r="P147" t="n">
        <v>324.98</v>
      </c>
      <c r="Q147" t="n">
        <v>796.41</v>
      </c>
      <c r="R147" t="n">
        <v>135.37</v>
      </c>
      <c r="S147" t="n">
        <v>102.58</v>
      </c>
      <c r="T147" t="n">
        <v>12307.32</v>
      </c>
      <c r="U147" t="n">
        <v>0.76</v>
      </c>
      <c r="V147" t="n">
        <v>0.88</v>
      </c>
      <c r="W147" t="n">
        <v>12.32</v>
      </c>
      <c r="X147" t="n">
        <v>0.73</v>
      </c>
      <c r="Y147" t="n">
        <v>1</v>
      </c>
      <c r="Z147" t="n">
        <v>10</v>
      </c>
    </row>
    <row r="148">
      <c r="A148" t="n">
        <v>13</v>
      </c>
      <c r="B148" t="n">
        <v>45</v>
      </c>
      <c r="C148" t="inlineStr">
        <is>
          <t xml:space="preserve">CONCLUIDO	</t>
        </is>
      </c>
      <c r="D148" t="n">
        <v>2.2087</v>
      </c>
      <c r="E148" t="n">
        <v>45.28</v>
      </c>
      <c r="F148" t="n">
        <v>42.9</v>
      </c>
      <c r="G148" t="n">
        <v>135.47</v>
      </c>
      <c r="H148" t="n">
        <v>2.14</v>
      </c>
      <c r="I148" t="n">
        <v>19</v>
      </c>
      <c r="J148" t="n">
        <v>115.16</v>
      </c>
      <c r="K148" t="n">
        <v>39.72</v>
      </c>
      <c r="L148" t="n">
        <v>14</v>
      </c>
      <c r="M148" t="n">
        <v>1</v>
      </c>
      <c r="N148" t="n">
        <v>16.45</v>
      </c>
      <c r="O148" t="n">
        <v>14437.35</v>
      </c>
      <c r="P148" t="n">
        <v>325.63</v>
      </c>
      <c r="Q148" t="n">
        <v>796.48</v>
      </c>
      <c r="R148" t="n">
        <v>133.54</v>
      </c>
      <c r="S148" t="n">
        <v>102.58</v>
      </c>
      <c r="T148" t="n">
        <v>11396.86</v>
      </c>
      <c r="U148" t="n">
        <v>0.77</v>
      </c>
      <c r="V148" t="n">
        <v>0.88</v>
      </c>
      <c r="W148" t="n">
        <v>12.32</v>
      </c>
      <c r="X148" t="n">
        <v>0.68</v>
      </c>
      <c r="Y148" t="n">
        <v>1</v>
      </c>
      <c r="Z148" t="n">
        <v>10</v>
      </c>
    </row>
    <row r="149">
      <c r="A149" t="n">
        <v>14</v>
      </c>
      <c r="B149" t="n">
        <v>45</v>
      </c>
      <c r="C149" t="inlineStr">
        <is>
          <t xml:space="preserve">CONCLUIDO	</t>
        </is>
      </c>
      <c r="D149" t="n">
        <v>2.2087</v>
      </c>
      <c r="E149" t="n">
        <v>45.28</v>
      </c>
      <c r="F149" t="n">
        <v>42.9</v>
      </c>
      <c r="G149" t="n">
        <v>135.47</v>
      </c>
      <c r="H149" t="n">
        <v>2.27</v>
      </c>
      <c r="I149" t="n">
        <v>19</v>
      </c>
      <c r="J149" t="n">
        <v>116.45</v>
      </c>
      <c r="K149" t="n">
        <v>39.72</v>
      </c>
      <c r="L149" t="n">
        <v>15</v>
      </c>
      <c r="M149" t="n">
        <v>0</v>
      </c>
      <c r="N149" t="n">
        <v>16.74</v>
      </c>
      <c r="O149" t="n">
        <v>14596.38</v>
      </c>
      <c r="P149" t="n">
        <v>328.8</v>
      </c>
      <c r="Q149" t="n">
        <v>796.48</v>
      </c>
      <c r="R149" t="n">
        <v>133.47</v>
      </c>
      <c r="S149" t="n">
        <v>102.58</v>
      </c>
      <c r="T149" t="n">
        <v>11364.03</v>
      </c>
      <c r="U149" t="n">
        <v>0.77</v>
      </c>
      <c r="V149" t="n">
        <v>0.88</v>
      </c>
      <c r="W149" t="n">
        <v>12.32</v>
      </c>
      <c r="X149" t="n">
        <v>0.68</v>
      </c>
      <c r="Y149" t="n">
        <v>1</v>
      </c>
      <c r="Z149" t="n">
        <v>10</v>
      </c>
    </row>
    <row r="150">
      <c r="A150" t="n">
        <v>0</v>
      </c>
      <c r="B150" t="n">
        <v>60</v>
      </c>
      <c r="C150" t="inlineStr">
        <is>
          <t xml:space="preserve">CONCLUIDO	</t>
        </is>
      </c>
      <c r="D150" t="n">
        <v>1.3483</v>
      </c>
      <c r="E150" t="n">
        <v>74.17</v>
      </c>
      <c r="F150" t="n">
        <v>60.23</v>
      </c>
      <c r="G150" t="n">
        <v>7.82</v>
      </c>
      <c r="H150" t="n">
        <v>0.14</v>
      </c>
      <c r="I150" t="n">
        <v>462</v>
      </c>
      <c r="J150" t="n">
        <v>124.63</v>
      </c>
      <c r="K150" t="n">
        <v>45</v>
      </c>
      <c r="L150" t="n">
        <v>1</v>
      </c>
      <c r="M150" t="n">
        <v>460</v>
      </c>
      <c r="N150" t="n">
        <v>18.64</v>
      </c>
      <c r="O150" t="n">
        <v>15605.44</v>
      </c>
      <c r="P150" t="n">
        <v>635.76</v>
      </c>
      <c r="Q150" t="n">
        <v>798.05</v>
      </c>
      <c r="R150" t="n">
        <v>713.2</v>
      </c>
      <c r="S150" t="n">
        <v>102.58</v>
      </c>
      <c r="T150" t="n">
        <v>299010.87</v>
      </c>
      <c r="U150" t="n">
        <v>0.14</v>
      </c>
      <c r="V150" t="n">
        <v>0.63</v>
      </c>
      <c r="W150" t="n">
        <v>13.02</v>
      </c>
      <c r="X150" t="n">
        <v>17.98</v>
      </c>
      <c r="Y150" t="n">
        <v>1</v>
      </c>
      <c r="Z150" t="n">
        <v>10</v>
      </c>
    </row>
    <row r="151">
      <c r="A151" t="n">
        <v>1</v>
      </c>
      <c r="B151" t="n">
        <v>60</v>
      </c>
      <c r="C151" t="inlineStr">
        <is>
          <t xml:space="preserve">CONCLUIDO	</t>
        </is>
      </c>
      <c r="D151" t="n">
        <v>1.7768</v>
      </c>
      <c r="E151" t="n">
        <v>56.28</v>
      </c>
      <c r="F151" t="n">
        <v>49.35</v>
      </c>
      <c r="G151" t="n">
        <v>15.75</v>
      </c>
      <c r="H151" t="n">
        <v>0.28</v>
      </c>
      <c r="I151" t="n">
        <v>188</v>
      </c>
      <c r="J151" t="n">
        <v>125.95</v>
      </c>
      <c r="K151" t="n">
        <v>45</v>
      </c>
      <c r="L151" t="n">
        <v>2</v>
      </c>
      <c r="M151" t="n">
        <v>186</v>
      </c>
      <c r="N151" t="n">
        <v>18.95</v>
      </c>
      <c r="O151" t="n">
        <v>15767.7</v>
      </c>
      <c r="P151" t="n">
        <v>517.79</v>
      </c>
      <c r="Q151" t="n">
        <v>796.89</v>
      </c>
      <c r="R151" t="n">
        <v>348.53</v>
      </c>
      <c r="S151" t="n">
        <v>102.58</v>
      </c>
      <c r="T151" t="n">
        <v>118048.5</v>
      </c>
      <c r="U151" t="n">
        <v>0.29</v>
      </c>
      <c r="V151" t="n">
        <v>0.76</v>
      </c>
      <c r="W151" t="n">
        <v>12.59</v>
      </c>
      <c r="X151" t="n">
        <v>7.12</v>
      </c>
      <c r="Y151" t="n">
        <v>1</v>
      </c>
      <c r="Z151" t="n">
        <v>10</v>
      </c>
    </row>
    <row r="152">
      <c r="A152" t="n">
        <v>2</v>
      </c>
      <c r="B152" t="n">
        <v>60</v>
      </c>
      <c r="C152" t="inlineStr">
        <is>
          <t xml:space="preserve">CONCLUIDO	</t>
        </is>
      </c>
      <c r="D152" t="n">
        <v>1.9308</v>
      </c>
      <c r="E152" t="n">
        <v>51.79</v>
      </c>
      <c r="F152" t="n">
        <v>46.65</v>
      </c>
      <c r="G152" t="n">
        <v>23.72</v>
      </c>
      <c r="H152" t="n">
        <v>0.42</v>
      </c>
      <c r="I152" t="n">
        <v>118</v>
      </c>
      <c r="J152" t="n">
        <v>127.27</v>
      </c>
      <c r="K152" t="n">
        <v>45</v>
      </c>
      <c r="L152" t="n">
        <v>3</v>
      </c>
      <c r="M152" t="n">
        <v>116</v>
      </c>
      <c r="N152" t="n">
        <v>19.27</v>
      </c>
      <c r="O152" t="n">
        <v>15930.42</v>
      </c>
      <c r="P152" t="n">
        <v>485.79</v>
      </c>
      <c r="Q152" t="n">
        <v>796.76</v>
      </c>
      <c r="R152" t="n">
        <v>258.83</v>
      </c>
      <c r="S152" t="n">
        <v>102.58</v>
      </c>
      <c r="T152" t="n">
        <v>73544.72</v>
      </c>
      <c r="U152" t="n">
        <v>0.4</v>
      </c>
      <c r="V152" t="n">
        <v>0.8100000000000001</v>
      </c>
      <c r="W152" t="n">
        <v>12.47</v>
      </c>
      <c r="X152" t="n">
        <v>4.42</v>
      </c>
      <c r="Y152" t="n">
        <v>1</v>
      </c>
      <c r="Z152" t="n">
        <v>10</v>
      </c>
    </row>
    <row r="153">
      <c r="A153" t="n">
        <v>3</v>
      </c>
      <c r="B153" t="n">
        <v>60</v>
      </c>
      <c r="C153" t="inlineStr">
        <is>
          <t xml:space="preserve">CONCLUIDO	</t>
        </is>
      </c>
      <c r="D153" t="n">
        <v>2.0149</v>
      </c>
      <c r="E153" t="n">
        <v>49.63</v>
      </c>
      <c r="F153" t="n">
        <v>45.33</v>
      </c>
      <c r="G153" t="n">
        <v>31.99</v>
      </c>
      <c r="H153" t="n">
        <v>0.55</v>
      </c>
      <c r="I153" t="n">
        <v>85</v>
      </c>
      <c r="J153" t="n">
        <v>128.59</v>
      </c>
      <c r="K153" t="n">
        <v>45</v>
      </c>
      <c r="L153" t="n">
        <v>4</v>
      </c>
      <c r="M153" t="n">
        <v>83</v>
      </c>
      <c r="N153" t="n">
        <v>19.59</v>
      </c>
      <c r="O153" t="n">
        <v>16093.6</v>
      </c>
      <c r="P153" t="n">
        <v>468.36</v>
      </c>
      <c r="Q153" t="n">
        <v>796.58</v>
      </c>
      <c r="R153" t="n">
        <v>214.89</v>
      </c>
      <c r="S153" t="n">
        <v>102.58</v>
      </c>
      <c r="T153" t="n">
        <v>51739.7</v>
      </c>
      <c r="U153" t="n">
        <v>0.48</v>
      </c>
      <c r="V153" t="n">
        <v>0.83</v>
      </c>
      <c r="W153" t="n">
        <v>12.41</v>
      </c>
      <c r="X153" t="n">
        <v>3.1</v>
      </c>
      <c r="Y153" t="n">
        <v>1</v>
      </c>
      <c r="Z153" t="n">
        <v>10</v>
      </c>
    </row>
    <row r="154">
      <c r="A154" t="n">
        <v>4</v>
      </c>
      <c r="B154" t="n">
        <v>60</v>
      </c>
      <c r="C154" t="inlineStr">
        <is>
          <t xml:space="preserve">CONCLUIDO	</t>
        </is>
      </c>
      <c r="D154" t="n">
        <v>2.06</v>
      </c>
      <c r="E154" t="n">
        <v>48.54</v>
      </c>
      <c r="F154" t="n">
        <v>44.7</v>
      </c>
      <c r="G154" t="n">
        <v>40.03</v>
      </c>
      <c r="H154" t="n">
        <v>0.68</v>
      </c>
      <c r="I154" t="n">
        <v>67</v>
      </c>
      <c r="J154" t="n">
        <v>129.92</v>
      </c>
      <c r="K154" t="n">
        <v>45</v>
      </c>
      <c r="L154" t="n">
        <v>5</v>
      </c>
      <c r="M154" t="n">
        <v>65</v>
      </c>
      <c r="N154" t="n">
        <v>19.92</v>
      </c>
      <c r="O154" t="n">
        <v>16257.24</v>
      </c>
      <c r="P154" t="n">
        <v>457.83</v>
      </c>
      <c r="Q154" t="n">
        <v>796.5599999999999</v>
      </c>
      <c r="R154" t="n">
        <v>193.94</v>
      </c>
      <c r="S154" t="n">
        <v>102.58</v>
      </c>
      <c r="T154" t="n">
        <v>41356.32</v>
      </c>
      <c r="U154" t="n">
        <v>0.53</v>
      </c>
      <c r="V154" t="n">
        <v>0.84</v>
      </c>
      <c r="W154" t="n">
        <v>12.39</v>
      </c>
      <c r="X154" t="n">
        <v>2.48</v>
      </c>
      <c r="Y154" t="n">
        <v>1</v>
      </c>
      <c r="Z154" t="n">
        <v>10</v>
      </c>
    </row>
    <row r="155">
      <c r="A155" t="n">
        <v>5</v>
      </c>
      <c r="B155" t="n">
        <v>60</v>
      </c>
      <c r="C155" t="inlineStr">
        <is>
          <t xml:space="preserve">CONCLUIDO	</t>
        </is>
      </c>
      <c r="D155" t="n">
        <v>2.0936</v>
      </c>
      <c r="E155" t="n">
        <v>47.76</v>
      </c>
      <c r="F155" t="n">
        <v>44.23</v>
      </c>
      <c r="G155" t="n">
        <v>48.25</v>
      </c>
      <c r="H155" t="n">
        <v>0.8100000000000001</v>
      </c>
      <c r="I155" t="n">
        <v>55</v>
      </c>
      <c r="J155" t="n">
        <v>131.25</v>
      </c>
      <c r="K155" t="n">
        <v>45</v>
      </c>
      <c r="L155" t="n">
        <v>6</v>
      </c>
      <c r="M155" t="n">
        <v>53</v>
      </c>
      <c r="N155" t="n">
        <v>20.25</v>
      </c>
      <c r="O155" t="n">
        <v>16421.36</v>
      </c>
      <c r="P155" t="n">
        <v>449.56</v>
      </c>
      <c r="Q155" t="n">
        <v>796.45</v>
      </c>
      <c r="R155" t="n">
        <v>178.54</v>
      </c>
      <c r="S155" t="n">
        <v>102.58</v>
      </c>
      <c r="T155" t="n">
        <v>33716.53</v>
      </c>
      <c r="U155" t="n">
        <v>0.57</v>
      </c>
      <c r="V155" t="n">
        <v>0.85</v>
      </c>
      <c r="W155" t="n">
        <v>12.36</v>
      </c>
      <c r="X155" t="n">
        <v>2.01</v>
      </c>
      <c r="Y155" t="n">
        <v>1</v>
      </c>
      <c r="Z155" t="n">
        <v>10</v>
      </c>
    </row>
    <row r="156">
      <c r="A156" t="n">
        <v>6</v>
      </c>
      <c r="B156" t="n">
        <v>60</v>
      </c>
      <c r="C156" t="inlineStr">
        <is>
          <t xml:space="preserve">CONCLUIDO	</t>
        </is>
      </c>
      <c r="D156" t="n">
        <v>2.1141</v>
      </c>
      <c r="E156" t="n">
        <v>47.3</v>
      </c>
      <c r="F156" t="n">
        <v>43.97</v>
      </c>
      <c r="G156" t="n">
        <v>56.13</v>
      </c>
      <c r="H156" t="n">
        <v>0.93</v>
      </c>
      <c r="I156" t="n">
        <v>47</v>
      </c>
      <c r="J156" t="n">
        <v>132.58</v>
      </c>
      <c r="K156" t="n">
        <v>45</v>
      </c>
      <c r="L156" t="n">
        <v>7</v>
      </c>
      <c r="M156" t="n">
        <v>45</v>
      </c>
      <c r="N156" t="n">
        <v>20.59</v>
      </c>
      <c r="O156" t="n">
        <v>16585.95</v>
      </c>
      <c r="P156" t="n">
        <v>443.06</v>
      </c>
      <c r="Q156" t="n">
        <v>796.5</v>
      </c>
      <c r="R156" t="n">
        <v>169.78</v>
      </c>
      <c r="S156" t="n">
        <v>102.58</v>
      </c>
      <c r="T156" t="n">
        <v>29377.72</v>
      </c>
      <c r="U156" t="n">
        <v>0.6</v>
      </c>
      <c r="V156" t="n">
        <v>0.86</v>
      </c>
      <c r="W156" t="n">
        <v>12.35</v>
      </c>
      <c r="X156" t="n">
        <v>1.75</v>
      </c>
      <c r="Y156" t="n">
        <v>1</v>
      </c>
      <c r="Z156" t="n">
        <v>10</v>
      </c>
    </row>
    <row r="157">
      <c r="A157" t="n">
        <v>7</v>
      </c>
      <c r="B157" t="n">
        <v>60</v>
      </c>
      <c r="C157" t="inlineStr">
        <is>
          <t xml:space="preserve">CONCLUIDO	</t>
        </is>
      </c>
      <c r="D157" t="n">
        <v>2.1364</v>
      </c>
      <c r="E157" t="n">
        <v>46.81</v>
      </c>
      <c r="F157" t="n">
        <v>43.65</v>
      </c>
      <c r="G157" t="n">
        <v>65.48</v>
      </c>
      <c r="H157" t="n">
        <v>1.06</v>
      </c>
      <c r="I157" t="n">
        <v>40</v>
      </c>
      <c r="J157" t="n">
        <v>133.92</v>
      </c>
      <c r="K157" t="n">
        <v>45</v>
      </c>
      <c r="L157" t="n">
        <v>8</v>
      </c>
      <c r="M157" t="n">
        <v>38</v>
      </c>
      <c r="N157" t="n">
        <v>20.93</v>
      </c>
      <c r="O157" t="n">
        <v>16751.02</v>
      </c>
      <c r="P157" t="n">
        <v>435.62</v>
      </c>
      <c r="Q157" t="n">
        <v>796.5</v>
      </c>
      <c r="R157" t="n">
        <v>158.98</v>
      </c>
      <c r="S157" t="n">
        <v>102.58</v>
      </c>
      <c r="T157" t="n">
        <v>24013.18</v>
      </c>
      <c r="U157" t="n">
        <v>0.65</v>
      </c>
      <c r="V157" t="n">
        <v>0.86</v>
      </c>
      <c r="W157" t="n">
        <v>12.34</v>
      </c>
      <c r="X157" t="n">
        <v>1.44</v>
      </c>
      <c r="Y157" t="n">
        <v>1</v>
      </c>
      <c r="Z157" t="n">
        <v>10</v>
      </c>
    </row>
    <row r="158">
      <c r="A158" t="n">
        <v>8</v>
      </c>
      <c r="B158" t="n">
        <v>60</v>
      </c>
      <c r="C158" t="inlineStr">
        <is>
          <t xml:space="preserve">CONCLUIDO	</t>
        </is>
      </c>
      <c r="D158" t="n">
        <v>2.146</v>
      </c>
      <c r="E158" t="n">
        <v>46.6</v>
      </c>
      <c r="F158" t="n">
        <v>43.55</v>
      </c>
      <c r="G158" t="n">
        <v>72.58</v>
      </c>
      <c r="H158" t="n">
        <v>1.18</v>
      </c>
      <c r="I158" t="n">
        <v>36</v>
      </c>
      <c r="J158" t="n">
        <v>135.27</v>
      </c>
      <c r="K158" t="n">
        <v>45</v>
      </c>
      <c r="L158" t="n">
        <v>9</v>
      </c>
      <c r="M158" t="n">
        <v>34</v>
      </c>
      <c r="N158" t="n">
        <v>21.27</v>
      </c>
      <c r="O158" t="n">
        <v>16916.71</v>
      </c>
      <c r="P158" t="n">
        <v>431.46</v>
      </c>
      <c r="Q158" t="n">
        <v>796.4400000000001</v>
      </c>
      <c r="R158" t="n">
        <v>155.65</v>
      </c>
      <c r="S158" t="n">
        <v>102.58</v>
      </c>
      <c r="T158" t="n">
        <v>22367.12</v>
      </c>
      <c r="U158" t="n">
        <v>0.66</v>
      </c>
      <c r="V158" t="n">
        <v>0.86</v>
      </c>
      <c r="W158" t="n">
        <v>12.34</v>
      </c>
      <c r="X158" t="n">
        <v>1.33</v>
      </c>
      <c r="Y158" t="n">
        <v>1</v>
      </c>
      <c r="Z158" t="n">
        <v>10</v>
      </c>
    </row>
    <row r="159">
      <c r="A159" t="n">
        <v>9</v>
      </c>
      <c r="B159" t="n">
        <v>60</v>
      </c>
      <c r="C159" t="inlineStr">
        <is>
          <t xml:space="preserve">CONCLUIDO	</t>
        </is>
      </c>
      <c r="D159" t="n">
        <v>2.1589</v>
      </c>
      <c r="E159" t="n">
        <v>46.32</v>
      </c>
      <c r="F159" t="n">
        <v>43.37</v>
      </c>
      <c r="G159" t="n">
        <v>81.31999999999999</v>
      </c>
      <c r="H159" t="n">
        <v>1.29</v>
      </c>
      <c r="I159" t="n">
        <v>32</v>
      </c>
      <c r="J159" t="n">
        <v>136.61</v>
      </c>
      <c r="K159" t="n">
        <v>45</v>
      </c>
      <c r="L159" t="n">
        <v>10</v>
      </c>
      <c r="M159" t="n">
        <v>30</v>
      </c>
      <c r="N159" t="n">
        <v>21.61</v>
      </c>
      <c r="O159" t="n">
        <v>17082.76</v>
      </c>
      <c r="P159" t="n">
        <v>425.47</v>
      </c>
      <c r="Q159" t="n">
        <v>796.36</v>
      </c>
      <c r="R159" t="n">
        <v>150</v>
      </c>
      <c r="S159" t="n">
        <v>102.58</v>
      </c>
      <c r="T159" t="n">
        <v>19561.37</v>
      </c>
      <c r="U159" t="n">
        <v>0.68</v>
      </c>
      <c r="V159" t="n">
        <v>0.87</v>
      </c>
      <c r="W159" t="n">
        <v>12.32</v>
      </c>
      <c r="X159" t="n">
        <v>1.16</v>
      </c>
      <c r="Y159" t="n">
        <v>1</v>
      </c>
      <c r="Z159" t="n">
        <v>10</v>
      </c>
    </row>
    <row r="160">
      <c r="A160" t="n">
        <v>10</v>
      </c>
      <c r="B160" t="n">
        <v>60</v>
      </c>
      <c r="C160" t="inlineStr">
        <is>
          <t xml:space="preserve">CONCLUIDO	</t>
        </is>
      </c>
      <c r="D160" t="n">
        <v>2.1677</v>
      </c>
      <c r="E160" t="n">
        <v>46.13</v>
      </c>
      <c r="F160" t="n">
        <v>43.26</v>
      </c>
      <c r="G160" t="n">
        <v>89.5</v>
      </c>
      <c r="H160" t="n">
        <v>1.41</v>
      </c>
      <c r="I160" t="n">
        <v>29</v>
      </c>
      <c r="J160" t="n">
        <v>137.96</v>
      </c>
      <c r="K160" t="n">
        <v>45</v>
      </c>
      <c r="L160" t="n">
        <v>11</v>
      </c>
      <c r="M160" t="n">
        <v>27</v>
      </c>
      <c r="N160" t="n">
        <v>21.96</v>
      </c>
      <c r="O160" t="n">
        <v>17249.3</v>
      </c>
      <c r="P160" t="n">
        <v>420</v>
      </c>
      <c r="Q160" t="n">
        <v>796.35</v>
      </c>
      <c r="R160" t="n">
        <v>146.39</v>
      </c>
      <c r="S160" t="n">
        <v>102.58</v>
      </c>
      <c r="T160" t="n">
        <v>17770.28</v>
      </c>
      <c r="U160" t="n">
        <v>0.7</v>
      </c>
      <c r="V160" t="n">
        <v>0.87</v>
      </c>
      <c r="W160" t="n">
        <v>12.32</v>
      </c>
      <c r="X160" t="n">
        <v>1.04</v>
      </c>
      <c r="Y160" t="n">
        <v>1</v>
      </c>
      <c r="Z160" t="n">
        <v>10</v>
      </c>
    </row>
    <row r="161">
      <c r="A161" t="n">
        <v>11</v>
      </c>
      <c r="B161" t="n">
        <v>60</v>
      </c>
      <c r="C161" t="inlineStr">
        <is>
          <t xml:space="preserve">CONCLUIDO	</t>
        </is>
      </c>
      <c r="D161" t="n">
        <v>2.1768</v>
      </c>
      <c r="E161" t="n">
        <v>45.94</v>
      </c>
      <c r="F161" t="n">
        <v>43.14</v>
      </c>
      <c r="G161" t="n">
        <v>99.56</v>
      </c>
      <c r="H161" t="n">
        <v>1.52</v>
      </c>
      <c r="I161" t="n">
        <v>26</v>
      </c>
      <c r="J161" t="n">
        <v>139.32</v>
      </c>
      <c r="K161" t="n">
        <v>45</v>
      </c>
      <c r="L161" t="n">
        <v>12</v>
      </c>
      <c r="M161" t="n">
        <v>24</v>
      </c>
      <c r="N161" t="n">
        <v>22.32</v>
      </c>
      <c r="O161" t="n">
        <v>17416.34</v>
      </c>
      <c r="P161" t="n">
        <v>415.07</v>
      </c>
      <c r="Q161" t="n">
        <v>796.4</v>
      </c>
      <c r="R161" t="n">
        <v>142.37</v>
      </c>
      <c r="S161" t="n">
        <v>102.58</v>
      </c>
      <c r="T161" t="n">
        <v>15777.45</v>
      </c>
      <c r="U161" t="n">
        <v>0.72</v>
      </c>
      <c r="V161" t="n">
        <v>0.87</v>
      </c>
      <c r="W161" t="n">
        <v>12.31</v>
      </c>
      <c r="X161" t="n">
        <v>0.93</v>
      </c>
      <c r="Y161" t="n">
        <v>1</v>
      </c>
      <c r="Z161" t="n">
        <v>10</v>
      </c>
    </row>
    <row r="162">
      <c r="A162" t="n">
        <v>12</v>
      </c>
      <c r="B162" t="n">
        <v>60</v>
      </c>
      <c r="C162" t="inlineStr">
        <is>
          <t xml:space="preserve">CONCLUIDO	</t>
        </is>
      </c>
      <c r="D162" t="n">
        <v>2.182</v>
      </c>
      <c r="E162" t="n">
        <v>45.83</v>
      </c>
      <c r="F162" t="n">
        <v>43.08</v>
      </c>
      <c r="G162" t="n">
        <v>107.71</v>
      </c>
      <c r="H162" t="n">
        <v>1.63</v>
      </c>
      <c r="I162" t="n">
        <v>24</v>
      </c>
      <c r="J162" t="n">
        <v>140.67</v>
      </c>
      <c r="K162" t="n">
        <v>45</v>
      </c>
      <c r="L162" t="n">
        <v>13</v>
      </c>
      <c r="M162" t="n">
        <v>22</v>
      </c>
      <c r="N162" t="n">
        <v>22.68</v>
      </c>
      <c r="O162" t="n">
        <v>17583.88</v>
      </c>
      <c r="P162" t="n">
        <v>410.58</v>
      </c>
      <c r="Q162" t="n">
        <v>796.36</v>
      </c>
      <c r="R162" t="n">
        <v>140.36</v>
      </c>
      <c r="S162" t="n">
        <v>102.58</v>
      </c>
      <c r="T162" t="n">
        <v>14784.62</v>
      </c>
      <c r="U162" t="n">
        <v>0.73</v>
      </c>
      <c r="V162" t="n">
        <v>0.87</v>
      </c>
      <c r="W162" t="n">
        <v>12.31</v>
      </c>
      <c r="X162" t="n">
        <v>0.87</v>
      </c>
      <c r="Y162" t="n">
        <v>1</v>
      </c>
      <c r="Z162" t="n">
        <v>10</v>
      </c>
    </row>
    <row r="163">
      <c r="A163" t="n">
        <v>13</v>
      </c>
      <c r="B163" t="n">
        <v>60</v>
      </c>
      <c r="C163" t="inlineStr">
        <is>
          <t xml:space="preserve">CONCLUIDO	</t>
        </is>
      </c>
      <c r="D163" t="n">
        <v>2.1893</v>
      </c>
      <c r="E163" t="n">
        <v>45.68</v>
      </c>
      <c r="F163" t="n">
        <v>42.98</v>
      </c>
      <c r="G163" t="n">
        <v>117.22</v>
      </c>
      <c r="H163" t="n">
        <v>1.74</v>
      </c>
      <c r="I163" t="n">
        <v>22</v>
      </c>
      <c r="J163" t="n">
        <v>142.04</v>
      </c>
      <c r="K163" t="n">
        <v>45</v>
      </c>
      <c r="L163" t="n">
        <v>14</v>
      </c>
      <c r="M163" t="n">
        <v>20</v>
      </c>
      <c r="N163" t="n">
        <v>23.04</v>
      </c>
      <c r="O163" t="n">
        <v>17751.93</v>
      </c>
      <c r="P163" t="n">
        <v>405.69</v>
      </c>
      <c r="Q163" t="n">
        <v>796.38</v>
      </c>
      <c r="R163" t="n">
        <v>137.25</v>
      </c>
      <c r="S163" t="n">
        <v>102.58</v>
      </c>
      <c r="T163" t="n">
        <v>13236.12</v>
      </c>
      <c r="U163" t="n">
        <v>0.75</v>
      </c>
      <c r="V163" t="n">
        <v>0.88</v>
      </c>
      <c r="W163" t="n">
        <v>12.3</v>
      </c>
      <c r="X163" t="n">
        <v>0.77</v>
      </c>
      <c r="Y163" t="n">
        <v>1</v>
      </c>
      <c r="Z163" t="n">
        <v>10</v>
      </c>
    </row>
    <row r="164">
      <c r="A164" t="n">
        <v>14</v>
      </c>
      <c r="B164" t="n">
        <v>60</v>
      </c>
      <c r="C164" t="inlineStr">
        <is>
          <t xml:space="preserve">CONCLUIDO	</t>
        </is>
      </c>
      <c r="D164" t="n">
        <v>2.1917</v>
      </c>
      <c r="E164" t="n">
        <v>45.63</v>
      </c>
      <c r="F164" t="n">
        <v>42.96</v>
      </c>
      <c r="G164" t="n">
        <v>122.73</v>
      </c>
      <c r="H164" t="n">
        <v>1.85</v>
      </c>
      <c r="I164" t="n">
        <v>21</v>
      </c>
      <c r="J164" t="n">
        <v>143.4</v>
      </c>
      <c r="K164" t="n">
        <v>45</v>
      </c>
      <c r="L164" t="n">
        <v>15</v>
      </c>
      <c r="M164" t="n">
        <v>19</v>
      </c>
      <c r="N164" t="n">
        <v>23.41</v>
      </c>
      <c r="O164" t="n">
        <v>17920.49</v>
      </c>
      <c r="P164" t="n">
        <v>400.32</v>
      </c>
      <c r="Q164" t="n">
        <v>796.37</v>
      </c>
      <c r="R164" t="n">
        <v>136.16</v>
      </c>
      <c r="S164" t="n">
        <v>102.58</v>
      </c>
      <c r="T164" t="n">
        <v>12695.04</v>
      </c>
      <c r="U164" t="n">
        <v>0.75</v>
      </c>
      <c r="V164" t="n">
        <v>0.88</v>
      </c>
      <c r="W164" t="n">
        <v>12.31</v>
      </c>
      <c r="X164" t="n">
        <v>0.74</v>
      </c>
      <c r="Y164" t="n">
        <v>1</v>
      </c>
      <c r="Z164" t="n">
        <v>10</v>
      </c>
    </row>
    <row r="165">
      <c r="A165" t="n">
        <v>15</v>
      </c>
      <c r="B165" t="n">
        <v>60</v>
      </c>
      <c r="C165" t="inlineStr">
        <is>
          <t xml:space="preserve">CONCLUIDO	</t>
        </is>
      </c>
      <c r="D165" t="n">
        <v>2.197</v>
      </c>
      <c r="E165" t="n">
        <v>45.52</v>
      </c>
      <c r="F165" t="n">
        <v>42.9</v>
      </c>
      <c r="G165" t="n">
        <v>135.47</v>
      </c>
      <c r="H165" t="n">
        <v>1.96</v>
      </c>
      <c r="I165" t="n">
        <v>19</v>
      </c>
      <c r="J165" t="n">
        <v>144.77</v>
      </c>
      <c r="K165" t="n">
        <v>45</v>
      </c>
      <c r="L165" t="n">
        <v>16</v>
      </c>
      <c r="M165" t="n">
        <v>17</v>
      </c>
      <c r="N165" t="n">
        <v>23.78</v>
      </c>
      <c r="O165" t="n">
        <v>18089.56</v>
      </c>
      <c r="P165" t="n">
        <v>396.85</v>
      </c>
      <c r="Q165" t="n">
        <v>796.45</v>
      </c>
      <c r="R165" t="n">
        <v>134.19</v>
      </c>
      <c r="S165" t="n">
        <v>102.58</v>
      </c>
      <c r="T165" t="n">
        <v>11722.26</v>
      </c>
      <c r="U165" t="n">
        <v>0.76</v>
      </c>
      <c r="V165" t="n">
        <v>0.88</v>
      </c>
      <c r="W165" t="n">
        <v>12.3</v>
      </c>
      <c r="X165" t="n">
        <v>0.68</v>
      </c>
      <c r="Y165" t="n">
        <v>1</v>
      </c>
      <c r="Z165" t="n">
        <v>10</v>
      </c>
    </row>
    <row r="166">
      <c r="A166" t="n">
        <v>16</v>
      </c>
      <c r="B166" t="n">
        <v>60</v>
      </c>
      <c r="C166" t="inlineStr">
        <is>
          <t xml:space="preserve">CONCLUIDO	</t>
        </is>
      </c>
      <c r="D166" t="n">
        <v>2.2002</v>
      </c>
      <c r="E166" t="n">
        <v>45.45</v>
      </c>
      <c r="F166" t="n">
        <v>42.86</v>
      </c>
      <c r="G166" t="n">
        <v>142.86</v>
      </c>
      <c r="H166" t="n">
        <v>2.06</v>
      </c>
      <c r="I166" t="n">
        <v>18</v>
      </c>
      <c r="J166" t="n">
        <v>146.15</v>
      </c>
      <c r="K166" t="n">
        <v>45</v>
      </c>
      <c r="L166" t="n">
        <v>17</v>
      </c>
      <c r="M166" t="n">
        <v>16</v>
      </c>
      <c r="N166" t="n">
        <v>24.15</v>
      </c>
      <c r="O166" t="n">
        <v>18259.16</v>
      </c>
      <c r="P166" t="n">
        <v>392.31</v>
      </c>
      <c r="Q166" t="n">
        <v>796.38</v>
      </c>
      <c r="R166" t="n">
        <v>132.78</v>
      </c>
      <c r="S166" t="n">
        <v>102.58</v>
      </c>
      <c r="T166" t="n">
        <v>11021.48</v>
      </c>
      <c r="U166" t="n">
        <v>0.77</v>
      </c>
      <c r="V166" t="n">
        <v>0.88</v>
      </c>
      <c r="W166" t="n">
        <v>12.31</v>
      </c>
      <c r="X166" t="n">
        <v>0.65</v>
      </c>
      <c r="Y166" t="n">
        <v>1</v>
      </c>
      <c r="Z166" t="n">
        <v>10</v>
      </c>
    </row>
    <row r="167">
      <c r="A167" t="n">
        <v>17</v>
      </c>
      <c r="B167" t="n">
        <v>60</v>
      </c>
      <c r="C167" t="inlineStr">
        <is>
          <t xml:space="preserve">CONCLUIDO	</t>
        </is>
      </c>
      <c r="D167" t="n">
        <v>2.2039</v>
      </c>
      <c r="E167" t="n">
        <v>45.38</v>
      </c>
      <c r="F167" t="n">
        <v>42.81</v>
      </c>
      <c r="G167" t="n">
        <v>151.09</v>
      </c>
      <c r="H167" t="n">
        <v>2.16</v>
      </c>
      <c r="I167" t="n">
        <v>17</v>
      </c>
      <c r="J167" t="n">
        <v>147.53</v>
      </c>
      <c r="K167" t="n">
        <v>45</v>
      </c>
      <c r="L167" t="n">
        <v>18</v>
      </c>
      <c r="M167" t="n">
        <v>15</v>
      </c>
      <c r="N167" t="n">
        <v>24.53</v>
      </c>
      <c r="O167" t="n">
        <v>18429.27</v>
      </c>
      <c r="P167" t="n">
        <v>385.96</v>
      </c>
      <c r="Q167" t="n">
        <v>796.36</v>
      </c>
      <c r="R167" t="n">
        <v>131.21</v>
      </c>
      <c r="S167" t="n">
        <v>102.58</v>
      </c>
      <c r="T167" t="n">
        <v>10243.35</v>
      </c>
      <c r="U167" t="n">
        <v>0.78</v>
      </c>
      <c r="V167" t="n">
        <v>0.88</v>
      </c>
      <c r="W167" t="n">
        <v>12.3</v>
      </c>
      <c r="X167" t="n">
        <v>0.6</v>
      </c>
      <c r="Y167" t="n">
        <v>1</v>
      </c>
      <c r="Z167" t="n">
        <v>10</v>
      </c>
    </row>
    <row r="168">
      <c r="A168" t="n">
        <v>18</v>
      </c>
      <c r="B168" t="n">
        <v>60</v>
      </c>
      <c r="C168" t="inlineStr">
        <is>
          <t xml:space="preserve">CONCLUIDO	</t>
        </is>
      </c>
      <c r="D168" t="n">
        <v>2.2072</v>
      </c>
      <c r="E168" t="n">
        <v>45.31</v>
      </c>
      <c r="F168" t="n">
        <v>42.77</v>
      </c>
      <c r="G168" t="n">
        <v>160.37</v>
      </c>
      <c r="H168" t="n">
        <v>2.26</v>
      </c>
      <c r="I168" t="n">
        <v>16</v>
      </c>
      <c r="J168" t="n">
        <v>148.91</v>
      </c>
      <c r="K168" t="n">
        <v>45</v>
      </c>
      <c r="L168" t="n">
        <v>19</v>
      </c>
      <c r="M168" t="n">
        <v>12</v>
      </c>
      <c r="N168" t="n">
        <v>24.92</v>
      </c>
      <c r="O168" t="n">
        <v>18599.92</v>
      </c>
      <c r="P168" t="n">
        <v>381.67</v>
      </c>
      <c r="Q168" t="n">
        <v>796.37</v>
      </c>
      <c r="R168" t="n">
        <v>129.65</v>
      </c>
      <c r="S168" t="n">
        <v>102.58</v>
      </c>
      <c r="T168" t="n">
        <v>9469.129999999999</v>
      </c>
      <c r="U168" t="n">
        <v>0.79</v>
      </c>
      <c r="V168" t="n">
        <v>0.88</v>
      </c>
      <c r="W168" t="n">
        <v>12.3</v>
      </c>
      <c r="X168" t="n">
        <v>0.55</v>
      </c>
      <c r="Y168" t="n">
        <v>1</v>
      </c>
      <c r="Z168" t="n">
        <v>10</v>
      </c>
    </row>
    <row r="169">
      <c r="A169" t="n">
        <v>19</v>
      </c>
      <c r="B169" t="n">
        <v>60</v>
      </c>
      <c r="C169" t="inlineStr">
        <is>
          <t xml:space="preserve">CONCLUIDO	</t>
        </is>
      </c>
      <c r="D169" t="n">
        <v>2.2096</v>
      </c>
      <c r="E169" t="n">
        <v>45.26</v>
      </c>
      <c r="F169" t="n">
        <v>42.74</v>
      </c>
      <c r="G169" t="n">
        <v>170.96</v>
      </c>
      <c r="H169" t="n">
        <v>2.36</v>
      </c>
      <c r="I169" t="n">
        <v>15</v>
      </c>
      <c r="J169" t="n">
        <v>150.3</v>
      </c>
      <c r="K169" t="n">
        <v>45</v>
      </c>
      <c r="L169" t="n">
        <v>20</v>
      </c>
      <c r="M169" t="n">
        <v>7</v>
      </c>
      <c r="N169" t="n">
        <v>25.3</v>
      </c>
      <c r="O169" t="n">
        <v>18771.1</v>
      </c>
      <c r="P169" t="n">
        <v>379.04</v>
      </c>
      <c r="Q169" t="n">
        <v>796.36</v>
      </c>
      <c r="R169" t="n">
        <v>128.8</v>
      </c>
      <c r="S169" t="n">
        <v>102.58</v>
      </c>
      <c r="T169" t="n">
        <v>9046.969999999999</v>
      </c>
      <c r="U169" t="n">
        <v>0.8</v>
      </c>
      <c r="V169" t="n">
        <v>0.88</v>
      </c>
      <c r="W169" t="n">
        <v>12.3</v>
      </c>
      <c r="X169" t="n">
        <v>0.53</v>
      </c>
      <c r="Y169" t="n">
        <v>1</v>
      </c>
      <c r="Z169" t="n">
        <v>10</v>
      </c>
    </row>
    <row r="170">
      <c r="A170" t="n">
        <v>20</v>
      </c>
      <c r="B170" t="n">
        <v>60</v>
      </c>
      <c r="C170" t="inlineStr">
        <is>
          <t xml:space="preserve">CONCLUIDO	</t>
        </is>
      </c>
      <c r="D170" t="n">
        <v>2.2088</v>
      </c>
      <c r="E170" t="n">
        <v>45.27</v>
      </c>
      <c r="F170" t="n">
        <v>42.76</v>
      </c>
      <c r="G170" t="n">
        <v>171.03</v>
      </c>
      <c r="H170" t="n">
        <v>2.45</v>
      </c>
      <c r="I170" t="n">
        <v>15</v>
      </c>
      <c r="J170" t="n">
        <v>151.69</v>
      </c>
      <c r="K170" t="n">
        <v>45</v>
      </c>
      <c r="L170" t="n">
        <v>21</v>
      </c>
      <c r="M170" t="n">
        <v>3</v>
      </c>
      <c r="N170" t="n">
        <v>25.7</v>
      </c>
      <c r="O170" t="n">
        <v>18942.82</v>
      </c>
      <c r="P170" t="n">
        <v>379.33</v>
      </c>
      <c r="Q170" t="n">
        <v>796.4</v>
      </c>
      <c r="R170" t="n">
        <v>128.97</v>
      </c>
      <c r="S170" t="n">
        <v>102.58</v>
      </c>
      <c r="T170" t="n">
        <v>9130.08</v>
      </c>
      <c r="U170" t="n">
        <v>0.8</v>
      </c>
      <c r="V170" t="n">
        <v>0.88</v>
      </c>
      <c r="W170" t="n">
        <v>12.31</v>
      </c>
      <c r="X170" t="n">
        <v>0.54</v>
      </c>
      <c r="Y170" t="n">
        <v>1</v>
      </c>
      <c r="Z170" t="n">
        <v>10</v>
      </c>
    </row>
    <row r="171">
      <c r="A171" t="n">
        <v>21</v>
      </c>
      <c r="B171" t="n">
        <v>60</v>
      </c>
      <c r="C171" t="inlineStr">
        <is>
          <t xml:space="preserve">CONCLUIDO	</t>
        </is>
      </c>
      <c r="D171" t="n">
        <v>2.2082</v>
      </c>
      <c r="E171" t="n">
        <v>45.29</v>
      </c>
      <c r="F171" t="n">
        <v>42.77</v>
      </c>
      <c r="G171" t="n">
        <v>171.08</v>
      </c>
      <c r="H171" t="n">
        <v>2.54</v>
      </c>
      <c r="I171" t="n">
        <v>15</v>
      </c>
      <c r="J171" t="n">
        <v>153.09</v>
      </c>
      <c r="K171" t="n">
        <v>45</v>
      </c>
      <c r="L171" t="n">
        <v>22</v>
      </c>
      <c r="M171" t="n">
        <v>0</v>
      </c>
      <c r="N171" t="n">
        <v>26.09</v>
      </c>
      <c r="O171" t="n">
        <v>19115.09</v>
      </c>
      <c r="P171" t="n">
        <v>381.88</v>
      </c>
      <c r="Q171" t="n">
        <v>796.41</v>
      </c>
      <c r="R171" t="n">
        <v>129.24</v>
      </c>
      <c r="S171" t="n">
        <v>102.58</v>
      </c>
      <c r="T171" t="n">
        <v>9269.450000000001</v>
      </c>
      <c r="U171" t="n">
        <v>0.79</v>
      </c>
      <c r="V171" t="n">
        <v>0.88</v>
      </c>
      <c r="W171" t="n">
        <v>12.32</v>
      </c>
      <c r="X171" t="n">
        <v>0.5600000000000001</v>
      </c>
      <c r="Y171" t="n">
        <v>1</v>
      </c>
      <c r="Z171" t="n">
        <v>10</v>
      </c>
    </row>
    <row r="172">
      <c r="A172" t="n">
        <v>0</v>
      </c>
      <c r="B172" t="n">
        <v>80</v>
      </c>
      <c r="C172" t="inlineStr">
        <is>
          <t xml:space="preserve">CONCLUIDO	</t>
        </is>
      </c>
      <c r="D172" t="n">
        <v>1.149</v>
      </c>
      <c r="E172" t="n">
        <v>87.03</v>
      </c>
      <c r="F172" t="n">
        <v>65.63</v>
      </c>
      <c r="G172" t="n">
        <v>6.65</v>
      </c>
      <c r="H172" t="n">
        <v>0.11</v>
      </c>
      <c r="I172" t="n">
        <v>592</v>
      </c>
      <c r="J172" t="n">
        <v>159.12</v>
      </c>
      <c r="K172" t="n">
        <v>50.28</v>
      </c>
      <c r="L172" t="n">
        <v>1</v>
      </c>
      <c r="M172" t="n">
        <v>590</v>
      </c>
      <c r="N172" t="n">
        <v>27.84</v>
      </c>
      <c r="O172" t="n">
        <v>19859.16</v>
      </c>
      <c r="P172" t="n">
        <v>812.27</v>
      </c>
      <c r="Q172" t="n">
        <v>797.96</v>
      </c>
      <c r="R172" t="n">
        <v>893.85</v>
      </c>
      <c r="S172" t="n">
        <v>102.58</v>
      </c>
      <c r="T172" t="n">
        <v>388687.13</v>
      </c>
      <c r="U172" t="n">
        <v>0.11</v>
      </c>
      <c r="V172" t="n">
        <v>0.57</v>
      </c>
      <c r="W172" t="n">
        <v>13.25</v>
      </c>
      <c r="X172" t="n">
        <v>23.38</v>
      </c>
      <c r="Y172" t="n">
        <v>1</v>
      </c>
      <c r="Z172" t="n">
        <v>10</v>
      </c>
    </row>
    <row r="173">
      <c r="A173" t="n">
        <v>1</v>
      </c>
      <c r="B173" t="n">
        <v>80</v>
      </c>
      <c r="C173" t="inlineStr">
        <is>
          <t xml:space="preserve">CONCLUIDO	</t>
        </is>
      </c>
      <c r="D173" t="n">
        <v>1.6513</v>
      </c>
      <c r="E173" t="n">
        <v>60.56</v>
      </c>
      <c r="F173" t="n">
        <v>50.89</v>
      </c>
      <c r="G173" t="n">
        <v>13.39</v>
      </c>
      <c r="H173" t="n">
        <v>0.22</v>
      </c>
      <c r="I173" t="n">
        <v>228</v>
      </c>
      <c r="J173" t="n">
        <v>160.54</v>
      </c>
      <c r="K173" t="n">
        <v>50.28</v>
      </c>
      <c r="L173" t="n">
        <v>2</v>
      </c>
      <c r="M173" t="n">
        <v>226</v>
      </c>
      <c r="N173" t="n">
        <v>28.26</v>
      </c>
      <c r="O173" t="n">
        <v>20034.4</v>
      </c>
      <c r="P173" t="n">
        <v>628.1799999999999</v>
      </c>
      <c r="Q173" t="n">
        <v>796.9</v>
      </c>
      <c r="R173" t="n">
        <v>400.64</v>
      </c>
      <c r="S173" t="n">
        <v>102.58</v>
      </c>
      <c r="T173" t="n">
        <v>143903.58</v>
      </c>
      <c r="U173" t="n">
        <v>0.26</v>
      </c>
      <c r="V173" t="n">
        <v>0.74</v>
      </c>
      <c r="W173" t="n">
        <v>12.65</v>
      </c>
      <c r="X173" t="n">
        <v>8.66</v>
      </c>
      <c r="Y173" t="n">
        <v>1</v>
      </c>
      <c r="Z173" t="n">
        <v>10</v>
      </c>
    </row>
    <row r="174">
      <c r="A174" t="n">
        <v>2</v>
      </c>
      <c r="B174" t="n">
        <v>80</v>
      </c>
      <c r="C174" t="inlineStr">
        <is>
          <t xml:space="preserve">CONCLUIDO	</t>
        </is>
      </c>
      <c r="D174" t="n">
        <v>1.8394</v>
      </c>
      <c r="E174" t="n">
        <v>54.37</v>
      </c>
      <c r="F174" t="n">
        <v>47.5</v>
      </c>
      <c r="G174" t="n">
        <v>20.21</v>
      </c>
      <c r="H174" t="n">
        <v>0.33</v>
      </c>
      <c r="I174" t="n">
        <v>141</v>
      </c>
      <c r="J174" t="n">
        <v>161.97</v>
      </c>
      <c r="K174" t="n">
        <v>50.28</v>
      </c>
      <c r="L174" t="n">
        <v>3</v>
      </c>
      <c r="M174" t="n">
        <v>139</v>
      </c>
      <c r="N174" t="n">
        <v>28.69</v>
      </c>
      <c r="O174" t="n">
        <v>20210.21</v>
      </c>
      <c r="P174" t="n">
        <v>584.02</v>
      </c>
      <c r="Q174" t="n">
        <v>796.83</v>
      </c>
      <c r="R174" t="n">
        <v>287.4</v>
      </c>
      <c r="S174" t="n">
        <v>102.58</v>
      </c>
      <c r="T174" t="n">
        <v>87715.03</v>
      </c>
      <c r="U174" t="n">
        <v>0.36</v>
      </c>
      <c r="V174" t="n">
        <v>0.79</v>
      </c>
      <c r="W174" t="n">
        <v>12.51</v>
      </c>
      <c r="X174" t="n">
        <v>5.28</v>
      </c>
      <c r="Y174" t="n">
        <v>1</v>
      </c>
      <c r="Z174" t="n">
        <v>10</v>
      </c>
    </row>
    <row r="175">
      <c r="A175" t="n">
        <v>3</v>
      </c>
      <c r="B175" t="n">
        <v>80</v>
      </c>
      <c r="C175" t="inlineStr">
        <is>
          <t xml:space="preserve">CONCLUIDO	</t>
        </is>
      </c>
      <c r="D175" t="n">
        <v>1.9349</v>
      </c>
      <c r="E175" t="n">
        <v>51.68</v>
      </c>
      <c r="F175" t="n">
        <v>46.04</v>
      </c>
      <c r="G175" t="n">
        <v>26.82</v>
      </c>
      <c r="H175" t="n">
        <v>0.43</v>
      </c>
      <c r="I175" t="n">
        <v>103</v>
      </c>
      <c r="J175" t="n">
        <v>163.4</v>
      </c>
      <c r="K175" t="n">
        <v>50.28</v>
      </c>
      <c r="L175" t="n">
        <v>4</v>
      </c>
      <c r="M175" t="n">
        <v>101</v>
      </c>
      <c r="N175" t="n">
        <v>29.12</v>
      </c>
      <c r="O175" t="n">
        <v>20386.62</v>
      </c>
      <c r="P175" t="n">
        <v>563.53</v>
      </c>
      <c r="Q175" t="n">
        <v>796.5700000000001</v>
      </c>
      <c r="R175" t="n">
        <v>239.09</v>
      </c>
      <c r="S175" t="n">
        <v>102.58</v>
      </c>
      <c r="T175" t="n">
        <v>63753.25</v>
      </c>
      <c r="U175" t="n">
        <v>0.43</v>
      </c>
      <c r="V175" t="n">
        <v>0.82</v>
      </c>
      <c r="W175" t="n">
        <v>12.43</v>
      </c>
      <c r="X175" t="n">
        <v>3.82</v>
      </c>
      <c r="Y175" t="n">
        <v>1</v>
      </c>
      <c r="Z175" t="n">
        <v>10</v>
      </c>
    </row>
    <row r="176">
      <c r="A176" t="n">
        <v>4</v>
      </c>
      <c r="B176" t="n">
        <v>80</v>
      </c>
      <c r="C176" t="inlineStr">
        <is>
          <t xml:space="preserve">CONCLUIDO	</t>
        </is>
      </c>
      <c r="D176" t="n">
        <v>1.9975</v>
      </c>
      <c r="E176" t="n">
        <v>50.06</v>
      </c>
      <c r="F176" t="n">
        <v>45.16</v>
      </c>
      <c r="G176" t="n">
        <v>33.87</v>
      </c>
      <c r="H176" t="n">
        <v>0.54</v>
      </c>
      <c r="I176" t="n">
        <v>80</v>
      </c>
      <c r="J176" t="n">
        <v>164.83</v>
      </c>
      <c r="K176" t="n">
        <v>50.28</v>
      </c>
      <c r="L176" t="n">
        <v>5</v>
      </c>
      <c r="M176" t="n">
        <v>78</v>
      </c>
      <c r="N176" t="n">
        <v>29.55</v>
      </c>
      <c r="O176" t="n">
        <v>20563.61</v>
      </c>
      <c r="P176" t="n">
        <v>550.2</v>
      </c>
      <c r="Q176" t="n">
        <v>796.58</v>
      </c>
      <c r="R176" t="n">
        <v>209.29</v>
      </c>
      <c r="S176" t="n">
        <v>102.58</v>
      </c>
      <c r="T176" t="n">
        <v>48966.68</v>
      </c>
      <c r="U176" t="n">
        <v>0.49</v>
      </c>
      <c r="V176" t="n">
        <v>0.83</v>
      </c>
      <c r="W176" t="n">
        <v>12.41</v>
      </c>
      <c r="X176" t="n">
        <v>2.94</v>
      </c>
      <c r="Y176" t="n">
        <v>1</v>
      </c>
      <c r="Z176" t="n">
        <v>10</v>
      </c>
    </row>
    <row r="177">
      <c r="A177" t="n">
        <v>5</v>
      </c>
      <c r="B177" t="n">
        <v>80</v>
      </c>
      <c r="C177" t="inlineStr">
        <is>
          <t xml:space="preserve">CONCLUIDO	</t>
        </is>
      </c>
      <c r="D177" t="n">
        <v>2.0347</v>
      </c>
      <c r="E177" t="n">
        <v>49.15</v>
      </c>
      <c r="F177" t="n">
        <v>44.7</v>
      </c>
      <c r="G177" t="n">
        <v>40.63</v>
      </c>
      <c r="H177" t="n">
        <v>0.64</v>
      </c>
      <c r="I177" t="n">
        <v>66</v>
      </c>
      <c r="J177" t="n">
        <v>166.27</v>
      </c>
      <c r="K177" t="n">
        <v>50.28</v>
      </c>
      <c r="L177" t="n">
        <v>6</v>
      </c>
      <c r="M177" t="n">
        <v>64</v>
      </c>
      <c r="N177" t="n">
        <v>29.99</v>
      </c>
      <c r="O177" t="n">
        <v>20741.2</v>
      </c>
      <c r="P177" t="n">
        <v>541.9</v>
      </c>
      <c r="Q177" t="n">
        <v>796.47</v>
      </c>
      <c r="R177" t="n">
        <v>193.58</v>
      </c>
      <c r="S177" t="n">
        <v>102.58</v>
      </c>
      <c r="T177" t="n">
        <v>41181.34</v>
      </c>
      <c r="U177" t="n">
        <v>0.53</v>
      </c>
      <c r="V177" t="n">
        <v>0.84</v>
      </c>
      <c r="W177" t="n">
        <v>12.4</v>
      </c>
      <c r="X177" t="n">
        <v>2.48</v>
      </c>
      <c r="Y177" t="n">
        <v>1</v>
      </c>
      <c r="Z177" t="n">
        <v>10</v>
      </c>
    </row>
    <row r="178">
      <c r="A178" t="n">
        <v>6</v>
      </c>
      <c r="B178" t="n">
        <v>80</v>
      </c>
      <c r="C178" t="inlineStr">
        <is>
          <t xml:space="preserve">CONCLUIDO	</t>
        </is>
      </c>
      <c r="D178" t="n">
        <v>2.0664</v>
      </c>
      <c r="E178" t="n">
        <v>48.39</v>
      </c>
      <c r="F178" t="n">
        <v>44.27</v>
      </c>
      <c r="G178" t="n">
        <v>47.43</v>
      </c>
      <c r="H178" t="n">
        <v>0.74</v>
      </c>
      <c r="I178" t="n">
        <v>56</v>
      </c>
      <c r="J178" t="n">
        <v>167.72</v>
      </c>
      <c r="K178" t="n">
        <v>50.28</v>
      </c>
      <c r="L178" t="n">
        <v>7</v>
      </c>
      <c r="M178" t="n">
        <v>54</v>
      </c>
      <c r="N178" t="n">
        <v>30.44</v>
      </c>
      <c r="O178" t="n">
        <v>20919.39</v>
      </c>
      <c r="P178" t="n">
        <v>534.38</v>
      </c>
      <c r="Q178" t="n">
        <v>796.4299999999999</v>
      </c>
      <c r="R178" t="n">
        <v>179.81</v>
      </c>
      <c r="S178" t="n">
        <v>102.58</v>
      </c>
      <c r="T178" t="n">
        <v>34346.75</v>
      </c>
      <c r="U178" t="n">
        <v>0.57</v>
      </c>
      <c r="V178" t="n">
        <v>0.85</v>
      </c>
      <c r="W178" t="n">
        <v>12.36</v>
      </c>
      <c r="X178" t="n">
        <v>2.05</v>
      </c>
      <c r="Y178" t="n">
        <v>1</v>
      </c>
      <c r="Z178" t="n">
        <v>10</v>
      </c>
    </row>
    <row r="179">
      <c r="A179" t="n">
        <v>7</v>
      </c>
      <c r="B179" t="n">
        <v>80</v>
      </c>
      <c r="C179" t="inlineStr">
        <is>
          <t xml:space="preserve">CONCLUIDO	</t>
        </is>
      </c>
      <c r="D179" t="n">
        <v>2.0869</v>
      </c>
      <c r="E179" t="n">
        <v>47.92</v>
      </c>
      <c r="F179" t="n">
        <v>44.01</v>
      </c>
      <c r="G179" t="n">
        <v>53.9</v>
      </c>
      <c r="H179" t="n">
        <v>0.84</v>
      </c>
      <c r="I179" t="n">
        <v>49</v>
      </c>
      <c r="J179" t="n">
        <v>169.17</v>
      </c>
      <c r="K179" t="n">
        <v>50.28</v>
      </c>
      <c r="L179" t="n">
        <v>8</v>
      </c>
      <c r="M179" t="n">
        <v>47</v>
      </c>
      <c r="N179" t="n">
        <v>30.89</v>
      </c>
      <c r="O179" t="n">
        <v>21098.19</v>
      </c>
      <c r="P179" t="n">
        <v>529.12</v>
      </c>
      <c r="Q179" t="n">
        <v>796.52</v>
      </c>
      <c r="R179" t="n">
        <v>171.37</v>
      </c>
      <c r="S179" t="n">
        <v>102.58</v>
      </c>
      <c r="T179" t="n">
        <v>30163.32</v>
      </c>
      <c r="U179" t="n">
        <v>0.6</v>
      </c>
      <c r="V179" t="n">
        <v>0.85</v>
      </c>
      <c r="W179" t="n">
        <v>12.35</v>
      </c>
      <c r="X179" t="n">
        <v>1.8</v>
      </c>
      <c r="Y179" t="n">
        <v>1</v>
      </c>
      <c r="Z179" t="n">
        <v>10</v>
      </c>
    </row>
    <row r="180">
      <c r="A180" t="n">
        <v>8</v>
      </c>
      <c r="B180" t="n">
        <v>80</v>
      </c>
      <c r="C180" t="inlineStr">
        <is>
          <t xml:space="preserve">CONCLUIDO	</t>
        </is>
      </c>
      <c r="D180" t="n">
        <v>2.1053</v>
      </c>
      <c r="E180" t="n">
        <v>47.5</v>
      </c>
      <c r="F180" t="n">
        <v>43.79</v>
      </c>
      <c r="G180" t="n">
        <v>61.1</v>
      </c>
      <c r="H180" t="n">
        <v>0.9399999999999999</v>
      </c>
      <c r="I180" t="n">
        <v>43</v>
      </c>
      <c r="J180" t="n">
        <v>170.62</v>
      </c>
      <c r="K180" t="n">
        <v>50.28</v>
      </c>
      <c r="L180" t="n">
        <v>9</v>
      </c>
      <c r="M180" t="n">
        <v>41</v>
      </c>
      <c r="N180" t="n">
        <v>31.34</v>
      </c>
      <c r="O180" t="n">
        <v>21277.6</v>
      </c>
      <c r="P180" t="n">
        <v>523.95</v>
      </c>
      <c r="Q180" t="n">
        <v>796.38</v>
      </c>
      <c r="R180" t="n">
        <v>163.98</v>
      </c>
      <c r="S180" t="n">
        <v>102.58</v>
      </c>
      <c r="T180" t="n">
        <v>26496.92</v>
      </c>
      <c r="U180" t="n">
        <v>0.63</v>
      </c>
      <c r="V180" t="n">
        <v>0.86</v>
      </c>
      <c r="W180" t="n">
        <v>12.34</v>
      </c>
      <c r="X180" t="n">
        <v>1.58</v>
      </c>
      <c r="Y180" t="n">
        <v>1</v>
      </c>
      <c r="Z180" t="n">
        <v>10</v>
      </c>
    </row>
    <row r="181">
      <c r="A181" t="n">
        <v>9</v>
      </c>
      <c r="B181" t="n">
        <v>80</v>
      </c>
      <c r="C181" t="inlineStr">
        <is>
          <t xml:space="preserve">CONCLUIDO	</t>
        </is>
      </c>
      <c r="D181" t="n">
        <v>2.1175</v>
      </c>
      <c r="E181" t="n">
        <v>47.23</v>
      </c>
      <c r="F181" t="n">
        <v>43.65</v>
      </c>
      <c r="G181" t="n">
        <v>67.15000000000001</v>
      </c>
      <c r="H181" t="n">
        <v>1.03</v>
      </c>
      <c r="I181" t="n">
        <v>39</v>
      </c>
      <c r="J181" t="n">
        <v>172.08</v>
      </c>
      <c r="K181" t="n">
        <v>50.28</v>
      </c>
      <c r="L181" t="n">
        <v>10</v>
      </c>
      <c r="M181" t="n">
        <v>37</v>
      </c>
      <c r="N181" t="n">
        <v>31.8</v>
      </c>
      <c r="O181" t="n">
        <v>21457.64</v>
      </c>
      <c r="P181" t="n">
        <v>519.48</v>
      </c>
      <c r="Q181" t="n">
        <v>796.46</v>
      </c>
      <c r="R181" t="n">
        <v>159.19</v>
      </c>
      <c r="S181" t="n">
        <v>102.58</v>
      </c>
      <c r="T181" t="n">
        <v>24122.23</v>
      </c>
      <c r="U181" t="n">
        <v>0.64</v>
      </c>
      <c r="V181" t="n">
        <v>0.86</v>
      </c>
      <c r="W181" t="n">
        <v>12.33</v>
      </c>
      <c r="X181" t="n">
        <v>1.43</v>
      </c>
      <c r="Y181" t="n">
        <v>1</v>
      </c>
      <c r="Z181" t="n">
        <v>10</v>
      </c>
    </row>
    <row r="182">
      <c r="A182" t="n">
        <v>10</v>
      </c>
      <c r="B182" t="n">
        <v>80</v>
      </c>
      <c r="C182" t="inlineStr">
        <is>
          <t xml:space="preserve">CONCLUIDO	</t>
        </is>
      </c>
      <c r="D182" t="n">
        <v>2.1305</v>
      </c>
      <c r="E182" t="n">
        <v>46.94</v>
      </c>
      <c r="F182" t="n">
        <v>43.48</v>
      </c>
      <c r="G182" t="n">
        <v>74.55</v>
      </c>
      <c r="H182" t="n">
        <v>1.12</v>
      </c>
      <c r="I182" t="n">
        <v>35</v>
      </c>
      <c r="J182" t="n">
        <v>173.55</v>
      </c>
      <c r="K182" t="n">
        <v>50.28</v>
      </c>
      <c r="L182" t="n">
        <v>11</v>
      </c>
      <c r="M182" t="n">
        <v>33</v>
      </c>
      <c r="N182" t="n">
        <v>32.27</v>
      </c>
      <c r="O182" t="n">
        <v>21638.31</v>
      </c>
      <c r="P182" t="n">
        <v>514.45</v>
      </c>
      <c r="Q182" t="n">
        <v>796.45</v>
      </c>
      <c r="R182" t="n">
        <v>153.89</v>
      </c>
      <c r="S182" t="n">
        <v>102.58</v>
      </c>
      <c r="T182" t="n">
        <v>21494.67</v>
      </c>
      <c r="U182" t="n">
        <v>0.67</v>
      </c>
      <c r="V182" t="n">
        <v>0.87</v>
      </c>
      <c r="W182" t="n">
        <v>12.32</v>
      </c>
      <c r="X182" t="n">
        <v>1.27</v>
      </c>
      <c r="Y182" t="n">
        <v>1</v>
      </c>
      <c r="Z182" t="n">
        <v>10</v>
      </c>
    </row>
    <row r="183">
      <c r="A183" t="n">
        <v>11</v>
      </c>
      <c r="B183" t="n">
        <v>80</v>
      </c>
      <c r="C183" t="inlineStr">
        <is>
          <t xml:space="preserve">CONCLUIDO	</t>
        </is>
      </c>
      <c r="D183" t="n">
        <v>2.1393</v>
      </c>
      <c r="E183" t="n">
        <v>46.74</v>
      </c>
      <c r="F183" t="n">
        <v>43.39</v>
      </c>
      <c r="G183" t="n">
        <v>81.34999999999999</v>
      </c>
      <c r="H183" t="n">
        <v>1.22</v>
      </c>
      <c r="I183" t="n">
        <v>32</v>
      </c>
      <c r="J183" t="n">
        <v>175.02</v>
      </c>
      <c r="K183" t="n">
        <v>50.28</v>
      </c>
      <c r="L183" t="n">
        <v>12</v>
      </c>
      <c r="M183" t="n">
        <v>30</v>
      </c>
      <c r="N183" t="n">
        <v>32.74</v>
      </c>
      <c r="O183" t="n">
        <v>21819.6</v>
      </c>
      <c r="P183" t="n">
        <v>511.54</v>
      </c>
      <c r="Q183" t="n">
        <v>796.49</v>
      </c>
      <c r="R183" t="n">
        <v>150.37</v>
      </c>
      <c r="S183" t="n">
        <v>102.58</v>
      </c>
      <c r="T183" t="n">
        <v>19747.81</v>
      </c>
      <c r="U183" t="n">
        <v>0.68</v>
      </c>
      <c r="V183" t="n">
        <v>0.87</v>
      </c>
      <c r="W183" t="n">
        <v>12.33</v>
      </c>
      <c r="X183" t="n">
        <v>1.17</v>
      </c>
      <c r="Y183" t="n">
        <v>1</v>
      </c>
      <c r="Z183" t="n">
        <v>10</v>
      </c>
    </row>
    <row r="184">
      <c r="A184" t="n">
        <v>12</v>
      </c>
      <c r="B184" t="n">
        <v>80</v>
      </c>
      <c r="C184" t="inlineStr">
        <is>
          <t xml:space="preserve">CONCLUIDO	</t>
        </is>
      </c>
      <c r="D184" t="n">
        <v>2.15</v>
      </c>
      <c r="E184" t="n">
        <v>46.51</v>
      </c>
      <c r="F184" t="n">
        <v>43.25</v>
      </c>
      <c r="G184" t="n">
        <v>89.48999999999999</v>
      </c>
      <c r="H184" t="n">
        <v>1.31</v>
      </c>
      <c r="I184" t="n">
        <v>29</v>
      </c>
      <c r="J184" t="n">
        <v>176.49</v>
      </c>
      <c r="K184" t="n">
        <v>50.28</v>
      </c>
      <c r="L184" t="n">
        <v>13</v>
      </c>
      <c r="M184" t="n">
        <v>27</v>
      </c>
      <c r="N184" t="n">
        <v>33.21</v>
      </c>
      <c r="O184" t="n">
        <v>22001.54</v>
      </c>
      <c r="P184" t="n">
        <v>506.77</v>
      </c>
      <c r="Q184" t="n">
        <v>796.38</v>
      </c>
      <c r="R184" t="n">
        <v>145.98</v>
      </c>
      <c r="S184" t="n">
        <v>102.58</v>
      </c>
      <c r="T184" t="n">
        <v>17569.25</v>
      </c>
      <c r="U184" t="n">
        <v>0.7</v>
      </c>
      <c r="V184" t="n">
        <v>0.87</v>
      </c>
      <c r="W184" t="n">
        <v>12.32</v>
      </c>
      <c r="X184" t="n">
        <v>1.04</v>
      </c>
      <c r="Y184" t="n">
        <v>1</v>
      </c>
      <c r="Z184" t="n">
        <v>10</v>
      </c>
    </row>
    <row r="185">
      <c r="A185" t="n">
        <v>13</v>
      </c>
      <c r="B185" t="n">
        <v>80</v>
      </c>
      <c r="C185" t="inlineStr">
        <is>
          <t xml:space="preserve">CONCLUIDO	</t>
        </is>
      </c>
      <c r="D185" t="n">
        <v>2.1561</v>
      </c>
      <c r="E185" t="n">
        <v>46.38</v>
      </c>
      <c r="F185" t="n">
        <v>43.19</v>
      </c>
      <c r="G185" t="n">
        <v>95.97</v>
      </c>
      <c r="H185" t="n">
        <v>1.4</v>
      </c>
      <c r="I185" t="n">
        <v>27</v>
      </c>
      <c r="J185" t="n">
        <v>177.97</v>
      </c>
      <c r="K185" t="n">
        <v>50.28</v>
      </c>
      <c r="L185" t="n">
        <v>14</v>
      </c>
      <c r="M185" t="n">
        <v>25</v>
      </c>
      <c r="N185" t="n">
        <v>33.69</v>
      </c>
      <c r="O185" t="n">
        <v>22184.13</v>
      </c>
      <c r="P185" t="n">
        <v>504.19</v>
      </c>
      <c r="Q185" t="n">
        <v>796.4299999999999</v>
      </c>
      <c r="R185" t="n">
        <v>143.98</v>
      </c>
      <c r="S185" t="n">
        <v>102.58</v>
      </c>
      <c r="T185" t="n">
        <v>16578.47</v>
      </c>
      <c r="U185" t="n">
        <v>0.71</v>
      </c>
      <c r="V185" t="n">
        <v>0.87</v>
      </c>
      <c r="W185" t="n">
        <v>12.31</v>
      </c>
      <c r="X185" t="n">
        <v>0.97</v>
      </c>
      <c r="Y185" t="n">
        <v>1</v>
      </c>
      <c r="Z185" t="n">
        <v>10</v>
      </c>
    </row>
    <row r="186">
      <c r="A186" t="n">
        <v>14</v>
      </c>
      <c r="B186" t="n">
        <v>80</v>
      </c>
      <c r="C186" t="inlineStr">
        <is>
          <t xml:space="preserve">CONCLUIDO	</t>
        </is>
      </c>
      <c r="D186" t="n">
        <v>2.163</v>
      </c>
      <c r="E186" t="n">
        <v>46.23</v>
      </c>
      <c r="F186" t="n">
        <v>43.1</v>
      </c>
      <c r="G186" t="n">
        <v>103.45</v>
      </c>
      <c r="H186" t="n">
        <v>1.48</v>
      </c>
      <c r="I186" t="n">
        <v>25</v>
      </c>
      <c r="J186" t="n">
        <v>179.46</v>
      </c>
      <c r="K186" t="n">
        <v>50.28</v>
      </c>
      <c r="L186" t="n">
        <v>15</v>
      </c>
      <c r="M186" t="n">
        <v>23</v>
      </c>
      <c r="N186" t="n">
        <v>34.18</v>
      </c>
      <c r="O186" t="n">
        <v>22367.38</v>
      </c>
      <c r="P186" t="n">
        <v>500.45</v>
      </c>
      <c r="Q186" t="n">
        <v>796.42</v>
      </c>
      <c r="R186" t="n">
        <v>141.16</v>
      </c>
      <c r="S186" t="n">
        <v>102.58</v>
      </c>
      <c r="T186" t="n">
        <v>15177.4</v>
      </c>
      <c r="U186" t="n">
        <v>0.73</v>
      </c>
      <c r="V186" t="n">
        <v>0.87</v>
      </c>
      <c r="W186" t="n">
        <v>12.31</v>
      </c>
      <c r="X186" t="n">
        <v>0.89</v>
      </c>
      <c r="Y186" t="n">
        <v>1</v>
      </c>
      <c r="Z186" t="n">
        <v>10</v>
      </c>
    </row>
    <row r="187">
      <c r="A187" t="n">
        <v>15</v>
      </c>
      <c r="B187" t="n">
        <v>80</v>
      </c>
      <c r="C187" t="inlineStr">
        <is>
          <t xml:space="preserve">CONCLUIDO	</t>
        </is>
      </c>
      <c r="D187" t="n">
        <v>2.165</v>
      </c>
      <c r="E187" t="n">
        <v>46.19</v>
      </c>
      <c r="F187" t="n">
        <v>43.09</v>
      </c>
      <c r="G187" t="n">
        <v>107.73</v>
      </c>
      <c r="H187" t="n">
        <v>1.57</v>
      </c>
      <c r="I187" t="n">
        <v>24</v>
      </c>
      <c r="J187" t="n">
        <v>180.95</v>
      </c>
      <c r="K187" t="n">
        <v>50.28</v>
      </c>
      <c r="L187" t="n">
        <v>16</v>
      </c>
      <c r="M187" t="n">
        <v>22</v>
      </c>
      <c r="N187" t="n">
        <v>34.67</v>
      </c>
      <c r="O187" t="n">
        <v>22551.28</v>
      </c>
      <c r="P187" t="n">
        <v>496.61</v>
      </c>
      <c r="Q187" t="n">
        <v>796.38</v>
      </c>
      <c r="R187" t="n">
        <v>140.79</v>
      </c>
      <c r="S187" t="n">
        <v>102.58</v>
      </c>
      <c r="T187" t="n">
        <v>14998.1</v>
      </c>
      <c r="U187" t="n">
        <v>0.73</v>
      </c>
      <c r="V187" t="n">
        <v>0.87</v>
      </c>
      <c r="W187" t="n">
        <v>12.31</v>
      </c>
      <c r="X187" t="n">
        <v>0.88</v>
      </c>
      <c r="Y187" t="n">
        <v>1</v>
      </c>
      <c r="Z187" t="n">
        <v>10</v>
      </c>
    </row>
    <row r="188">
      <c r="A188" t="n">
        <v>16</v>
      </c>
      <c r="B188" t="n">
        <v>80</v>
      </c>
      <c r="C188" t="inlineStr">
        <is>
          <t xml:space="preserve">CONCLUIDO	</t>
        </is>
      </c>
      <c r="D188" t="n">
        <v>2.1723</v>
      </c>
      <c r="E188" t="n">
        <v>46.03</v>
      </c>
      <c r="F188" t="n">
        <v>43</v>
      </c>
      <c r="G188" t="n">
        <v>117.27</v>
      </c>
      <c r="H188" t="n">
        <v>1.65</v>
      </c>
      <c r="I188" t="n">
        <v>22</v>
      </c>
      <c r="J188" t="n">
        <v>182.45</v>
      </c>
      <c r="K188" t="n">
        <v>50.28</v>
      </c>
      <c r="L188" t="n">
        <v>17</v>
      </c>
      <c r="M188" t="n">
        <v>20</v>
      </c>
      <c r="N188" t="n">
        <v>35.17</v>
      </c>
      <c r="O188" t="n">
        <v>22735.98</v>
      </c>
      <c r="P188" t="n">
        <v>494.53</v>
      </c>
      <c r="Q188" t="n">
        <v>796.34</v>
      </c>
      <c r="R188" t="n">
        <v>137.41</v>
      </c>
      <c r="S188" t="n">
        <v>102.58</v>
      </c>
      <c r="T188" t="n">
        <v>13317.55</v>
      </c>
      <c r="U188" t="n">
        <v>0.75</v>
      </c>
      <c r="V188" t="n">
        <v>0.87</v>
      </c>
      <c r="W188" t="n">
        <v>12.31</v>
      </c>
      <c r="X188" t="n">
        <v>0.79</v>
      </c>
      <c r="Y188" t="n">
        <v>1</v>
      </c>
      <c r="Z188" t="n">
        <v>10</v>
      </c>
    </row>
    <row r="189">
      <c r="A189" t="n">
        <v>17</v>
      </c>
      <c r="B189" t="n">
        <v>80</v>
      </c>
      <c r="C189" t="inlineStr">
        <is>
          <t xml:space="preserve">CONCLUIDO	</t>
        </is>
      </c>
      <c r="D189" t="n">
        <v>2.1761</v>
      </c>
      <c r="E189" t="n">
        <v>45.95</v>
      </c>
      <c r="F189" t="n">
        <v>42.95</v>
      </c>
      <c r="G189" t="n">
        <v>122.72</v>
      </c>
      <c r="H189" t="n">
        <v>1.74</v>
      </c>
      <c r="I189" t="n">
        <v>21</v>
      </c>
      <c r="J189" t="n">
        <v>183.95</v>
      </c>
      <c r="K189" t="n">
        <v>50.28</v>
      </c>
      <c r="L189" t="n">
        <v>18</v>
      </c>
      <c r="M189" t="n">
        <v>19</v>
      </c>
      <c r="N189" t="n">
        <v>35.67</v>
      </c>
      <c r="O189" t="n">
        <v>22921.24</v>
      </c>
      <c r="P189" t="n">
        <v>492.03</v>
      </c>
      <c r="Q189" t="n">
        <v>796.37</v>
      </c>
      <c r="R189" t="n">
        <v>136.09</v>
      </c>
      <c r="S189" t="n">
        <v>102.58</v>
      </c>
      <c r="T189" t="n">
        <v>12659.9</v>
      </c>
      <c r="U189" t="n">
        <v>0.75</v>
      </c>
      <c r="V189" t="n">
        <v>0.88</v>
      </c>
      <c r="W189" t="n">
        <v>12.3</v>
      </c>
      <c r="X189" t="n">
        <v>0.74</v>
      </c>
      <c r="Y189" t="n">
        <v>1</v>
      </c>
      <c r="Z189" t="n">
        <v>10</v>
      </c>
    </row>
    <row r="190">
      <c r="A190" t="n">
        <v>18</v>
      </c>
      <c r="B190" t="n">
        <v>80</v>
      </c>
      <c r="C190" t="inlineStr">
        <is>
          <t xml:space="preserve">CONCLUIDO	</t>
        </is>
      </c>
      <c r="D190" t="n">
        <v>2.1798</v>
      </c>
      <c r="E190" t="n">
        <v>45.88</v>
      </c>
      <c r="F190" t="n">
        <v>42.91</v>
      </c>
      <c r="G190" t="n">
        <v>128.72</v>
      </c>
      <c r="H190" t="n">
        <v>1.82</v>
      </c>
      <c r="I190" t="n">
        <v>20</v>
      </c>
      <c r="J190" t="n">
        <v>185.46</v>
      </c>
      <c r="K190" t="n">
        <v>50.28</v>
      </c>
      <c r="L190" t="n">
        <v>19</v>
      </c>
      <c r="M190" t="n">
        <v>18</v>
      </c>
      <c r="N190" t="n">
        <v>36.18</v>
      </c>
      <c r="O190" t="n">
        <v>23107.19</v>
      </c>
      <c r="P190" t="n">
        <v>488.91</v>
      </c>
      <c r="Q190" t="n">
        <v>796.39</v>
      </c>
      <c r="R190" t="n">
        <v>134.56</v>
      </c>
      <c r="S190" t="n">
        <v>102.58</v>
      </c>
      <c r="T190" t="n">
        <v>11900.84</v>
      </c>
      <c r="U190" t="n">
        <v>0.76</v>
      </c>
      <c r="V190" t="n">
        <v>0.88</v>
      </c>
      <c r="W190" t="n">
        <v>12.3</v>
      </c>
      <c r="X190" t="n">
        <v>0.6899999999999999</v>
      </c>
      <c r="Y190" t="n">
        <v>1</v>
      </c>
      <c r="Z190" t="n">
        <v>10</v>
      </c>
    </row>
    <row r="191">
      <c r="A191" t="n">
        <v>19</v>
      </c>
      <c r="B191" t="n">
        <v>80</v>
      </c>
      <c r="C191" t="inlineStr">
        <is>
          <t xml:space="preserve">CONCLUIDO	</t>
        </is>
      </c>
      <c r="D191" t="n">
        <v>2.1827</v>
      </c>
      <c r="E191" t="n">
        <v>45.82</v>
      </c>
      <c r="F191" t="n">
        <v>42.88</v>
      </c>
      <c r="G191" t="n">
        <v>135.41</v>
      </c>
      <c r="H191" t="n">
        <v>1.9</v>
      </c>
      <c r="I191" t="n">
        <v>19</v>
      </c>
      <c r="J191" t="n">
        <v>186.97</v>
      </c>
      <c r="K191" t="n">
        <v>50.28</v>
      </c>
      <c r="L191" t="n">
        <v>20</v>
      </c>
      <c r="M191" t="n">
        <v>17</v>
      </c>
      <c r="N191" t="n">
        <v>36.69</v>
      </c>
      <c r="O191" t="n">
        <v>23293.82</v>
      </c>
      <c r="P191" t="n">
        <v>484.36</v>
      </c>
      <c r="Q191" t="n">
        <v>796.46</v>
      </c>
      <c r="R191" t="n">
        <v>133.56</v>
      </c>
      <c r="S191" t="n">
        <v>102.58</v>
      </c>
      <c r="T191" t="n">
        <v>11405.48</v>
      </c>
      <c r="U191" t="n">
        <v>0.77</v>
      </c>
      <c r="V191" t="n">
        <v>0.88</v>
      </c>
      <c r="W191" t="n">
        <v>12.3</v>
      </c>
      <c r="X191" t="n">
        <v>0.66</v>
      </c>
      <c r="Y191" t="n">
        <v>1</v>
      </c>
      <c r="Z191" t="n">
        <v>10</v>
      </c>
    </row>
    <row r="192">
      <c r="A192" t="n">
        <v>20</v>
      </c>
      <c r="B192" t="n">
        <v>80</v>
      </c>
      <c r="C192" t="inlineStr">
        <is>
          <t xml:space="preserve">CONCLUIDO	</t>
        </is>
      </c>
      <c r="D192" t="n">
        <v>2.1854</v>
      </c>
      <c r="E192" t="n">
        <v>45.76</v>
      </c>
      <c r="F192" t="n">
        <v>42.85</v>
      </c>
      <c r="G192" t="n">
        <v>142.85</v>
      </c>
      <c r="H192" t="n">
        <v>1.98</v>
      </c>
      <c r="I192" t="n">
        <v>18</v>
      </c>
      <c r="J192" t="n">
        <v>188.49</v>
      </c>
      <c r="K192" t="n">
        <v>50.28</v>
      </c>
      <c r="L192" t="n">
        <v>21</v>
      </c>
      <c r="M192" t="n">
        <v>16</v>
      </c>
      <c r="N192" t="n">
        <v>37.21</v>
      </c>
      <c r="O192" t="n">
        <v>23481.16</v>
      </c>
      <c r="P192" t="n">
        <v>483.6</v>
      </c>
      <c r="Q192" t="n">
        <v>796.4</v>
      </c>
      <c r="R192" t="n">
        <v>132.82</v>
      </c>
      <c r="S192" t="n">
        <v>102.58</v>
      </c>
      <c r="T192" t="n">
        <v>11041.94</v>
      </c>
      <c r="U192" t="n">
        <v>0.77</v>
      </c>
      <c r="V192" t="n">
        <v>0.88</v>
      </c>
      <c r="W192" t="n">
        <v>12.3</v>
      </c>
      <c r="X192" t="n">
        <v>0.64</v>
      </c>
      <c r="Y192" t="n">
        <v>1</v>
      </c>
      <c r="Z192" t="n">
        <v>10</v>
      </c>
    </row>
    <row r="193">
      <c r="A193" t="n">
        <v>21</v>
      </c>
      <c r="B193" t="n">
        <v>80</v>
      </c>
      <c r="C193" t="inlineStr">
        <is>
          <t xml:space="preserve">CONCLUIDO	</t>
        </is>
      </c>
      <c r="D193" t="n">
        <v>2.1891</v>
      </c>
      <c r="E193" t="n">
        <v>45.68</v>
      </c>
      <c r="F193" t="n">
        <v>42.81</v>
      </c>
      <c r="G193" t="n">
        <v>151.09</v>
      </c>
      <c r="H193" t="n">
        <v>2.05</v>
      </c>
      <c r="I193" t="n">
        <v>17</v>
      </c>
      <c r="J193" t="n">
        <v>190.01</v>
      </c>
      <c r="K193" t="n">
        <v>50.28</v>
      </c>
      <c r="L193" t="n">
        <v>22</v>
      </c>
      <c r="M193" t="n">
        <v>15</v>
      </c>
      <c r="N193" t="n">
        <v>37.74</v>
      </c>
      <c r="O193" t="n">
        <v>23669.2</v>
      </c>
      <c r="P193" t="n">
        <v>479.38</v>
      </c>
      <c r="Q193" t="n">
        <v>796.38</v>
      </c>
      <c r="R193" t="n">
        <v>131.23</v>
      </c>
      <c r="S193" t="n">
        <v>102.58</v>
      </c>
      <c r="T193" t="n">
        <v>10249.94</v>
      </c>
      <c r="U193" t="n">
        <v>0.78</v>
      </c>
      <c r="V193" t="n">
        <v>0.88</v>
      </c>
      <c r="W193" t="n">
        <v>12.3</v>
      </c>
      <c r="X193" t="n">
        <v>0.6</v>
      </c>
      <c r="Y193" t="n">
        <v>1</v>
      </c>
      <c r="Z193" t="n">
        <v>10</v>
      </c>
    </row>
    <row r="194">
      <c r="A194" t="n">
        <v>22</v>
      </c>
      <c r="B194" t="n">
        <v>80</v>
      </c>
      <c r="C194" t="inlineStr">
        <is>
          <t xml:space="preserve">CONCLUIDO	</t>
        </is>
      </c>
      <c r="D194" t="n">
        <v>2.1923</v>
      </c>
      <c r="E194" t="n">
        <v>45.61</v>
      </c>
      <c r="F194" t="n">
        <v>42.77</v>
      </c>
      <c r="G194" t="n">
        <v>160.4</v>
      </c>
      <c r="H194" t="n">
        <v>2.13</v>
      </c>
      <c r="I194" t="n">
        <v>16</v>
      </c>
      <c r="J194" t="n">
        <v>191.55</v>
      </c>
      <c r="K194" t="n">
        <v>50.28</v>
      </c>
      <c r="L194" t="n">
        <v>23</v>
      </c>
      <c r="M194" t="n">
        <v>14</v>
      </c>
      <c r="N194" t="n">
        <v>38.27</v>
      </c>
      <c r="O194" t="n">
        <v>23857.96</v>
      </c>
      <c r="P194" t="n">
        <v>475.35</v>
      </c>
      <c r="Q194" t="n">
        <v>796.33</v>
      </c>
      <c r="R194" t="n">
        <v>130.16</v>
      </c>
      <c r="S194" t="n">
        <v>102.58</v>
      </c>
      <c r="T194" t="n">
        <v>9724.549999999999</v>
      </c>
      <c r="U194" t="n">
        <v>0.79</v>
      </c>
      <c r="V194" t="n">
        <v>0.88</v>
      </c>
      <c r="W194" t="n">
        <v>12.3</v>
      </c>
      <c r="X194" t="n">
        <v>0.5600000000000001</v>
      </c>
      <c r="Y194" t="n">
        <v>1</v>
      </c>
      <c r="Z194" t="n">
        <v>10</v>
      </c>
    </row>
    <row r="195">
      <c r="A195" t="n">
        <v>23</v>
      </c>
      <c r="B195" t="n">
        <v>80</v>
      </c>
      <c r="C195" t="inlineStr">
        <is>
          <t xml:space="preserve">CONCLUIDO	</t>
        </is>
      </c>
      <c r="D195" t="n">
        <v>2.1926</v>
      </c>
      <c r="E195" t="n">
        <v>45.61</v>
      </c>
      <c r="F195" t="n">
        <v>42.77</v>
      </c>
      <c r="G195" t="n">
        <v>160.38</v>
      </c>
      <c r="H195" t="n">
        <v>2.21</v>
      </c>
      <c r="I195" t="n">
        <v>16</v>
      </c>
      <c r="J195" t="n">
        <v>193.08</v>
      </c>
      <c r="K195" t="n">
        <v>50.28</v>
      </c>
      <c r="L195" t="n">
        <v>24</v>
      </c>
      <c r="M195" t="n">
        <v>14</v>
      </c>
      <c r="N195" t="n">
        <v>38.8</v>
      </c>
      <c r="O195" t="n">
        <v>24047.45</v>
      </c>
      <c r="P195" t="n">
        <v>472.97</v>
      </c>
      <c r="Q195" t="n">
        <v>796.38</v>
      </c>
      <c r="R195" t="n">
        <v>129.88</v>
      </c>
      <c r="S195" t="n">
        <v>102.58</v>
      </c>
      <c r="T195" t="n">
        <v>9582.15</v>
      </c>
      <c r="U195" t="n">
        <v>0.79</v>
      </c>
      <c r="V195" t="n">
        <v>0.88</v>
      </c>
      <c r="W195" t="n">
        <v>12.3</v>
      </c>
      <c r="X195" t="n">
        <v>0.5600000000000001</v>
      </c>
      <c r="Y195" t="n">
        <v>1</v>
      </c>
      <c r="Z195" t="n">
        <v>10</v>
      </c>
    </row>
    <row r="196">
      <c r="A196" t="n">
        <v>24</v>
      </c>
      <c r="B196" t="n">
        <v>80</v>
      </c>
      <c r="C196" t="inlineStr">
        <is>
          <t xml:space="preserve">CONCLUIDO	</t>
        </is>
      </c>
      <c r="D196" t="n">
        <v>2.1958</v>
      </c>
      <c r="E196" t="n">
        <v>45.54</v>
      </c>
      <c r="F196" t="n">
        <v>42.73</v>
      </c>
      <c r="G196" t="n">
        <v>170.94</v>
      </c>
      <c r="H196" t="n">
        <v>2.28</v>
      </c>
      <c r="I196" t="n">
        <v>15</v>
      </c>
      <c r="J196" t="n">
        <v>194.62</v>
      </c>
      <c r="K196" t="n">
        <v>50.28</v>
      </c>
      <c r="L196" t="n">
        <v>25</v>
      </c>
      <c r="M196" t="n">
        <v>13</v>
      </c>
      <c r="N196" t="n">
        <v>39.34</v>
      </c>
      <c r="O196" t="n">
        <v>24237.67</v>
      </c>
      <c r="P196" t="n">
        <v>470.44</v>
      </c>
      <c r="Q196" t="n">
        <v>796.38</v>
      </c>
      <c r="R196" t="n">
        <v>128.81</v>
      </c>
      <c r="S196" t="n">
        <v>102.58</v>
      </c>
      <c r="T196" t="n">
        <v>9050.040000000001</v>
      </c>
      <c r="U196" t="n">
        <v>0.8</v>
      </c>
      <c r="V196" t="n">
        <v>0.88</v>
      </c>
      <c r="W196" t="n">
        <v>12.29</v>
      </c>
      <c r="X196" t="n">
        <v>0.52</v>
      </c>
      <c r="Y196" t="n">
        <v>1</v>
      </c>
      <c r="Z196" t="n">
        <v>10</v>
      </c>
    </row>
    <row r="197">
      <c r="A197" t="n">
        <v>25</v>
      </c>
      <c r="B197" t="n">
        <v>80</v>
      </c>
      <c r="C197" t="inlineStr">
        <is>
          <t xml:space="preserve">CONCLUIDO	</t>
        </is>
      </c>
      <c r="D197" t="n">
        <v>2.1992</v>
      </c>
      <c r="E197" t="n">
        <v>45.47</v>
      </c>
      <c r="F197" t="n">
        <v>42.7</v>
      </c>
      <c r="G197" t="n">
        <v>182.98</v>
      </c>
      <c r="H197" t="n">
        <v>2.35</v>
      </c>
      <c r="I197" t="n">
        <v>14</v>
      </c>
      <c r="J197" t="n">
        <v>196.17</v>
      </c>
      <c r="K197" t="n">
        <v>50.28</v>
      </c>
      <c r="L197" t="n">
        <v>26</v>
      </c>
      <c r="M197" t="n">
        <v>12</v>
      </c>
      <c r="N197" t="n">
        <v>39.89</v>
      </c>
      <c r="O197" t="n">
        <v>24428.62</v>
      </c>
      <c r="P197" t="n">
        <v>467.65</v>
      </c>
      <c r="Q197" t="n">
        <v>796.34</v>
      </c>
      <c r="R197" t="n">
        <v>127.56</v>
      </c>
      <c r="S197" t="n">
        <v>102.58</v>
      </c>
      <c r="T197" t="n">
        <v>8429.76</v>
      </c>
      <c r="U197" t="n">
        <v>0.8</v>
      </c>
      <c r="V197" t="n">
        <v>0.88</v>
      </c>
      <c r="W197" t="n">
        <v>12.29</v>
      </c>
      <c r="X197" t="n">
        <v>0.48</v>
      </c>
      <c r="Y197" t="n">
        <v>1</v>
      </c>
      <c r="Z197" t="n">
        <v>10</v>
      </c>
    </row>
    <row r="198">
      <c r="A198" t="n">
        <v>26</v>
      </c>
      <c r="B198" t="n">
        <v>80</v>
      </c>
      <c r="C198" t="inlineStr">
        <is>
          <t xml:space="preserve">CONCLUIDO	</t>
        </is>
      </c>
      <c r="D198" t="n">
        <v>2.1992</v>
      </c>
      <c r="E198" t="n">
        <v>45.47</v>
      </c>
      <c r="F198" t="n">
        <v>42.7</v>
      </c>
      <c r="G198" t="n">
        <v>182.98</v>
      </c>
      <c r="H198" t="n">
        <v>2.42</v>
      </c>
      <c r="I198" t="n">
        <v>14</v>
      </c>
      <c r="J198" t="n">
        <v>197.73</v>
      </c>
      <c r="K198" t="n">
        <v>50.28</v>
      </c>
      <c r="L198" t="n">
        <v>27</v>
      </c>
      <c r="M198" t="n">
        <v>12</v>
      </c>
      <c r="N198" t="n">
        <v>40.45</v>
      </c>
      <c r="O198" t="n">
        <v>24620.33</v>
      </c>
      <c r="P198" t="n">
        <v>463.84</v>
      </c>
      <c r="Q198" t="n">
        <v>796.34</v>
      </c>
      <c r="R198" t="n">
        <v>127.49</v>
      </c>
      <c r="S198" t="n">
        <v>102.58</v>
      </c>
      <c r="T198" t="n">
        <v>8394.700000000001</v>
      </c>
      <c r="U198" t="n">
        <v>0.8</v>
      </c>
      <c r="V198" t="n">
        <v>0.88</v>
      </c>
      <c r="W198" t="n">
        <v>12.29</v>
      </c>
      <c r="X198" t="n">
        <v>0.48</v>
      </c>
      <c r="Y198" t="n">
        <v>1</v>
      </c>
      <c r="Z198" t="n">
        <v>10</v>
      </c>
    </row>
    <row r="199">
      <c r="A199" t="n">
        <v>27</v>
      </c>
      <c r="B199" t="n">
        <v>80</v>
      </c>
      <c r="C199" t="inlineStr">
        <is>
          <t xml:space="preserve">CONCLUIDO	</t>
        </is>
      </c>
      <c r="D199" t="n">
        <v>2.2024</v>
      </c>
      <c r="E199" t="n">
        <v>45.4</v>
      </c>
      <c r="F199" t="n">
        <v>42.66</v>
      </c>
      <c r="G199" t="n">
        <v>196.9</v>
      </c>
      <c r="H199" t="n">
        <v>2.49</v>
      </c>
      <c r="I199" t="n">
        <v>13</v>
      </c>
      <c r="J199" t="n">
        <v>199.29</v>
      </c>
      <c r="K199" t="n">
        <v>50.28</v>
      </c>
      <c r="L199" t="n">
        <v>28</v>
      </c>
      <c r="M199" t="n">
        <v>11</v>
      </c>
      <c r="N199" t="n">
        <v>41.01</v>
      </c>
      <c r="O199" t="n">
        <v>24812.8</v>
      </c>
      <c r="P199" t="n">
        <v>461.31</v>
      </c>
      <c r="Q199" t="n">
        <v>796.37</v>
      </c>
      <c r="R199" t="n">
        <v>126.21</v>
      </c>
      <c r="S199" t="n">
        <v>102.58</v>
      </c>
      <c r="T199" t="n">
        <v>7763.79</v>
      </c>
      <c r="U199" t="n">
        <v>0.8100000000000001</v>
      </c>
      <c r="V199" t="n">
        <v>0.88</v>
      </c>
      <c r="W199" t="n">
        <v>12.3</v>
      </c>
      <c r="X199" t="n">
        <v>0.45</v>
      </c>
      <c r="Y199" t="n">
        <v>1</v>
      </c>
      <c r="Z199" t="n">
        <v>10</v>
      </c>
    </row>
    <row r="200">
      <c r="A200" t="n">
        <v>28</v>
      </c>
      <c r="B200" t="n">
        <v>80</v>
      </c>
      <c r="C200" t="inlineStr">
        <is>
          <t xml:space="preserve">CONCLUIDO	</t>
        </is>
      </c>
      <c r="D200" t="n">
        <v>2.2018</v>
      </c>
      <c r="E200" t="n">
        <v>45.42</v>
      </c>
      <c r="F200" t="n">
        <v>42.67</v>
      </c>
      <c r="G200" t="n">
        <v>196.96</v>
      </c>
      <c r="H200" t="n">
        <v>2.56</v>
      </c>
      <c r="I200" t="n">
        <v>13</v>
      </c>
      <c r="J200" t="n">
        <v>200.85</v>
      </c>
      <c r="K200" t="n">
        <v>50.28</v>
      </c>
      <c r="L200" t="n">
        <v>29</v>
      </c>
      <c r="M200" t="n">
        <v>11</v>
      </c>
      <c r="N200" t="n">
        <v>41.57</v>
      </c>
      <c r="O200" t="n">
        <v>25006.03</v>
      </c>
      <c r="P200" t="n">
        <v>461.91</v>
      </c>
      <c r="Q200" t="n">
        <v>796.35</v>
      </c>
      <c r="R200" t="n">
        <v>126.88</v>
      </c>
      <c r="S200" t="n">
        <v>102.58</v>
      </c>
      <c r="T200" t="n">
        <v>8095.4</v>
      </c>
      <c r="U200" t="n">
        <v>0.8100000000000001</v>
      </c>
      <c r="V200" t="n">
        <v>0.88</v>
      </c>
      <c r="W200" t="n">
        <v>12.29</v>
      </c>
      <c r="X200" t="n">
        <v>0.46</v>
      </c>
      <c r="Y200" t="n">
        <v>1</v>
      </c>
      <c r="Z200" t="n">
        <v>10</v>
      </c>
    </row>
    <row r="201">
      <c r="A201" t="n">
        <v>29</v>
      </c>
      <c r="B201" t="n">
        <v>80</v>
      </c>
      <c r="C201" t="inlineStr">
        <is>
          <t xml:space="preserve">CONCLUIDO	</t>
        </is>
      </c>
      <c r="D201" t="n">
        <v>2.2064</v>
      </c>
      <c r="E201" t="n">
        <v>45.32</v>
      </c>
      <c r="F201" t="n">
        <v>42.61</v>
      </c>
      <c r="G201" t="n">
        <v>213.06</v>
      </c>
      <c r="H201" t="n">
        <v>2.63</v>
      </c>
      <c r="I201" t="n">
        <v>12</v>
      </c>
      <c r="J201" t="n">
        <v>202.43</v>
      </c>
      <c r="K201" t="n">
        <v>50.28</v>
      </c>
      <c r="L201" t="n">
        <v>30</v>
      </c>
      <c r="M201" t="n">
        <v>9</v>
      </c>
      <c r="N201" t="n">
        <v>42.15</v>
      </c>
      <c r="O201" t="n">
        <v>25200.04</v>
      </c>
      <c r="P201" t="n">
        <v>455.28</v>
      </c>
      <c r="Q201" t="n">
        <v>796.41</v>
      </c>
      <c r="R201" t="n">
        <v>124.77</v>
      </c>
      <c r="S201" t="n">
        <v>102.58</v>
      </c>
      <c r="T201" t="n">
        <v>7047.84</v>
      </c>
      <c r="U201" t="n">
        <v>0.82</v>
      </c>
      <c r="V201" t="n">
        <v>0.88</v>
      </c>
      <c r="W201" t="n">
        <v>12.29</v>
      </c>
      <c r="X201" t="n">
        <v>0.4</v>
      </c>
      <c r="Y201" t="n">
        <v>1</v>
      </c>
      <c r="Z201" t="n">
        <v>10</v>
      </c>
    </row>
    <row r="202">
      <c r="A202" t="n">
        <v>30</v>
      </c>
      <c r="B202" t="n">
        <v>80</v>
      </c>
      <c r="C202" t="inlineStr">
        <is>
          <t xml:space="preserve">CONCLUIDO	</t>
        </is>
      </c>
      <c r="D202" t="n">
        <v>2.2055</v>
      </c>
      <c r="E202" t="n">
        <v>45.34</v>
      </c>
      <c r="F202" t="n">
        <v>42.63</v>
      </c>
      <c r="G202" t="n">
        <v>213.15</v>
      </c>
      <c r="H202" t="n">
        <v>2.7</v>
      </c>
      <c r="I202" t="n">
        <v>12</v>
      </c>
      <c r="J202" t="n">
        <v>204.01</v>
      </c>
      <c r="K202" t="n">
        <v>50.28</v>
      </c>
      <c r="L202" t="n">
        <v>31</v>
      </c>
      <c r="M202" t="n">
        <v>8</v>
      </c>
      <c r="N202" t="n">
        <v>42.73</v>
      </c>
      <c r="O202" t="n">
        <v>25394.96</v>
      </c>
      <c r="P202" t="n">
        <v>456.74</v>
      </c>
      <c r="Q202" t="n">
        <v>796.36</v>
      </c>
      <c r="R202" t="n">
        <v>125.36</v>
      </c>
      <c r="S202" t="n">
        <v>102.58</v>
      </c>
      <c r="T202" t="n">
        <v>7343.96</v>
      </c>
      <c r="U202" t="n">
        <v>0.82</v>
      </c>
      <c r="V202" t="n">
        <v>0.88</v>
      </c>
      <c r="W202" t="n">
        <v>12.29</v>
      </c>
      <c r="X202" t="n">
        <v>0.42</v>
      </c>
      <c r="Y202" t="n">
        <v>1</v>
      </c>
      <c r="Z202" t="n">
        <v>10</v>
      </c>
    </row>
    <row r="203">
      <c r="A203" t="n">
        <v>31</v>
      </c>
      <c r="B203" t="n">
        <v>80</v>
      </c>
      <c r="C203" t="inlineStr">
        <is>
          <t xml:space="preserve">CONCLUIDO	</t>
        </is>
      </c>
      <c r="D203" t="n">
        <v>2.2056</v>
      </c>
      <c r="E203" t="n">
        <v>45.34</v>
      </c>
      <c r="F203" t="n">
        <v>42.63</v>
      </c>
      <c r="G203" t="n">
        <v>213.14</v>
      </c>
      <c r="H203" t="n">
        <v>2.76</v>
      </c>
      <c r="I203" t="n">
        <v>12</v>
      </c>
      <c r="J203" t="n">
        <v>205.59</v>
      </c>
      <c r="K203" t="n">
        <v>50.28</v>
      </c>
      <c r="L203" t="n">
        <v>32</v>
      </c>
      <c r="M203" t="n">
        <v>6</v>
      </c>
      <c r="N203" t="n">
        <v>43.31</v>
      </c>
      <c r="O203" t="n">
        <v>25590.57</v>
      </c>
      <c r="P203" t="n">
        <v>454.64</v>
      </c>
      <c r="Q203" t="n">
        <v>796.38</v>
      </c>
      <c r="R203" t="n">
        <v>125.18</v>
      </c>
      <c r="S203" t="n">
        <v>102.58</v>
      </c>
      <c r="T203" t="n">
        <v>7251.8</v>
      </c>
      <c r="U203" t="n">
        <v>0.82</v>
      </c>
      <c r="V203" t="n">
        <v>0.88</v>
      </c>
      <c r="W203" t="n">
        <v>12.29</v>
      </c>
      <c r="X203" t="n">
        <v>0.41</v>
      </c>
      <c r="Y203" t="n">
        <v>1</v>
      </c>
      <c r="Z203" t="n">
        <v>10</v>
      </c>
    </row>
    <row r="204">
      <c r="A204" t="n">
        <v>32</v>
      </c>
      <c r="B204" t="n">
        <v>80</v>
      </c>
      <c r="C204" t="inlineStr">
        <is>
          <t xml:space="preserve">CONCLUIDO	</t>
        </is>
      </c>
      <c r="D204" t="n">
        <v>2.2051</v>
      </c>
      <c r="E204" t="n">
        <v>45.35</v>
      </c>
      <c r="F204" t="n">
        <v>42.64</v>
      </c>
      <c r="G204" t="n">
        <v>213.2</v>
      </c>
      <c r="H204" t="n">
        <v>2.83</v>
      </c>
      <c r="I204" t="n">
        <v>12</v>
      </c>
      <c r="J204" t="n">
        <v>207.19</v>
      </c>
      <c r="K204" t="n">
        <v>50.28</v>
      </c>
      <c r="L204" t="n">
        <v>33</v>
      </c>
      <c r="M204" t="n">
        <v>3</v>
      </c>
      <c r="N204" t="n">
        <v>43.91</v>
      </c>
      <c r="O204" t="n">
        <v>25786.97</v>
      </c>
      <c r="P204" t="n">
        <v>455.49</v>
      </c>
      <c r="Q204" t="n">
        <v>796.36</v>
      </c>
      <c r="R204" t="n">
        <v>125.29</v>
      </c>
      <c r="S204" t="n">
        <v>102.58</v>
      </c>
      <c r="T204" t="n">
        <v>7309.54</v>
      </c>
      <c r="U204" t="n">
        <v>0.82</v>
      </c>
      <c r="V204" t="n">
        <v>0.88</v>
      </c>
      <c r="W204" t="n">
        <v>12.3</v>
      </c>
      <c r="X204" t="n">
        <v>0.43</v>
      </c>
      <c r="Y204" t="n">
        <v>1</v>
      </c>
      <c r="Z204" t="n">
        <v>10</v>
      </c>
    </row>
    <row r="205">
      <c r="A205" t="n">
        <v>33</v>
      </c>
      <c r="B205" t="n">
        <v>80</v>
      </c>
      <c r="C205" t="inlineStr">
        <is>
          <t xml:space="preserve">CONCLUIDO	</t>
        </is>
      </c>
      <c r="D205" t="n">
        <v>2.2092</v>
      </c>
      <c r="E205" t="n">
        <v>45.27</v>
      </c>
      <c r="F205" t="n">
        <v>42.59</v>
      </c>
      <c r="G205" t="n">
        <v>232.29</v>
      </c>
      <c r="H205" t="n">
        <v>2.89</v>
      </c>
      <c r="I205" t="n">
        <v>11</v>
      </c>
      <c r="J205" t="n">
        <v>208.78</v>
      </c>
      <c r="K205" t="n">
        <v>50.28</v>
      </c>
      <c r="L205" t="n">
        <v>34</v>
      </c>
      <c r="M205" t="n">
        <v>2</v>
      </c>
      <c r="N205" t="n">
        <v>44.5</v>
      </c>
      <c r="O205" t="n">
        <v>25984.2</v>
      </c>
      <c r="P205" t="n">
        <v>453.44</v>
      </c>
      <c r="Q205" t="n">
        <v>796.39</v>
      </c>
      <c r="R205" t="n">
        <v>123.54</v>
      </c>
      <c r="S205" t="n">
        <v>102.58</v>
      </c>
      <c r="T205" t="n">
        <v>6439.65</v>
      </c>
      <c r="U205" t="n">
        <v>0.83</v>
      </c>
      <c r="V205" t="n">
        <v>0.88</v>
      </c>
      <c r="W205" t="n">
        <v>12.3</v>
      </c>
      <c r="X205" t="n">
        <v>0.37</v>
      </c>
      <c r="Y205" t="n">
        <v>1</v>
      </c>
      <c r="Z205" t="n">
        <v>10</v>
      </c>
    </row>
    <row r="206">
      <c r="A206" t="n">
        <v>34</v>
      </c>
      <c r="B206" t="n">
        <v>80</v>
      </c>
      <c r="C206" t="inlineStr">
        <is>
          <t xml:space="preserve">CONCLUIDO	</t>
        </is>
      </c>
      <c r="D206" t="n">
        <v>2.2089</v>
      </c>
      <c r="E206" t="n">
        <v>45.27</v>
      </c>
      <c r="F206" t="n">
        <v>42.59</v>
      </c>
      <c r="G206" t="n">
        <v>232.32</v>
      </c>
      <c r="H206" t="n">
        <v>2.96</v>
      </c>
      <c r="I206" t="n">
        <v>11</v>
      </c>
      <c r="J206" t="n">
        <v>210.39</v>
      </c>
      <c r="K206" t="n">
        <v>50.28</v>
      </c>
      <c r="L206" t="n">
        <v>35</v>
      </c>
      <c r="M206" t="n">
        <v>0</v>
      </c>
      <c r="N206" t="n">
        <v>45.11</v>
      </c>
      <c r="O206" t="n">
        <v>26182.25</v>
      </c>
      <c r="P206" t="n">
        <v>456.66</v>
      </c>
      <c r="Q206" t="n">
        <v>796.35</v>
      </c>
      <c r="R206" t="n">
        <v>123.66</v>
      </c>
      <c r="S206" t="n">
        <v>102.58</v>
      </c>
      <c r="T206" t="n">
        <v>6495.75</v>
      </c>
      <c r="U206" t="n">
        <v>0.83</v>
      </c>
      <c r="V206" t="n">
        <v>0.88</v>
      </c>
      <c r="W206" t="n">
        <v>12.3</v>
      </c>
      <c r="X206" t="n">
        <v>0.38</v>
      </c>
      <c r="Y206" t="n">
        <v>1</v>
      </c>
      <c r="Z206" t="n">
        <v>10</v>
      </c>
    </row>
    <row r="207">
      <c r="A207" t="n">
        <v>0</v>
      </c>
      <c r="B207" t="n">
        <v>35</v>
      </c>
      <c r="C207" t="inlineStr">
        <is>
          <t xml:space="preserve">CONCLUIDO	</t>
        </is>
      </c>
      <c r="D207" t="n">
        <v>1.6338</v>
      </c>
      <c r="E207" t="n">
        <v>61.21</v>
      </c>
      <c r="F207" t="n">
        <v>54.01</v>
      </c>
      <c r="G207" t="n">
        <v>10.52</v>
      </c>
      <c r="H207" t="n">
        <v>0.22</v>
      </c>
      <c r="I207" t="n">
        <v>308</v>
      </c>
      <c r="J207" t="n">
        <v>80.84</v>
      </c>
      <c r="K207" t="n">
        <v>35.1</v>
      </c>
      <c r="L207" t="n">
        <v>1</v>
      </c>
      <c r="M207" t="n">
        <v>306</v>
      </c>
      <c r="N207" t="n">
        <v>9.74</v>
      </c>
      <c r="O207" t="n">
        <v>10204.21</v>
      </c>
      <c r="P207" t="n">
        <v>424.43</v>
      </c>
      <c r="Q207" t="n">
        <v>797.28</v>
      </c>
      <c r="R207" t="n">
        <v>505.15</v>
      </c>
      <c r="S207" t="n">
        <v>102.58</v>
      </c>
      <c r="T207" t="n">
        <v>195757.91</v>
      </c>
      <c r="U207" t="n">
        <v>0.2</v>
      </c>
      <c r="V207" t="n">
        <v>0.7</v>
      </c>
      <c r="W207" t="n">
        <v>12.77</v>
      </c>
      <c r="X207" t="n">
        <v>11.77</v>
      </c>
      <c r="Y207" t="n">
        <v>1</v>
      </c>
      <c r="Z207" t="n">
        <v>10</v>
      </c>
    </row>
    <row r="208">
      <c r="A208" t="n">
        <v>1</v>
      </c>
      <c r="B208" t="n">
        <v>35</v>
      </c>
      <c r="C208" t="inlineStr">
        <is>
          <t xml:space="preserve">CONCLUIDO	</t>
        </is>
      </c>
      <c r="D208" t="n">
        <v>1.9441</v>
      </c>
      <c r="E208" t="n">
        <v>51.44</v>
      </c>
      <c r="F208" t="n">
        <v>47.25</v>
      </c>
      <c r="G208" t="n">
        <v>21.32</v>
      </c>
      <c r="H208" t="n">
        <v>0.43</v>
      </c>
      <c r="I208" t="n">
        <v>133</v>
      </c>
      <c r="J208" t="n">
        <v>82.04000000000001</v>
      </c>
      <c r="K208" t="n">
        <v>35.1</v>
      </c>
      <c r="L208" t="n">
        <v>2</v>
      </c>
      <c r="M208" t="n">
        <v>131</v>
      </c>
      <c r="N208" t="n">
        <v>9.94</v>
      </c>
      <c r="O208" t="n">
        <v>10352.53</v>
      </c>
      <c r="P208" t="n">
        <v>365.15</v>
      </c>
      <c r="Q208" t="n">
        <v>796.72</v>
      </c>
      <c r="R208" t="n">
        <v>278.91</v>
      </c>
      <c r="S208" t="n">
        <v>102.58</v>
      </c>
      <c r="T208" t="n">
        <v>83513.24000000001</v>
      </c>
      <c r="U208" t="n">
        <v>0.37</v>
      </c>
      <c r="V208" t="n">
        <v>0.8</v>
      </c>
      <c r="W208" t="n">
        <v>12.5</v>
      </c>
      <c r="X208" t="n">
        <v>5.03</v>
      </c>
      <c r="Y208" t="n">
        <v>1</v>
      </c>
      <c r="Z208" t="n">
        <v>10</v>
      </c>
    </row>
    <row r="209">
      <c r="A209" t="n">
        <v>2</v>
      </c>
      <c r="B209" t="n">
        <v>35</v>
      </c>
      <c r="C209" t="inlineStr">
        <is>
          <t xml:space="preserve">CONCLUIDO	</t>
        </is>
      </c>
      <c r="D209" t="n">
        <v>2.0537</v>
      </c>
      <c r="E209" t="n">
        <v>48.69</v>
      </c>
      <c r="F209" t="n">
        <v>45.35</v>
      </c>
      <c r="G209" t="n">
        <v>32.4</v>
      </c>
      <c r="H209" t="n">
        <v>0.63</v>
      </c>
      <c r="I209" t="n">
        <v>84</v>
      </c>
      <c r="J209" t="n">
        <v>83.25</v>
      </c>
      <c r="K209" t="n">
        <v>35.1</v>
      </c>
      <c r="L209" t="n">
        <v>3</v>
      </c>
      <c r="M209" t="n">
        <v>82</v>
      </c>
      <c r="N209" t="n">
        <v>10.15</v>
      </c>
      <c r="O209" t="n">
        <v>10501.19</v>
      </c>
      <c r="P209" t="n">
        <v>343.84</v>
      </c>
      <c r="Q209" t="n">
        <v>796.58</v>
      </c>
      <c r="R209" t="n">
        <v>215.41</v>
      </c>
      <c r="S209" t="n">
        <v>102.58</v>
      </c>
      <c r="T209" t="n">
        <v>52004.87</v>
      </c>
      <c r="U209" t="n">
        <v>0.48</v>
      </c>
      <c r="V209" t="n">
        <v>0.83</v>
      </c>
      <c r="W209" t="n">
        <v>12.43</v>
      </c>
      <c r="X209" t="n">
        <v>3.14</v>
      </c>
      <c r="Y209" t="n">
        <v>1</v>
      </c>
      <c r="Z209" t="n">
        <v>10</v>
      </c>
    </row>
    <row r="210">
      <c r="A210" t="n">
        <v>3</v>
      </c>
      <c r="B210" t="n">
        <v>35</v>
      </c>
      <c r="C210" t="inlineStr">
        <is>
          <t xml:space="preserve">CONCLUIDO	</t>
        </is>
      </c>
      <c r="D210" t="n">
        <v>2.1085</v>
      </c>
      <c r="E210" t="n">
        <v>47.43</v>
      </c>
      <c r="F210" t="n">
        <v>44.49</v>
      </c>
      <c r="G210" t="n">
        <v>43.76</v>
      </c>
      <c r="H210" t="n">
        <v>0.83</v>
      </c>
      <c r="I210" t="n">
        <v>61</v>
      </c>
      <c r="J210" t="n">
        <v>84.45999999999999</v>
      </c>
      <c r="K210" t="n">
        <v>35.1</v>
      </c>
      <c r="L210" t="n">
        <v>4</v>
      </c>
      <c r="M210" t="n">
        <v>59</v>
      </c>
      <c r="N210" t="n">
        <v>10.36</v>
      </c>
      <c r="O210" t="n">
        <v>10650.22</v>
      </c>
      <c r="P210" t="n">
        <v>330.55</v>
      </c>
      <c r="Q210" t="n">
        <v>796.46</v>
      </c>
      <c r="R210" t="n">
        <v>187.22</v>
      </c>
      <c r="S210" t="n">
        <v>102.58</v>
      </c>
      <c r="T210" t="n">
        <v>38024.84</v>
      </c>
      <c r="U210" t="n">
        <v>0.55</v>
      </c>
      <c r="V210" t="n">
        <v>0.85</v>
      </c>
      <c r="W210" t="n">
        <v>12.37</v>
      </c>
      <c r="X210" t="n">
        <v>2.27</v>
      </c>
      <c r="Y210" t="n">
        <v>1</v>
      </c>
      <c r="Z210" t="n">
        <v>10</v>
      </c>
    </row>
    <row r="211">
      <c r="A211" t="n">
        <v>4</v>
      </c>
      <c r="B211" t="n">
        <v>35</v>
      </c>
      <c r="C211" t="inlineStr">
        <is>
          <t xml:space="preserve">CONCLUIDO	</t>
        </is>
      </c>
      <c r="D211" t="n">
        <v>2.1443</v>
      </c>
      <c r="E211" t="n">
        <v>46.64</v>
      </c>
      <c r="F211" t="n">
        <v>43.93</v>
      </c>
      <c r="G211" t="n">
        <v>56.09</v>
      </c>
      <c r="H211" t="n">
        <v>1.02</v>
      </c>
      <c r="I211" t="n">
        <v>47</v>
      </c>
      <c r="J211" t="n">
        <v>85.67</v>
      </c>
      <c r="K211" t="n">
        <v>35.1</v>
      </c>
      <c r="L211" t="n">
        <v>5</v>
      </c>
      <c r="M211" t="n">
        <v>45</v>
      </c>
      <c r="N211" t="n">
        <v>10.57</v>
      </c>
      <c r="O211" t="n">
        <v>10799.59</v>
      </c>
      <c r="P211" t="n">
        <v>318.82</v>
      </c>
      <c r="Q211" t="n">
        <v>796.47</v>
      </c>
      <c r="R211" t="n">
        <v>168.94</v>
      </c>
      <c r="S211" t="n">
        <v>102.58</v>
      </c>
      <c r="T211" t="n">
        <v>28959.23</v>
      </c>
      <c r="U211" t="n">
        <v>0.61</v>
      </c>
      <c r="V211" t="n">
        <v>0.86</v>
      </c>
      <c r="W211" t="n">
        <v>12.34</v>
      </c>
      <c r="X211" t="n">
        <v>1.72</v>
      </c>
      <c r="Y211" t="n">
        <v>1</v>
      </c>
      <c r="Z211" t="n">
        <v>10</v>
      </c>
    </row>
    <row r="212">
      <c r="A212" t="n">
        <v>5</v>
      </c>
      <c r="B212" t="n">
        <v>35</v>
      </c>
      <c r="C212" t="inlineStr">
        <is>
          <t xml:space="preserve">CONCLUIDO	</t>
        </is>
      </c>
      <c r="D212" t="n">
        <v>2.1683</v>
      </c>
      <c r="E212" t="n">
        <v>46.12</v>
      </c>
      <c r="F212" t="n">
        <v>43.57</v>
      </c>
      <c r="G212" t="n">
        <v>68.8</v>
      </c>
      <c r="H212" t="n">
        <v>1.21</v>
      </c>
      <c r="I212" t="n">
        <v>38</v>
      </c>
      <c r="J212" t="n">
        <v>86.88</v>
      </c>
      <c r="K212" t="n">
        <v>35.1</v>
      </c>
      <c r="L212" t="n">
        <v>6</v>
      </c>
      <c r="M212" t="n">
        <v>36</v>
      </c>
      <c r="N212" t="n">
        <v>10.78</v>
      </c>
      <c r="O212" t="n">
        <v>10949.33</v>
      </c>
      <c r="P212" t="n">
        <v>309.28</v>
      </c>
      <c r="Q212" t="n">
        <v>796.46</v>
      </c>
      <c r="R212" t="n">
        <v>156.39</v>
      </c>
      <c r="S212" t="n">
        <v>102.58</v>
      </c>
      <c r="T212" t="n">
        <v>22725.88</v>
      </c>
      <c r="U212" t="n">
        <v>0.66</v>
      </c>
      <c r="V212" t="n">
        <v>0.86</v>
      </c>
      <c r="W212" t="n">
        <v>12.34</v>
      </c>
      <c r="X212" t="n">
        <v>1.36</v>
      </c>
      <c r="Y212" t="n">
        <v>1</v>
      </c>
      <c r="Z212" t="n">
        <v>10</v>
      </c>
    </row>
    <row r="213">
      <c r="A213" t="n">
        <v>6</v>
      </c>
      <c r="B213" t="n">
        <v>35</v>
      </c>
      <c r="C213" t="inlineStr">
        <is>
          <t xml:space="preserve">CONCLUIDO	</t>
        </is>
      </c>
      <c r="D213" t="n">
        <v>2.183</v>
      </c>
      <c r="E213" t="n">
        <v>45.81</v>
      </c>
      <c r="F213" t="n">
        <v>43.37</v>
      </c>
      <c r="G213" t="n">
        <v>81.31</v>
      </c>
      <c r="H213" t="n">
        <v>1.39</v>
      </c>
      <c r="I213" t="n">
        <v>32</v>
      </c>
      <c r="J213" t="n">
        <v>88.09999999999999</v>
      </c>
      <c r="K213" t="n">
        <v>35.1</v>
      </c>
      <c r="L213" t="n">
        <v>7</v>
      </c>
      <c r="M213" t="n">
        <v>30</v>
      </c>
      <c r="N213" t="n">
        <v>11</v>
      </c>
      <c r="O213" t="n">
        <v>11099.43</v>
      </c>
      <c r="P213" t="n">
        <v>300.27</v>
      </c>
      <c r="Q213" t="n">
        <v>796.38</v>
      </c>
      <c r="R213" t="n">
        <v>149.79</v>
      </c>
      <c r="S213" t="n">
        <v>102.58</v>
      </c>
      <c r="T213" t="n">
        <v>19455.24</v>
      </c>
      <c r="U213" t="n">
        <v>0.68</v>
      </c>
      <c r="V213" t="n">
        <v>0.87</v>
      </c>
      <c r="W213" t="n">
        <v>12.32</v>
      </c>
      <c r="X213" t="n">
        <v>1.15</v>
      </c>
      <c r="Y213" t="n">
        <v>1</v>
      </c>
      <c r="Z213" t="n">
        <v>10</v>
      </c>
    </row>
    <row r="214">
      <c r="A214" t="n">
        <v>7</v>
      </c>
      <c r="B214" t="n">
        <v>35</v>
      </c>
      <c r="C214" t="inlineStr">
        <is>
          <t xml:space="preserve">CONCLUIDO	</t>
        </is>
      </c>
      <c r="D214" t="n">
        <v>2.1968</v>
      </c>
      <c r="E214" t="n">
        <v>45.52</v>
      </c>
      <c r="F214" t="n">
        <v>43.16</v>
      </c>
      <c r="G214" t="n">
        <v>95.92</v>
      </c>
      <c r="H214" t="n">
        <v>1.57</v>
      </c>
      <c r="I214" t="n">
        <v>27</v>
      </c>
      <c r="J214" t="n">
        <v>89.31999999999999</v>
      </c>
      <c r="K214" t="n">
        <v>35.1</v>
      </c>
      <c r="L214" t="n">
        <v>8</v>
      </c>
      <c r="M214" t="n">
        <v>24</v>
      </c>
      <c r="N214" t="n">
        <v>11.22</v>
      </c>
      <c r="O214" t="n">
        <v>11249.89</v>
      </c>
      <c r="P214" t="n">
        <v>290.09</v>
      </c>
      <c r="Q214" t="n">
        <v>796.41</v>
      </c>
      <c r="R214" t="n">
        <v>143.03</v>
      </c>
      <c r="S214" t="n">
        <v>102.58</v>
      </c>
      <c r="T214" t="n">
        <v>16103.05</v>
      </c>
      <c r="U214" t="n">
        <v>0.72</v>
      </c>
      <c r="V214" t="n">
        <v>0.87</v>
      </c>
      <c r="W214" t="n">
        <v>12.32</v>
      </c>
      <c r="X214" t="n">
        <v>0.95</v>
      </c>
      <c r="Y214" t="n">
        <v>1</v>
      </c>
      <c r="Z214" t="n">
        <v>10</v>
      </c>
    </row>
    <row r="215">
      <c r="A215" t="n">
        <v>8</v>
      </c>
      <c r="B215" t="n">
        <v>35</v>
      </c>
      <c r="C215" t="inlineStr">
        <is>
          <t xml:space="preserve">CONCLUIDO	</t>
        </is>
      </c>
      <c r="D215" t="n">
        <v>2.1997</v>
      </c>
      <c r="E215" t="n">
        <v>45.46</v>
      </c>
      <c r="F215" t="n">
        <v>43.14</v>
      </c>
      <c r="G215" t="n">
        <v>103.53</v>
      </c>
      <c r="H215" t="n">
        <v>1.75</v>
      </c>
      <c r="I215" t="n">
        <v>25</v>
      </c>
      <c r="J215" t="n">
        <v>90.54000000000001</v>
      </c>
      <c r="K215" t="n">
        <v>35.1</v>
      </c>
      <c r="L215" t="n">
        <v>9</v>
      </c>
      <c r="M215" t="n">
        <v>11</v>
      </c>
      <c r="N215" t="n">
        <v>11.44</v>
      </c>
      <c r="O215" t="n">
        <v>11400.71</v>
      </c>
      <c r="P215" t="n">
        <v>286.22</v>
      </c>
      <c r="Q215" t="n">
        <v>796.53</v>
      </c>
      <c r="R215" t="n">
        <v>141.62</v>
      </c>
      <c r="S215" t="n">
        <v>102.58</v>
      </c>
      <c r="T215" t="n">
        <v>15405.47</v>
      </c>
      <c r="U215" t="n">
        <v>0.72</v>
      </c>
      <c r="V215" t="n">
        <v>0.87</v>
      </c>
      <c r="W215" t="n">
        <v>12.33</v>
      </c>
      <c r="X215" t="n">
        <v>0.92</v>
      </c>
      <c r="Y215" t="n">
        <v>1</v>
      </c>
      <c r="Z215" t="n">
        <v>10</v>
      </c>
    </row>
    <row r="216">
      <c r="A216" t="n">
        <v>9</v>
      </c>
      <c r="B216" t="n">
        <v>35</v>
      </c>
      <c r="C216" t="inlineStr">
        <is>
          <t xml:space="preserve">CONCLUIDO	</t>
        </is>
      </c>
      <c r="D216" t="n">
        <v>2.2015</v>
      </c>
      <c r="E216" t="n">
        <v>45.42</v>
      </c>
      <c r="F216" t="n">
        <v>43.12</v>
      </c>
      <c r="G216" t="n">
        <v>107.8</v>
      </c>
      <c r="H216" t="n">
        <v>1.91</v>
      </c>
      <c r="I216" t="n">
        <v>24</v>
      </c>
      <c r="J216" t="n">
        <v>91.77</v>
      </c>
      <c r="K216" t="n">
        <v>35.1</v>
      </c>
      <c r="L216" t="n">
        <v>10</v>
      </c>
      <c r="M216" t="n">
        <v>0</v>
      </c>
      <c r="N216" t="n">
        <v>11.67</v>
      </c>
      <c r="O216" t="n">
        <v>11551.91</v>
      </c>
      <c r="P216" t="n">
        <v>287.21</v>
      </c>
      <c r="Q216" t="n">
        <v>796.52</v>
      </c>
      <c r="R216" t="n">
        <v>140.25</v>
      </c>
      <c r="S216" t="n">
        <v>102.58</v>
      </c>
      <c r="T216" t="n">
        <v>14728.42</v>
      </c>
      <c r="U216" t="n">
        <v>0.73</v>
      </c>
      <c r="V216" t="n">
        <v>0.87</v>
      </c>
      <c r="W216" t="n">
        <v>12.35</v>
      </c>
      <c r="X216" t="n">
        <v>0.9</v>
      </c>
      <c r="Y216" t="n">
        <v>1</v>
      </c>
      <c r="Z216" t="n">
        <v>10</v>
      </c>
    </row>
    <row r="217">
      <c r="A217" t="n">
        <v>0</v>
      </c>
      <c r="B217" t="n">
        <v>50</v>
      </c>
      <c r="C217" t="inlineStr">
        <is>
          <t xml:space="preserve">CONCLUIDO	</t>
        </is>
      </c>
      <c r="D217" t="n">
        <v>1.4567</v>
      </c>
      <c r="E217" t="n">
        <v>68.65000000000001</v>
      </c>
      <c r="F217" t="n">
        <v>57.7</v>
      </c>
      <c r="G217" t="n">
        <v>8.630000000000001</v>
      </c>
      <c r="H217" t="n">
        <v>0.16</v>
      </c>
      <c r="I217" t="n">
        <v>401</v>
      </c>
      <c r="J217" t="n">
        <v>107.41</v>
      </c>
      <c r="K217" t="n">
        <v>41.65</v>
      </c>
      <c r="L217" t="n">
        <v>1</v>
      </c>
      <c r="M217" t="n">
        <v>399</v>
      </c>
      <c r="N217" t="n">
        <v>14.77</v>
      </c>
      <c r="O217" t="n">
        <v>13481.73</v>
      </c>
      <c r="P217" t="n">
        <v>551.5700000000001</v>
      </c>
      <c r="Q217" t="n">
        <v>797.5599999999999</v>
      </c>
      <c r="R217" t="n">
        <v>628.59</v>
      </c>
      <c r="S217" t="n">
        <v>102.58</v>
      </c>
      <c r="T217" t="n">
        <v>257012.99</v>
      </c>
      <c r="U217" t="n">
        <v>0.16</v>
      </c>
      <c r="V217" t="n">
        <v>0.65</v>
      </c>
      <c r="W217" t="n">
        <v>12.92</v>
      </c>
      <c r="X217" t="n">
        <v>15.46</v>
      </c>
      <c r="Y217" t="n">
        <v>1</v>
      </c>
      <c r="Z217" t="n">
        <v>10</v>
      </c>
    </row>
    <row r="218">
      <c r="A218" t="n">
        <v>1</v>
      </c>
      <c r="B218" t="n">
        <v>50</v>
      </c>
      <c r="C218" t="inlineStr">
        <is>
          <t xml:space="preserve">CONCLUIDO	</t>
        </is>
      </c>
      <c r="D218" t="n">
        <v>1.8423</v>
      </c>
      <c r="E218" t="n">
        <v>54.28</v>
      </c>
      <c r="F218" t="n">
        <v>48.53</v>
      </c>
      <c r="G218" t="n">
        <v>17.44</v>
      </c>
      <c r="H218" t="n">
        <v>0.32</v>
      </c>
      <c r="I218" t="n">
        <v>167</v>
      </c>
      <c r="J218" t="n">
        <v>108.68</v>
      </c>
      <c r="K218" t="n">
        <v>41.65</v>
      </c>
      <c r="L218" t="n">
        <v>2</v>
      </c>
      <c r="M218" t="n">
        <v>165</v>
      </c>
      <c r="N218" t="n">
        <v>15.03</v>
      </c>
      <c r="O218" t="n">
        <v>13638.32</v>
      </c>
      <c r="P218" t="n">
        <v>459.93</v>
      </c>
      <c r="Q218" t="n">
        <v>796.91</v>
      </c>
      <c r="R218" t="n">
        <v>321.42</v>
      </c>
      <c r="S218" t="n">
        <v>102.58</v>
      </c>
      <c r="T218" t="n">
        <v>104598.99</v>
      </c>
      <c r="U218" t="n">
        <v>0.32</v>
      </c>
      <c r="V218" t="n">
        <v>0.78</v>
      </c>
      <c r="W218" t="n">
        <v>12.56</v>
      </c>
      <c r="X218" t="n">
        <v>6.31</v>
      </c>
      <c r="Y218" t="n">
        <v>1</v>
      </c>
      <c r="Z218" t="n">
        <v>10</v>
      </c>
    </row>
    <row r="219">
      <c r="A219" t="n">
        <v>2</v>
      </c>
      <c r="B219" t="n">
        <v>50</v>
      </c>
      <c r="C219" t="inlineStr">
        <is>
          <t xml:space="preserve">CONCLUIDO	</t>
        </is>
      </c>
      <c r="D219" t="n">
        <v>1.981</v>
      </c>
      <c r="E219" t="n">
        <v>50.48</v>
      </c>
      <c r="F219" t="n">
        <v>46.11</v>
      </c>
      <c r="G219" t="n">
        <v>26.35</v>
      </c>
      <c r="H219" t="n">
        <v>0.48</v>
      </c>
      <c r="I219" t="n">
        <v>105</v>
      </c>
      <c r="J219" t="n">
        <v>109.96</v>
      </c>
      <c r="K219" t="n">
        <v>41.65</v>
      </c>
      <c r="L219" t="n">
        <v>3</v>
      </c>
      <c r="M219" t="n">
        <v>103</v>
      </c>
      <c r="N219" t="n">
        <v>15.31</v>
      </c>
      <c r="O219" t="n">
        <v>13795.21</v>
      </c>
      <c r="P219" t="n">
        <v>432.43</v>
      </c>
      <c r="Q219" t="n">
        <v>796.67</v>
      </c>
      <c r="R219" t="n">
        <v>241.3</v>
      </c>
      <c r="S219" t="n">
        <v>102.58</v>
      </c>
      <c r="T219" t="n">
        <v>64848</v>
      </c>
      <c r="U219" t="n">
        <v>0.43</v>
      </c>
      <c r="V219" t="n">
        <v>0.82</v>
      </c>
      <c r="W219" t="n">
        <v>12.44</v>
      </c>
      <c r="X219" t="n">
        <v>3.89</v>
      </c>
      <c r="Y219" t="n">
        <v>1</v>
      </c>
      <c r="Z219" t="n">
        <v>10</v>
      </c>
    </row>
    <row r="220">
      <c r="A220" t="n">
        <v>3</v>
      </c>
      <c r="B220" t="n">
        <v>50</v>
      </c>
      <c r="C220" t="inlineStr">
        <is>
          <t xml:space="preserve">CONCLUIDO	</t>
        </is>
      </c>
      <c r="D220" t="n">
        <v>2.0506</v>
      </c>
      <c r="E220" t="n">
        <v>48.77</v>
      </c>
      <c r="F220" t="n">
        <v>45.04</v>
      </c>
      <c r="G220" t="n">
        <v>35.56</v>
      </c>
      <c r="H220" t="n">
        <v>0.63</v>
      </c>
      <c r="I220" t="n">
        <v>76</v>
      </c>
      <c r="J220" t="n">
        <v>111.23</v>
      </c>
      <c r="K220" t="n">
        <v>41.65</v>
      </c>
      <c r="L220" t="n">
        <v>4</v>
      </c>
      <c r="M220" t="n">
        <v>74</v>
      </c>
      <c r="N220" t="n">
        <v>15.58</v>
      </c>
      <c r="O220" t="n">
        <v>13952.52</v>
      </c>
      <c r="P220" t="n">
        <v>417.84</v>
      </c>
      <c r="Q220" t="n">
        <v>796.48</v>
      </c>
      <c r="R220" t="n">
        <v>205.16</v>
      </c>
      <c r="S220" t="n">
        <v>102.58</v>
      </c>
      <c r="T220" t="n">
        <v>46920.05</v>
      </c>
      <c r="U220" t="n">
        <v>0.5</v>
      </c>
      <c r="V220" t="n">
        <v>0.84</v>
      </c>
      <c r="W220" t="n">
        <v>12.41</v>
      </c>
      <c r="X220" t="n">
        <v>2.82</v>
      </c>
      <c r="Y220" t="n">
        <v>1</v>
      </c>
      <c r="Z220" t="n">
        <v>10</v>
      </c>
    </row>
    <row r="221">
      <c r="A221" t="n">
        <v>4</v>
      </c>
      <c r="B221" t="n">
        <v>50</v>
      </c>
      <c r="C221" t="inlineStr">
        <is>
          <t xml:space="preserve">CONCLUIDO	</t>
        </is>
      </c>
      <c r="D221" t="n">
        <v>2.0923</v>
      </c>
      <c r="E221" t="n">
        <v>47.79</v>
      </c>
      <c r="F221" t="n">
        <v>44.42</v>
      </c>
      <c r="G221" t="n">
        <v>44.42</v>
      </c>
      <c r="H221" t="n">
        <v>0.78</v>
      </c>
      <c r="I221" t="n">
        <v>60</v>
      </c>
      <c r="J221" t="n">
        <v>112.51</v>
      </c>
      <c r="K221" t="n">
        <v>41.65</v>
      </c>
      <c r="L221" t="n">
        <v>5</v>
      </c>
      <c r="M221" t="n">
        <v>58</v>
      </c>
      <c r="N221" t="n">
        <v>15.86</v>
      </c>
      <c r="O221" t="n">
        <v>14110.24</v>
      </c>
      <c r="P221" t="n">
        <v>407.45</v>
      </c>
      <c r="Q221" t="n">
        <v>796.61</v>
      </c>
      <c r="R221" t="n">
        <v>184.85</v>
      </c>
      <c r="S221" t="n">
        <v>102.58</v>
      </c>
      <c r="T221" t="n">
        <v>36846.72</v>
      </c>
      <c r="U221" t="n">
        <v>0.55</v>
      </c>
      <c r="V221" t="n">
        <v>0.85</v>
      </c>
      <c r="W221" t="n">
        <v>12.37</v>
      </c>
      <c r="X221" t="n">
        <v>2.21</v>
      </c>
      <c r="Y221" t="n">
        <v>1</v>
      </c>
      <c r="Z221" t="n">
        <v>10</v>
      </c>
    </row>
    <row r="222">
      <c r="A222" t="n">
        <v>5</v>
      </c>
      <c r="B222" t="n">
        <v>50</v>
      </c>
      <c r="C222" t="inlineStr">
        <is>
          <t xml:space="preserve">CONCLUIDO	</t>
        </is>
      </c>
      <c r="D222" t="n">
        <v>2.1219</v>
      </c>
      <c r="E222" t="n">
        <v>47.13</v>
      </c>
      <c r="F222" t="n">
        <v>44</v>
      </c>
      <c r="G222" t="n">
        <v>53.88</v>
      </c>
      <c r="H222" t="n">
        <v>0.93</v>
      </c>
      <c r="I222" t="n">
        <v>49</v>
      </c>
      <c r="J222" t="n">
        <v>113.79</v>
      </c>
      <c r="K222" t="n">
        <v>41.65</v>
      </c>
      <c r="L222" t="n">
        <v>6</v>
      </c>
      <c r="M222" t="n">
        <v>47</v>
      </c>
      <c r="N222" t="n">
        <v>16.14</v>
      </c>
      <c r="O222" t="n">
        <v>14268.39</v>
      </c>
      <c r="P222" t="n">
        <v>399.06</v>
      </c>
      <c r="Q222" t="n">
        <v>796.45</v>
      </c>
      <c r="R222" t="n">
        <v>170.91</v>
      </c>
      <c r="S222" t="n">
        <v>102.58</v>
      </c>
      <c r="T222" t="n">
        <v>29934.4</v>
      </c>
      <c r="U222" t="n">
        <v>0.6</v>
      </c>
      <c r="V222" t="n">
        <v>0.85</v>
      </c>
      <c r="W222" t="n">
        <v>12.35</v>
      </c>
      <c r="X222" t="n">
        <v>1.79</v>
      </c>
      <c r="Y222" t="n">
        <v>1</v>
      </c>
      <c r="Z222" t="n">
        <v>10</v>
      </c>
    </row>
    <row r="223">
      <c r="A223" t="n">
        <v>6</v>
      </c>
      <c r="B223" t="n">
        <v>50</v>
      </c>
      <c r="C223" t="inlineStr">
        <is>
          <t xml:space="preserve">CONCLUIDO	</t>
        </is>
      </c>
      <c r="D223" t="n">
        <v>2.1435</v>
      </c>
      <c r="E223" t="n">
        <v>46.65</v>
      </c>
      <c r="F223" t="n">
        <v>43.71</v>
      </c>
      <c r="G223" t="n">
        <v>63.96</v>
      </c>
      <c r="H223" t="n">
        <v>1.07</v>
      </c>
      <c r="I223" t="n">
        <v>41</v>
      </c>
      <c r="J223" t="n">
        <v>115.08</v>
      </c>
      <c r="K223" t="n">
        <v>41.65</v>
      </c>
      <c r="L223" t="n">
        <v>7</v>
      </c>
      <c r="M223" t="n">
        <v>39</v>
      </c>
      <c r="N223" t="n">
        <v>16.43</v>
      </c>
      <c r="O223" t="n">
        <v>14426.96</v>
      </c>
      <c r="P223" t="n">
        <v>390.82</v>
      </c>
      <c r="Q223" t="n">
        <v>796.45</v>
      </c>
      <c r="R223" t="n">
        <v>161.28</v>
      </c>
      <c r="S223" t="n">
        <v>102.58</v>
      </c>
      <c r="T223" t="n">
        <v>25154.95</v>
      </c>
      <c r="U223" t="n">
        <v>0.64</v>
      </c>
      <c r="V223" t="n">
        <v>0.86</v>
      </c>
      <c r="W223" t="n">
        <v>12.34</v>
      </c>
      <c r="X223" t="n">
        <v>1.49</v>
      </c>
      <c r="Y223" t="n">
        <v>1</v>
      </c>
      <c r="Z223" t="n">
        <v>10</v>
      </c>
    </row>
    <row r="224">
      <c r="A224" t="n">
        <v>7</v>
      </c>
      <c r="B224" t="n">
        <v>50</v>
      </c>
      <c r="C224" t="inlineStr">
        <is>
          <t xml:space="preserve">CONCLUIDO	</t>
        </is>
      </c>
      <c r="D224" t="n">
        <v>2.1568</v>
      </c>
      <c r="E224" t="n">
        <v>46.36</v>
      </c>
      <c r="F224" t="n">
        <v>43.53</v>
      </c>
      <c r="G224" t="n">
        <v>72.55</v>
      </c>
      <c r="H224" t="n">
        <v>1.21</v>
      </c>
      <c r="I224" t="n">
        <v>36</v>
      </c>
      <c r="J224" t="n">
        <v>116.37</v>
      </c>
      <c r="K224" t="n">
        <v>41.65</v>
      </c>
      <c r="L224" t="n">
        <v>8</v>
      </c>
      <c r="M224" t="n">
        <v>34</v>
      </c>
      <c r="N224" t="n">
        <v>16.72</v>
      </c>
      <c r="O224" t="n">
        <v>14585.96</v>
      </c>
      <c r="P224" t="n">
        <v>384.94</v>
      </c>
      <c r="Q224" t="n">
        <v>796.41</v>
      </c>
      <c r="R224" t="n">
        <v>155.21</v>
      </c>
      <c r="S224" t="n">
        <v>102.58</v>
      </c>
      <c r="T224" t="n">
        <v>22148.61</v>
      </c>
      <c r="U224" t="n">
        <v>0.66</v>
      </c>
      <c r="V224" t="n">
        <v>0.86</v>
      </c>
      <c r="W224" t="n">
        <v>12.33</v>
      </c>
      <c r="X224" t="n">
        <v>1.31</v>
      </c>
      <c r="Y224" t="n">
        <v>1</v>
      </c>
      <c r="Z224" t="n">
        <v>10</v>
      </c>
    </row>
    <row r="225">
      <c r="A225" t="n">
        <v>8</v>
      </c>
      <c r="B225" t="n">
        <v>50</v>
      </c>
      <c r="C225" t="inlineStr">
        <is>
          <t xml:space="preserve">CONCLUIDO	</t>
        </is>
      </c>
      <c r="D225" t="n">
        <v>2.1681</v>
      </c>
      <c r="E225" t="n">
        <v>46.12</v>
      </c>
      <c r="F225" t="n">
        <v>43.38</v>
      </c>
      <c r="G225" t="n">
        <v>81.33</v>
      </c>
      <c r="H225" t="n">
        <v>1.35</v>
      </c>
      <c r="I225" t="n">
        <v>32</v>
      </c>
      <c r="J225" t="n">
        <v>117.66</v>
      </c>
      <c r="K225" t="n">
        <v>41.65</v>
      </c>
      <c r="L225" t="n">
        <v>9</v>
      </c>
      <c r="M225" t="n">
        <v>30</v>
      </c>
      <c r="N225" t="n">
        <v>17.01</v>
      </c>
      <c r="O225" t="n">
        <v>14745.39</v>
      </c>
      <c r="P225" t="n">
        <v>377.86</v>
      </c>
      <c r="Q225" t="n">
        <v>796.46</v>
      </c>
      <c r="R225" t="n">
        <v>149.75</v>
      </c>
      <c r="S225" t="n">
        <v>102.58</v>
      </c>
      <c r="T225" t="n">
        <v>19435.85</v>
      </c>
      <c r="U225" t="n">
        <v>0.6899999999999999</v>
      </c>
      <c r="V225" t="n">
        <v>0.87</v>
      </c>
      <c r="W225" t="n">
        <v>12.34</v>
      </c>
      <c r="X225" t="n">
        <v>1.16</v>
      </c>
      <c r="Y225" t="n">
        <v>1</v>
      </c>
      <c r="Z225" t="n">
        <v>10</v>
      </c>
    </row>
    <row r="226">
      <c r="A226" t="n">
        <v>9</v>
      </c>
      <c r="B226" t="n">
        <v>50</v>
      </c>
      <c r="C226" t="inlineStr">
        <is>
          <t xml:space="preserve">CONCLUIDO	</t>
        </is>
      </c>
      <c r="D226" t="n">
        <v>2.1792</v>
      </c>
      <c r="E226" t="n">
        <v>45.89</v>
      </c>
      <c r="F226" t="n">
        <v>43.23</v>
      </c>
      <c r="G226" t="n">
        <v>92.64</v>
      </c>
      <c r="H226" t="n">
        <v>1.48</v>
      </c>
      <c r="I226" t="n">
        <v>28</v>
      </c>
      <c r="J226" t="n">
        <v>118.96</v>
      </c>
      <c r="K226" t="n">
        <v>41.65</v>
      </c>
      <c r="L226" t="n">
        <v>10</v>
      </c>
      <c r="M226" t="n">
        <v>26</v>
      </c>
      <c r="N226" t="n">
        <v>17.31</v>
      </c>
      <c r="O226" t="n">
        <v>14905.25</v>
      </c>
      <c r="P226" t="n">
        <v>372.19</v>
      </c>
      <c r="Q226" t="n">
        <v>796.39</v>
      </c>
      <c r="R226" t="n">
        <v>145.21</v>
      </c>
      <c r="S226" t="n">
        <v>102.58</v>
      </c>
      <c r="T226" t="n">
        <v>17185.97</v>
      </c>
      <c r="U226" t="n">
        <v>0.71</v>
      </c>
      <c r="V226" t="n">
        <v>0.87</v>
      </c>
      <c r="W226" t="n">
        <v>12.32</v>
      </c>
      <c r="X226" t="n">
        <v>1.02</v>
      </c>
      <c r="Y226" t="n">
        <v>1</v>
      </c>
      <c r="Z226" t="n">
        <v>10</v>
      </c>
    </row>
    <row r="227">
      <c r="A227" t="n">
        <v>10</v>
      </c>
      <c r="B227" t="n">
        <v>50</v>
      </c>
      <c r="C227" t="inlineStr">
        <is>
          <t xml:space="preserve">CONCLUIDO	</t>
        </is>
      </c>
      <c r="D227" t="n">
        <v>2.1884</v>
      </c>
      <c r="E227" t="n">
        <v>45.69</v>
      </c>
      <c r="F227" t="n">
        <v>43.1</v>
      </c>
      <c r="G227" t="n">
        <v>103.45</v>
      </c>
      <c r="H227" t="n">
        <v>1.61</v>
      </c>
      <c r="I227" t="n">
        <v>25</v>
      </c>
      <c r="J227" t="n">
        <v>120.26</v>
      </c>
      <c r="K227" t="n">
        <v>41.65</v>
      </c>
      <c r="L227" t="n">
        <v>11</v>
      </c>
      <c r="M227" t="n">
        <v>23</v>
      </c>
      <c r="N227" t="n">
        <v>17.61</v>
      </c>
      <c r="O227" t="n">
        <v>15065.56</v>
      </c>
      <c r="P227" t="n">
        <v>366.2</v>
      </c>
      <c r="Q227" t="n">
        <v>796.36</v>
      </c>
      <c r="R227" t="n">
        <v>141.14</v>
      </c>
      <c r="S227" t="n">
        <v>102.58</v>
      </c>
      <c r="T227" t="n">
        <v>15168.54</v>
      </c>
      <c r="U227" t="n">
        <v>0.73</v>
      </c>
      <c r="V227" t="n">
        <v>0.87</v>
      </c>
      <c r="W227" t="n">
        <v>12.31</v>
      </c>
      <c r="X227" t="n">
        <v>0.89</v>
      </c>
      <c r="Y227" t="n">
        <v>1</v>
      </c>
      <c r="Z227" t="n">
        <v>10</v>
      </c>
    </row>
    <row r="228">
      <c r="A228" t="n">
        <v>11</v>
      </c>
      <c r="B228" t="n">
        <v>50</v>
      </c>
      <c r="C228" t="inlineStr">
        <is>
          <t xml:space="preserve">CONCLUIDO	</t>
        </is>
      </c>
      <c r="D228" t="n">
        <v>2.1931</v>
      </c>
      <c r="E228" t="n">
        <v>45.6</v>
      </c>
      <c r="F228" t="n">
        <v>43.05</v>
      </c>
      <c r="G228" t="n">
        <v>112.3</v>
      </c>
      <c r="H228" t="n">
        <v>1.74</v>
      </c>
      <c r="I228" t="n">
        <v>23</v>
      </c>
      <c r="J228" t="n">
        <v>121.56</v>
      </c>
      <c r="K228" t="n">
        <v>41.65</v>
      </c>
      <c r="L228" t="n">
        <v>12</v>
      </c>
      <c r="M228" t="n">
        <v>21</v>
      </c>
      <c r="N228" t="n">
        <v>17.91</v>
      </c>
      <c r="O228" t="n">
        <v>15226.31</v>
      </c>
      <c r="P228" t="n">
        <v>361.13</v>
      </c>
      <c r="Q228" t="n">
        <v>796.33</v>
      </c>
      <c r="R228" t="n">
        <v>139.21</v>
      </c>
      <c r="S228" t="n">
        <v>102.58</v>
      </c>
      <c r="T228" t="n">
        <v>14211.23</v>
      </c>
      <c r="U228" t="n">
        <v>0.74</v>
      </c>
      <c r="V228" t="n">
        <v>0.87</v>
      </c>
      <c r="W228" t="n">
        <v>12.31</v>
      </c>
      <c r="X228" t="n">
        <v>0.84</v>
      </c>
      <c r="Y228" t="n">
        <v>1</v>
      </c>
      <c r="Z228" t="n">
        <v>10</v>
      </c>
    </row>
    <row r="229">
      <c r="A229" t="n">
        <v>12</v>
      </c>
      <c r="B229" t="n">
        <v>50</v>
      </c>
      <c r="C229" t="inlineStr">
        <is>
          <t xml:space="preserve">CONCLUIDO	</t>
        </is>
      </c>
      <c r="D229" t="n">
        <v>2.2003</v>
      </c>
      <c r="E229" t="n">
        <v>45.45</v>
      </c>
      <c r="F229" t="n">
        <v>42.95</v>
      </c>
      <c r="G229" t="n">
        <v>122.7</v>
      </c>
      <c r="H229" t="n">
        <v>1.87</v>
      </c>
      <c r="I229" t="n">
        <v>21</v>
      </c>
      <c r="J229" t="n">
        <v>122.87</v>
      </c>
      <c r="K229" t="n">
        <v>41.65</v>
      </c>
      <c r="L229" t="n">
        <v>13</v>
      </c>
      <c r="M229" t="n">
        <v>19</v>
      </c>
      <c r="N229" t="n">
        <v>18.22</v>
      </c>
      <c r="O229" t="n">
        <v>15387.5</v>
      </c>
      <c r="P229" t="n">
        <v>354.55</v>
      </c>
      <c r="Q229" t="n">
        <v>796.36</v>
      </c>
      <c r="R229" t="n">
        <v>135.87</v>
      </c>
      <c r="S229" t="n">
        <v>102.58</v>
      </c>
      <c r="T229" t="n">
        <v>12554.26</v>
      </c>
      <c r="U229" t="n">
        <v>0.75</v>
      </c>
      <c r="V229" t="n">
        <v>0.88</v>
      </c>
      <c r="W229" t="n">
        <v>12.3</v>
      </c>
      <c r="X229" t="n">
        <v>0.73</v>
      </c>
      <c r="Y229" t="n">
        <v>1</v>
      </c>
      <c r="Z229" t="n">
        <v>10</v>
      </c>
    </row>
    <row r="230">
      <c r="A230" t="n">
        <v>13</v>
      </c>
      <c r="B230" t="n">
        <v>50</v>
      </c>
      <c r="C230" t="inlineStr">
        <is>
          <t xml:space="preserve">CONCLUIDO	</t>
        </is>
      </c>
      <c r="D230" t="n">
        <v>2.2047</v>
      </c>
      <c r="E230" t="n">
        <v>45.36</v>
      </c>
      <c r="F230" t="n">
        <v>42.9</v>
      </c>
      <c r="G230" t="n">
        <v>135.47</v>
      </c>
      <c r="H230" t="n">
        <v>1.99</v>
      </c>
      <c r="I230" t="n">
        <v>19</v>
      </c>
      <c r="J230" t="n">
        <v>124.18</v>
      </c>
      <c r="K230" t="n">
        <v>41.65</v>
      </c>
      <c r="L230" t="n">
        <v>14</v>
      </c>
      <c r="M230" t="n">
        <v>16</v>
      </c>
      <c r="N230" t="n">
        <v>18.53</v>
      </c>
      <c r="O230" t="n">
        <v>15549.15</v>
      </c>
      <c r="P230" t="n">
        <v>348.36</v>
      </c>
      <c r="Q230" t="n">
        <v>796.37</v>
      </c>
      <c r="R230" t="n">
        <v>134.12</v>
      </c>
      <c r="S230" t="n">
        <v>102.58</v>
      </c>
      <c r="T230" t="n">
        <v>11688.76</v>
      </c>
      <c r="U230" t="n">
        <v>0.76</v>
      </c>
      <c r="V230" t="n">
        <v>0.88</v>
      </c>
      <c r="W230" t="n">
        <v>12.31</v>
      </c>
      <c r="X230" t="n">
        <v>0.6899999999999999</v>
      </c>
      <c r="Y230" t="n">
        <v>1</v>
      </c>
      <c r="Z230" t="n">
        <v>10</v>
      </c>
    </row>
    <row r="231">
      <c r="A231" t="n">
        <v>14</v>
      </c>
      <c r="B231" t="n">
        <v>50</v>
      </c>
      <c r="C231" t="inlineStr">
        <is>
          <t xml:space="preserve">CONCLUIDO	</t>
        </is>
      </c>
      <c r="D231" t="n">
        <v>2.208</v>
      </c>
      <c r="E231" t="n">
        <v>45.29</v>
      </c>
      <c r="F231" t="n">
        <v>42.85</v>
      </c>
      <c r="G231" t="n">
        <v>142.85</v>
      </c>
      <c r="H231" t="n">
        <v>2.11</v>
      </c>
      <c r="I231" t="n">
        <v>18</v>
      </c>
      <c r="J231" t="n">
        <v>125.49</v>
      </c>
      <c r="K231" t="n">
        <v>41.65</v>
      </c>
      <c r="L231" t="n">
        <v>15</v>
      </c>
      <c r="M231" t="n">
        <v>10</v>
      </c>
      <c r="N231" t="n">
        <v>18.84</v>
      </c>
      <c r="O231" t="n">
        <v>15711.24</v>
      </c>
      <c r="P231" t="n">
        <v>344.12</v>
      </c>
      <c r="Q231" t="n">
        <v>796.34</v>
      </c>
      <c r="R231" t="n">
        <v>132.41</v>
      </c>
      <c r="S231" t="n">
        <v>102.58</v>
      </c>
      <c r="T231" t="n">
        <v>10835.84</v>
      </c>
      <c r="U231" t="n">
        <v>0.77</v>
      </c>
      <c r="V231" t="n">
        <v>0.88</v>
      </c>
      <c r="W231" t="n">
        <v>12.31</v>
      </c>
      <c r="X231" t="n">
        <v>0.64</v>
      </c>
      <c r="Y231" t="n">
        <v>1</v>
      </c>
      <c r="Z231" t="n">
        <v>10</v>
      </c>
    </row>
    <row r="232">
      <c r="A232" t="n">
        <v>15</v>
      </c>
      <c r="B232" t="n">
        <v>50</v>
      </c>
      <c r="C232" t="inlineStr">
        <is>
          <t xml:space="preserve">CONCLUIDO	</t>
        </is>
      </c>
      <c r="D232" t="n">
        <v>2.2106</v>
      </c>
      <c r="E232" t="n">
        <v>45.24</v>
      </c>
      <c r="F232" t="n">
        <v>42.82</v>
      </c>
      <c r="G232" t="n">
        <v>151.14</v>
      </c>
      <c r="H232" t="n">
        <v>2.23</v>
      </c>
      <c r="I232" t="n">
        <v>17</v>
      </c>
      <c r="J232" t="n">
        <v>126.81</v>
      </c>
      <c r="K232" t="n">
        <v>41.65</v>
      </c>
      <c r="L232" t="n">
        <v>16</v>
      </c>
      <c r="M232" t="n">
        <v>3</v>
      </c>
      <c r="N232" t="n">
        <v>19.16</v>
      </c>
      <c r="O232" t="n">
        <v>15873.8</v>
      </c>
      <c r="P232" t="n">
        <v>341.55</v>
      </c>
      <c r="Q232" t="n">
        <v>796.42</v>
      </c>
      <c r="R232" t="n">
        <v>131.45</v>
      </c>
      <c r="S232" t="n">
        <v>102.58</v>
      </c>
      <c r="T232" t="n">
        <v>10361.76</v>
      </c>
      <c r="U232" t="n">
        <v>0.78</v>
      </c>
      <c r="V232" t="n">
        <v>0.88</v>
      </c>
      <c r="W232" t="n">
        <v>12.31</v>
      </c>
      <c r="X232" t="n">
        <v>0.61</v>
      </c>
      <c r="Y232" t="n">
        <v>1</v>
      </c>
      <c r="Z232" t="n">
        <v>10</v>
      </c>
    </row>
    <row r="233">
      <c r="A233" t="n">
        <v>16</v>
      </c>
      <c r="B233" t="n">
        <v>50</v>
      </c>
      <c r="C233" t="inlineStr">
        <is>
          <t xml:space="preserve">CONCLUIDO	</t>
        </is>
      </c>
      <c r="D233" t="n">
        <v>2.2103</v>
      </c>
      <c r="E233" t="n">
        <v>45.24</v>
      </c>
      <c r="F233" t="n">
        <v>42.83</v>
      </c>
      <c r="G233" t="n">
        <v>151.16</v>
      </c>
      <c r="H233" t="n">
        <v>2.34</v>
      </c>
      <c r="I233" t="n">
        <v>17</v>
      </c>
      <c r="J233" t="n">
        <v>128.13</v>
      </c>
      <c r="K233" t="n">
        <v>41.65</v>
      </c>
      <c r="L233" t="n">
        <v>17</v>
      </c>
      <c r="M233" t="n">
        <v>0</v>
      </c>
      <c r="N233" t="n">
        <v>19.48</v>
      </c>
      <c r="O233" t="n">
        <v>16036.82</v>
      </c>
      <c r="P233" t="n">
        <v>344.48</v>
      </c>
      <c r="Q233" t="n">
        <v>796.4</v>
      </c>
      <c r="R233" t="n">
        <v>131.43</v>
      </c>
      <c r="S233" t="n">
        <v>102.58</v>
      </c>
      <c r="T233" t="n">
        <v>10351.93</v>
      </c>
      <c r="U233" t="n">
        <v>0.78</v>
      </c>
      <c r="V233" t="n">
        <v>0.88</v>
      </c>
      <c r="W233" t="n">
        <v>12.31</v>
      </c>
      <c r="X233" t="n">
        <v>0.62</v>
      </c>
      <c r="Y233" t="n">
        <v>1</v>
      </c>
      <c r="Z233" t="n">
        <v>10</v>
      </c>
    </row>
    <row r="234">
      <c r="A234" t="n">
        <v>0</v>
      </c>
      <c r="B234" t="n">
        <v>25</v>
      </c>
      <c r="C234" t="inlineStr">
        <is>
          <t xml:space="preserve">CONCLUIDO	</t>
        </is>
      </c>
      <c r="D234" t="n">
        <v>1.769</v>
      </c>
      <c r="E234" t="n">
        <v>56.53</v>
      </c>
      <c r="F234" t="n">
        <v>51.39</v>
      </c>
      <c r="G234" t="n">
        <v>12.79</v>
      </c>
      <c r="H234" t="n">
        <v>0.28</v>
      </c>
      <c r="I234" t="n">
        <v>241</v>
      </c>
      <c r="J234" t="n">
        <v>61.76</v>
      </c>
      <c r="K234" t="n">
        <v>28.92</v>
      </c>
      <c r="L234" t="n">
        <v>1</v>
      </c>
      <c r="M234" t="n">
        <v>239</v>
      </c>
      <c r="N234" t="n">
        <v>6.84</v>
      </c>
      <c r="O234" t="n">
        <v>7851.41</v>
      </c>
      <c r="P234" t="n">
        <v>332.09</v>
      </c>
      <c r="Q234" t="n">
        <v>797.1799999999999</v>
      </c>
      <c r="R234" t="n">
        <v>416.85</v>
      </c>
      <c r="S234" t="n">
        <v>102.58</v>
      </c>
      <c r="T234" t="n">
        <v>151942.98</v>
      </c>
      <c r="U234" t="n">
        <v>0.25</v>
      </c>
      <c r="V234" t="n">
        <v>0.73</v>
      </c>
      <c r="W234" t="n">
        <v>12.68</v>
      </c>
      <c r="X234" t="n">
        <v>9.16</v>
      </c>
      <c r="Y234" t="n">
        <v>1</v>
      </c>
      <c r="Z234" t="n">
        <v>10</v>
      </c>
    </row>
    <row r="235">
      <c r="A235" t="n">
        <v>1</v>
      </c>
      <c r="B235" t="n">
        <v>25</v>
      </c>
      <c r="C235" t="inlineStr">
        <is>
          <t xml:space="preserve">CONCLUIDO	</t>
        </is>
      </c>
      <c r="D235" t="n">
        <v>2.0267</v>
      </c>
      <c r="E235" t="n">
        <v>49.34</v>
      </c>
      <c r="F235" t="n">
        <v>46.09</v>
      </c>
      <c r="G235" t="n">
        <v>26.34</v>
      </c>
      <c r="H235" t="n">
        <v>0.55</v>
      </c>
      <c r="I235" t="n">
        <v>105</v>
      </c>
      <c r="J235" t="n">
        <v>62.92</v>
      </c>
      <c r="K235" t="n">
        <v>28.92</v>
      </c>
      <c r="L235" t="n">
        <v>2</v>
      </c>
      <c r="M235" t="n">
        <v>103</v>
      </c>
      <c r="N235" t="n">
        <v>7</v>
      </c>
      <c r="O235" t="n">
        <v>7994.37</v>
      </c>
      <c r="P235" t="n">
        <v>288.88</v>
      </c>
      <c r="Q235" t="n">
        <v>796.6799999999999</v>
      </c>
      <c r="R235" t="n">
        <v>240.36</v>
      </c>
      <c r="S235" t="n">
        <v>102.58</v>
      </c>
      <c r="T235" t="n">
        <v>64377.13</v>
      </c>
      <c r="U235" t="n">
        <v>0.43</v>
      </c>
      <c r="V235" t="n">
        <v>0.82</v>
      </c>
      <c r="W235" t="n">
        <v>12.44</v>
      </c>
      <c r="X235" t="n">
        <v>3.87</v>
      </c>
      <c r="Y235" t="n">
        <v>1</v>
      </c>
      <c r="Z235" t="n">
        <v>10</v>
      </c>
    </row>
    <row r="236">
      <c r="A236" t="n">
        <v>2</v>
      </c>
      <c r="B236" t="n">
        <v>25</v>
      </c>
      <c r="C236" t="inlineStr">
        <is>
          <t xml:space="preserve">CONCLUIDO	</t>
        </is>
      </c>
      <c r="D236" t="n">
        <v>2.1095</v>
      </c>
      <c r="E236" t="n">
        <v>47.4</v>
      </c>
      <c r="F236" t="n">
        <v>44.69</v>
      </c>
      <c r="G236" t="n">
        <v>40.63</v>
      </c>
      <c r="H236" t="n">
        <v>0.8100000000000001</v>
      </c>
      <c r="I236" t="n">
        <v>66</v>
      </c>
      <c r="J236" t="n">
        <v>64.08</v>
      </c>
      <c r="K236" t="n">
        <v>28.92</v>
      </c>
      <c r="L236" t="n">
        <v>3</v>
      </c>
      <c r="M236" t="n">
        <v>64</v>
      </c>
      <c r="N236" t="n">
        <v>7.16</v>
      </c>
      <c r="O236" t="n">
        <v>8137.65</v>
      </c>
      <c r="P236" t="n">
        <v>270.54</v>
      </c>
      <c r="Q236" t="n">
        <v>796.61</v>
      </c>
      <c r="R236" t="n">
        <v>193.47</v>
      </c>
      <c r="S236" t="n">
        <v>102.58</v>
      </c>
      <c r="T236" t="n">
        <v>41127.33</v>
      </c>
      <c r="U236" t="n">
        <v>0.53</v>
      </c>
      <c r="V236" t="n">
        <v>0.84</v>
      </c>
      <c r="W236" t="n">
        <v>12.39</v>
      </c>
      <c r="X236" t="n">
        <v>2.47</v>
      </c>
      <c r="Y236" t="n">
        <v>1</v>
      </c>
      <c r="Z236" t="n">
        <v>10</v>
      </c>
    </row>
    <row r="237">
      <c r="A237" t="n">
        <v>3</v>
      </c>
      <c r="B237" t="n">
        <v>25</v>
      </c>
      <c r="C237" t="inlineStr">
        <is>
          <t xml:space="preserve">CONCLUIDO	</t>
        </is>
      </c>
      <c r="D237" t="n">
        <v>2.1551</v>
      </c>
      <c r="E237" t="n">
        <v>46.4</v>
      </c>
      <c r="F237" t="n">
        <v>43.95</v>
      </c>
      <c r="G237" t="n">
        <v>56.11</v>
      </c>
      <c r="H237" t="n">
        <v>1.07</v>
      </c>
      <c r="I237" t="n">
        <v>47</v>
      </c>
      <c r="J237" t="n">
        <v>65.25</v>
      </c>
      <c r="K237" t="n">
        <v>28.92</v>
      </c>
      <c r="L237" t="n">
        <v>4</v>
      </c>
      <c r="M237" t="n">
        <v>45</v>
      </c>
      <c r="N237" t="n">
        <v>7.33</v>
      </c>
      <c r="O237" t="n">
        <v>8281.25</v>
      </c>
      <c r="P237" t="n">
        <v>255.54</v>
      </c>
      <c r="Q237" t="n">
        <v>796.41</v>
      </c>
      <c r="R237" t="n">
        <v>169.39</v>
      </c>
      <c r="S237" t="n">
        <v>102.58</v>
      </c>
      <c r="T237" t="n">
        <v>29183.88</v>
      </c>
      <c r="U237" t="n">
        <v>0.61</v>
      </c>
      <c r="V237" t="n">
        <v>0.86</v>
      </c>
      <c r="W237" t="n">
        <v>12.35</v>
      </c>
      <c r="X237" t="n">
        <v>1.74</v>
      </c>
      <c r="Y237" t="n">
        <v>1</v>
      </c>
      <c r="Z237" t="n">
        <v>10</v>
      </c>
    </row>
    <row r="238">
      <c r="A238" t="n">
        <v>4</v>
      </c>
      <c r="B238" t="n">
        <v>25</v>
      </c>
      <c r="C238" t="inlineStr">
        <is>
          <t xml:space="preserve">CONCLUIDO	</t>
        </is>
      </c>
      <c r="D238" t="n">
        <v>2.1798</v>
      </c>
      <c r="E238" t="n">
        <v>45.88</v>
      </c>
      <c r="F238" t="n">
        <v>43.57</v>
      </c>
      <c r="G238" t="n">
        <v>70.65000000000001</v>
      </c>
      <c r="H238" t="n">
        <v>1.31</v>
      </c>
      <c r="I238" t="n">
        <v>37</v>
      </c>
      <c r="J238" t="n">
        <v>66.42</v>
      </c>
      <c r="K238" t="n">
        <v>28.92</v>
      </c>
      <c r="L238" t="n">
        <v>5</v>
      </c>
      <c r="M238" t="n">
        <v>31</v>
      </c>
      <c r="N238" t="n">
        <v>7.49</v>
      </c>
      <c r="O238" t="n">
        <v>8425.16</v>
      </c>
      <c r="P238" t="n">
        <v>243.17</v>
      </c>
      <c r="Q238" t="n">
        <v>796.49</v>
      </c>
      <c r="R238" t="n">
        <v>156.34</v>
      </c>
      <c r="S238" t="n">
        <v>102.58</v>
      </c>
      <c r="T238" t="n">
        <v>22707.62</v>
      </c>
      <c r="U238" t="n">
        <v>0.66</v>
      </c>
      <c r="V238" t="n">
        <v>0.86</v>
      </c>
      <c r="W238" t="n">
        <v>12.34</v>
      </c>
      <c r="X238" t="n">
        <v>1.35</v>
      </c>
      <c r="Y238" t="n">
        <v>1</v>
      </c>
      <c r="Z238" t="n">
        <v>10</v>
      </c>
    </row>
    <row r="239">
      <c r="A239" t="n">
        <v>5</v>
      </c>
      <c r="B239" t="n">
        <v>25</v>
      </c>
      <c r="C239" t="inlineStr">
        <is>
          <t xml:space="preserve">CONCLUIDO	</t>
        </is>
      </c>
      <c r="D239" t="n">
        <v>2.188</v>
      </c>
      <c r="E239" t="n">
        <v>45.7</v>
      </c>
      <c r="F239" t="n">
        <v>43.45</v>
      </c>
      <c r="G239" t="n">
        <v>79</v>
      </c>
      <c r="H239" t="n">
        <v>1.55</v>
      </c>
      <c r="I239" t="n">
        <v>33</v>
      </c>
      <c r="J239" t="n">
        <v>67.59</v>
      </c>
      <c r="K239" t="n">
        <v>28.92</v>
      </c>
      <c r="L239" t="n">
        <v>6</v>
      </c>
      <c r="M239" t="n">
        <v>1</v>
      </c>
      <c r="N239" t="n">
        <v>7.66</v>
      </c>
      <c r="O239" t="n">
        <v>8569.4</v>
      </c>
      <c r="P239" t="n">
        <v>240.26</v>
      </c>
      <c r="Q239" t="n">
        <v>796.55</v>
      </c>
      <c r="R239" t="n">
        <v>150.97</v>
      </c>
      <c r="S239" t="n">
        <v>102.58</v>
      </c>
      <c r="T239" t="n">
        <v>20041.99</v>
      </c>
      <c r="U239" t="n">
        <v>0.68</v>
      </c>
      <c r="V239" t="n">
        <v>0.87</v>
      </c>
      <c r="W239" t="n">
        <v>12.37</v>
      </c>
      <c r="X239" t="n">
        <v>1.23</v>
      </c>
      <c r="Y239" t="n">
        <v>1</v>
      </c>
      <c r="Z239" t="n">
        <v>10</v>
      </c>
    </row>
    <row r="240">
      <c r="A240" t="n">
        <v>6</v>
      </c>
      <c r="B240" t="n">
        <v>25</v>
      </c>
      <c r="C240" t="inlineStr">
        <is>
          <t xml:space="preserve">CONCLUIDO	</t>
        </is>
      </c>
      <c r="D240" t="n">
        <v>2.1879</v>
      </c>
      <c r="E240" t="n">
        <v>45.71</v>
      </c>
      <c r="F240" t="n">
        <v>43.45</v>
      </c>
      <c r="G240" t="n">
        <v>79</v>
      </c>
      <c r="H240" t="n">
        <v>1.78</v>
      </c>
      <c r="I240" t="n">
        <v>33</v>
      </c>
      <c r="J240" t="n">
        <v>68.76000000000001</v>
      </c>
      <c r="K240" t="n">
        <v>28.92</v>
      </c>
      <c r="L240" t="n">
        <v>7</v>
      </c>
      <c r="M240" t="n">
        <v>0</v>
      </c>
      <c r="N240" t="n">
        <v>7.83</v>
      </c>
      <c r="O240" t="n">
        <v>8713.950000000001</v>
      </c>
      <c r="P240" t="n">
        <v>244.02</v>
      </c>
      <c r="Q240" t="n">
        <v>796.52</v>
      </c>
      <c r="R240" t="n">
        <v>150.94</v>
      </c>
      <c r="S240" t="n">
        <v>102.58</v>
      </c>
      <c r="T240" t="n">
        <v>20026.75</v>
      </c>
      <c r="U240" t="n">
        <v>0.68</v>
      </c>
      <c r="V240" t="n">
        <v>0.87</v>
      </c>
      <c r="W240" t="n">
        <v>12.37</v>
      </c>
      <c r="X240" t="n">
        <v>1.24</v>
      </c>
      <c r="Y240" t="n">
        <v>1</v>
      </c>
      <c r="Z240" t="n">
        <v>10</v>
      </c>
    </row>
    <row r="241">
      <c r="A241" t="n">
        <v>0</v>
      </c>
      <c r="B241" t="n">
        <v>85</v>
      </c>
      <c r="C241" t="inlineStr">
        <is>
          <t xml:space="preserve">CONCLUIDO	</t>
        </is>
      </c>
      <c r="D241" t="n">
        <v>1.1037</v>
      </c>
      <c r="E241" t="n">
        <v>90.59999999999999</v>
      </c>
      <c r="F241" t="n">
        <v>67.02</v>
      </c>
      <c r="G241" t="n">
        <v>6.42</v>
      </c>
      <c r="H241" t="n">
        <v>0.11</v>
      </c>
      <c r="I241" t="n">
        <v>626</v>
      </c>
      <c r="J241" t="n">
        <v>167.88</v>
      </c>
      <c r="K241" t="n">
        <v>51.39</v>
      </c>
      <c r="L241" t="n">
        <v>1</v>
      </c>
      <c r="M241" t="n">
        <v>624</v>
      </c>
      <c r="N241" t="n">
        <v>30.49</v>
      </c>
      <c r="O241" t="n">
        <v>20939.59</v>
      </c>
      <c r="P241" t="n">
        <v>858.4299999999999</v>
      </c>
      <c r="Q241" t="n">
        <v>798.1799999999999</v>
      </c>
      <c r="R241" t="n">
        <v>939.91</v>
      </c>
      <c r="S241" t="n">
        <v>102.58</v>
      </c>
      <c r="T241" t="n">
        <v>411549.3</v>
      </c>
      <c r="U241" t="n">
        <v>0.11</v>
      </c>
      <c r="V241" t="n">
        <v>0.5600000000000001</v>
      </c>
      <c r="W241" t="n">
        <v>13.32</v>
      </c>
      <c r="X241" t="n">
        <v>24.76</v>
      </c>
      <c r="Y241" t="n">
        <v>1</v>
      </c>
      <c r="Z241" t="n">
        <v>10</v>
      </c>
    </row>
    <row r="242">
      <c r="A242" t="n">
        <v>1</v>
      </c>
      <c r="B242" t="n">
        <v>85</v>
      </c>
      <c r="C242" t="inlineStr">
        <is>
          <t xml:space="preserve">CONCLUIDO	</t>
        </is>
      </c>
      <c r="D242" t="n">
        <v>1.6197</v>
      </c>
      <c r="E242" t="n">
        <v>61.74</v>
      </c>
      <c r="F242" t="n">
        <v>51.3</v>
      </c>
      <c r="G242" t="n">
        <v>12.93</v>
      </c>
      <c r="H242" t="n">
        <v>0.21</v>
      </c>
      <c r="I242" t="n">
        <v>238</v>
      </c>
      <c r="J242" t="n">
        <v>169.33</v>
      </c>
      <c r="K242" t="n">
        <v>51.39</v>
      </c>
      <c r="L242" t="n">
        <v>2</v>
      </c>
      <c r="M242" t="n">
        <v>236</v>
      </c>
      <c r="N242" t="n">
        <v>30.94</v>
      </c>
      <c r="O242" t="n">
        <v>21118.46</v>
      </c>
      <c r="P242" t="n">
        <v>655.8200000000001</v>
      </c>
      <c r="Q242" t="n">
        <v>796.89</v>
      </c>
      <c r="R242" t="n">
        <v>414.15</v>
      </c>
      <c r="S242" t="n">
        <v>102.58</v>
      </c>
      <c r="T242" t="n">
        <v>150605.61</v>
      </c>
      <c r="U242" t="n">
        <v>0.25</v>
      </c>
      <c r="V242" t="n">
        <v>0.73</v>
      </c>
      <c r="W242" t="n">
        <v>12.67</v>
      </c>
      <c r="X242" t="n">
        <v>9.07</v>
      </c>
      <c r="Y242" t="n">
        <v>1</v>
      </c>
      <c r="Z242" t="n">
        <v>10</v>
      </c>
    </row>
    <row r="243">
      <c r="A243" t="n">
        <v>2</v>
      </c>
      <c r="B243" t="n">
        <v>85</v>
      </c>
      <c r="C243" t="inlineStr">
        <is>
          <t xml:space="preserve">CONCLUIDO	</t>
        </is>
      </c>
      <c r="D243" t="n">
        <v>1.8152</v>
      </c>
      <c r="E243" t="n">
        <v>55.09</v>
      </c>
      <c r="F243" t="n">
        <v>47.73</v>
      </c>
      <c r="G243" t="n">
        <v>19.48</v>
      </c>
      <c r="H243" t="n">
        <v>0.31</v>
      </c>
      <c r="I243" t="n">
        <v>147</v>
      </c>
      <c r="J243" t="n">
        <v>170.79</v>
      </c>
      <c r="K243" t="n">
        <v>51.39</v>
      </c>
      <c r="L243" t="n">
        <v>3</v>
      </c>
      <c r="M243" t="n">
        <v>145</v>
      </c>
      <c r="N243" t="n">
        <v>31.4</v>
      </c>
      <c r="O243" t="n">
        <v>21297.94</v>
      </c>
      <c r="P243" t="n">
        <v>608.12</v>
      </c>
      <c r="Q243" t="n">
        <v>796.6799999999999</v>
      </c>
      <c r="R243" t="n">
        <v>295.39</v>
      </c>
      <c r="S243" t="n">
        <v>102.58</v>
      </c>
      <c r="T243" t="n">
        <v>91682.07000000001</v>
      </c>
      <c r="U243" t="n">
        <v>0.35</v>
      </c>
      <c r="V243" t="n">
        <v>0.79</v>
      </c>
      <c r="W243" t="n">
        <v>12.51</v>
      </c>
      <c r="X243" t="n">
        <v>5.51</v>
      </c>
      <c r="Y243" t="n">
        <v>1</v>
      </c>
      <c r="Z243" t="n">
        <v>10</v>
      </c>
    </row>
    <row r="244">
      <c r="A244" t="n">
        <v>3</v>
      </c>
      <c r="B244" t="n">
        <v>85</v>
      </c>
      <c r="C244" t="inlineStr">
        <is>
          <t xml:space="preserve">CONCLUIDO	</t>
        </is>
      </c>
      <c r="D244" t="n">
        <v>1.9144</v>
      </c>
      <c r="E244" t="n">
        <v>52.23</v>
      </c>
      <c r="F244" t="n">
        <v>46.24</v>
      </c>
      <c r="G244" t="n">
        <v>25.93</v>
      </c>
      <c r="H244" t="n">
        <v>0.41</v>
      </c>
      <c r="I244" t="n">
        <v>107</v>
      </c>
      <c r="J244" t="n">
        <v>172.25</v>
      </c>
      <c r="K244" t="n">
        <v>51.39</v>
      </c>
      <c r="L244" t="n">
        <v>4</v>
      </c>
      <c r="M244" t="n">
        <v>105</v>
      </c>
      <c r="N244" t="n">
        <v>31.86</v>
      </c>
      <c r="O244" t="n">
        <v>21478.05</v>
      </c>
      <c r="P244" t="n">
        <v>586.75</v>
      </c>
      <c r="Q244" t="n">
        <v>796.66</v>
      </c>
      <c r="R244" t="n">
        <v>245.17</v>
      </c>
      <c r="S244" t="n">
        <v>102.58</v>
      </c>
      <c r="T244" t="n">
        <v>66772.46000000001</v>
      </c>
      <c r="U244" t="n">
        <v>0.42</v>
      </c>
      <c r="V244" t="n">
        <v>0.8100000000000001</v>
      </c>
      <c r="W244" t="n">
        <v>12.45</v>
      </c>
      <c r="X244" t="n">
        <v>4.02</v>
      </c>
      <c r="Y244" t="n">
        <v>1</v>
      </c>
      <c r="Z244" t="n">
        <v>10</v>
      </c>
    </row>
    <row r="245">
      <c r="A245" t="n">
        <v>4</v>
      </c>
      <c r="B245" t="n">
        <v>85</v>
      </c>
      <c r="C245" t="inlineStr">
        <is>
          <t xml:space="preserve">CONCLUIDO	</t>
        </is>
      </c>
      <c r="D245" t="n">
        <v>1.9778</v>
      </c>
      <c r="E245" t="n">
        <v>50.56</v>
      </c>
      <c r="F245" t="n">
        <v>45.34</v>
      </c>
      <c r="G245" t="n">
        <v>32.39</v>
      </c>
      <c r="H245" t="n">
        <v>0.51</v>
      </c>
      <c r="I245" t="n">
        <v>84</v>
      </c>
      <c r="J245" t="n">
        <v>173.71</v>
      </c>
      <c r="K245" t="n">
        <v>51.39</v>
      </c>
      <c r="L245" t="n">
        <v>5</v>
      </c>
      <c r="M245" t="n">
        <v>82</v>
      </c>
      <c r="N245" t="n">
        <v>32.32</v>
      </c>
      <c r="O245" t="n">
        <v>21658.78</v>
      </c>
      <c r="P245" t="n">
        <v>573.14</v>
      </c>
      <c r="Q245" t="n">
        <v>796.58</v>
      </c>
      <c r="R245" t="n">
        <v>215.28</v>
      </c>
      <c r="S245" t="n">
        <v>102.58</v>
      </c>
      <c r="T245" t="n">
        <v>51941.29</v>
      </c>
      <c r="U245" t="n">
        <v>0.48</v>
      </c>
      <c r="V245" t="n">
        <v>0.83</v>
      </c>
      <c r="W245" t="n">
        <v>12.42</v>
      </c>
      <c r="X245" t="n">
        <v>3.12</v>
      </c>
      <c r="Y245" t="n">
        <v>1</v>
      </c>
      <c r="Z245" t="n">
        <v>10</v>
      </c>
    </row>
    <row r="246">
      <c r="A246" t="n">
        <v>5</v>
      </c>
      <c r="B246" t="n">
        <v>85</v>
      </c>
      <c r="C246" t="inlineStr">
        <is>
          <t xml:space="preserve">CONCLUIDO	</t>
        </is>
      </c>
      <c r="D246" t="n">
        <v>2.02</v>
      </c>
      <c r="E246" t="n">
        <v>49.51</v>
      </c>
      <c r="F246" t="n">
        <v>44.79</v>
      </c>
      <c r="G246" t="n">
        <v>38.95</v>
      </c>
      <c r="H246" t="n">
        <v>0.61</v>
      </c>
      <c r="I246" t="n">
        <v>69</v>
      </c>
      <c r="J246" t="n">
        <v>175.18</v>
      </c>
      <c r="K246" t="n">
        <v>51.39</v>
      </c>
      <c r="L246" t="n">
        <v>6</v>
      </c>
      <c r="M246" t="n">
        <v>67</v>
      </c>
      <c r="N246" t="n">
        <v>32.79</v>
      </c>
      <c r="O246" t="n">
        <v>21840.16</v>
      </c>
      <c r="P246" t="n">
        <v>563.91</v>
      </c>
      <c r="Q246" t="n">
        <v>796.47</v>
      </c>
      <c r="R246" t="n">
        <v>197.18</v>
      </c>
      <c r="S246" t="n">
        <v>102.58</v>
      </c>
      <c r="T246" t="n">
        <v>42965.21</v>
      </c>
      <c r="U246" t="n">
        <v>0.52</v>
      </c>
      <c r="V246" t="n">
        <v>0.84</v>
      </c>
      <c r="W246" t="n">
        <v>12.39</v>
      </c>
      <c r="X246" t="n">
        <v>2.58</v>
      </c>
      <c r="Y246" t="n">
        <v>1</v>
      </c>
      <c r="Z246" t="n">
        <v>10</v>
      </c>
    </row>
    <row r="247">
      <c r="A247" t="n">
        <v>6</v>
      </c>
      <c r="B247" t="n">
        <v>85</v>
      </c>
      <c r="C247" t="inlineStr">
        <is>
          <t xml:space="preserve">CONCLUIDO	</t>
        </is>
      </c>
      <c r="D247" t="n">
        <v>2.0523</v>
      </c>
      <c r="E247" t="n">
        <v>48.73</v>
      </c>
      <c r="F247" t="n">
        <v>44.39</v>
      </c>
      <c r="G247" t="n">
        <v>45.92</v>
      </c>
      <c r="H247" t="n">
        <v>0.7</v>
      </c>
      <c r="I247" t="n">
        <v>58</v>
      </c>
      <c r="J247" t="n">
        <v>176.66</v>
      </c>
      <c r="K247" t="n">
        <v>51.39</v>
      </c>
      <c r="L247" t="n">
        <v>7</v>
      </c>
      <c r="M247" t="n">
        <v>56</v>
      </c>
      <c r="N247" t="n">
        <v>33.27</v>
      </c>
      <c r="O247" t="n">
        <v>22022.17</v>
      </c>
      <c r="P247" t="n">
        <v>556.73</v>
      </c>
      <c r="Q247" t="n">
        <v>796.54</v>
      </c>
      <c r="R247" t="n">
        <v>183.75</v>
      </c>
      <c r="S247" t="n">
        <v>102.58</v>
      </c>
      <c r="T247" t="n">
        <v>36306.02</v>
      </c>
      <c r="U247" t="n">
        <v>0.5600000000000001</v>
      </c>
      <c r="V247" t="n">
        <v>0.85</v>
      </c>
      <c r="W247" t="n">
        <v>12.37</v>
      </c>
      <c r="X247" t="n">
        <v>2.17</v>
      </c>
      <c r="Y247" t="n">
        <v>1</v>
      </c>
      <c r="Z247" t="n">
        <v>10</v>
      </c>
    </row>
    <row r="248">
      <c r="A248" t="n">
        <v>7</v>
      </c>
      <c r="B248" t="n">
        <v>85</v>
      </c>
      <c r="C248" t="inlineStr">
        <is>
          <t xml:space="preserve">CONCLUIDO	</t>
        </is>
      </c>
      <c r="D248" t="n">
        <v>2.0746</v>
      </c>
      <c r="E248" t="n">
        <v>48.2</v>
      </c>
      <c r="F248" t="n">
        <v>44.1</v>
      </c>
      <c r="G248" t="n">
        <v>51.88</v>
      </c>
      <c r="H248" t="n">
        <v>0.8</v>
      </c>
      <c r="I248" t="n">
        <v>51</v>
      </c>
      <c r="J248" t="n">
        <v>178.14</v>
      </c>
      <c r="K248" t="n">
        <v>51.39</v>
      </c>
      <c r="L248" t="n">
        <v>8</v>
      </c>
      <c r="M248" t="n">
        <v>49</v>
      </c>
      <c r="N248" t="n">
        <v>33.75</v>
      </c>
      <c r="O248" t="n">
        <v>22204.83</v>
      </c>
      <c r="P248" t="n">
        <v>550.6900000000001</v>
      </c>
      <c r="Q248" t="n">
        <v>796.41</v>
      </c>
      <c r="R248" t="n">
        <v>174.33</v>
      </c>
      <c r="S248" t="n">
        <v>102.58</v>
      </c>
      <c r="T248" t="n">
        <v>31634.4</v>
      </c>
      <c r="U248" t="n">
        <v>0.59</v>
      </c>
      <c r="V248" t="n">
        <v>0.85</v>
      </c>
      <c r="W248" t="n">
        <v>12.35</v>
      </c>
      <c r="X248" t="n">
        <v>1.89</v>
      </c>
      <c r="Y248" t="n">
        <v>1</v>
      </c>
      <c r="Z248" t="n">
        <v>10</v>
      </c>
    </row>
    <row r="249">
      <c r="A249" t="n">
        <v>8</v>
      </c>
      <c r="B249" t="n">
        <v>85</v>
      </c>
      <c r="C249" t="inlineStr">
        <is>
          <t xml:space="preserve">CONCLUIDO	</t>
        </is>
      </c>
      <c r="D249" t="n">
        <v>2.0939</v>
      </c>
      <c r="E249" t="n">
        <v>47.76</v>
      </c>
      <c r="F249" t="n">
        <v>43.86</v>
      </c>
      <c r="G249" t="n">
        <v>58.48</v>
      </c>
      <c r="H249" t="n">
        <v>0.89</v>
      </c>
      <c r="I249" t="n">
        <v>45</v>
      </c>
      <c r="J249" t="n">
        <v>179.63</v>
      </c>
      <c r="K249" t="n">
        <v>51.39</v>
      </c>
      <c r="L249" t="n">
        <v>9</v>
      </c>
      <c r="M249" t="n">
        <v>43</v>
      </c>
      <c r="N249" t="n">
        <v>34.24</v>
      </c>
      <c r="O249" t="n">
        <v>22388.15</v>
      </c>
      <c r="P249" t="n">
        <v>545.46</v>
      </c>
      <c r="Q249" t="n">
        <v>796.46</v>
      </c>
      <c r="R249" t="n">
        <v>166.25</v>
      </c>
      <c r="S249" t="n">
        <v>102.58</v>
      </c>
      <c r="T249" t="n">
        <v>27624.59</v>
      </c>
      <c r="U249" t="n">
        <v>0.62</v>
      </c>
      <c r="V249" t="n">
        <v>0.86</v>
      </c>
      <c r="W249" t="n">
        <v>12.34</v>
      </c>
      <c r="X249" t="n">
        <v>1.64</v>
      </c>
      <c r="Y249" t="n">
        <v>1</v>
      </c>
      <c r="Z249" t="n">
        <v>10</v>
      </c>
    </row>
    <row r="250">
      <c r="A250" t="n">
        <v>9</v>
      </c>
      <c r="B250" t="n">
        <v>85</v>
      </c>
      <c r="C250" t="inlineStr">
        <is>
          <t xml:space="preserve">CONCLUIDO	</t>
        </is>
      </c>
      <c r="D250" t="n">
        <v>2.109</v>
      </c>
      <c r="E250" t="n">
        <v>47.42</v>
      </c>
      <c r="F250" t="n">
        <v>43.69</v>
      </c>
      <c r="G250" t="n">
        <v>65.53</v>
      </c>
      <c r="H250" t="n">
        <v>0.98</v>
      </c>
      <c r="I250" t="n">
        <v>40</v>
      </c>
      <c r="J250" t="n">
        <v>181.12</v>
      </c>
      <c r="K250" t="n">
        <v>51.39</v>
      </c>
      <c r="L250" t="n">
        <v>10</v>
      </c>
      <c r="M250" t="n">
        <v>38</v>
      </c>
      <c r="N250" t="n">
        <v>34.73</v>
      </c>
      <c r="O250" t="n">
        <v>22572.13</v>
      </c>
      <c r="P250" t="n">
        <v>541.15</v>
      </c>
      <c r="Q250" t="n">
        <v>796.47</v>
      </c>
      <c r="R250" t="n">
        <v>160.59</v>
      </c>
      <c r="S250" t="n">
        <v>102.58</v>
      </c>
      <c r="T250" t="n">
        <v>24818.3</v>
      </c>
      <c r="U250" t="n">
        <v>0.64</v>
      </c>
      <c r="V250" t="n">
        <v>0.86</v>
      </c>
      <c r="W250" t="n">
        <v>12.34</v>
      </c>
      <c r="X250" t="n">
        <v>1.47</v>
      </c>
      <c r="Y250" t="n">
        <v>1</v>
      </c>
      <c r="Z250" t="n">
        <v>10</v>
      </c>
    </row>
    <row r="251">
      <c r="A251" t="n">
        <v>10</v>
      </c>
      <c r="B251" t="n">
        <v>85</v>
      </c>
      <c r="C251" t="inlineStr">
        <is>
          <t xml:space="preserve">CONCLUIDO	</t>
        </is>
      </c>
      <c r="D251" t="n">
        <v>2.1219</v>
      </c>
      <c r="E251" t="n">
        <v>47.13</v>
      </c>
      <c r="F251" t="n">
        <v>43.53</v>
      </c>
      <c r="G251" t="n">
        <v>72.56</v>
      </c>
      <c r="H251" t="n">
        <v>1.07</v>
      </c>
      <c r="I251" t="n">
        <v>36</v>
      </c>
      <c r="J251" t="n">
        <v>182.62</v>
      </c>
      <c r="K251" t="n">
        <v>51.39</v>
      </c>
      <c r="L251" t="n">
        <v>11</v>
      </c>
      <c r="M251" t="n">
        <v>34</v>
      </c>
      <c r="N251" t="n">
        <v>35.22</v>
      </c>
      <c r="O251" t="n">
        <v>22756.91</v>
      </c>
      <c r="P251" t="n">
        <v>536.49</v>
      </c>
      <c r="Q251" t="n">
        <v>796.45</v>
      </c>
      <c r="R251" t="n">
        <v>155.21</v>
      </c>
      <c r="S251" t="n">
        <v>102.58</v>
      </c>
      <c r="T251" t="n">
        <v>22146.42</v>
      </c>
      <c r="U251" t="n">
        <v>0.66</v>
      </c>
      <c r="V251" t="n">
        <v>0.86</v>
      </c>
      <c r="W251" t="n">
        <v>12.33</v>
      </c>
      <c r="X251" t="n">
        <v>1.32</v>
      </c>
      <c r="Y251" t="n">
        <v>1</v>
      </c>
      <c r="Z251" t="n">
        <v>10</v>
      </c>
    </row>
    <row r="252">
      <c r="A252" t="n">
        <v>11</v>
      </c>
      <c r="B252" t="n">
        <v>85</v>
      </c>
      <c r="C252" t="inlineStr">
        <is>
          <t xml:space="preserve">CONCLUIDO	</t>
        </is>
      </c>
      <c r="D252" t="n">
        <v>2.1325</v>
      </c>
      <c r="E252" t="n">
        <v>46.89</v>
      </c>
      <c r="F252" t="n">
        <v>43.4</v>
      </c>
      <c r="G252" t="n">
        <v>78.91</v>
      </c>
      <c r="H252" t="n">
        <v>1.16</v>
      </c>
      <c r="I252" t="n">
        <v>33</v>
      </c>
      <c r="J252" t="n">
        <v>184.12</v>
      </c>
      <c r="K252" t="n">
        <v>51.39</v>
      </c>
      <c r="L252" t="n">
        <v>12</v>
      </c>
      <c r="M252" t="n">
        <v>31</v>
      </c>
      <c r="N252" t="n">
        <v>35.73</v>
      </c>
      <c r="O252" t="n">
        <v>22942.24</v>
      </c>
      <c r="P252" t="n">
        <v>533</v>
      </c>
      <c r="Q252" t="n">
        <v>796.4299999999999</v>
      </c>
      <c r="R252" t="n">
        <v>151.39</v>
      </c>
      <c r="S252" t="n">
        <v>102.58</v>
      </c>
      <c r="T252" t="n">
        <v>20251.39</v>
      </c>
      <c r="U252" t="n">
        <v>0.68</v>
      </c>
      <c r="V252" t="n">
        <v>0.87</v>
      </c>
      <c r="W252" t="n">
        <v>12.31</v>
      </c>
      <c r="X252" t="n">
        <v>1.19</v>
      </c>
      <c r="Y252" t="n">
        <v>1</v>
      </c>
      <c r="Z252" t="n">
        <v>10</v>
      </c>
    </row>
    <row r="253">
      <c r="A253" t="n">
        <v>12</v>
      </c>
      <c r="B253" t="n">
        <v>85</v>
      </c>
      <c r="C253" t="inlineStr">
        <is>
          <t xml:space="preserve">CONCLUIDO	</t>
        </is>
      </c>
      <c r="D253" t="n">
        <v>2.1395</v>
      </c>
      <c r="E253" t="n">
        <v>46.74</v>
      </c>
      <c r="F253" t="n">
        <v>43.32</v>
      </c>
      <c r="G253" t="n">
        <v>83.84</v>
      </c>
      <c r="H253" t="n">
        <v>1.24</v>
      </c>
      <c r="I253" t="n">
        <v>31</v>
      </c>
      <c r="J253" t="n">
        <v>185.63</v>
      </c>
      <c r="K253" t="n">
        <v>51.39</v>
      </c>
      <c r="L253" t="n">
        <v>13</v>
      </c>
      <c r="M253" t="n">
        <v>29</v>
      </c>
      <c r="N253" t="n">
        <v>36.24</v>
      </c>
      <c r="O253" t="n">
        <v>23128.27</v>
      </c>
      <c r="P253" t="n">
        <v>529.54</v>
      </c>
      <c r="Q253" t="n">
        <v>796.37</v>
      </c>
      <c r="R253" t="n">
        <v>148.41</v>
      </c>
      <c r="S253" t="n">
        <v>102.58</v>
      </c>
      <c r="T253" t="n">
        <v>18771.29</v>
      </c>
      <c r="U253" t="n">
        <v>0.6899999999999999</v>
      </c>
      <c r="V253" t="n">
        <v>0.87</v>
      </c>
      <c r="W253" t="n">
        <v>12.31</v>
      </c>
      <c r="X253" t="n">
        <v>1.1</v>
      </c>
      <c r="Y253" t="n">
        <v>1</v>
      </c>
      <c r="Z253" t="n">
        <v>10</v>
      </c>
    </row>
    <row r="254">
      <c r="A254" t="n">
        <v>13</v>
      </c>
      <c r="B254" t="n">
        <v>85</v>
      </c>
      <c r="C254" t="inlineStr">
        <is>
          <t xml:space="preserve">CONCLUIDO	</t>
        </is>
      </c>
      <c r="D254" t="n">
        <v>2.1493</v>
      </c>
      <c r="E254" t="n">
        <v>46.53</v>
      </c>
      <c r="F254" t="n">
        <v>43.21</v>
      </c>
      <c r="G254" t="n">
        <v>92.58</v>
      </c>
      <c r="H254" t="n">
        <v>1.33</v>
      </c>
      <c r="I254" t="n">
        <v>28</v>
      </c>
      <c r="J254" t="n">
        <v>187.14</v>
      </c>
      <c r="K254" t="n">
        <v>51.39</v>
      </c>
      <c r="L254" t="n">
        <v>14</v>
      </c>
      <c r="M254" t="n">
        <v>26</v>
      </c>
      <c r="N254" t="n">
        <v>36.75</v>
      </c>
      <c r="O254" t="n">
        <v>23314.98</v>
      </c>
      <c r="P254" t="n">
        <v>526.0700000000001</v>
      </c>
      <c r="Q254" t="n">
        <v>796.45</v>
      </c>
      <c r="R254" t="n">
        <v>144.39</v>
      </c>
      <c r="S254" t="n">
        <v>102.58</v>
      </c>
      <c r="T254" t="n">
        <v>16779.03</v>
      </c>
      <c r="U254" t="n">
        <v>0.71</v>
      </c>
      <c r="V254" t="n">
        <v>0.87</v>
      </c>
      <c r="W254" t="n">
        <v>12.32</v>
      </c>
      <c r="X254" t="n">
        <v>0.99</v>
      </c>
      <c r="Y254" t="n">
        <v>1</v>
      </c>
      <c r="Z254" t="n">
        <v>10</v>
      </c>
    </row>
    <row r="255">
      <c r="A255" t="n">
        <v>14</v>
      </c>
      <c r="B255" t="n">
        <v>85</v>
      </c>
      <c r="C255" t="inlineStr">
        <is>
          <t xml:space="preserve">CONCLUIDO	</t>
        </is>
      </c>
      <c r="D255" t="n">
        <v>2.1555</v>
      </c>
      <c r="E255" t="n">
        <v>46.39</v>
      </c>
      <c r="F255" t="n">
        <v>43.14</v>
      </c>
      <c r="G255" t="n">
        <v>99.55</v>
      </c>
      <c r="H255" t="n">
        <v>1.41</v>
      </c>
      <c r="I255" t="n">
        <v>26</v>
      </c>
      <c r="J255" t="n">
        <v>188.66</v>
      </c>
      <c r="K255" t="n">
        <v>51.39</v>
      </c>
      <c r="L255" t="n">
        <v>15</v>
      </c>
      <c r="M255" t="n">
        <v>24</v>
      </c>
      <c r="N255" t="n">
        <v>37.27</v>
      </c>
      <c r="O255" t="n">
        <v>23502.4</v>
      </c>
      <c r="P255" t="n">
        <v>522.39</v>
      </c>
      <c r="Q255" t="n">
        <v>796.42</v>
      </c>
      <c r="R255" t="n">
        <v>142.13</v>
      </c>
      <c r="S255" t="n">
        <v>102.58</v>
      </c>
      <c r="T255" t="n">
        <v>15658.65</v>
      </c>
      <c r="U255" t="n">
        <v>0.72</v>
      </c>
      <c r="V255" t="n">
        <v>0.87</v>
      </c>
      <c r="W255" t="n">
        <v>12.32</v>
      </c>
      <c r="X255" t="n">
        <v>0.93</v>
      </c>
      <c r="Y255" t="n">
        <v>1</v>
      </c>
      <c r="Z255" t="n">
        <v>10</v>
      </c>
    </row>
    <row r="256">
      <c r="A256" t="n">
        <v>15</v>
      </c>
      <c r="B256" t="n">
        <v>85</v>
      </c>
      <c r="C256" t="inlineStr">
        <is>
          <t xml:space="preserve">CONCLUIDO	</t>
        </is>
      </c>
      <c r="D256" t="n">
        <v>2.1587</v>
      </c>
      <c r="E256" t="n">
        <v>46.32</v>
      </c>
      <c r="F256" t="n">
        <v>43.1</v>
      </c>
      <c r="G256" t="n">
        <v>103.45</v>
      </c>
      <c r="H256" t="n">
        <v>1.49</v>
      </c>
      <c r="I256" t="n">
        <v>25</v>
      </c>
      <c r="J256" t="n">
        <v>190.19</v>
      </c>
      <c r="K256" t="n">
        <v>51.39</v>
      </c>
      <c r="L256" t="n">
        <v>16</v>
      </c>
      <c r="M256" t="n">
        <v>23</v>
      </c>
      <c r="N256" t="n">
        <v>37.79</v>
      </c>
      <c r="O256" t="n">
        <v>23690.52</v>
      </c>
      <c r="P256" t="n">
        <v>520.8200000000001</v>
      </c>
      <c r="Q256" t="n">
        <v>796.37</v>
      </c>
      <c r="R256" t="n">
        <v>141.07</v>
      </c>
      <c r="S256" t="n">
        <v>102.58</v>
      </c>
      <c r="T256" t="n">
        <v>15130.63</v>
      </c>
      <c r="U256" t="n">
        <v>0.73</v>
      </c>
      <c r="V256" t="n">
        <v>0.87</v>
      </c>
      <c r="W256" t="n">
        <v>12.31</v>
      </c>
      <c r="X256" t="n">
        <v>0.89</v>
      </c>
      <c r="Y256" t="n">
        <v>1</v>
      </c>
      <c r="Z256" t="n">
        <v>10</v>
      </c>
    </row>
    <row r="257">
      <c r="A257" t="n">
        <v>16</v>
      </c>
      <c r="B257" t="n">
        <v>85</v>
      </c>
      <c r="C257" t="inlineStr">
        <is>
          <t xml:space="preserve">CONCLUIDO	</t>
        </is>
      </c>
      <c r="D257" t="n">
        <v>2.1654</v>
      </c>
      <c r="E257" t="n">
        <v>46.18</v>
      </c>
      <c r="F257" t="n">
        <v>43.03</v>
      </c>
      <c r="G257" t="n">
        <v>112.25</v>
      </c>
      <c r="H257" t="n">
        <v>1.57</v>
      </c>
      <c r="I257" t="n">
        <v>23</v>
      </c>
      <c r="J257" t="n">
        <v>191.72</v>
      </c>
      <c r="K257" t="n">
        <v>51.39</v>
      </c>
      <c r="L257" t="n">
        <v>17</v>
      </c>
      <c r="M257" t="n">
        <v>21</v>
      </c>
      <c r="N257" t="n">
        <v>38.33</v>
      </c>
      <c r="O257" t="n">
        <v>23879.37</v>
      </c>
      <c r="P257" t="n">
        <v>517.24</v>
      </c>
      <c r="Q257" t="n">
        <v>796.41</v>
      </c>
      <c r="R257" t="n">
        <v>138.35</v>
      </c>
      <c r="S257" t="n">
        <v>102.58</v>
      </c>
      <c r="T257" t="n">
        <v>13782.72</v>
      </c>
      <c r="U257" t="n">
        <v>0.74</v>
      </c>
      <c r="V257" t="n">
        <v>0.87</v>
      </c>
      <c r="W257" t="n">
        <v>12.31</v>
      </c>
      <c r="X257" t="n">
        <v>0.8100000000000001</v>
      </c>
      <c r="Y257" t="n">
        <v>1</v>
      </c>
      <c r="Z257" t="n">
        <v>10</v>
      </c>
    </row>
    <row r="258">
      <c r="A258" t="n">
        <v>17</v>
      </c>
      <c r="B258" t="n">
        <v>85</v>
      </c>
      <c r="C258" t="inlineStr">
        <is>
          <t xml:space="preserve">CONCLUIDO	</t>
        </is>
      </c>
      <c r="D258" t="n">
        <v>2.1683</v>
      </c>
      <c r="E258" t="n">
        <v>46.12</v>
      </c>
      <c r="F258" t="n">
        <v>43</v>
      </c>
      <c r="G258" t="n">
        <v>117.27</v>
      </c>
      <c r="H258" t="n">
        <v>1.65</v>
      </c>
      <c r="I258" t="n">
        <v>22</v>
      </c>
      <c r="J258" t="n">
        <v>193.26</v>
      </c>
      <c r="K258" t="n">
        <v>51.39</v>
      </c>
      <c r="L258" t="n">
        <v>18</v>
      </c>
      <c r="M258" t="n">
        <v>20</v>
      </c>
      <c r="N258" t="n">
        <v>38.86</v>
      </c>
      <c r="O258" t="n">
        <v>24068.93</v>
      </c>
      <c r="P258" t="n">
        <v>514.88</v>
      </c>
      <c r="Q258" t="n">
        <v>796.39</v>
      </c>
      <c r="R258" t="n">
        <v>137.74</v>
      </c>
      <c r="S258" t="n">
        <v>102.58</v>
      </c>
      <c r="T258" t="n">
        <v>13483.62</v>
      </c>
      <c r="U258" t="n">
        <v>0.74</v>
      </c>
      <c r="V258" t="n">
        <v>0.87</v>
      </c>
      <c r="W258" t="n">
        <v>12.3</v>
      </c>
      <c r="X258" t="n">
        <v>0.79</v>
      </c>
      <c r="Y258" t="n">
        <v>1</v>
      </c>
      <c r="Z258" t="n">
        <v>10</v>
      </c>
    </row>
    <row r="259">
      <c r="A259" t="n">
        <v>18</v>
      </c>
      <c r="B259" t="n">
        <v>85</v>
      </c>
      <c r="C259" t="inlineStr">
        <is>
          <t xml:space="preserve">CONCLUIDO	</t>
        </is>
      </c>
      <c r="D259" t="n">
        <v>2.1713</v>
      </c>
      <c r="E259" t="n">
        <v>46.05</v>
      </c>
      <c r="F259" t="n">
        <v>42.97</v>
      </c>
      <c r="G259" t="n">
        <v>122.77</v>
      </c>
      <c r="H259" t="n">
        <v>1.73</v>
      </c>
      <c r="I259" t="n">
        <v>21</v>
      </c>
      <c r="J259" t="n">
        <v>194.8</v>
      </c>
      <c r="K259" t="n">
        <v>51.39</v>
      </c>
      <c r="L259" t="n">
        <v>19</v>
      </c>
      <c r="M259" t="n">
        <v>19</v>
      </c>
      <c r="N259" t="n">
        <v>39.41</v>
      </c>
      <c r="O259" t="n">
        <v>24259.23</v>
      </c>
      <c r="P259" t="n">
        <v>512.55</v>
      </c>
      <c r="Q259" t="n">
        <v>796.34</v>
      </c>
      <c r="R259" t="n">
        <v>136.64</v>
      </c>
      <c r="S259" t="n">
        <v>102.58</v>
      </c>
      <c r="T259" t="n">
        <v>12937.29</v>
      </c>
      <c r="U259" t="n">
        <v>0.75</v>
      </c>
      <c r="V259" t="n">
        <v>0.88</v>
      </c>
      <c r="W259" t="n">
        <v>12.31</v>
      </c>
      <c r="X259" t="n">
        <v>0.76</v>
      </c>
      <c r="Y259" t="n">
        <v>1</v>
      </c>
      <c r="Z259" t="n">
        <v>10</v>
      </c>
    </row>
    <row r="260">
      <c r="A260" t="n">
        <v>19</v>
      </c>
      <c r="B260" t="n">
        <v>85</v>
      </c>
      <c r="C260" t="inlineStr">
        <is>
          <t xml:space="preserve">CONCLUIDO	</t>
        </is>
      </c>
      <c r="D260" t="n">
        <v>2.1757</v>
      </c>
      <c r="E260" t="n">
        <v>45.96</v>
      </c>
      <c r="F260" t="n">
        <v>42.91</v>
      </c>
      <c r="G260" t="n">
        <v>128.74</v>
      </c>
      <c r="H260" t="n">
        <v>1.81</v>
      </c>
      <c r="I260" t="n">
        <v>20</v>
      </c>
      <c r="J260" t="n">
        <v>196.35</v>
      </c>
      <c r="K260" t="n">
        <v>51.39</v>
      </c>
      <c r="L260" t="n">
        <v>20</v>
      </c>
      <c r="M260" t="n">
        <v>18</v>
      </c>
      <c r="N260" t="n">
        <v>39.96</v>
      </c>
      <c r="O260" t="n">
        <v>24450.27</v>
      </c>
      <c r="P260" t="n">
        <v>509.4</v>
      </c>
      <c r="Q260" t="n">
        <v>796.37</v>
      </c>
      <c r="R260" t="n">
        <v>134.8</v>
      </c>
      <c r="S260" t="n">
        <v>102.58</v>
      </c>
      <c r="T260" t="n">
        <v>12024.06</v>
      </c>
      <c r="U260" t="n">
        <v>0.76</v>
      </c>
      <c r="V260" t="n">
        <v>0.88</v>
      </c>
      <c r="W260" t="n">
        <v>12.3</v>
      </c>
      <c r="X260" t="n">
        <v>0.7</v>
      </c>
      <c r="Y260" t="n">
        <v>1</v>
      </c>
      <c r="Z260" t="n">
        <v>10</v>
      </c>
    </row>
    <row r="261">
      <c r="A261" t="n">
        <v>20</v>
      </c>
      <c r="B261" t="n">
        <v>85</v>
      </c>
      <c r="C261" t="inlineStr">
        <is>
          <t xml:space="preserve">CONCLUIDO	</t>
        </is>
      </c>
      <c r="D261" t="n">
        <v>2.179</v>
      </c>
      <c r="E261" t="n">
        <v>45.89</v>
      </c>
      <c r="F261" t="n">
        <v>42.88</v>
      </c>
      <c r="G261" t="n">
        <v>135.4</v>
      </c>
      <c r="H261" t="n">
        <v>1.88</v>
      </c>
      <c r="I261" t="n">
        <v>19</v>
      </c>
      <c r="J261" t="n">
        <v>197.9</v>
      </c>
      <c r="K261" t="n">
        <v>51.39</v>
      </c>
      <c r="L261" t="n">
        <v>21</v>
      </c>
      <c r="M261" t="n">
        <v>17</v>
      </c>
      <c r="N261" t="n">
        <v>40.51</v>
      </c>
      <c r="O261" t="n">
        <v>24642.07</v>
      </c>
      <c r="P261" t="n">
        <v>505.42</v>
      </c>
      <c r="Q261" t="n">
        <v>796.33</v>
      </c>
      <c r="R261" t="n">
        <v>133.55</v>
      </c>
      <c r="S261" t="n">
        <v>102.58</v>
      </c>
      <c r="T261" t="n">
        <v>11404.15</v>
      </c>
      <c r="U261" t="n">
        <v>0.77</v>
      </c>
      <c r="V261" t="n">
        <v>0.88</v>
      </c>
      <c r="W261" t="n">
        <v>12.3</v>
      </c>
      <c r="X261" t="n">
        <v>0.66</v>
      </c>
      <c r="Y261" t="n">
        <v>1</v>
      </c>
      <c r="Z261" t="n">
        <v>10</v>
      </c>
    </row>
    <row r="262">
      <c r="A262" t="n">
        <v>21</v>
      </c>
      <c r="B262" t="n">
        <v>85</v>
      </c>
      <c r="C262" t="inlineStr">
        <is>
          <t xml:space="preserve">CONCLUIDO	</t>
        </is>
      </c>
      <c r="D262" t="n">
        <v>2.182</v>
      </c>
      <c r="E262" t="n">
        <v>45.83</v>
      </c>
      <c r="F262" t="n">
        <v>42.85</v>
      </c>
      <c r="G262" t="n">
        <v>142.82</v>
      </c>
      <c r="H262" t="n">
        <v>1.96</v>
      </c>
      <c r="I262" t="n">
        <v>18</v>
      </c>
      <c r="J262" t="n">
        <v>199.46</v>
      </c>
      <c r="K262" t="n">
        <v>51.39</v>
      </c>
      <c r="L262" t="n">
        <v>22</v>
      </c>
      <c r="M262" t="n">
        <v>16</v>
      </c>
      <c r="N262" t="n">
        <v>41.07</v>
      </c>
      <c r="O262" t="n">
        <v>24834.62</v>
      </c>
      <c r="P262" t="n">
        <v>505.23</v>
      </c>
      <c r="Q262" t="n">
        <v>796.35</v>
      </c>
      <c r="R262" t="n">
        <v>132.56</v>
      </c>
      <c r="S262" t="n">
        <v>102.58</v>
      </c>
      <c r="T262" t="n">
        <v>10911.8</v>
      </c>
      <c r="U262" t="n">
        <v>0.77</v>
      </c>
      <c r="V262" t="n">
        <v>0.88</v>
      </c>
      <c r="W262" t="n">
        <v>12.3</v>
      </c>
      <c r="X262" t="n">
        <v>0.63</v>
      </c>
      <c r="Y262" t="n">
        <v>1</v>
      </c>
      <c r="Z262" t="n">
        <v>10</v>
      </c>
    </row>
    <row r="263">
      <c r="A263" t="n">
        <v>22</v>
      </c>
      <c r="B263" t="n">
        <v>85</v>
      </c>
      <c r="C263" t="inlineStr">
        <is>
          <t xml:space="preserve">CONCLUIDO	</t>
        </is>
      </c>
      <c r="D263" t="n">
        <v>2.1853</v>
      </c>
      <c r="E263" t="n">
        <v>45.76</v>
      </c>
      <c r="F263" t="n">
        <v>42.81</v>
      </c>
      <c r="G263" t="n">
        <v>151.1</v>
      </c>
      <c r="H263" t="n">
        <v>2.03</v>
      </c>
      <c r="I263" t="n">
        <v>17</v>
      </c>
      <c r="J263" t="n">
        <v>201.03</v>
      </c>
      <c r="K263" t="n">
        <v>51.39</v>
      </c>
      <c r="L263" t="n">
        <v>23</v>
      </c>
      <c r="M263" t="n">
        <v>15</v>
      </c>
      <c r="N263" t="n">
        <v>41.64</v>
      </c>
      <c r="O263" t="n">
        <v>25027.94</v>
      </c>
      <c r="P263" t="n">
        <v>501.31</v>
      </c>
      <c r="Q263" t="n">
        <v>796.4</v>
      </c>
      <c r="R263" t="n">
        <v>131.22</v>
      </c>
      <c r="S263" t="n">
        <v>102.58</v>
      </c>
      <c r="T263" t="n">
        <v>10247.87</v>
      </c>
      <c r="U263" t="n">
        <v>0.78</v>
      </c>
      <c r="V263" t="n">
        <v>0.88</v>
      </c>
      <c r="W263" t="n">
        <v>12.3</v>
      </c>
      <c r="X263" t="n">
        <v>0.6</v>
      </c>
      <c r="Y263" t="n">
        <v>1</v>
      </c>
      <c r="Z263" t="n">
        <v>10</v>
      </c>
    </row>
    <row r="264">
      <c r="A264" t="n">
        <v>23</v>
      </c>
      <c r="B264" t="n">
        <v>85</v>
      </c>
      <c r="C264" t="inlineStr">
        <is>
          <t xml:space="preserve">CONCLUIDO	</t>
        </is>
      </c>
      <c r="D264" t="n">
        <v>2.1889</v>
      </c>
      <c r="E264" t="n">
        <v>45.68</v>
      </c>
      <c r="F264" t="n">
        <v>42.77</v>
      </c>
      <c r="G264" t="n">
        <v>160.39</v>
      </c>
      <c r="H264" t="n">
        <v>2.1</v>
      </c>
      <c r="I264" t="n">
        <v>16</v>
      </c>
      <c r="J264" t="n">
        <v>202.61</v>
      </c>
      <c r="K264" t="n">
        <v>51.39</v>
      </c>
      <c r="L264" t="n">
        <v>24</v>
      </c>
      <c r="M264" t="n">
        <v>14</v>
      </c>
      <c r="N264" t="n">
        <v>42.21</v>
      </c>
      <c r="O264" t="n">
        <v>25222.04</v>
      </c>
      <c r="P264" t="n">
        <v>497.5</v>
      </c>
      <c r="Q264" t="n">
        <v>796.34</v>
      </c>
      <c r="R264" t="n">
        <v>129.85</v>
      </c>
      <c r="S264" t="n">
        <v>102.58</v>
      </c>
      <c r="T264" t="n">
        <v>9565.23</v>
      </c>
      <c r="U264" t="n">
        <v>0.79</v>
      </c>
      <c r="V264" t="n">
        <v>0.88</v>
      </c>
      <c r="W264" t="n">
        <v>12.3</v>
      </c>
      <c r="X264" t="n">
        <v>0.5600000000000001</v>
      </c>
      <c r="Y264" t="n">
        <v>1</v>
      </c>
      <c r="Z264" t="n">
        <v>10</v>
      </c>
    </row>
    <row r="265">
      <c r="A265" t="n">
        <v>24</v>
      </c>
      <c r="B265" t="n">
        <v>85</v>
      </c>
      <c r="C265" t="inlineStr">
        <is>
          <t xml:space="preserve">CONCLUIDO	</t>
        </is>
      </c>
      <c r="D265" t="n">
        <v>2.1889</v>
      </c>
      <c r="E265" t="n">
        <v>45.68</v>
      </c>
      <c r="F265" t="n">
        <v>42.77</v>
      </c>
      <c r="G265" t="n">
        <v>160.39</v>
      </c>
      <c r="H265" t="n">
        <v>2.17</v>
      </c>
      <c r="I265" t="n">
        <v>16</v>
      </c>
      <c r="J265" t="n">
        <v>204.19</v>
      </c>
      <c r="K265" t="n">
        <v>51.39</v>
      </c>
      <c r="L265" t="n">
        <v>25</v>
      </c>
      <c r="M265" t="n">
        <v>14</v>
      </c>
      <c r="N265" t="n">
        <v>42.79</v>
      </c>
      <c r="O265" t="n">
        <v>25417.05</v>
      </c>
      <c r="P265" t="n">
        <v>495.58</v>
      </c>
      <c r="Q265" t="n">
        <v>796.37</v>
      </c>
      <c r="R265" t="n">
        <v>130.14</v>
      </c>
      <c r="S265" t="n">
        <v>102.58</v>
      </c>
      <c r="T265" t="n">
        <v>9710.51</v>
      </c>
      <c r="U265" t="n">
        <v>0.79</v>
      </c>
      <c r="V265" t="n">
        <v>0.88</v>
      </c>
      <c r="W265" t="n">
        <v>12.29</v>
      </c>
      <c r="X265" t="n">
        <v>0.5600000000000001</v>
      </c>
      <c r="Y265" t="n">
        <v>1</v>
      </c>
      <c r="Z265" t="n">
        <v>10</v>
      </c>
    </row>
    <row r="266">
      <c r="A266" t="n">
        <v>25</v>
      </c>
      <c r="B266" t="n">
        <v>85</v>
      </c>
      <c r="C266" t="inlineStr">
        <is>
          <t xml:space="preserve">CONCLUIDO	</t>
        </is>
      </c>
      <c r="D266" t="n">
        <v>2.1919</v>
      </c>
      <c r="E266" t="n">
        <v>45.62</v>
      </c>
      <c r="F266" t="n">
        <v>42.74</v>
      </c>
      <c r="G266" t="n">
        <v>170.97</v>
      </c>
      <c r="H266" t="n">
        <v>2.24</v>
      </c>
      <c r="I266" t="n">
        <v>15</v>
      </c>
      <c r="J266" t="n">
        <v>205.77</v>
      </c>
      <c r="K266" t="n">
        <v>51.39</v>
      </c>
      <c r="L266" t="n">
        <v>26</v>
      </c>
      <c r="M266" t="n">
        <v>13</v>
      </c>
      <c r="N266" t="n">
        <v>43.38</v>
      </c>
      <c r="O266" t="n">
        <v>25612.75</v>
      </c>
      <c r="P266" t="n">
        <v>494.44</v>
      </c>
      <c r="Q266" t="n">
        <v>796.33</v>
      </c>
      <c r="R266" t="n">
        <v>129.04</v>
      </c>
      <c r="S266" t="n">
        <v>102.58</v>
      </c>
      <c r="T266" t="n">
        <v>9168.950000000001</v>
      </c>
      <c r="U266" t="n">
        <v>0.79</v>
      </c>
      <c r="V266" t="n">
        <v>0.88</v>
      </c>
      <c r="W266" t="n">
        <v>12.29</v>
      </c>
      <c r="X266" t="n">
        <v>0.53</v>
      </c>
      <c r="Y266" t="n">
        <v>1</v>
      </c>
      <c r="Z266" t="n">
        <v>10</v>
      </c>
    </row>
    <row r="267">
      <c r="A267" t="n">
        <v>26</v>
      </c>
      <c r="B267" t="n">
        <v>85</v>
      </c>
      <c r="C267" t="inlineStr">
        <is>
          <t xml:space="preserve">CONCLUIDO	</t>
        </is>
      </c>
      <c r="D267" t="n">
        <v>2.1966</v>
      </c>
      <c r="E267" t="n">
        <v>45.52</v>
      </c>
      <c r="F267" t="n">
        <v>42.68</v>
      </c>
      <c r="G267" t="n">
        <v>182.9</v>
      </c>
      <c r="H267" t="n">
        <v>2.31</v>
      </c>
      <c r="I267" t="n">
        <v>14</v>
      </c>
      <c r="J267" t="n">
        <v>207.37</v>
      </c>
      <c r="K267" t="n">
        <v>51.39</v>
      </c>
      <c r="L267" t="n">
        <v>27</v>
      </c>
      <c r="M267" t="n">
        <v>12</v>
      </c>
      <c r="N267" t="n">
        <v>43.97</v>
      </c>
      <c r="O267" t="n">
        <v>25809.25</v>
      </c>
      <c r="P267" t="n">
        <v>488.9</v>
      </c>
      <c r="Q267" t="n">
        <v>796.34</v>
      </c>
      <c r="R267" t="n">
        <v>126.88</v>
      </c>
      <c r="S267" t="n">
        <v>102.58</v>
      </c>
      <c r="T267" t="n">
        <v>8092.88</v>
      </c>
      <c r="U267" t="n">
        <v>0.8100000000000001</v>
      </c>
      <c r="V267" t="n">
        <v>0.88</v>
      </c>
      <c r="W267" t="n">
        <v>12.29</v>
      </c>
      <c r="X267" t="n">
        <v>0.47</v>
      </c>
      <c r="Y267" t="n">
        <v>1</v>
      </c>
      <c r="Z267" t="n">
        <v>10</v>
      </c>
    </row>
    <row r="268">
      <c r="A268" t="n">
        <v>27</v>
      </c>
      <c r="B268" t="n">
        <v>85</v>
      </c>
      <c r="C268" t="inlineStr">
        <is>
          <t xml:space="preserve">CONCLUIDO	</t>
        </is>
      </c>
      <c r="D268" t="n">
        <v>2.1961</v>
      </c>
      <c r="E268" t="n">
        <v>45.53</v>
      </c>
      <c r="F268" t="n">
        <v>42.69</v>
      </c>
      <c r="G268" t="n">
        <v>182.95</v>
      </c>
      <c r="H268" t="n">
        <v>2.38</v>
      </c>
      <c r="I268" t="n">
        <v>14</v>
      </c>
      <c r="J268" t="n">
        <v>208.97</v>
      </c>
      <c r="K268" t="n">
        <v>51.39</v>
      </c>
      <c r="L268" t="n">
        <v>28</v>
      </c>
      <c r="M268" t="n">
        <v>12</v>
      </c>
      <c r="N268" t="n">
        <v>44.57</v>
      </c>
      <c r="O268" t="n">
        <v>26006.56</v>
      </c>
      <c r="P268" t="n">
        <v>489.63</v>
      </c>
      <c r="Q268" t="n">
        <v>796.35</v>
      </c>
      <c r="R268" t="n">
        <v>127.27</v>
      </c>
      <c r="S268" t="n">
        <v>102.58</v>
      </c>
      <c r="T268" t="n">
        <v>8289.52</v>
      </c>
      <c r="U268" t="n">
        <v>0.8100000000000001</v>
      </c>
      <c r="V268" t="n">
        <v>0.88</v>
      </c>
      <c r="W268" t="n">
        <v>12.29</v>
      </c>
      <c r="X268" t="n">
        <v>0.47</v>
      </c>
      <c r="Y268" t="n">
        <v>1</v>
      </c>
      <c r="Z268" t="n">
        <v>10</v>
      </c>
    </row>
    <row r="269">
      <c r="A269" t="n">
        <v>28</v>
      </c>
      <c r="B269" t="n">
        <v>85</v>
      </c>
      <c r="C269" t="inlineStr">
        <is>
          <t xml:space="preserve">CONCLUIDO	</t>
        </is>
      </c>
      <c r="D269" t="n">
        <v>2.1999</v>
      </c>
      <c r="E269" t="n">
        <v>45.46</v>
      </c>
      <c r="F269" t="n">
        <v>42.64</v>
      </c>
      <c r="G269" t="n">
        <v>196.82</v>
      </c>
      <c r="H269" t="n">
        <v>2.45</v>
      </c>
      <c r="I269" t="n">
        <v>13</v>
      </c>
      <c r="J269" t="n">
        <v>210.57</v>
      </c>
      <c r="K269" t="n">
        <v>51.39</v>
      </c>
      <c r="L269" t="n">
        <v>29</v>
      </c>
      <c r="M269" t="n">
        <v>11</v>
      </c>
      <c r="N269" t="n">
        <v>45.18</v>
      </c>
      <c r="O269" t="n">
        <v>26204.71</v>
      </c>
      <c r="P269" t="n">
        <v>483.44</v>
      </c>
      <c r="Q269" t="n">
        <v>796.41</v>
      </c>
      <c r="R269" t="n">
        <v>125.55</v>
      </c>
      <c r="S269" t="n">
        <v>102.58</v>
      </c>
      <c r="T269" t="n">
        <v>7433.66</v>
      </c>
      <c r="U269" t="n">
        <v>0.82</v>
      </c>
      <c r="V269" t="n">
        <v>0.88</v>
      </c>
      <c r="W269" t="n">
        <v>12.3</v>
      </c>
      <c r="X269" t="n">
        <v>0.43</v>
      </c>
      <c r="Y269" t="n">
        <v>1</v>
      </c>
      <c r="Z269" t="n">
        <v>10</v>
      </c>
    </row>
    <row r="270">
      <c r="A270" t="n">
        <v>29</v>
      </c>
      <c r="B270" t="n">
        <v>85</v>
      </c>
      <c r="C270" t="inlineStr">
        <is>
          <t xml:space="preserve">CONCLUIDO	</t>
        </is>
      </c>
      <c r="D270" t="n">
        <v>2.1989</v>
      </c>
      <c r="E270" t="n">
        <v>45.48</v>
      </c>
      <c r="F270" t="n">
        <v>42.66</v>
      </c>
      <c r="G270" t="n">
        <v>196.91</v>
      </c>
      <c r="H270" t="n">
        <v>2.51</v>
      </c>
      <c r="I270" t="n">
        <v>13</v>
      </c>
      <c r="J270" t="n">
        <v>212.19</v>
      </c>
      <c r="K270" t="n">
        <v>51.39</v>
      </c>
      <c r="L270" t="n">
        <v>30</v>
      </c>
      <c r="M270" t="n">
        <v>11</v>
      </c>
      <c r="N270" t="n">
        <v>45.79</v>
      </c>
      <c r="O270" t="n">
        <v>26403.69</v>
      </c>
      <c r="P270" t="n">
        <v>486.36</v>
      </c>
      <c r="Q270" t="n">
        <v>796.36</v>
      </c>
      <c r="R270" t="n">
        <v>126.45</v>
      </c>
      <c r="S270" t="n">
        <v>102.58</v>
      </c>
      <c r="T270" t="n">
        <v>7884.24</v>
      </c>
      <c r="U270" t="n">
        <v>0.8100000000000001</v>
      </c>
      <c r="V270" t="n">
        <v>0.88</v>
      </c>
      <c r="W270" t="n">
        <v>12.29</v>
      </c>
      <c r="X270" t="n">
        <v>0.45</v>
      </c>
      <c r="Y270" t="n">
        <v>1</v>
      </c>
      <c r="Z270" t="n">
        <v>10</v>
      </c>
    </row>
    <row r="271">
      <c r="A271" t="n">
        <v>30</v>
      </c>
      <c r="B271" t="n">
        <v>85</v>
      </c>
      <c r="C271" t="inlineStr">
        <is>
          <t xml:space="preserve">CONCLUIDO	</t>
        </is>
      </c>
      <c r="D271" t="n">
        <v>2.1979</v>
      </c>
      <c r="E271" t="n">
        <v>45.5</v>
      </c>
      <c r="F271" t="n">
        <v>42.68</v>
      </c>
      <c r="G271" t="n">
        <v>197</v>
      </c>
      <c r="H271" t="n">
        <v>2.58</v>
      </c>
      <c r="I271" t="n">
        <v>13</v>
      </c>
      <c r="J271" t="n">
        <v>213.81</v>
      </c>
      <c r="K271" t="n">
        <v>51.39</v>
      </c>
      <c r="L271" t="n">
        <v>31</v>
      </c>
      <c r="M271" t="n">
        <v>11</v>
      </c>
      <c r="N271" t="n">
        <v>46.41</v>
      </c>
      <c r="O271" t="n">
        <v>26603.52</v>
      </c>
      <c r="P271" t="n">
        <v>480.58</v>
      </c>
      <c r="Q271" t="n">
        <v>796.39</v>
      </c>
      <c r="R271" t="n">
        <v>127.07</v>
      </c>
      <c r="S271" t="n">
        <v>102.58</v>
      </c>
      <c r="T271" t="n">
        <v>8189.95</v>
      </c>
      <c r="U271" t="n">
        <v>0.8100000000000001</v>
      </c>
      <c r="V271" t="n">
        <v>0.88</v>
      </c>
      <c r="W271" t="n">
        <v>12.29</v>
      </c>
      <c r="X271" t="n">
        <v>0.47</v>
      </c>
      <c r="Y271" t="n">
        <v>1</v>
      </c>
      <c r="Z271" t="n">
        <v>10</v>
      </c>
    </row>
    <row r="272">
      <c r="A272" t="n">
        <v>31</v>
      </c>
      <c r="B272" t="n">
        <v>85</v>
      </c>
      <c r="C272" t="inlineStr">
        <is>
          <t xml:space="preserve">CONCLUIDO	</t>
        </is>
      </c>
      <c r="D272" t="n">
        <v>2.2027</v>
      </c>
      <c r="E272" t="n">
        <v>45.4</v>
      </c>
      <c r="F272" t="n">
        <v>42.62</v>
      </c>
      <c r="G272" t="n">
        <v>213.09</v>
      </c>
      <c r="H272" t="n">
        <v>2.64</v>
      </c>
      <c r="I272" t="n">
        <v>12</v>
      </c>
      <c r="J272" t="n">
        <v>215.43</v>
      </c>
      <c r="K272" t="n">
        <v>51.39</v>
      </c>
      <c r="L272" t="n">
        <v>32</v>
      </c>
      <c r="M272" t="n">
        <v>10</v>
      </c>
      <c r="N272" t="n">
        <v>47.04</v>
      </c>
      <c r="O272" t="n">
        <v>26804.21</v>
      </c>
      <c r="P272" t="n">
        <v>478.77</v>
      </c>
      <c r="Q272" t="n">
        <v>796.34</v>
      </c>
      <c r="R272" t="n">
        <v>124.96</v>
      </c>
      <c r="S272" t="n">
        <v>102.58</v>
      </c>
      <c r="T272" t="n">
        <v>7144.39</v>
      </c>
      <c r="U272" t="n">
        <v>0.82</v>
      </c>
      <c r="V272" t="n">
        <v>0.88</v>
      </c>
      <c r="W272" t="n">
        <v>12.29</v>
      </c>
      <c r="X272" t="n">
        <v>0.41</v>
      </c>
      <c r="Y272" t="n">
        <v>1</v>
      </c>
      <c r="Z272" t="n">
        <v>10</v>
      </c>
    </row>
    <row r="273">
      <c r="A273" t="n">
        <v>32</v>
      </c>
      <c r="B273" t="n">
        <v>85</v>
      </c>
      <c r="C273" t="inlineStr">
        <is>
          <t xml:space="preserve">CONCLUIDO	</t>
        </is>
      </c>
      <c r="D273" t="n">
        <v>2.2029</v>
      </c>
      <c r="E273" t="n">
        <v>45.4</v>
      </c>
      <c r="F273" t="n">
        <v>42.62</v>
      </c>
      <c r="G273" t="n">
        <v>213.08</v>
      </c>
      <c r="H273" t="n">
        <v>2.7</v>
      </c>
      <c r="I273" t="n">
        <v>12</v>
      </c>
      <c r="J273" t="n">
        <v>217.07</v>
      </c>
      <c r="K273" t="n">
        <v>51.39</v>
      </c>
      <c r="L273" t="n">
        <v>33</v>
      </c>
      <c r="M273" t="n">
        <v>10</v>
      </c>
      <c r="N273" t="n">
        <v>47.68</v>
      </c>
      <c r="O273" t="n">
        <v>27005.77</v>
      </c>
      <c r="P273" t="n">
        <v>477.17</v>
      </c>
      <c r="Q273" t="n">
        <v>796.36</v>
      </c>
      <c r="R273" t="n">
        <v>124.92</v>
      </c>
      <c r="S273" t="n">
        <v>102.58</v>
      </c>
      <c r="T273" t="n">
        <v>7124.07</v>
      </c>
      <c r="U273" t="n">
        <v>0.82</v>
      </c>
      <c r="V273" t="n">
        <v>0.88</v>
      </c>
      <c r="W273" t="n">
        <v>12.29</v>
      </c>
      <c r="X273" t="n">
        <v>0.4</v>
      </c>
      <c r="Y273" t="n">
        <v>1</v>
      </c>
      <c r="Z273" t="n">
        <v>10</v>
      </c>
    </row>
    <row r="274">
      <c r="A274" t="n">
        <v>33</v>
      </c>
      <c r="B274" t="n">
        <v>85</v>
      </c>
      <c r="C274" t="inlineStr">
        <is>
          <t xml:space="preserve">CONCLUIDO	</t>
        </is>
      </c>
      <c r="D274" t="n">
        <v>2.206</v>
      </c>
      <c r="E274" t="n">
        <v>45.33</v>
      </c>
      <c r="F274" t="n">
        <v>42.59</v>
      </c>
      <c r="G274" t="n">
        <v>232.28</v>
      </c>
      <c r="H274" t="n">
        <v>2.76</v>
      </c>
      <c r="I274" t="n">
        <v>11</v>
      </c>
      <c r="J274" t="n">
        <v>218.71</v>
      </c>
      <c r="K274" t="n">
        <v>51.39</v>
      </c>
      <c r="L274" t="n">
        <v>34</v>
      </c>
      <c r="M274" t="n">
        <v>7</v>
      </c>
      <c r="N274" t="n">
        <v>48.32</v>
      </c>
      <c r="O274" t="n">
        <v>27208.22</v>
      </c>
      <c r="P274" t="n">
        <v>472.61</v>
      </c>
      <c r="Q274" t="n">
        <v>796.39</v>
      </c>
      <c r="R274" t="n">
        <v>123.61</v>
      </c>
      <c r="S274" t="n">
        <v>102.58</v>
      </c>
      <c r="T274" t="n">
        <v>6472.98</v>
      </c>
      <c r="U274" t="n">
        <v>0.83</v>
      </c>
      <c r="V274" t="n">
        <v>0.88</v>
      </c>
      <c r="W274" t="n">
        <v>12.29</v>
      </c>
      <c r="X274" t="n">
        <v>0.37</v>
      </c>
      <c r="Y274" t="n">
        <v>1</v>
      </c>
      <c r="Z274" t="n">
        <v>10</v>
      </c>
    </row>
    <row r="275">
      <c r="A275" t="n">
        <v>34</v>
      </c>
      <c r="B275" t="n">
        <v>85</v>
      </c>
      <c r="C275" t="inlineStr">
        <is>
          <t xml:space="preserve">CONCLUIDO	</t>
        </is>
      </c>
      <c r="D275" t="n">
        <v>2.2056</v>
      </c>
      <c r="E275" t="n">
        <v>45.34</v>
      </c>
      <c r="F275" t="n">
        <v>42.59</v>
      </c>
      <c r="G275" t="n">
        <v>232.33</v>
      </c>
      <c r="H275" t="n">
        <v>2.82</v>
      </c>
      <c r="I275" t="n">
        <v>11</v>
      </c>
      <c r="J275" t="n">
        <v>220.36</v>
      </c>
      <c r="K275" t="n">
        <v>51.39</v>
      </c>
      <c r="L275" t="n">
        <v>35</v>
      </c>
      <c r="M275" t="n">
        <v>7</v>
      </c>
      <c r="N275" t="n">
        <v>48.97</v>
      </c>
      <c r="O275" t="n">
        <v>27411.55</v>
      </c>
      <c r="P275" t="n">
        <v>474.16</v>
      </c>
      <c r="Q275" t="n">
        <v>796.39</v>
      </c>
      <c r="R275" t="n">
        <v>123.97</v>
      </c>
      <c r="S275" t="n">
        <v>102.58</v>
      </c>
      <c r="T275" t="n">
        <v>6651.93</v>
      </c>
      <c r="U275" t="n">
        <v>0.83</v>
      </c>
      <c r="V275" t="n">
        <v>0.88</v>
      </c>
      <c r="W275" t="n">
        <v>12.29</v>
      </c>
      <c r="X275" t="n">
        <v>0.38</v>
      </c>
      <c r="Y275" t="n">
        <v>1</v>
      </c>
      <c r="Z275" t="n">
        <v>10</v>
      </c>
    </row>
    <row r="276">
      <c r="A276" t="n">
        <v>35</v>
      </c>
      <c r="B276" t="n">
        <v>85</v>
      </c>
      <c r="C276" t="inlineStr">
        <is>
          <t xml:space="preserve">CONCLUIDO	</t>
        </is>
      </c>
      <c r="D276" t="n">
        <v>2.2056</v>
      </c>
      <c r="E276" t="n">
        <v>45.34</v>
      </c>
      <c r="F276" t="n">
        <v>42.59</v>
      </c>
      <c r="G276" t="n">
        <v>232.33</v>
      </c>
      <c r="H276" t="n">
        <v>2.88</v>
      </c>
      <c r="I276" t="n">
        <v>11</v>
      </c>
      <c r="J276" t="n">
        <v>222.01</v>
      </c>
      <c r="K276" t="n">
        <v>51.39</v>
      </c>
      <c r="L276" t="n">
        <v>36</v>
      </c>
      <c r="M276" t="n">
        <v>2</v>
      </c>
      <c r="N276" t="n">
        <v>49.62</v>
      </c>
      <c r="O276" t="n">
        <v>27615.8</v>
      </c>
      <c r="P276" t="n">
        <v>474.49</v>
      </c>
      <c r="Q276" t="n">
        <v>796.4</v>
      </c>
      <c r="R276" t="n">
        <v>123.79</v>
      </c>
      <c r="S276" t="n">
        <v>102.58</v>
      </c>
      <c r="T276" t="n">
        <v>6561.84</v>
      </c>
      <c r="U276" t="n">
        <v>0.83</v>
      </c>
      <c r="V276" t="n">
        <v>0.88</v>
      </c>
      <c r="W276" t="n">
        <v>12.3</v>
      </c>
      <c r="X276" t="n">
        <v>0.38</v>
      </c>
      <c r="Y276" t="n">
        <v>1</v>
      </c>
      <c r="Z276" t="n">
        <v>10</v>
      </c>
    </row>
    <row r="277">
      <c r="A277" t="n">
        <v>36</v>
      </c>
      <c r="B277" t="n">
        <v>85</v>
      </c>
      <c r="C277" t="inlineStr">
        <is>
          <t xml:space="preserve">CONCLUIDO	</t>
        </is>
      </c>
      <c r="D277" t="n">
        <v>2.2058</v>
      </c>
      <c r="E277" t="n">
        <v>45.33</v>
      </c>
      <c r="F277" t="n">
        <v>42.59</v>
      </c>
      <c r="G277" t="n">
        <v>232.31</v>
      </c>
      <c r="H277" t="n">
        <v>2.94</v>
      </c>
      <c r="I277" t="n">
        <v>11</v>
      </c>
      <c r="J277" t="n">
        <v>223.68</v>
      </c>
      <c r="K277" t="n">
        <v>51.39</v>
      </c>
      <c r="L277" t="n">
        <v>37</v>
      </c>
      <c r="M277" t="n">
        <v>2</v>
      </c>
      <c r="N277" t="n">
        <v>50.29</v>
      </c>
      <c r="O277" t="n">
        <v>27821.09</v>
      </c>
      <c r="P277" t="n">
        <v>476.11</v>
      </c>
      <c r="Q277" t="n">
        <v>796.46</v>
      </c>
      <c r="R277" t="n">
        <v>123.57</v>
      </c>
      <c r="S277" t="n">
        <v>102.58</v>
      </c>
      <c r="T277" t="n">
        <v>6454.18</v>
      </c>
      <c r="U277" t="n">
        <v>0.83</v>
      </c>
      <c r="V277" t="n">
        <v>0.88</v>
      </c>
      <c r="W277" t="n">
        <v>12.3</v>
      </c>
      <c r="X277" t="n">
        <v>0.38</v>
      </c>
      <c r="Y277" t="n">
        <v>1</v>
      </c>
      <c r="Z277" t="n">
        <v>10</v>
      </c>
    </row>
    <row r="278">
      <c r="A278" t="n">
        <v>37</v>
      </c>
      <c r="B278" t="n">
        <v>85</v>
      </c>
      <c r="C278" t="inlineStr">
        <is>
          <t xml:space="preserve">CONCLUIDO	</t>
        </is>
      </c>
      <c r="D278" t="n">
        <v>2.2049</v>
      </c>
      <c r="E278" t="n">
        <v>45.35</v>
      </c>
      <c r="F278" t="n">
        <v>42.61</v>
      </c>
      <c r="G278" t="n">
        <v>232.41</v>
      </c>
      <c r="H278" t="n">
        <v>3</v>
      </c>
      <c r="I278" t="n">
        <v>11</v>
      </c>
      <c r="J278" t="n">
        <v>225.35</v>
      </c>
      <c r="K278" t="n">
        <v>51.39</v>
      </c>
      <c r="L278" t="n">
        <v>38</v>
      </c>
      <c r="M278" t="n">
        <v>1</v>
      </c>
      <c r="N278" t="n">
        <v>50.96</v>
      </c>
      <c r="O278" t="n">
        <v>28027.19</v>
      </c>
      <c r="P278" t="n">
        <v>478.68</v>
      </c>
      <c r="Q278" t="n">
        <v>796.41</v>
      </c>
      <c r="R278" t="n">
        <v>124.24</v>
      </c>
      <c r="S278" t="n">
        <v>102.58</v>
      </c>
      <c r="T278" t="n">
        <v>6784.93</v>
      </c>
      <c r="U278" t="n">
        <v>0.83</v>
      </c>
      <c r="V278" t="n">
        <v>0.88</v>
      </c>
      <c r="W278" t="n">
        <v>12.3</v>
      </c>
      <c r="X278" t="n">
        <v>0.4</v>
      </c>
      <c r="Y278" t="n">
        <v>1</v>
      </c>
      <c r="Z278" t="n">
        <v>10</v>
      </c>
    </row>
    <row r="279">
      <c r="A279" t="n">
        <v>38</v>
      </c>
      <c r="B279" t="n">
        <v>85</v>
      </c>
      <c r="C279" t="inlineStr">
        <is>
          <t xml:space="preserve">CONCLUIDO	</t>
        </is>
      </c>
      <c r="D279" t="n">
        <v>2.2048</v>
      </c>
      <c r="E279" t="n">
        <v>45.36</v>
      </c>
      <c r="F279" t="n">
        <v>42.61</v>
      </c>
      <c r="G279" t="n">
        <v>232.42</v>
      </c>
      <c r="H279" t="n">
        <v>3.05</v>
      </c>
      <c r="I279" t="n">
        <v>11</v>
      </c>
      <c r="J279" t="n">
        <v>227.03</v>
      </c>
      <c r="K279" t="n">
        <v>51.39</v>
      </c>
      <c r="L279" t="n">
        <v>39</v>
      </c>
      <c r="M279" t="n">
        <v>0</v>
      </c>
      <c r="N279" t="n">
        <v>51.64</v>
      </c>
      <c r="O279" t="n">
        <v>28234.24</v>
      </c>
      <c r="P279" t="n">
        <v>481.85</v>
      </c>
      <c r="Q279" t="n">
        <v>796.39</v>
      </c>
      <c r="R279" t="n">
        <v>124.19</v>
      </c>
      <c r="S279" t="n">
        <v>102.58</v>
      </c>
      <c r="T279" t="n">
        <v>6763.43</v>
      </c>
      <c r="U279" t="n">
        <v>0.83</v>
      </c>
      <c r="V279" t="n">
        <v>0.88</v>
      </c>
      <c r="W279" t="n">
        <v>12.3</v>
      </c>
      <c r="X279" t="n">
        <v>0.4</v>
      </c>
      <c r="Y279" t="n">
        <v>1</v>
      </c>
      <c r="Z279" t="n">
        <v>10</v>
      </c>
    </row>
    <row r="280">
      <c r="A280" t="n">
        <v>0</v>
      </c>
      <c r="B280" t="n">
        <v>20</v>
      </c>
      <c r="C280" t="inlineStr">
        <is>
          <t xml:space="preserve">CONCLUIDO	</t>
        </is>
      </c>
      <c r="D280" t="n">
        <v>1.8466</v>
      </c>
      <c r="E280" t="n">
        <v>54.15</v>
      </c>
      <c r="F280" t="n">
        <v>49.92</v>
      </c>
      <c r="G280" t="n">
        <v>14.76</v>
      </c>
      <c r="H280" t="n">
        <v>0.34</v>
      </c>
      <c r="I280" t="n">
        <v>203</v>
      </c>
      <c r="J280" t="n">
        <v>51.33</v>
      </c>
      <c r="K280" t="n">
        <v>24.83</v>
      </c>
      <c r="L280" t="n">
        <v>1</v>
      </c>
      <c r="M280" t="n">
        <v>201</v>
      </c>
      <c r="N280" t="n">
        <v>5.51</v>
      </c>
      <c r="O280" t="n">
        <v>6564.78</v>
      </c>
      <c r="P280" t="n">
        <v>279.76</v>
      </c>
      <c r="Q280" t="n">
        <v>796.84</v>
      </c>
      <c r="R280" t="n">
        <v>367.82</v>
      </c>
      <c r="S280" t="n">
        <v>102.58</v>
      </c>
      <c r="T280" t="n">
        <v>127615.78</v>
      </c>
      <c r="U280" t="n">
        <v>0.28</v>
      </c>
      <c r="V280" t="n">
        <v>0.75</v>
      </c>
      <c r="W280" t="n">
        <v>12.62</v>
      </c>
      <c r="X280" t="n">
        <v>7.7</v>
      </c>
      <c r="Y280" t="n">
        <v>1</v>
      </c>
      <c r="Z280" t="n">
        <v>10</v>
      </c>
    </row>
    <row r="281">
      <c r="A281" t="n">
        <v>1</v>
      </c>
      <c r="B281" t="n">
        <v>20</v>
      </c>
      <c r="C281" t="inlineStr">
        <is>
          <t xml:space="preserve">CONCLUIDO	</t>
        </is>
      </c>
      <c r="D281" t="n">
        <v>2.0678</v>
      </c>
      <c r="E281" t="n">
        <v>48.36</v>
      </c>
      <c r="F281" t="n">
        <v>45.53</v>
      </c>
      <c r="G281" t="n">
        <v>30.69</v>
      </c>
      <c r="H281" t="n">
        <v>0.66</v>
      </c>
      <c r="I281" t="n">
        <v>89</v>
      </c>
      <c r="J281" t="n">
        <v>52.47</v>
      </c>
      <c r="K281" t="n">
        <v>24.83</v>
      </c>
      <c r="L281" t="n">
        <v>2</v>
      </c>
      <c r="M281" t="n">
        <v>87</v>
      </c>
      <c r="N281" t="n">
        <v>5.64</v>
      </c>
      <c r="O281" t="n">
        <v>6705.1</v>
      </c>
      <c r="P281" t="n">
        <v>243.88</v>
      </c>
      <c r="Q281" t="n">
        <v>796.52</v>
      </c>
      <c r="R281" t="n">
        <v>221.57</v>
      </c>
      <c r="S281" t="n">
        <v>102.58</v>
      </c>
      <c r="T281" t="n">
        <v>55064.67</v>
      </c>
      <c r="U281" t="n">
        <v>0.46</v>
      </c>
      <c r="V281" t="n">
        <v>0.83</v>
      </c>
      <c r="W281" t="n">
        <v>12.42</v>
      </c>
      <c r="X281" t="n">
        <v>3.31</v>
      </c>
      <c r="Y281" t="n">
        <v>1</v>
      </c>
      <c r="Z281" t="n">
        <v>10</v>
      </c>
    </row>
    <row r="282">
      <c r="A282" t="n">
        <v>2</v>
      </c>
      <c r="B282" t="n">
        <v>20</v>
      </c>
      <c r="C282" t="inlineStr">
        <is>
          <t xml:space="preserve">CONCLUIDO	</t>
        </is>
      </c>
      <c r="D282" t="n">
        <v>2.143</v>
      </c>
      <c r="E282" t="n">
        <v>46.66</v>
      </c>
      <c r="F282" t="n">
        <v>44.24</v>
      </c>
      <c r="G282" t="n">
        <v>48.27</v>
      </c>
      <c r="H282" t="n">
        <v>0.97</v>
      </c>
      <c r="I282" t="n">
        <v>55</v>
      </c>
      <c r="J282" t="n">
        <v>53.61</v>
      </c>
      <c r="K282" t="n">
        <v>24.83</v>
      </c>
      <c r="L282" t="n">
        <v>3</v>
      </c>
      <c r="M282" t="n">
        <v>53</v>
      </c>
      <c r="N282" t="n">
        <v>5.78</v>
      </c>
      <c r="O282" t="n">
        <v>6845.59</v>
      </c>
      <c r="P282" t="n">
        <v>224.59</v>
      </c>
      <c r="Q282" t="n">
        <v>796.55</v>
      </c>
      <c r="R282" t="n">
        <v>178.82</v>
      </c>
      <c r="S282" t="n">
        <v>102.58</v>
      </c>
      <c r="T282" t="n">
        <v>33855.44</v>
      </c>
      <c r="U282" t="n">
        <v>0.57</v>
      </c>
      <c r="V282" t="n">
        <v>0.85</v>
      </c>
      <c r="W282" t="n">
        <v>12.37</v>
      </c>
      <c r="X282" t="n">
        <v>2.03</v>
      </c>
      <c r="Y282" t="n">
        <v>1</v>
      </c>
      <c r="Z282" t="n">
        <v>10</v>
      </c>
    </row>
    <row r="283">
      <c r="A283" t="n">
        <v>3</v>
      </c>
      <c r="B283" t="n">
        <v>20</v>
      </c>
      <c r="C283" t="inlineStr">
        <is>
          <t xml:space="preserve">CONCLUIDO	</t>
        </is>
      </c>
      <c r="D283" t="n">
        <v>2.1715</v>
      </c>
      <c r="E283" t="n">
        <v>46.05</v>
      </c>
      <c r="F283" t="n">
        <v>43.79</v>
      </c>
      <c r="G283" t="n">
        <v>62.56</v>
      </c>
      <c r="H283" t="n">
        <v>1.27</v>
      </c>
      <c r="I283" t="n">
        <v>42</v>
      </c>
      <c r="J283" t="n">
        <v>54.75</v>
      </c>
      <c r="K283" t="n">
        <v>24.83</v>
      </c>
      <c r="L283" t="n">
        <v>4</v>
      </c>
      <c r="M283" t="n">
        <v>11</v>
      </c>
      <c r="N283" t="n">
        <v>5.92</v>
      </c>
      <c r="O283" t="n">
        <v>6986.39</v>
      </c>
      <c r="P283" t="n">
        <v>212.71</v>
      </c>
      <c r="Q283" t="n">
        <v>796.6</v>
      </c>
      <c r="R283" t="n">
        <v>162.68</v>
      </c>
      <c r="S283" t="n">
        <v>102.58</v>
      </c>
      <c r="T283" t="n">
        <v>25850.22</v>
      </c>
      <c r="U283" t="n">
        <v>0.63</v>
      </c>
      <c r="V283" t="n">
        <v>0.86</v>
      </c>
      <c r="W283" t="n">
        <v>12.38</v>
      </c>
      <c r="X283" t="n">
        <v>1.57</v>
      </c>
      <c r="Y283" t="n">
        <v>1</v>
      </c>
      <c r="Z283" t="n">
        <v>10</v>
      </c>
    </row>
    <row r="284">
      <c r="A284" t="n">
        <v>4</v>
      </c>
      <c r="B284" t="n">
        <v>20</v>
      </c>
      <c r="C284" t="inlineStr">
        <is>
          <t xml:space="preserve">CONCLUIDO	</t>
        </is>
      </c>
      <c r="D284" t="n">
        <v>2.1729</v>
      </c>
      <c r="E284" t="n">
        <v>46.02</v>
      </c>
      <c r="F284" t="n">
        <v>43.77</v>
      </c>
      <c r="G284" t="n">
        <v>64.06</v>
      </c>
      <c r="H284" t="n">
        <v>1.55</v>
      </c>
      <c r="I284" t="n">
        <v>41</v>
      </c>
      <c r="J284" t="n">
        <v>55.89</v>
      </c>
      <c r="K284" t="n">
        <v>24.83</v>
      </c>
      <c r="L284" t="n">
        <v>5</v>
      </c>
      <c r="M284" t="n">
        <v>0</v>
      </c>
      <c r="N284" t="n">
        <v>6.07</v>
      </c>
      <c r="O284" t="n">
        <v>7127.49</v>
      </c>
      <c r="P284" t="n">
        <v>215.85</v>
      </c>
      <c r="Q284" t="n">
        <v>796.63</v>
      </c>
      <c r="R284" t="n">
        <v>161.48</v>
      </c>
      <c r="S284" t="n">
        <v>102.58</v>
      </c>
      <c r="T284" t="n">
        <v>25259.38</v>
      </c>
      <c r="U284" t="n">
        <v>0.64</v>
      </c>
      <c r="V284" t="n">
        <v>0.86</v>
      </c>
      <c r="W284" t="n">
        <v>12.39</v>
      </c>
      <c r="X284" t="n">
        <v>1.56</v>
      </c>
      <c r="Y284" t="n">
        <v>1</v>
      </c>
      <c r="Z284" t="n">
        <v>10</v>
      </c>
    </row>
    <row r="285">
      <c r="A285" t="n">
        <v>0</v>
      </c>
      <c r="B285" t="n">
        <v>65</v>
      </c>
      <c r="C285" t="inlineStr">
        <is>
          <t xml:space="preserve">CONCLUIDO	</t>
        </is>
      </c>
      <c r="D285" t="n">
        <v>1.296</v>
      </c>
      <c r="E285" t="n">
        <v>77.16</v>
      </c>
      <c r="F285" t="n">
        <v>61.53</v>
      </c>
      <c r="G285" t="n">
        <v>7.47</v>
      </c>
      <c r="H285" t="n">
        <v>0.13</v>
      </c>
      <c r="I285" t="n">
        <v>494</v>
      </c>
      <c r="J285" t="n">
        <v>133.21</v>
      </c>
      <c r="K285" t="n">
        <v>46.47</v>
      </c>
      <c r="L285" t="n">
        <v>1</v>
      </c>
      <c r="M285" t="n">
        <v>492</v>
      </c>
      <c r="N285" t="n">
        <v>20.75</v>
      </c>
      <c r="O285" t="n">
        <v>16663.42</v>
      </c>
      <c r="P285" t="n">
        <v>678.59</v>
      </c>
      <c r="Q285" t="n">
        <v>798</v>
      </c>
      <c r="R285" t="n">
        <v>757.1</v>
      </c>
      <c r="S285" t="n">
        <v>102.58</v>
      </c>
      <c r="T285" t="n">
        <v>320804.09</v>
      </c>
      <c r="U285" t="n">
        <v>0.14</v>
      </c>
      <c r="V285" t="n">
        <v>0.61</v>
      </c>
      <c r="W285" t="n">
        <v>13.07</v>
      </c>
      <c r="X285" t="n">
        <v>19.28</v>
      </c>
      <c r="Y285" t="n">
        <v>1</v>
      </c>
      <c r="Z285" t="n">
        <v>10</v>
      </c>
    </row>
    <row r="286">
      <c r="A286" t="n">
        <v>1</v>
      </c>
      <c r="B286" t="n">
        <v>65</v>
      </c>
      <c r="C286" t="inlineStr">
        <is>
          <t xml:space="preserve">CONCLUIDO	</t>
        </is>
      </c>
      <c r="D286" t="n">
        <v>1.7461</v>
      </c>
      <c r="E286" t="n">
        <v>57.27</v>
      </c>
      <c r="F286" t="n">
        <v>49.7</v>
      </c>
      <c r="G286" t="n">
        <v>15.06</v>
      </c>
      <c r="H286" t="n">
        <v>0.26</v>
      </c>
      <c r="I286" t="n">
        <v>198</v>
      </c>
      <c r="J286" t="n">
        <v>134.55</v>
      </c>
      <c r="K286" t="n">
        <v>46.47</v>
      </c>
      <c r="L286" t="n">
        <v>2</v>
      </c>
      <c r="M286" t="n">
        <v>196</v>
      </c>
      <c r="N286" t="n">
        <v>21.09</v>
      </c>
      <c r="O286" t="n">
        <v>16828.84</v>
      </c>
      <c r="P286" t="n">
        <v>545.42</v>
      </c>
      <c r="Q286" t="n">
        <v>796.85</v>
      </c>
      <c r="R286" t="n">
        <v>360.89</v>
      </c>
      <c r="S286" t="n">
        <v>102.58</v>
      </c>
      <c r="T286" t="n">
        <v>124178.58</v>
      </c>
      <c r="U286" t="n">
        <v>0.28</v>
      </c>
      <c r="V286" t="n">
        <v>0.76</v>
      </c>
      <c r="W286" t="n">
        <v>12.6</v>
      </c>
      <c r="X286" t="n">
        <v>7.47</v>
      </c>
      <c r="Y286" t="n">
        <v>1</v>
      </c>
      <c r="Z286" t="n">
        <v>10</v>
      </c>
    </row>
    <row r="287">
      <c r="A287" t="n">
        <v>2</v>
      </c>
      <c r="B287" t="n">
        <v>65</v>
      </c>
      <c r="C287" t="inlineStr">
        <is>
          <t xml:space="preserve">CONCLUIDO	</t>
        </is>
      </c>
      <c r="D287" t="n">
        <v>1.9077</v>
      </c>
      <c r="E287" t="n">
        <v>52.42</v>
      </c>
      <c r="F287" t="n">
        <v>46.86</v>
      </c>
      <c r="G287" t="n">
        <v>22.68</v>
      </c>
      <c r="H287" t="n">
        <v>0.39</v>
      </c>
      <c r="I287" t="n">
        <v>124</v>
      </c>
      <c r="J287" t="n">
        <v>135.9</v>
      </c>
      <c r="K287" t="n">
        <v>46.47</v>
      </c>
      <c r="L287" t="n">
        <v>3</v>
      </c>
      <c r="M287" t="n">
        <v>122</v>
      </c>
      <c r="N287" t="n">
        <v>21.43</v>
      </c>
      <c r="O287" t="n">
        <v>16994.64</v>
      </c>
      <c r="P287" t="n">
        <v>511.11</v>
      </c>
      <c r="Q287" t="n">
        <v>796.64</v>
      </c>
      <c r="R287" t="n">
        <v>266.2</v>
      </c>
      <c r="S287" t="n">
        <v>102.58</v>
      </c>
      <c r="T287" t="n">
        <v>77201.47</v>
      </c>
      <c r="U287" t="n">
        <v>0.39</v>
      </c>
      <c r="V287" t="n">
        <v>0.8</v>
      </c>
      <c r="W287" t="n">
        <v>12.48</v>
      </c>
      <c r="X287" t="n">
        <v>4.64</v>
      </c>
      <c r="Y287" t="n">
        <v>1</v>
      </c>
      <c r="Z287" t="n">
        <v>10</v>
      </c>
    </row>
    <row r="288">
      <c r="A288" t="n">
        <v>3</v>
      </c>
      <c r="B288" t="n">
        <v>65</v>
      </c>
      <c r="C288" t="inlineStr">
        <is>
          <t xml:space="preserve">CONCLUIDO	</t>
        </is>
      </c>
      <c r="D288" t="n">
        <v>1.9915</v>
      </c>
      <c r="E288" t="n">
        <v>50.21</v>
      </c>
      <c r="F288" t="n">
        <v>45.58</v>
      </c>
      <c r="G288" t="n">
        <v>30.39</v>
      </c>
      <c r="H288" t="n">
        <v>0.52</v>
      </c>
      <c r="I288" t="n">
        <v>90</v>
      </c>
      <c r="J288" t="n">
        <v>137.25</v>
      </c>
      <c r="K288" t="n">
        <v>46.47</v>
      </c>
      <c r="L288" t="n">
        <v>4</v>
      </c>
      <c r="M288" t="n">
        <v>88</v>
      </c>
      <c r="N288" t="n">
        <v>21.78</v>
      </c>
      <c r="O288" t="n">
        <v>17160.92</v>
      </c>
      <c r="P288" t="n">
        <v>493.62</v>
      </c>
      <c r="Q288" t="n">
        <v>796.63</v>
      </c>
      <c r="R288" t="n">
        <v>223.17</v>
      </c>
      <c r="S288" t="n">
        <v>102.58</v>
      </c>
      <c r="T288" t="n">
        <v>55857.92</v>
      </c>
      <c r="U288" t="n">
        <v>0.46</v>
      </c>
      <c r="V288" t="n">
        <v>0.83</v>
      </c>
      <c r="W288" t="n">
        <v>12.43</v>
      </c>
      <c r="X288" t="n">
        <v>3.36</v>
      </c>
      <c r="Y288" t="n">
        <v>1</v>
      </c>
      <c r="Z288" t="n">
        <v>10</v>
      </c>
    </row>
    <row r="289">
      <c r="A289" t="n">
        <v>4</v>
      </c>
      <c r="B289" t="n">
        <v>65</v>
      </c>
      <c r="C289" t="inlineStr">
        <is>
          <t xml:space="preserve">CONCLUIDO	</t>
        </is>
      </c>
      <c r="D289" t="n">
        <v>2.0421</v>
      </c>
      <c r="E289" t="n">
        <v>48.97</v>
      </c>
      <c r="F289" t="n">
        <v>44.86</v>
      </c>
      <c r="G289" t="n">
        <v>37.91</v>
      </c>
      <c r="H289" t="n">
        <v>0.64</v>
      </c>
      <c r="I289" t="n">
        <v>71</v>
      </c>
      <c r="J289" t="n">
        <v>138.6</v>
      </c>
      <c r="K289" t="n">
        <v>46.47</v>
      </c>
      <c r="L289" t="n">
        <v>5</v>
      </c>
      <c r="M289" t="n">
        <v>69</v>
      </c>
      <c r="N289" t="n">
        <v>22.13</v>
      </c>
      <c r="O289" t="n">
        <v>17327.69</v>
      </c>
      <c r="P289" t="n">
        <v>482.3</v>
      </c>
      <c r="Q289" t="n">
        <v>796.47</v>
      </c>
      <c r="R289" t="n">
        <v>199.28</v>
      </c>
      <c r="S289" t="n">
        <v>102.58</v>
      </c>
      <c r="T289" t="n">
        <v>44007.71</v>
      </c>
      <c r="U289" t="n">
        <v>0.51</v>
      </c>
      <c r="V289" t="n">
        <v>0.84</v>
      </c>
      <c r="W289" t="n">
        <v>12.39</v>
      </c>
      <c r="X289" t="n">
        <v>2.64</v>
      </c>
      <c r="Y289" t="n">
        <v>1</v>
      </c>
      <c r="Z289" t="n">
        <v>10</v>
      </c>
    </row>
    <row r="290">
      <c r="A290" t="n">
        <v>5</v>
      </c>
      <c r="B290" t="n">
        <v>65</v>
      </c>
      <c r="C290" t="inlineStr">
        <is>
          <t xml:space="preserve">CONCLUIDO	</t>
        </is>
      </c>
      <c r="D290" t="n">
        <v>2.0775</v>
      </c>
      <c r="E290" t="n">
        <v>48.14</v>
      </c>
      <c r="F290" t="n">
        <v>44.38</v>
      </c>
      <c r="G290" t="n">
        <v>45.91</v>
      </c>
      <c r="H290" t="n">
        <v>0.76</v>
      </c>
      <c r="I290" t="n">
        <v>58</v>
      </c>
      <c r="J290" t="n">
        <v>139.95</v>
      </c>
      <c r="K290" t="n">
        <v>46.47</v>
      </c>
      <c r="L290" t="n">
        <v>6</v>
      </c>
      <c r="M290" t="n">
        <v>56</v>
      </c>
      <c r="N290" t="n">
        <v>22.49</v>
      </c>
      <c r="O290" t="n">
        <v>17494.97</v>
      </c>
      <c r="P290" t="n">
        <v>474.08</v>
      </c>
      <c r="Q290" t="n">
        <v>796.48</v>
      </c>
      <c r="R290" t="n">
        <v>183.34</v>
      </c>
      <c r="S290" t="n">
        <v>102.58</v>
      </c>
      <c r="T290" t="n">
        <v>36102.97</v>
      </c>
      <c r="U290" t="n">
        <v>0.5600000000000001</v>
      </c>
      <c r="V290" t="n">
        <v>0.85</v>
      </c>
      <c r="W290" t="n">
        <v>12.37</v>
      </c>
      <c r="X290" t="n">
        <v>2.16</v>
      </c>
      <c r="Y290" t="n">
        <v>1</v>
      </c>
      <c r="Z290" t="n">
        <v>10</v>
      </c>
    </row>
    <row r="291">
      <c r="A291" t="n">
        <v>6</v>
      </c>
      <c r="B291" t="n">
        <v>65</v>
      </c>
      <c r="C291" t="inlineStr">
        <is>
          <t xml:space="preserve">CONCLUIDO	</t>
        </is>
      </c>
      <c r="D291" t="n">
        <v>2.1044</v>
      </c>
      <c r="E291" t="n">
        <v>47.52</v>
      </c>
      <c r="F291" t="n">
        <v>44</v>
      </c>
      <c r="G291" t="n">
        <v>53.88</v>
      </c>
      <c r="H291" t="n">
        <v>0.88</v>
      </c>
      <c r="I291" t="n">
        <v>49</v>
      </c>
      <c r="J291" t="n">
        <v>141.31</v>
      </c>
      <c r="K291" t="n">
        <v>46.47</v>
      </c>
      <c r="L291" t="n">
        <v>7</v>
      </c>
      <c r="M291" t="n">
        <v>47</v>
      </c>
      <c r="N291" t="n">
        <v>22.85</v>
      </c>
      <c r="O291" t="n">
        <v>17662.75</v>
      </c>
      <c r="P291" t="n">
        <v>466.48</v>
      </c>
      <c r="Q291" t="n">
        <v>796.55</v>
      </c>
      <c r="R291" t="n">
        <v>170.95</v>
      </c>
      <c r="S291" t="n">
        <v>102.58</v>
      </c>
      <c r="T291" t="n">
        <v>29951</v>
      </c>
      <c r="U291" t="n">
        <v>0.6</v>
      </c>
      <c r="V291" t="n">
        <v>0.85</v>
      </c>
      <c r="W291" t="n">
        <v>12.36</v>
      </c>
      <c r="X291" t="n">
        <v>1.79</v>
      </c>
      <c r="Y291" t="n">
        <v>1</v>
      </c>
      <c r="Z291" t="n">
        <v>10</v>
      </c>
    </row>
    <row r="292">
      <c r="A292" t="n">
        <v>7</v>
      </c>
      <c r="B292" t="n">
        <v>65</v>
      </c>
      <c r="C292" t="inlineStr">
        <is>
          <t xml:space="preserve">CONCLUIDO	</t>
        </is>
      </c>
      <c r="D292" t="n">
        <v>2.1212</v>
      </c>
      <c r="E292" t="n">
        <v>47.14</v>
      </c>
      <c r="F292" t="n">
        <v>43.79</v>
      </c>
      <c r="G292" t="n">
        <v>61.11</v>
      </c>
      <c r="H292" t="n">
        <v>0.99</v>
      </c>
      <c r="I292" t="n">
        <v>43</v>
      </c>
      <c r="J292" t="n">
        <v>142.68</v>
      </c>
      <c r="K292" t="n">
        <v>46.47</v>
      </c>
      <c r="L292" t="n">
        <v>8</v>
      </c>
      <c r="M292" t="n">
        <v>41</v>
      </c>
      <c r="N292" t="n">
        <v>23.21</v>
      </c>
      <c r="O292" t="n">
        <v>17831.04</v>
      </c>
      <c r="P292" t="n">
        <v>460.45</v>
      </c>
      <c r="Q292" t="n">
        <v>796.49</v>
      </c>
      <c r="R292" t="n">
        <v>163.86</v>
      </c>
      <c r="S292" t="n">
        <v>102.58</v>
      </c>
      <c r="T292" t="n">
        <v>26439</v>
      </c>
      <c r="U292" t="n">
        <v>0.63</v>
      </c>
      <c r="V292" t="n">
        <v>0.86</v>
      </c>
      <c r="W292" t="n">
        <v>12.35</v>
      </c>
      <c r="X292" t="n">
        <v>1.58</v>
      </c>
      <c r="Y292" t="n">
        <v>1</v>
      </c>
      <c r="Z292" t="n">
        <v>10</v>
      </c>
    </row>
    <row r="293">
      <c r="A293" t="n">
        <v>8</v>
      </c>
      <c r="B293" t="n">
        <v>65</v>
      </c>
      <c r="C293" t="inlineStr">
        <is>
          <t xml:space="preserve">CONCLUIDO	</t>
        </is>
      </c>
      <c r="D293" t="n">
        <v>2.136</v>
      </c>
      <c r="E293" t="n">
        <v>46.82</v>
      </c>
      <c r="F293" t="n">
        <v>43.6</v>
      </c>
      <c r="G293" t="n">
        <v>68.84</v>
      </c>
      <c r="H293" t="n">
        <v>1.11</v>
      </c>
      <c r="I293" t="n">
        <v>38</v>
      </c>
      <c r="J293" t="n">
        <v>144.05</v>
      </c>
      <c r="K293" t="n">
        <v>46.47</v>
      </c>
      <c r="L293" t="n">
        <v>9</v>
      </c>
      <c r="M293" t="n">
        <v>36</v>
      </c>
      <c r="N293" t="n">
        <v>23.58</v>
      </c>
      <c r="O293" t="n">
        <v>17999.83</v>
      </c>
      <c r="P293" t="n">
        <v>454.97</v>
      </c>
      <c r="Q293" t="n">
        <v>796.35</v>
      </c>
      <c r="R293" t="n">
        <v>157.36</v>
      </c>
      <c r="S293" t="n">
        <v>102.58</v>
      </c>
      <c r="T293" t="n">
        <v>23211.67</v>
      </c>
      <c r="U293" t="n">
        <v>0.65</v>
      </c>
      <c r="V293" t="n">
        <v>0.86</v>
      </c>
      <c r="W293" t="n">
        <v>12.34</v>
      </c>
      <c r="X293" t="n">
        <v>1.39</v>
      </c>
      <c r="Y293" t="n">
        <v>1</v>
      </c>
      <c r="Z293" t="n">
        <v>10</v>
      </c>
    </row>
    <row r="294">
      <c r="A294" t="n">
        <v>9</v>
      </c>
      <c r="B294" t="n">
        <v>65</v>
      </c>
      <c r="C294" t="inlineStr">
        <is>
          <t xml:space="preserve">CONCLUIDO	</t>
        </is>
      </c>
      <c r="D294" t="n">
        <v>2.1473</v>
      </c>
      <c r="E294" t="n">
        <v>46.57</v>
      </c>
      <c r="F294" t="n">
        <v>43.46</v>
      </c>
      <c r="G294" t="n">
        <v>76.7</v>
      </c>
      <c r="H294" t="n">
        <v>1.22</v>
      </c>
      <c r="I294" t="n">
        <v>34</v>
      </c>
      <c r="J294" t="n">
        <v>145.42</v>
      </c>
      <c r="K294" t="n">
        <v>46.47</v>
      </c>
      <c r="L294" t="n">
        <v>10</v>
      </c>
      <c r="M294" t="n">
        <v>32</v>
      </c>
      <c r="N294" t="n">
        <v>23.95</v>
      </c>
      <c r="O294" t="n">
        <v>18169.15</v>
      </c>
      <c r="P294" t="n">
        <v>449.81</v>
      </c>
      <c r="Q294" t="n">
        <v>796.36</v>
      </c>
      <c r="R294" t="n">
        <v>152.77</v>
      </c>
      <c r="S294" t="n">
        <v>102.58</v>
      </c>
      <c r="T294" t="n">
        <v>20936.55</v>
      </c>
      <c r="U294" t="n">
        <v>0.67</v>
      </c>
      <c r="V294" t="n">
        <v>0.87</v>
      </c>
      <c r="W294" t="n">
        <v>12.34</v>
      </c>
      <c r="X294" t="n">
        <v>1.25</v>
      </c>
      <c r="Y294" t="n">
        <v>1</v>
      </c>
      <c r="Z294" t="n">
        <v>10</v>
      </c>
    </row>
    <row r="295">
      <c r="A295" t="n">
        <v>10</v>
      </c>
      <c r="B295" t="n">
        <v>65</v>
      </c>
      <c r="C295" t="inlineStr">
        <is>
          <t xml:space="preserve">CONCLUIDO	</t>
        </is>
      </c>
      <c r="D295" t="n">
        <v>2.1602</v>
      </c>
      <c r="E295" t="n">
        <v>46.29</v>
      </c>
      <c r="F295" t="n">
        <v>43.3</v>
      </c>
      <c r="G295" t="n">
        <v>86.59</v>
      </c>
      <c r="H295" t="n">
        <v>1.33</v>
      </c>
      <c r="I295" t="n">
        <v>30</v>
      </c>
      <c r="J295" t="n">
        <v>146.8</v>
      </c>
      <c r="K295" t="n">
        <v>46.47</v>
      </c>
      <c r="L295" t="n">
        <v>11</v>
      </c>
      <c r="M295" t="n">
        <v>28</v>
      </c>
      <c r="N295" t="n">
        <v>24.33</v>
      </c>
      <c r="O295" t="n">
        <v>18338.99</v>
      </c>
      <c r="P295" t="n">
        <v>445.11</v>
      </c>
      <c r="Q295" t="n">
        <v>796.4299999999999</v>
      </c>
      <c r="R295" t="n">
        <v>147.26</v>
      </c>
      <c r="S295" t="n">
        <v>102.58</v>
      </c>
      <c r="T295" t="n">
        <v>18201.83</v>
      </c>
      <c r="U295" t="n">
        <v>0.7</v>
      </c>
      <c r="V295" t="n">
        <v>0.87</v>
      </c>
      <c r="W295" t="n">
        <v>12.33</v>
      </c>
      <c r="X295" t="n">
        <v>1.08</v>
      </c>
      <c r="Y295" t="n">
        <v>1</v>
      </c>
      <c r="Z295" t="n">
        <v>10</v>
      </c>
    </row>
    <row r="296">
      <c r="A296" t="n">
        <v>11</v>
      </c>
      <c r="B296" t="n">
        <v>65</v>
      </c>
      <c r="C296" t="inlineStr">
        <is>
          <t xml:space="preserve">CONCLUIDO	</t>
        </is>
      </c>
      <c r="D296" t="n">
        <v>2.1649</v>
      </c>
      <c r="E296" t="n">
        <v>46.19</v>
      </c>
      <c r="F296" t="n">
        <v>43.25</v>
      </c>
      <c r="G296" t="n">
        <v>92.68000000000001</v>
      </c>
      <c r="H296" t="n">
        <v>1.43</v>
      </c>
      <c r="I296" t="n">
        <v>28</v>
      </c>
      <c r="J296" t="n">
        <v>148.18</v>
      </c>
      <c r="K296" t="n">
        <v>46.47</v>
      </c>
      <c r="L296" t="n">
        <v>12</v>
      </c>
      <c r="M296" t="n">
        <v>26</v>
      </c>
      <c r="N296" t="n">
        <v>24.71</v>
      </c>
      <c r="O296" t="n">
        <v>18509.36</v>
      </c>
      <c r="P296" t="n">
        <v>441.38</v>
      </c>
      <c r="Q296" t="n">
        <v>796.39</v>
      </c>
      <c r="R296" t="n">
        <v>145.91</v>
      </c>
      <c r="S296" t="n">
        <v>102.58</v>
      </c>
      <c r="T296" t="n">
        <v>17535.73</v>
      </c>
      <c r="U296" t="n">
        <v>0.7</v>
      </c>
      <c r="V296" t="n">
        <v>0.87</v>
      </c>
      <c r="W296" t="n">
        <v>12.32</v>
      </c>
      <c r="X296" t="n">
        <v>1.04</v>
      </c>
      <c r="Y296" t="n">
        <v>1</v>
      </c>
      <c r="Z296" t="n">
        <v>10</v>
      </c>
    </row>
    <row r="297">
      <c r="A297" t="n">
        <v>12</v>
      </c>
      <c r="B297" t="n">
        <v>65</v>
      </c>
      <c r="C297" t="inlineStr">
        <is>
          <t xml:space="preserve">CONCLUIDO	</t>
        </is>
      </c>
      <c r="D297" t="n">
        <v>2.1757</v>
      </c>
      <c r="E297" t="n">
        <v>45.96</v>
      </c>
      <c r="F297" t="n">
        <v>43.1</v>
      </c>
      <c r="G297" t="n">
        <v>103.44</v>
      </c>
      <c r="H297" t="n">
        <v>1.54</v>
      </c>
      <c r="I297" t="n">
        <v>25</v>
      </c>
      <c r="J297" t="n">
        <v>149.56</v>
      </c>
      <c r="K297" t="n">
        <v>46.47</v>
      </c>
      <c r="L297" t="n">
        <v>13</v>
      </c>
      <c r="M297" t="n">
        <v>23</v>
      </c>
      <c r="N297" t="n">
        <v>25.1</v>
      </c>
      <c r="O297" t="n">
        <v>18680.25</v>
      </c>
      <c r="P297" t="n">
        <v>435.57</v>
      </c>
      <c r="Q297" t="n">
        <v>796.36</v>
      </c>
      <c r="R297" t="n">
        <v>141.06</v>
      </c>
      <c r="S297" t="n">
        <v>102.58</v>
      </c>
      <c r="T297" t="n">
        <v>15127.29</v>
      </c>
      <c r="U297" t="n">
        <v>0.73</v>
      </c>
      <c r="V297" t="n">
        <v>0.87</v>
      </c>
      <c r="W297" t="n">
        <v>12.31</v>
      </c>
      <c r="X297" t="n">
        <v>0.89</v>
      </c>
      <c r="Y297" t="n">
        <v>1</v>
      </c>
      <c r="Z297" t="n">
        <v>10</v>
      </c>
    </row>
    <row r="298">
      <c r="A298" t="n">
        <v>13</v>
      </c>
      <c r="B298" t="n">
        <v>65</v>
      </c>
      <c r="C298" t="inlineStr">
        <is>
          <t xml:space="preserve">CONCLUIDO	</t>
        </is>
      </c>
      <c r="D298" t="n">
        <v>2.182</v>
      </c>
      <c r="E298" t="n">
        <v>45.83</v>
      </c>
      <c r="F298" t="n">
        <v>43.02</v>
      </c>
      <c r="G298" t="n">
        <v>112.23</v>
      </c>
      <c r="H298" t="n">
        <v>1.64</v>
      </c>
      <c r="I298" t="n">
        <v>23</v>
      </c>
      <c r="J298" t="n">
        <v>150.95</v>
      </c>
      <c r="K298" t="n">
        <v>46.47</v>
      </c>
      <c r="L298" t="n">
        <v>14</v>
      </c>
      <c r="M298" t="n">
        <v>21</v>
      </c>
      <c r="N298" t="n">
        <v>25.49</v>
      </c>
      <c r="O298" t="n">
        <v>18851.69</v>
      </c>
      <c r="P298" t="n">
        <v>429.72</v>
      </c>
      <c r="Q298" t="n">
        <v>796.34</v>
      </c>
      <c r="R298" t="n">
        <v>138.51</v>
      </c>
      <c r="S298" t="n">
        <v>102.58</v>
      </c>
      <c r="T298" t="n">
        <v>13861.92</v>
      </c>
      <c r="U298" t="n">
        <v>0.74</v>
      </c>
      <c r="V298" t="n">
        <v>0.87</v>
      </c>
      <c r="W298" t="n">
        <v>12.3</v>
      </c>
      <c r="X298" t="n">
        <v>0.8100000000000001</v>
      </c>
      <c r="Y298" t="n">
        <v>1</v>
      </c>
      <c r="Z298" t="n">
        <v>10</v>
      </c>
    </row>
    <row r="299">
      <c r="A299" t="n">
        <v>14</v>
      </c>
      <c r="B299" t="n">
        <v>65</v>
      </c>
      <c r="C299" t="inlineStr">
        <is>
          <t xml:space="preserve">CONCLUIDO	</t>
        </is>
      </c>
      <c r="D299" t="n">
        <v>2.1852</v>
      </c>
      <c r="E299" t="n">
        <v>45.76</v>
      </c>
      <c r="F299" t="n">
        <v>42.98</v>
      </c>
      <c r="G299" t="n">
        <v>117.23</v>
      </c>
      <c r="H299" t="n">
        <v>1.74</v>
      </c>
      <c r="I299" t="n">
        <v>22</v>
      </c>
      <c r="J299" t="n">
        <v>152.35</v>
      </c>
      <c r="K299" t="n">
        <v>46.47</v>
      </c>
      <c r="L299" t="n">
        <v>15</v>
      </c>
      <c r="M299" t="n">
        <v>20</v>
      </c>
      <c r="N299" t="n">
        <v>25.88</v>
      </c>
      <c r="O299" t="n">
        <v>19023.66</v>
      </c>
      <c r="P299" t="n">
        <v>427.75</v>
      </c>
      <c r="Q299" t="n">
        <v>796.36</v>
      </c>
      <c r="R299" t="n">
        <v>137.02</v>
      </c>
      <c r="S299" t="n">
        <v>102.58</v>
      </c>
      <c r="T299" t="n">
        <v>13120.32</v>
      </c>
      <c r="U299" t="n">
        <v>0.75</v>
      </c>
      <c r="V299" t="n">
        <v>0.88</v>
      </c>
      <c r="W299" t="n">
        <v>12.31</v>
      </c>
      <c r="X299" t="n">
        <v>0.77</v>
      </c>
      <c r="Y299" t="n">
        <v>1</v>
      </c>
      <c r="Z299" t="n">
        <v>10</v>
      </c>
    </row>
    <row r="300">
      <c r="A300" t="n">
        <v>15</v>
      </c>
      <c r="B300" t="n">
        <v>65</v>
      </c>
      <c r="C300" t="inlineStr">
        <is>
          <t xml:space="preserve">CONCLUIDO	</t>
        </is>
      </c>
      <c r="D300" t="n">
        <v>2.1907</v>
      </c>
      <c r="E300" t="n">
        <v>45.65</v>
      </c>
      <c r="F300" t="n">
        <v>42.92</v>
      </c>
      <c r="G300" t="n">
        <v>128.77</v>
      </c>
      <c r="H300" t="n">
        <v>1.84</v>
      </c>
      <c r="I300" t="n">
        <v>20</v>
      </c>
      <c r="J300" t="n">
        <v>153.75</v>
      </c>
      <c r="K300" t="n">
        <v>46.47</v>
      </c>
      <c r="L300" t="n">
        <v>16</v>
      </c>
      <c r="M300" t="n">
        <v>18</v>
      </c>
      <c r="N300" t="n">
        <v>26.28</v>
      </c>
      <c r="O300" t="n">
        <v>19196.18</v>
      </c>
      <c r="P300" t="n">
        <v>422.04</v>
      </c>
      <c r="Q300" t="n">
        <v>796.39</v>
      </c>
      <c r="R300" t="n">
        <v>134.83</v>
      </c>
      <c r="S300" t="n">
        <v>102.58</v>
      </c>
      <c r="T300" t="n">
        <v>12036.28</v>
      </c>
      <c r="U300" t="n">
        <v>0.76</v>
      </c>
      <c r="V300" t="n">
        <v>0.88</v>
      </c>
      <c r="W300" t="n">
        <v>12.31</v>
      </c>
      <c r="X300" t="n">
        <v>0.71</v>
      </c>
      <c r="Y300" t="n">
        <v>1</v>
      </c>
      <c r="Z300" t="n">
        <v>10</v>
      </c>
    </row>
    <row r="301">
      <c r="A301" t="n">
        <v>16</v>
      </c>
      <c r="B301" t="n">
        <v>65</v>
      </c>
      <c r="C301" t="inlineStr">
        <is>
          <t xml:space="preserve">CONCLUIDO	</t>
        </is>
      </c>
      <c r="D301" t="n">
        <v>2.1943</v>
      </c>
      <c r="E301" t="n">
        <v>45.57</v>
      </c>
      <c r="F301" t="n">
        <v>42.88</v>
      </c>
      <c r="G301" t="n">
        <v>135.39</v>
      </c>
      <c r="H301" t="n">
        <v>1.94</v>
      </c>
      <c r="I301" t="n">
        <v>19</v>
      </c>
      <c r="J301" t="n">
        <v>155.15</v>
      </c>
      <c r="K301" t="n">
        <v>46.47</v>
      </c>
      <c r="L301" t="n">
        <v>17</v>
      </c>
      <c r="M301" t="n">
        <v>17</v>
      </c>
      <c r="N301" t="n">
        <v>26.68</v>
      </c>
      <c r="O301" t="n">
        <v>19369.26</v>
      </c>
      <c r="P301" t="n">
        <v>420.07</v>
      </c>
      <c r="Q301" t="n">
        <v>796.4299999999999</v>
      </c>
      <c r="R301" t="n">
        <v>133.71</v>
      </c>
      <c r="S301" t="n">
        <v>102.58</v>
      </c>
      <c r="T301" t="n">
        <v>11481.76</v>
      </c>
      <c r="U301" t="n">
        <v>0.77</v>
      </c>
      <c r="V301" t="n">
        <v>0.88</v>
      </c>
      <c r="W301" t="n">
        <v>12.29</v>
      </c>
      <c r="X301" t="n">
        <v>0.66</v>
      </c>
      <c r="Y301" t="n">
        <v>1</v>
      </c>
      <c r="Z301" t="n">
        <v>10</v>
      </c>
    </row>
    <row r="302">
      <c r="A302" t="n">
        <v>17</v>
      </c>
      <c r="B302" t="n">
        <v>65</v>
      </c>
      <c r="C302" t="inlineStr">
        <is>
          <t xml:space="preserve">CONCLUIDO	</t>
        </is>
      </c>
      <c r="D302" t="n">
        <v>2.1967</v>
      </c>
      <c r="E302" t="n">
        <v>45.52</v>
      </c>
      <c r="F302" t="n">
        <v>42.85</v>
      </c>
      <c r="G302" t="n">
        <v>142.84</v>
      </c>
      <c r="H302" t="n">
        <v>2.04</v>
      </c>
      <c r="I302" t="n">
        <v>18</v>
      </c>
      <c r="J302" t="n">
        <v>156.56</v>
      </c>
      <c r="K302" t="n">
        <v>46.47</v>
      </c>
      <c r="L302" t="n">
        <v>18</v>
      </c>
      <c r="M302" t="n">
        <v>16</v>
      </c>
      <c r="N302" t="n">
        <v>27.09</v>
      </c>
      <c r="O302" t="n">
        <v>19542.89</v>
      </c>
      <c r="P302" t="n">
        <v>415.73</v>
      </c>
      <c r="Q302" t="n">
        <v>796.41</v>
      </c>
      <c r="R302" t="n">
        <v>132.68</v>
      </c>
      <c r="S302" t="n">
        <v>102.58</v>
      </c>
      <c r="T302" t="n">
        <v>10970.22</v>
      </c>
      <c r="U302" t="n">
        <v>0.77</v>
      </c>
      <c r="V302" t="n">
        <v>0.88</v>
      </c>
      <c r="W302" t="n">
        <v>12.3</v>
      </c>
      <c r="X302" t="n">
        <v>0.64</v>
      </c>
      <c r="Y302" t="n">
        <v>1</v>
      </c>
      <c r="Z302" t="n">
        <v>10</v>
      </c>
    </row>
    <row r="303">
      <c r="A303" t="n">
        <v>18</v>
      </c>
      <c r="B303" t="n">
        <v>65</v>
      </c>
      <c r="C303" t="inlineStr">
        <is>
          <t xml:space="preserve">CONCLUIDO	</t>
        </is>
      </c>
      <c r="D303" t="n">
        <v>2.2006</v>
      </c>
      <c r="E303" t="n">
        <v>45.44</v>
      </c>
      <c r="F303" t="n">
        <v>42.8</v>
      </c>
      <c r="G303" t="n">
        <v>151.05</v>
      </c>
      <c r="H303" t="n">
        <v>2.13</v>
      </c>
      <c r="I303" t="n">
        <v>17</v>
      </c>
      <c r="J303" t="n">
        <v>157.97</v>
      </c>
      <c r="K303" t="n">
        <v>46.47</v>
      </c>
      <c r="L303" t="n">
        <v>19</v>
      </c>
      <c r="M303" t="n">
        <v>15</v>
      </c>
      <c r="N303" t="n">
        <v>27.5</v>
      </c>
      <c r="O303" t="n">
        <v>19717.08</v>
      </c>
      <c r="P303" t="n">
        <v>410.31</v>
      </c>
      <c r="Q303" t="n">
        <v>796.35</v>
      </c>
      <c r="R303" t="n">
        <v>130.84</v>
      </c>
      <c r="S303" t="n">
        <v>102.58</v>
      </c>
      <c r="T303" t="n">
        <v>10057.77</v>
      </c>
      <c r="U303" t="n">
        <v>0.78</v>
      </c>
      <c r="V303" t="n">
        <v>0.88</v>
      </c>
      <c r="W303" t="n">
        <v>12.3</v>
      </c>
      <c r="X303" t="n">
        <v>0.59</v>
      </c>
      <c r="Y303" t="n">
        <v>1</v>
      </c>
      <c r="Z303" t="n">
        <v>10</v>
      </c>
    </row>
    <row r="304">
      <c r="A304" t="n">
        <v>19</v>
      </c>
      <c r="B304" t="n">
        <v>65</v>
      </c>
      <c r="C304" t="inlineStr">
        <is>
          <t xml:space="preserve">CONCLUIDO	</t>
        </is>
      </c>
      <c r="D304" t="n">
        <v>2.203</v>
      </c>
      <c r="E304" t="n">
        <v>45.39</v>
      </c>
      <c r="F304" t="n">
        <v>42.78</v>
      </c>
      <c r="G304" t="n">
        <v>160.41</v>
      </c>
      <c r="H304" t="n">
        <v>2.22</v>
      </c>
      <c r="I304" t="n">
        <v>16</v>
      </c>
      <c r="J304" t="n">
        <v>159.39</v>
      </c>
      <c r="K304" t="n">
        <v>46.47</v>
      </c>
      <c r="L304" t="n">
        <v>20</v>
      </c>
      <c r="M304" t="n">
        <v>14</v>
      </c>
      <c r="N304" t="n">
        <v>27.92</v>
      </c>
      <c r="O304" t="n">
        <v>19891.97</v>
      </c>
      <c r="P304" t="n">
        <v>405.67</v>
      </c>
      <c r="Q304" t="n">
        <v>796.34</v>
      </c>
      <c r="R304" t="n">
        <v>130.12</v>
      </c>
      <c r="S304" t="n">
        <v>102.58</v>
      </c>
      <c r="T304" t="n">
        <v>9701.780000000001</v>
      </c>
      <c r="U304" t="n">
        <v>0.79</v>
      </c>
      <c r="V304" t="n">
        <v>0.88</v>
      </c>
      <c r="W304" t="n">
        <v>12.3</v>
      </c>
      <c r="X304" t="n">
        <v>0.5600000000000001</v>
      </c>
      <c r="Y304" t="n">
        <v>1</v>
      </c>
      <c r="Z304" t="n">
        <v>10</v>
      </c>
    </row>
    <row r="305">
      <c r="A305" t="n">
        <v>20</v>
      </c>
      <c r="B305" t="n">
        <v>65</v>
      </c>
      <c r="C305" t="inlineStr">
        <is>
          <t xml:space="preserve">CONCLUIDO	</t>
        </is>
      </c>
      <c r="D305" t="n">
        <v>2.2062</v>
      </c>
      <c r="E305" t="n">
        <v>45.33</v>
      </c>
      <c r="F305" t="n">
        <v>42.74</v>
      </c>
      <c r="G305" t="n">
        <v>170.96</v>
      </c>
      <c r="H305" t="n">
        <v>2.31</v>
      </c>
      <c r="I305" t="n">
        <v>15</v>
      </c>
      <c r="J305" t="n">
        <v>160.81</v>
      </c>
      <c r="K305" t="n">
        <v>46.47</v>
      </c>
      <c r="L305" t="n">
        <v>21</v>
      </c>
      <c r="M305" t="n">
        <v>12</v>
      </c>
      <c r="N305" t="n">
        <v>28.34</v>
      </c>
      <c r="O305" t="n">
        <v>20067.32</v>
      </c>
      <c r="P305" t="n">
        <v>402.07</v>
      </c>
      <c r="Q305" t="n">
        <v>796.3200000000001</v>
      </c>
      <c r="R305" t="n">
        <v>128.83</v>
      </c>
      <c r="S305" t="n">
        <v>102.58</v>
      </c>
      <c r="T305" t="n">
        <v>9064.27</v>
      </c>
      <c r="U305" t="n">
        <v>0.8</v>
      </c>
      <c r="V305" t="n">
        <v>0.88</v>
      </c>
      <c r="W305" t="n">
        <v>12.3</v>
      </c>
      <c r="X305" t="n">
        <v>0.53</v>
      </c>
      <c r="Y305" t="n">
        <v>1</v>
      </c>
      <c r="Z305" t="n">
        <v>10</v>
      </c>
    </row>
    <row r="306">
      <c r="A306" t="n">
        <v>21</v>
      </c>
      <c r="B306" t="n">
        <v>65</v>
      </c>
      <c r="C306" t="inlineStr">
        <is>
          <t xml:space="preserve">CONCLUIDO	</t>
        </is>
      </c>
      <c r="D306" t="n">
        <v>2.2102</v>
      </c>
      <c r="E306" t="n">
        <v>45.24</v>
      </c>
      <c r="F306" t="n">
        <v>42.68</v>
      </c>
      <c r="G306" t="n">
        <v>182.93</v>
      </c>
      <c r="H306" t="n">
        <v>2.4</v>
      </c>
      <c r="I306" t="n">
        <v>14</v>
      </c>
      <c r="J306" t="n">
        <v>162.24</v>
      </c>
      <c r="K306" t="n">
        <v>46.47</v>
      </c>
      <c r="L306" t="n">
        <v>22</v>
      </c>
      <c r="M306" t="n">
        <v>8</v>
      </c>
      <c r="N306" t="n">
        <v>28.77</v>
      </c>
      <c r="O306" t="n">
        <v>20243.25</v>
      </c>
      <c r="P306" t="n">
        <v>396.38</v>
      </c>
      <c r="Q306" t="n">
        <v>796.36</v>
      </c>
      <c r="R306" t="n">
        <v>126.96</v>
      </c>
      <c r="S306" t="n">
        <v>102.58</v>
      </c>
      <c r="T306" t="n">
        <v>8133.23</v>
      </c>
      <c r="U306" t="n">
        <v>0.8100000000000001</v>
      </c>
      <c r="V306" t="n">
        <v>0.88</v>
      </c>
      <c r="W306" t="n">
        <v>12.3</v>
      </c>
      <c r="X306" t="n">
        <v>0.47</v>
      </c>
      <c r="Y306" t="n">
        <v>1</v>
      </c>
      <c r="Z306" t="n">
        <v>10</v>
      </c>
    </row>
    <row r="307">
      <c r="A307" t="n">
        <v>22</v>
      </c>
      <c r="B307" t="n">
        <v>65</v>
      </c>
      <c r="C307" t="inlineStr">
        <is>
          <t xml:space="preserve">CONCLUIDO	</t>
        </is>
      </c>
      <c r="D307" t="n">
        <v>2.209</v>
      </c>
      <c r="E307" t="n">
        <v>45.27</v>
      </c>
      <c r="F307" t="n">
        <v>42.71</v>
      </c>
      <c r="G307" t="n">
        <v>183.04</v>
      </c>
      <c r="H307" t="n">
        <v>2.49</v>
      </c>
      <c r="I307" t="n">
        <v>14</v>
      </c>
      <c r="J307" t="n">
        <v>163.67</v>
      </c>
      <c r="K307" t="n">
        <v>46.47</v>
      </c>
      <c r="L307" t="n">
        <v>23</v>
      </c>
      <c r="M307" t="n">
        <v>4</v>
      </c>
      <c r="N307" t="n">
        <v>29.2</v>
      </c>
      <c r="O307" t="n">
        <v>20419.76</v>
      </c>
      <c r="P307" t="n">
        <v>397.05</v>
      </c>
      <c r="Q307" t="n">
        <v>796.39</v>
      </c>
      <c r="R307" t="n">
        <v>127.65</v>
      </c>
      <c r="S307" t="n">
        <v>102.58</v>
      </c>
      <c r="T307" t="n">
        <v>8475.34</v>
      </c>
      <c r="U307" t="n">
        <v>0.8</v>
      </c>
      <c r="V307" t="n">
        <v>0.88</v>
      </c>
      <c r="W307" t="n">
        <v>12.3</v>
      </c>
      <c r="X307" t="n">
        <v>0.5</v>
      </c>
      <c r="Y307" t="n">
        <v>1</v>
      </c>
      <c r="Z307" t="n">
        <v>10</v>
      </c>
    </row>
    <row r="308">
      <c r="A308" t="n">
        <v>23</v>
      </c>
      <c r="B308" t="n">
        <v>65</v>
      </c>
      <c r="C308" t="inlineStr">
        <is>
          <t xml:space="preserve">CONCLUIDO	</t>
        </is>
      </c>
      <c r="D308" t="n">
        <v>2.2086</v>
      </c>
      <c r="E308" t="n">
        <v>45.28</v>
      </c>
      <c r="F308" t="n">
        <v>42.72</v>
      </c>
      <c r="G308" t="n">
        <v>183.07</v>
      </c>
      <c r="H308" t="n">
        <v>2.58</v>
      </c>
      <c r="I308" t="n">
        <v>14</v>
      </c>
      <c r="J308" t="n">
        <v>165.1</v>
      </c>
      <c r="K308" t="n">
        <v>46.47</v>
      </c>
      <c r="L308" t="n">
        <v>24</v>
      </c>
      <c r="M308" t="n">
        <v>1</v>
      </c>
      <c r="N308" t="n">
        <v>29.64</v>
      </c>
      <c r="O308" t="n">
        <v>20596.86</v>
      </c>
      <c r="P308" t="n">
        <v>398.06</v>
      </c>
      <c r="Q308" t="n">
        <v>796.4</v>
      </c>
      <c r="R308" t="n">
        <v>127.65</v>
      </c>
      <c r="S308" t="n">
        <v>102.58</v>
      </c>
      <c r="T308" t="n">
        <v>8479.51</v>
      </c>
      <c r="U308" t="n">
        <v>0.8</v>
      </c>
      <c r="V308" t="n">
        <v>0.88</v>
      </c>
      <c r="W308" t="n">
        <v>12.31</v>
      </c>
      <c r="X308" t="n">
        <v>0.5</v>
      </c>
      <c r="Y308" t="n">
        <v>1</v>
      </c>
      <c r="Z308" t="n">
        <v>10</v>
      </c>
    </row>
    <row r="309">
      <c r="A309" t="n">
        <v>24</v>
      </c>
      <c r="B309" t="n">
        <v>65</v>
      </c>
      <c r="C309" t="inlineStr">
        <is>
          <t xml:space="preserve">CONCLUIDO	</t>
        </is>
      </c>
      <c r="D309" t="n">
        <v>2.2085</v>
      </c>
      <c r="E309" t="n">
        <v>45.28</v>
      </c>
      <c r="F309" t="n">
        <v>42.72</v>
      </c>
      <c r="G309" t="n">
        <v>183.08</v>
      </c>
      <c r="H309" t="n">
        <v>2.66</v>
      </c>
      <c r="I309" t="n">
        <v>14</v>
      </c>
      <c r="J309" t="n">
        <v>166.54</v>
      </c>
      <c r="K309" t="n">
        <v>46.47</v>
      </c>
      <c r="L309" t="n">
        <v>25</v>
      </c>
      <c r="M309" t="n">
        <v>1</v>
      </c>
      <c r="N309" t="n">
        <v>30.08</v>
      </c>
      <c r="O309" t="n">
        <v>20774.56</v>
      </c>
      <c r="P309" t="n">
        <v>400.41</v>
      </c>
      <c r="Q309" t="n">
        <v>796.4</v>
      </c>
      <c r="R309" t="n">
        <v>127.71</v>
      </c>
      <c r="S309" t="n">
        <v>102.58</v>
      </c>
      <c r="T309" t="n">
        <v>8508.139999999999</v>
      </c>
      <c r="U309" t="n">
        <v>0.8</v>
      </c>
      <c r="V309" t="n">
        <v>0.88</v>
      </c>
      <c r="W309" t="n">
        <v>12.31</v>
      </c>
      <c r="X309" t="n">
        <v>0.51</v>
      </c>
      <c r="Y309" t="n">
        <v>1</v>
      </c>
      <c r="Z309" t="n">
        <v>10</v>
      </c>
    </row>
    <row r="310">
      <c r="A310" t="n">
        <v>25</v>
      </c>
      <c r="B310" t="n">
        <v>65</v>
      </c>
      <c r="C310" t="inlineStr">
        <is>
          <t xml:space="preserve">CONCLUIDO	</t>
        </is>
      </c>
      <c r="D310" t="n">
        <v>2.2085</v>
      </c>
      <c r="E310" t="n">
        <v>45.28</v>
      </c>
      <c r="F310" t="n">
        <v>42.72</v>
      </c>
      <c r="G310" t="n">
        <v>183.08</v>
      </c>
      <c r="H310" t="n">
        <v>2.74</v>
      </c>
      <c r="I310" t="n">
        <v>14</v>
      </c>
      <c r="J310" t="n">
        <v>167.99</v>
      </c>
      <c r="K310" t="n">
        <v>46.47</v>
      </c>
      <c r="L310" t="n">
        <v>26</v>
      </c>
      <c r="M310" t="n">
        <v>0</v>
      </c>
      <c r="N310" t="n">
        <v>30.52</v>
      </c>
      <c r="O310" t="n">
        <v>20952.87</v>
      </c>
      <c r="P310" t="n">
        <v>403.44</v>
      </c>
      <c r="Q310" t="n">
        <v>796.4299999999999</v>
      </c>
      <c r="R310" t="n">
        <v>127.72</v>
      </c>
      <c r="S310" t="n">
        <v>102.58</v>
      </c>
      <c r="T310" t="n">
        <v>8513.540000000001</v>
      </c>
      <c r="U310" t="n">
        <v>0.8</v>
      </c>
      <c r="V310" t="n">
        <v>0.88</v>
      </c>
      <c r="W310" t="n">
        <v>12.31</v>
      </c>
      <c r="X310" t="n">
        <v>0.51</v>
      </c>
      <c r="Y310" t="n">
        <v>1</v>
      </c>
      <c r="Z310" t="n">
        <v>10</v>
      </c>
    </row>
    <row r="311">
      <c r="A311" t="n">
        <v>0</v>
      </c>
      <c r="B311" t="n">
        <v>75</v>
      </c>
      <c r="C311" t="inlineStr">
        <is>
          <t xml:space="preserve">CONCLUIDO	</t>
        </is>
      </c>
      <c r="D311" t="n">
        <v>1.1976</v>
      </c>
      <c r="E311" t="n">
        <v>83.5</v>
      </c>
      <c r="F311" t="n">
        <v>64.18000000000001</v>
      </c>
      <c r="G311" t="n">
        <v>6.9</v>
      </c>
      <c r="H311" t="n">
        <v>0.12</v>
      </c>
      <c r="I311" t="n">
        <v>558</v>
      </c>
      <c r="J311" t="n">
        <v>150.44</v>
      </c>
      <c r="K311" t="n">
        <v>49.1</v>
      </c>
      <c r="L311" t="n">
        <v>1</v>
      </c>
      <c r="M311" t="n">
        <v>556</v>
      </c>
      <c r="N311" t="n">
        <v>25.34</v>
      </c>
      <c r="O311" t="n">
        <v>18787.76</v>
      </c>
      <c r="P311" t="n">
        <v>766.01</v>
      </c>
      <c r="Q311" t="n">
        <v>797.91</v>
      </c>
      <c r="R311" t="n">
        <v>845.74</v>
      </c>
      <c r="S311" t="n">
        <v>102.58</v>
      </c>
      <c r="T311" t="n">
        <v>364801.32</v>
      </c>
      <c r="U311" t="n">
        <v>0.12</v>
      </c>
      <c r="V311" t="n">
        <v>0.59</v>
      </c>
      <c r="W311" t="n">
        <v>13.19</v>
      </c>
      <c r="X311" t="n">
        <v>21.92</v>
      </c>
      <c r="Y311" t="n">
        <v>1</v>
      </c>
      <c r="Z311" t="n">
        <v>10</v>
      </c>
    </row>
    <row r="312">
      <c r="A312" t="n">
        <v>1</v>
      </c>
      <c r="B312" t="n">
        <v>75</v>
      </c>
      <c r="C312" t="inlineStr">
        <is>
          <t xml:space="preserve">CONCLUIDO	</t>
        </is>
      </c>
      <c r="D312" t="n">
        <v>1.683</v>
      </c>
      <c r="E312" t="n">
        <v>59.42</v>
      </c>
      <c r="F312" t="n">
        <v>50.48</v>
      </c>
      <c r="G312" t="n">
        <v>13.89</v>
      </c>
      <c r="H312" t="n">
        <v>0.23</v>
      </c>
      <c r="I312" t="n">
        <v>218</v>
      </c>
      <c r="J312" t="n">
        <v>151.83</v>
      </c>
      <c r="K312" t="n">
        <v>49.1</v>
      </c>
      <c r="L312" t="n">
        <v>2</v>
      </c>
      <c r="M312" t="n">
        <v>216</v>
      </c>
      <c r="N312" t="n">
        <v>25.73</v>
      </c>
      <c r="O312" t="n">
        <v>18959.54</v>
      </c>
      <c r="P312" t="n">
        <v>600.58</v>
      </c>
      <c r="Q312" t="n">
        <v>797.09</v>
      </c>
      <c r="R312" t="n">
        <v>386.68</v>
      </c>
      <c r="S312" t="n">
        <v>102.58</v>
      </c>
      <c r="T312" t="n">
        <v>136971.89</v>
      </c>
      <c r="U312" t="n">
        <v>0.27</v>
      </c>
      <c r="V312" t="n">
        <v>0.75</v>
      </c>
      <c r="W312" t="n">
        <v>12.63</v>
      </c>
      <c r="X312" t="n">
        <v>8.25</v>
      </c>
      <c r="Y312" t="n">
        <v>1</v>
      </c>
      <c r="Z312" t="n">
        <v>10</v>
      </c>
    </row>
    <row r="313">
      <c r="A313" t="n">
        <v>2</v>
      </c>
      <c r="B313" t="n">
        <v>75</v>
      </c>
      <c r="C313" t="inlineStr">
        <is>
          <t xml:space="preserve">CONCLUIDO	</t>
        </is>
      </c>
      <c r="D313" t="n">
        <v>1.8609</v>
      </c>
      <c r="E313" t="n">
        <v>53.74</v>
      </c>
      <c r="F313" t="n">
        <v>47.31</v>
      </c>
      <c r="G313" t="n">
        <v>20.87</v>
      </c>
      <c r="H313" t="n">
        <v>0.35</v>
      </c>
      <c r="I313" t="n">
        <v>136</v>
      </c>
      <c r="J313" t="n">
        <v>153.23</v>
      </c>
      <c r="K313" t="n">
        <v>49.1</v>
      </c>
      <c r="L313" t="n">
        <v>3</v>
      </c>
      <c r="M313" t="n">
        <v>134</v>
      </c>
      <c r="N313" t="n">
        <v>26.13</v>
      </c>
      <c r="O313" t="n">
        <v>19131.85</v>
      </c>
      <c r="P313" t="n">
        <v>560.26</v>
      </c>
      <c r="Q313" t="n">
        <v>796.76</v>
      </c>
      <c r="R313" t="n">
        <v>281.35</v>
      </c>
      <c r="S313" t="n">
        <v>102.58</v>
      </c>
      <c r="T313" t="n">
        <v>84718.06</v>
      </c>
      <c r="U313" t="n">
        <v>0.36</v>
      </c>
      <c r="V313" t="n">
        <v>0.8</v>
      </c>
      <c r="W313" t="n">
        <v>12.48</v>
      </c>
      <c r="X313" t="n">
        <v>5.08</v>
      </c>
      <c r="Y313" t="n">
        <v>1</v>
      </c>
      <c r="Z313" t="n">
        <v>10</v>
      </c>
    </row>
    <row r="314">
      <c r="A314" t="n">
        <v>3</v>
      </c>
      <c r="B314" t="n">
        <v>75</v>
      </c>
      <c r="C314" t="inlineStr">
        <is>
          <t xml:space="preserve">CONCLUIDO	</t>
        </is>
      </c>
      <c r="D314" t="n">
        <v>1.9561</v>
      </c>
      <c r="E314" t="n">
        <v>51.12</v>
      </c>
      <c r="F314" t="n">
        <v>45.85</v>
      </c>
      <c r="G314" t="n">
        <v>28.07</v>
      </c>
      <c r="H314" t="n">
        <v>0.46</v>
      </c>
      <c r="I314" t="n">
        <v>98</v>
      </c>
      <c r="J314" t="n">
        <v>154.63</v>
      </c>
      <c r="K314" t="n">
        <v>49.1</v>
      </c>
      <c r="L314" t="n">
        <v>4</v>
      </c>
      <c r="M314" t="n">
        <v>96</v>
      </c>
      <c r="N314" t="n">
        <v>26.53</v>
      </c>
      <c r="O314" t="n">
        <v>19304.72</v>
      </c>
      <c r="P314" t="n">
        <v>540.24</v>
      </c>
      <c r="Q314" t="n">
        <v>796.5</v>
      </c>
      <c r="R314" t="n">
        <v>232.66</v>
      </c>
      <c r="S314" t="n">
        <v>102.58</v>
      </c>
      <c r="T314" t="n">
        <v>60563.45</v>
      </c>
      <c r="U314" t="n">
        <v>0.44</v>
      </c>
      <c r="V314" t="n">
        <v>0.82</v>
      </c>
      <c r="W314" t="n">
        <v>12.43</v>
      </c>
      <c r="X314" t="n">
        <v>3.63</v>
      </c>
      <c r="Y314" t="n">
        <v>1</v>
      </c>
      <c r="Z314" t="n">
        <v>10</v>
      </c>
    </row>
    <row r="315">
      <c r="A315" t="n">
        <v>4</v>
      </c>
      <c r="B315" t="n">
        <v>75</v>
      </c>
      <c r="C315" t="inlineStr">
        <is>
          <t xml:space="preserve">CONCLUIDO	</t>
        </is>
      </c>
      <c r="D315" t="n">
        <v>2.0128</v>
      </c>
      <c r="E315" t="n">
        <v>49.68</v>
      </c>
      <c r="F315" t="n">
        <v>45.05</v>
      </c>
      <c r="G315" t="n">
        <v>35.11</v>
      </c>
      <c r="H315" t="n">
        <v>0.57</v>
      </c>
      <c r="I315" t="n">
        <v>77</v>
      </c>
      <c r="J315" t="n">
        <v>156.03</v>
      </c>
      <c r="K315" t="n">
        <v>49.1</v>
      </c>
      <c r="L315" t="n">
        <v>5</v>
      </c>
      <c r="M315" t="n">
        <v>75</v>
      </c>
      <c r="N315" t="n">
        <v>26.94</v>
      </c>
      <c r="O315" t="n">
        <v>19478.15</v>
      </c>
      <c r="P315" t="n">
        <v>528.11</v>
      </c>
      <c r="Q315" t="n">
        <v>796.58</v>
      </c>
      <c r="R315" t="n">
        <v>205.96</v>
      </c>
      <c r="S315" t="n">
        <v>102.58</v>
      </c>
      <c r="T315" t="n">
        <v>47317.59</v>
      </c>
      <c r="U315" t="n">
        <v>0.5</v>
      </c>
      <c r="V315" t="n">
        <v>0.84</v>
      </c>
      <c r="W315" t="n">
        <v>12.4</v>
      </c>
      <c r="X315" t="n">
        <v>2.83</v>
      </c>
      <c r="Y315" t="n">
        <v>1</v>
      </c>
      <c r="Z315" t="n">
        <v>10</v>
      </c>
    </row>
    <row r="316">
      <c r="A316" t="n">
        <v>5</v>
      </c>
      <c r="B316" t="n">
        <v>75</v>
      </c>
      <c r="C316" t="inlineStr">
        <is>
          <t xml:space="preserve">CONCLUIDO	</t>
        </is>
      </c>
      <c r="D316" t="n">
        <v>2.0477</v>
      </c>
      <c r="E316" t="n">
        <v>48.83</v>
      </c>
      <c r="F316" t="n">
        <v>44.6</v>
      </c>
      <c r="G316" t="n">
        <v>41.81</v>
      </c>
      <c r="H316" t="n">
        <v>0.67</v>
      </c>
      <c r="I316" t="n">
        <v>64</v>
      </c>
      <c r="J316" t="n">
        <v>157.44</v>
      </c>
      <c r="K316" t="n">
        <v>49.1</v>
      </c>
      <c r="L316" t="n">
        <v>6</v>
      </c>
      <c r="M316" t="n">
        <v>62</v>
      </c>
      <c r="N316" t="n">
        <v>27.35</v>
      </c>
      <c r="O316" t="n">
        <v>19652.13</v>
      </c>
      <c r="P316" t="n">
        <v>520.55</v>
      </c>
      <c r="Q316" t="n">
        <v>796.59</v>
      </c>
      <c r="R316" t="n">
        <v>191.11</v>
      </c>
      <c r="S316" t="n">
        <v>102.58</v>
      </c>
      <c r="T316" t="n">
        <v>39955.12</v>
      </c>
      <c r="U316" t="n">
        <v>0.54</v>
      </c>
      <c r="V316" t="n">
        <v>0.84</v>
      </c>
      <c r="W316" t="n">
        <v>12.37</v>
      </c>
      <c r="X316" t="n">
        <v>2.38</v>
      </c>
      <c r="Y316" t="n">
        <v>1</v>
      </c>
      <c r="Z316" t="n">
        <v>10</v>
      </c>
    </row>
    <row r="317">
      <c r="A317" t="n">
        <v>6</v>
      </c>
      <c r="B317" t="n">
        <v>75</v>
      </c>
      <c r="C317" t="inlineStr">
        <is>
          <t xml:space="preserve">CONCLUIDO	</t>
        </is>
      </c>
      <c r="D317" t="n">
        <v>2.0783</v>
      </c>
      <c r="E317" t="n">
        <v>48.12</v>
      </c>
      <c r="F317" t="n">
        <v>44.19</v>
      </c>
      <c r="G317" t="n">
        <v>49.1</v>
      </c>
      <c r="H317" t="n">
        <v>0.78</v>
      </c>
      <c r="I317" t="n">
        <v>54</v>
      </c>
      <c r="J317" t="n">
        <v>158.86</v>
      </c>
      <c r="K317" t="n">
        <v>49.1</v>
      </c>
      <c r="L317" t="n">
        <v>7</v>
      </c>
      <c r="M317" t="n">
        <v>52</v>
      </c>
      <c r="N317" t="n">
        <v>27.77</v>
      </c>
      <c r="O317" t="n">
        <v>19826.68</v>
      </c>
      <c r="P317" t="n">
        <v>512.28</v>
      </c>
      <c r="Q317" t="n">
        <v>796.48</v>
      </c>
      <c r="R317" t="n">
        <v>176.91</v>
      </c>
      <c r="S317" t="n">
        <v>102.58</v>
      </c>
      <c r="T317" t="n">
        <v>32906</v>
      </c>
      <c r="U317" t="n">
        <v>0.58</v>
      </c>
      <c r="V317" t="n">
        <v>0.85</v>
      </c>
      <c r="W317" t="n">
        <v>12.37</v>
      </c>
      <c r="X317" t="n">
        <v>1.97</v>
      </c>
      <c r="Y317" t="n">
        <v>1</v>
      </c>
      <c r="Z317" t="n">
        <v>10</v>
      </c>
    </row>
    <row r="318">
      <c r="A318" t="n">
        <v>7</v>
      </c>
      <c r="B318" t="n">
        <v>75</v>
      </c>
      <c r="C318" t="inlineStr">
        <is>
          <t xml:space="preserve">CONCLUIDO	</t>
        </is>
      </c>
      <c r="D318" t="n">
        <v>2.0974</v>
      </c>
      <c r="E318" t="n">
        <v>47.68</v>
      </c>
      <c r="F318" t="n">
        <v>43.96</v>
      </c>
      <c r="G318" t="n">
        <v>56.13</v>
      </c>
      <c r="H318" t="n">
        <v>0.88</v>
      </c>
      <c r="I318" t="n">
        <v>47</v>
      </c>
      <c r="J318" t="n">
        <v>160.28</v>
      </c>
      <c r="K318" t="n">
        <v>49.1</v>
      </c>
      <c r="L318" t="n">
        <v>8</v>
      </c>
      <c r="M318" t="n">
        <v>45</v>
      </c>
      <c r="N318" t="n">
        <v>28.19</v>
      </c>
      <c r="O318" t="n">
        <v>20001.93</v>
      </c>
      <c r="P318" t="n">
        <v>506.99</v>
      </c>
      <c r="Q318" t="n">
        <v>796.4299999999999</v>
      </c>
      <c r="R318" t="n">
        <v>169.6</v>
      </c>
      <c r="S318" t="n">
        <v>102.58</v>
      </c>
      <c r="T318" t="n">
        <v>29285.8</v>
      </c>
      <c r="U318" t="n">
        <v>0.6</v>
      </c>
      <c r="V318" t="n">
        <v>0.86</v>
      </c>
      <c r="W318" t="n">
        <v>12.35</v>
      </c>
      <c r="X318" t="n">
        <v>1.75</v>
      </c>
      <c r="Y318" t="n">
        <v>1</v>
      </c>
      <c r="Z318" t="n">
        <v>10</v>
      </c>
    </row>
    <row r="319">
      <c r="A319" t="n">
        <v>8</v>
      </c>
      <c r="B319" t="n">
        <v>75</v>
      </c>
      <c r="C319" t="inlineStr">
        <is>
          <t xml:space="preserve">CONCLUIDO	</t>
        </is>
      </c>
      <c r="D319" t="n">
        <v>2.1159</v>
      </c>
      <c r="E319" t="n">
        <v>47.26</v>
      </c>
      <c r="F319" t="n">
        <v>43.73</v>
      </c>
      <c r="G319" t="n">
        <v>64</v>
      </c>
      <c r="H319" t="n">
        <v>0.99</v>
      </c>
      <c r="I319" t="n">
        <v>41</v>
      </c>
      <c r="J319" t="n">
        <v>161.71</v>
      </c>
      <c r="K319" t="n">
        <v>49.1</v>
      </c>
      <c r="L319" t="n">
        <v>9</v>
      </c>
      <c r="M319" t="n">
        <v>39</v>
      </c>
      <c r="N319" t="n">
        <v>28.61</v>
      </c>
      <c r="O319" t="n">
        <v>20177.64</v>
      </c>
      <c r="P319" t="n">
        <v>501.48</v>
      </c>
      <c r="Q319" t="n">
        <v>796.4400000000001</v>
      </c>
      <c r="R319" t="n">
        <v>162.26</v>
      </c>
      <c r="S319" t="n">
        <v>102.58</v>
      </c>
      <c r="T319" t="n">
        <v>25645.46</v>
      </c>
      <c r="U319" t="n">
        <v>0.63</v>
      </c>
      <c r="V319" t="n">
        <v>0.86</v>
      </c>
      <c r="W319" t="n">
        <v>12.33</v>
      </c>
      <c r="X319" t="n">
        <v>1.52</v>
      </c>
      <c r="Y319" t="n">
        <v>1</v>
      </c>
      <c r="Z319" t="n">
        <v>10</v>
      </c>
    </row>
    <row r="320">
      <c r="A320" t="n">
        <v>9</v>
      </c>
      <c r="B320" t="n">
        <v>75</v>
      </c>
      <c r="C320" t="inlineStr">
        <is>
          <t xml:space="preserve">CONCLUIDO	</t>
        </is>
      </c>
      <c r="D320" t="n">
        <v>2.1293</v>
      </c>
      <c r="E320" t="n">
        <v>46.96</v>
      </c>
      <c r="F320" t="n">
        <v>43.56</v>
      </c>
      <c r="G320" t="n">
        <v>70.63</v>
      </c>
      <c r="H320" t="n">
        <v>1.09</v>
      </c>
      <c r="I320" t="n">
        <v>37</v>
      </c>
      <c r="J320" t="n">
        <v>163.13</v>
      </c>
      <c r="K320" t="n">
        <v>49.1</v>
      </c>
      <c r="L320" t="n">
        <v>10</v>
      </c>
      <c r="M320" t="n">
        <v>35</v>
      </c>
      <c r="N320" t="n">
        <v>29.04</v>
      </c>
      <c r="O320" t="n">
        <v>20353.94</v>
      </c>
      <c r="P320" t="n">
        <v>496.9</v>
      </c>
      <c r="Q320" t="n">
        <v>796.4400000000001</v>
      </c>
      <c r="R320" t="n">
        <v>156.08</v>
      </c>
      <c r="S320" t="n">
        <v>102.58</v>
      </c>
      <c r="T320" t="n">
        <v>22577.85</v>
      </c>
      <c r="U320" t="n">
        <v>0.66</v>
      </c>
      <c r="V320" t="n">
        <v>0.86</v>
      </c>
      <c r="W320" t="n">
        <v>12.33</v>
      </c>
      <c r="X320" t="n">
        <v>1.34</v>
      </c>
      <c r="Y320" t="n">
        <v>1</v>
      </c>
      <c r="Z320" t="n">
        <v>10</v>
      </c>
    </row>
    <row r="321">
      <c r="A321" t="n">
        <v>10</v>
      </c>
      <c r="B321" t="n">
        <v>75</v>
      </c>
      <c r="C321" t="inlineStr">
        <is>
          <t xml:space="preserve">CONCLUIDO	</t>
        </is>
      </c>
      <c r="D321" t="n">
        <v>2.1419</v>
      </c>
      <c r="E321" t="n">
        <v>46.69</v>
      </c>
      <c r="F321" t="n">
        <v>43.4</v>
      </c>
      <c r="G321" t="n">
        <v>78.91</v>
      </c>
      <c r="H321" t="n">
        <v>1.18</v>
      </c>
      <c r="I321" t="n">
        <v>33</v>
      </c>
      <c r="J321" t="n">
        <v>164.57</v>
      </c>
      <c r="K321" t="n">
        <v>49.1</v>
      </c>
      <c r="L321" t="n">
        <v>11</v>
      </c>
      <c r="M321" t="n">
        <v>31</v>
      </c>
      <c r="N321" t="n">
        <v>29.47</v>
      </c>
      <c r="O321" t="n">
        <v>20530.82</v>
      </c>
      <c r="P321" t="n">
        <v>491.27</v>
      </c>
      <c r="Q321" t="n">
        <v>796.51</v>
      </c>
      <c r="R321" t="n">
        <v>150.92</v>
      </c>
      <c r="S321" t="n">
        <v>102.58</v>
      </c>
      <c r="T321" t="n">
        <v>20017.21</v>
      </c>
      <c r="U321" t="n">
        <v>0.68</v>
      </c>
      <c r="V321" t="n">
        <v>0.87</v>
      </c>
      <c r="W321" t="n">
        <v>12.33</v>
      </c>
      <c r="X321" t="n">
        <v>1.19</v>
      </c>
      <c r="Y321" t="n">
        <v>1</v>
      </c>
      <c r="Z321" t="n">
        <v>10</v>
      </c>
    </row>
    <row r="322">
      <c r="A322" t="n">
        <v>11</v>
      </c>
      <c r="B322" t="n">
        <v>75</v>
      </c>
      <c r="C322" t="inlineStr">
        <is>
          <t xml:space="preserve">CONCLUIDO	</t>
        </is>
      </c>
      <c r="D322" t="n">
        <v>2.1485</v>
      </c>
      <c r="E322" t="n">
        <v>46.54</v>
      </c>
      <c r="F322" t="n">
        <v>43.32</v>
      </c>
      <c r="G322" t="n">
        <v>83.84999999999999</v>
      </c>
      <c r="H322" t="n">
        <v>1.28</v>
      </c>
      <c r="I322" t="n">
        <v>31</v>
      </c>
      <c r="J322" t="n">
        <v>166.01</v>
      </c>
      <c r="K322" t="n">
        <v>49.1</v>
      </c>
      <c r="L322" t="n">
        <v>12</v>
      </c>
      <c r="M322" t="n">
        <v>29</v>
      </c>
      <c r="N322" t="n">
        <v>29.91</v>
      </c>
      <c r="O322" t="n">
        <v>20708.3</v>
      </c>
      <c r="P322" t="n">
        <v>488.18</v>
      </c>
      <c r="Q322" t="n">
        <v>796.4</v>
      </c>
      <c r="R322" t="n">
        <v>148.4</v>
      </c>
      <c r="S322" t="n">
        <v>102.58</v>
      </c>
      <c r="T322" t="n">
        <v>18765.13</v>
      </c>
      <c r="U322" t="n">
        <v>0.6899999999999999</v>
      </c>
      <c r="V322" t="n">
        <v>0.87</v>
      </c>
      <c r="W322" t="n">
        <v>12.32</v>
      </c>
      <c r="X322" t="n">
        <v>1.11</v>
      </c>
      <c r="Y322" t="n">
        <v>1</v>
      </c>
      <c r="Z322" t="n">
        <v>10</v>
      </c>
    </row>
    <row r="323">
      <c r="A323" t="n">
        <v>12</v>
      </c>
      <c r="B323" t="n">
        <v>75</v>
      </c>
      <c r="C323" t="inlineStr">
        <is>
          <t xml:space="preserve">CONCLUIDO	</t>
        </is>
      </c>
      <c r="D323" t="n">
        <v>2.1578</v>
      </c>
      <c r="E323" t="n">
        <v>46.34</v>
      </c>
      <c r="F323" t="n">
        <v>43.21</v>
      </c>
      <c r="G323" t="n">
        <v>92.59</v>
      </c>
      <c r="H323" t="n">
        <v>1.38</v>
      </c>
      <c r="I323" t="n">
        <v>28</v>
      </c>
      <c r="J323" t="n">
        <v>167.45</v>
      </c>
      <c r="K323" t="n">
        <v>49.1</v>
      </c>
      <c r="L323" t="n">
        <v>13</v>
      </c>
      <c r="M323" t="n">
        <v>26</v>
      </c>
      <c r="N323" t="n">
        <v>30.36</v>
      </c>
      <c r="O323" t="n">
        <v>20886.38</v>
      </c>
      <c r="P323" t="n">
        <v>484.36</v>
      </c>
      <c r="Q323" t="n">
        <v>796.35</v>
      </c>
      <c r="R323" t="n">
        <v>144.82</v>
      </c>
      <c r="S323" t="n">
        <v>102.58</v>
      </c>
      <c r="T323" t="n">
        <v>16990.55</v>
      </c>
      <c r="U323" t="n">
        <v>0.71</v>
      </c>
      <c r="V323" t="n">
        <v>0.87</v>
      </c>
      <c r="W323" t="n">
        <v>12.31</v>
      </c>
      <c r="X323" t="n">
        <v>1</v>
      </c>
      <c r="Y323" t="n">
        <v>1</v>
      </c>
      <c r="Z323" t="n">
        <v>10</v>
      </c>
    </row>
    <row r="324">
      <c r="A324" t="n">
        <v>13</v>
      </c>
      <c r="B324" t="n">
        <v>75</v>
      </c>
      <c r="C324" t="inlineStr">
        <is>
          <t xml:space="preserve">CONCLUIDO	</t>
        </is>
      </c>
      <c r="D324" t="n">
        <v>2.1638</v>
      </c>
      <c r="E324" t="n">
        <v>46.22</v>
      </c>
      <c r="F324" t="n">
        <v>43.14</v>
      </c>
      <c r="G324" t="n">
        <v>99.56</v>
      </c>
      <c r="H324" t="n">
        <v>1.47</v>
      </c>
      <c r="I324" t="n">
        <v>26</v>
      </c>
      <c r="J324" t="n">
        <v>168.9</v>
      </c>
      <c r="K324" t="n">
        <v>49.1</v>
      </c>
      <c r="L324" t="n">
        <v>14</v>
      </c>
      <c r="M324" t="n">
        <v>24</v>
      </c>
      <c r="N324" t="n">
        <v>30.81</v>
      </c>
      <c r="O324" t="n">
        <v>21065.06</v>
      </c>
      <c r="P324" t="n">
        <v>480.71</v>
      </c>
      <c r="Q324" t="n">
        <v>796.38</v>
      </c>
      <c r="R324" t="n">
        <v>142.32</v>
      </c>
      <c r="S324" t="n">
        <v>102.58</v>
      </c>
      <c r="T324" t="n">
        <v>15753.02</v>
      </c>
      <c r="U324" t="n">
        <v>0.72</v>
      </c>
      <c r="V324" t="n">
        <v>0.87</v>
      </c>
      <c r="W324" t="n">
        <v>12.31</v>
      </c>
      <c r="X324" t="n">
        <v>0.93</v>
      </c>
      <c r="Y324" t="n">
        <v>1</v>
      </c>
      <c r="Z324" t="n">
        <v>10</v>
      </c>
    </row>
    <row r="325">
      <c r="A325" t="n">
        <v>14</v>
      </c>
      <c r="B325" t="n">
        <v>75</v>
      </c>
      <c r="C325" t="inlineStr">
        <is>
          <t xml:space="preserve">CONCLUIDO	</t>
        </is>
      </c>
      <c r="D325" t="n">
        <v>2.1699</v>
      </c>
      <c r="E325" t="n">
        <v>46.08</v>
      </c>
      <c r="F325" t="n">
        <v>43.07</v>
      </c>
      <c r="G325" t="n">
        <v>107.69</v>
      </c>
      <c r="H325" t="n">
        <v>1.56</v>
      </c>
      <c r="I325" t="n">
        <v>24</v>
      </c>
      <c r="J325" t="n">
        <v>170.35</v>
      </c>
      <c r="K325" t="n">
        <v>49.1</v>
      </c>
      <c r="L325" t="n">
        <v>15</v>
      </c>
      <c r="M325" t="n">
        <v>22</v>
      </c>
      <c r="N325" t="n">
        <v>31.26</v>
      </c>
      <c r="O325" t="n">
        <v>21244.37</v>
      </c>
      <c r="P325" t="n">
        <v>476.92</v>
      </c>
      <c r="Q325" t="n">
        <v>796.42</v>
      </c>
      <c r="R325" t="n">
        <v>140.1</v>
      </c>
      <c r="S325" t="n">
        <v>102.58</v>
      </c>
      <c r="T325" t="n">
        <v>14650</v>
      </c>
      <c r="U325" t="n">
        <v>0.73</v>
      </c>
      <c r="V325" t="n">
        <v>0.87</v>
      </c>
      <c r="W325" t="n">
        <v>12.31</v>
      </c>
      <c r="X325" t="n">
        <v>0.86</v>
      </c>
      <c r="Y325" t="n">
        <v>1</v>
      </c>
      <c r="Z325" t="n">
        <v>10</v>
      </c>
    </row>
    <row r="326">
      <c r="A326" t="n">
        <v>15</v>
      </c>
      <c r="B326" t="n">
        <v>75</v>
      </c>
      <c r="C326" t="inlineStr">
        <is>
          <t xml:space="preserve">CONCLUIDO	</t>
        </is>
      </c>
      <c r="D326" t="n">
        <v>2.1734</v>
      </c>
      <c r="E326" t="n">
        <v>46.01</v>
      </c>
      <c r="F326" t="n">
        <v>43.03</v>
      </c>
      <c r="G326" t="n">
        <v>112.26</v>
      </c>
      <c r="H326" t="n">
        <v>1.65</v>
      </c>
      <c r="I326" t="n">
        <v>23</v>
      </c>
      <c r="J326" t="n">
        <v>171.81</v>
      </c>
      <c r="K326" t="n">
        <v>49.1</v>
      </c>
      <c r="L326" t="n">
        <v>16</v>
      </c>
      <c r="M326" t="n">
        <v>21</v>
      </c>
      <c r="N326" t="n">
        <v>31.72</v>
      </c>
      <c r="O326" t="n">
        <v>21424.29</v>
      </c>
      <c r="P326" t="n">
        <v>474.13</v>
      </c>
      <c r="Q326" t="n">
        <v>796.39</v>
      </c>
      <c r="R326" t="n">
        <v>138.72</v>
      </c>
      <c r="S326" t="n">
        <v>102.58</v>
      </c>
      <c r="T326" t="n">
        <v>13965.3</v>
      </c>
      <c r="U326" t="n">
        <v>0.74</v>
      </c>
      <c r="V326" t="n">
        <v>0.87</v>
      </c>
      <c r="W326" t="n">
        <v>12.3</v>
      </c>
      <c r="X326" t="n">
        <v>0.82</v>
      </c>
      <c r="Y326" t="n">
        <v>1</v>
      </c>
      <c r="Z326" t="n">
        <v>10</v>
      </c>
    </row>
    <row r="327">
      <c r="A327" t="n">
        <v>16</v>
      </c>
      <c r="B327" t="n">
        <v>75</v>
      </c>
      <c r="C327" t="inlineStr">
        <is>
          <t xml:space="preserve">CONCLUIDO	</t>
        </is>
      </c>
      <c r="D327" t="n">
        <v>2.1796</v>
      </c>
      <c r="E327" t="n">
        <v>45.88</v>
      </c>
      <c r="F327" t="n">
        <v>42.96</v>
      </c>
      <c r="G327" t="n">
        <v>122.75</v>
      </c>
      <c r="H327" t="n">
        <v>1.74</v>
      </c>
      <c r="I327" t="n">
        <v>21</v>
      </c>
      <c r="J327" t="n">
        <v>173.28</v>
      </c>
      <c r="K327" t="n">
        <v>49.1</v>
      </c>
      <c r="L327" t="n">
        <v>17</v>
      </c>
      <c r="M327" t="n">
        <v>19</v>
      </c>
      <c r="N327" t="n">
        <v>32.18</v>
      </c>
      <c r="O327" t="n">
        <v>21604.83</v>
      </c>
      <c r="P327" t="n">
        <v>470.38</v>
      </c>
      <c r="Q327" t="n">
        <v>796.38</v>
      </c>
      <c r="R327" t="n">
        <v>136.32</v>
      </c>
      <c r="S327" t="n">
        <v>102.58</v>
      </c>
      <c r="T327" t="n">
        <v>12778.25</v>
      </c>
      <c r="U327" t="n">
        <v>0.75</v>
      </c>
      <c r="V327" t="n">
        <v>0.88</v>
      </c>
      <c r="W327" t="n">
        <v>12.31</v>
      </c>
      <c r="X327" t="n">
        <v>0.75</v>
      </c>
      <c r="Y327" t="n">
        <v>1</v>
      </c>
      <c r="Z327" t="n">
        <v>10</v>
      </c>
    </row>
    <row r="328">
      <c r="A328" t="n">
        <v>17</v>
      </c>
      <c r="B328" t="n">
        <v>75</v>
      </c>
      <c r="C328" t="inlineStr">
        <is>
          <t xml:space="preserve">CONCLUIDO	</t>
        </is>
      </c>
      <c r="D328" t="n">
        <v>2.1828</v>
      </c>
      <c r="E328" t="n">
        <v>45.81</v>
      </c>
      <c r="F328" t="n">
        <v>42.93</v>
      </c>
      <c r="G328" t="n">
        <v>128.78</v>
      </c>
      <c r="H328" t="n">
        <v>1.83</v>
      </c>
      <c r="I328" t="n">
        <v>20</v>
      </c>
      <c r="J328" t="n">
        <v>174.75</v>
      </c>
      <c r="K328" t="n">
        <v>49.1</v>
      </c>
      <c r="L328" t="n">
        <v>18</v>
      </c>
      <c r="M328" t="n">
        <v>18</v>
      </c>
      <c r="N328" t="n">
        <v>32.65</v>
      </c>
      <c r="O328" t="n">
        <v>21786.02</v>
      </c>
      <c r="P328" t="n">
        <v>466.9</v>
      </c>
      <c r="Q328" t="n">
        <v>796.34</v>
      </c>
      <c r="R328" t="n">
        <v>135.22</v>
      </c>
      <c r="S328" t="n">
        <v>102.58</v>
      </c>
      <c r="T328" t="n">
        <v>12232.13</v>
      </c>
      <c r="U328" t="n">
        <v>0.76</v>
      </c>
      <c r="V328" t="n">
        <v>0.88</v>
      </c>
      <c r="W328" t="n">
        <v>12.3</v>
      </c>
      <c r="X328" t="n">
        <v>0.71</v>
      </c>
      <c r="Y328" t="n">
        <v>1</v>
      </c>
      <c r="Z328" t="n">
        <v>10</v>
      </c>
    </row>
    <row r="329">
      <c r="A329" t="n">
        <v>18</v>
      </c>
      <c r="B329" t="n">
        <v>75</v>
      </c>
      <c r="C329" t="inlineStr">
        <is>
          <t xml:space="preserve">CONCLUIDO	</t>
        </is>
      </c>
      <c r="D329" t="n">
        <v>2.1862</v>
      </c>
      <c r="E329" t="n">
        <v>45.74</v>
      </c>
      <c r="F329" t="n">
        <v>42.89</v>
      </c>
      <c r="G329" t="n">
        <v>135.43</v>
      </c>
      <c r="H329" t="n">
        <v>1.91</v>
      </c>
      <c r="I329" t="n">
        <v>19</v>
      </c>
      <c r="J329" t="n">
        <v>176.22</v>
      </c>
      <c r="K329" t="n">
        <v>49.1</v>
      </c>
      <c r="L329" t="n">
        <v>19</v>
      </c>
      <c r="M329" t="n">
        <v>17</v>
      </c>
      <c r="N329" t="n">
        <v>33.13</v>
      </c>
      <c r="O329" t="n">
        <v>21967.84</v>
      </c>
      <c r="P329" t="n">
        <v>463.23</v>
      </c>
      <c r="Q329" t="n">
        <v>796.47</v>
      </c>
      <c r="R329" t="n">
        <v>133.86</v>
      </c>
      <c r="S329" t="n">
        <v>102.58</v>
      </c>
      <c r="T329" t="n">
        <v>11556.3</v>
      </c>
      <c r="U329" t="n">
        <v>0.77</v>
      </c>
      <c r="V329" t="n">
        <v>0.88</v>
      </c>
      <c r="W329" t="n">
        <v>12.3</v>
      </c>
      <c r="X329" t="n">
        <v>0.67</v>
      </c>
      <c r="Y329" t="n">
        <v>1</v>
      </c>
      <c r="Z329" t="n">
        <v>10</v>
      </c>
    </row>
    <row r="330">
      <c r="A330" t="n">
        <v>19</v>
      </c>
      <c r="B330" t="n">
        <v>75</v>
      </c>
      <c r="C330" t="inlineStr">
        <is>
          <t xml:space="preserve">CONCLUIDO	</t>
        </is>
      </c>
      <c r="D330" t="n">
        <v>2.1892</v>
      </c>
      <c r="E330" t="n">
        <v>45.68</v>
      </c>
      <c r="F330" t="n">
        <v>42.85</v>
      </c>
      <c r="G330" t="n">
        <v>142.84</v>
      </c>
      <c r="H330" t="n">
        <v>2</v>
      </c>
      <c r="I330" t="n">
        <v>18</v>
      </c>
      <c r="J330" t="n">
        <v>177.7</v>
      </c>
      <c r="K330" t="n">
        <v>49.1</v>
      </c>
      <c r="L330" t="n">
        <v>20</v>
      </c>
      <c r="M330" t="n">
        <v>16</v>
      </c>
      <c r="N330" t="n">
        <v>33.61</v>
      </c>
      <c r="O330" t="n">
        <v>22150.3</v>
      </c>
      <c r="P330" t="n">
        <v>461.17</v>
      </c>
      <c r="Q330" t="n">
        <v>796.34</v>
      </c>
      <c r="R330" t="n">
        <v>132.71</v>
      </c>
      <c r="S330" t="n">
        <v>102.58</v>
      </c>
      <c r="T330" t="n">
        <v>10986.74</v>
      </c>
      <c r="U330" t="n">
        <v>0.77</v>
      </c>
      <c r="V330" t="n">
        <v>0.88</v>
      </c>
      <c r="W330" t="n">
        <v>12.3</v>
      </c>
      <c r="X330" t="n">
        <v>0.64</v>
      </c>
      <c r="Y330" t="n">
        <v>1</v>
      </c>
      <c r="Z330" t="n">
        <v>10</v>
      </c>
    </row>
    <row r="331">
      <c r="A331" t="n">
        <v>20</v>
      </c>
      <c r="B331" t="n">
        <v>75</v>
      </c>
      <c r="C331" t="inlineStr">
        <is>
          <t xml:space="preserve">CONCLUIDO	</t>
        </is>
      </c>
      <c r="D331" t="n">
        <v>2.1928</v>
      </c>
      <c r="E331" t="n">
        <v>45.6</v>
      </c>
      <c r="F331" t="n">
        <v>42.81</v>
      </c>
      <c r="G331" t="n">
        <v>151.08</v>
      </c>
      <c r="H331" t="n">
        <v>2.08</v>
      </c>
      <c r="I331" t="n">
        <v>17</v>
      </c>
      <c r="J331" t="n">
        <v>179.18</v>
      </c>
      <c r="K331" t="n">
        <v>49.1</v>
      </c>
      <c r="L331" t="n">
        <v>21</v>
      </c>
      <c r="M331" t="n">
        <v>15</v>
      </c>
      <c r="N331" t="n">
        <v>34.09</v>
      </c>
      <c r="O331" t="n">
        <v>22333.43</v>
      </c>
      <c r="P331" t="n">
        <v>457.07</v>
      </c>
      <c r="Q331" t="n">
        <v>796.37</v>
      </c>
      <c r="R331" t="n">
        <v>131.32</v>
      </c>
      <c r="S331" t="n">
        <v>102.58</v>
      </c>
      <c r="T331" t="n">
        <v>10297.14</v>
      </c>
      <c r="U331" t="n">
        <v>0.78</v>
      </c>
      <c r="V331" t="n">
        <v>0.88</v>
      </c>
      <c r="W331" t="n">
        <v>12.3</v>
      </c>
      <c r="X331" t="n">
        <v>0.59</v>
      </c>
      <c r="Y331" t="n">
        <v>1</v>
      </c>
      <c r="Z331" t="n">
        <v>10</v>
      </c>
    </row>
    <row r="332">
      <c r="A332" t="n">
        <v>21</v>
      </c>
      <c r="B332" t="n">
        <v>75</v>
      </c>
      <c r="C332" t="inlineStr">
        <is>
          <t xml:space="preserve">CONCLUIDO	</t>
        </is>
      </c>
      <c r="D332" t="n">
        <v>2.1961</v>
      </c>
      <c r="E332" t="n">
        <v>45.54</v>
      </c>
      <c r="F332" t="n">
        <v>42.77</v>
      </c>
      <c r="G332" t="n">
        <v>160.39</v>
      </c>
      <c r="H332" t="n">
        <v>2.16</v>
      </c>
      <c r="I332" t="n">
        <v>16</v>
      </c>
      <c r="J332" t="n">
        <v>180.67</v>
      </c>
      <c r="K332" t="n">
        <v>49.1</v>
      </c>
      <c r="L332" t="n">
        <v>22</v>
      </c>
      <c r="M332" t="n">
        <v>14</v>
      </c>
      <c r="N332" t="n">
        <v>34.58</v>
      </c>
      <c r="O332" t="n">
        <v>22517.21</v>
      </c>
      <c r="P332" t="n">
        <v>453.1</v>
      </c>
      <c r="Q332" t="n">
        <v>796.4299999999999</v>
      </c>
      <c r="R332" t="n">
        <v>130.05</v>
      </c>
      <c r="S332" t="n">
        <v>102.58</v>
      </c>
      <c r="T332" t="n">
        <v>9666.09</v>
      </c>
      <c r="U332" t="n">
        <v>0.79</v>
      </c>
      <c r="V332" t="n">
        <v>0.88</v>
      </c>
      <c r="W332" t="n">
        <v>12.3</v>
      </c>
      <c r="X332" t="n">
        <v>0.5600000000000001</v>
      </c>
      <c r="Y332" t="n">
        <v>1</v>
      </c>
      <c r="Z332" t="n">
        <v>10</v>
      </c>
    </row>
    <row r="333">
      <c r="A333" t="n">
        <v>22</v>
      </c>
      <c r="B333" t="n">
        <v>75</v>
      </c>
      <c r="C333" t="inlineStr">
        <is>
          <t xml:space="preserve">CONCLUIDO	</t>
        </is>
      </c>
      <c r="D333" t="n">
        <v>2.1994</v>
      </c>
      <c r="E333" t="n">
        <v>45.47</v>
      </c>
      <c r="F333" t="n">
        <v>42.73</v>
      </c>
      <c r="G333" t="n">
        <v>170.93</v>
      </c>
      <c r="H333" t="n">
        <v>2.24</v>
      </c>
      <c r="I333" t="n">
        <v>15</v>
      </c>
      <c r="J333" t="n">
        <v>182.17</v>
      </c>
      <c r="K333" t="n">
        <v>49.1</v>
      </c>
      <c r="L333" t="n">
        <v>23</v>
      </c>
      <c r="M333" t="n">
        <v>13</v>
      </c>
      <c r="N333" t="n">
        <v>35.08</v>
      </c>
      <c r="O333" t="n">
        <v>22701.78</v>
      </c>
      <c r="P333" t="n">
        <v>448.99</v>
      </c>
      <c r="Q333" t="n">
        <v>796.38</v>
      </c>
      <c r="R333" t="n">
        <v>128.64</v>
      </c>
      <c r="S333" t="n">
        <v>102.58</v>
      </c>
      <c r="T333" t="n">
        <v>8965.049999999999</v>
      </c>
      <c r="U333" t="n">
        <v>0.8</v>
      </c>
      <c r="V333" t="n">
        <v>0.88</v>
      </c>
      <c r="W333" t="n">
        <v>12.3</v>
      </c>
      <c r="X333" t="n">
        <v>0.52</v>
      </c>
      <c r="Y333" t="n">
        <v>1</v>
      </c>
      <c r="Z333" t="n">
        <v>10</v>
      </c>
    </row>
    <row r="334">
      <c r="A334" t="n">
        <v>23</v>
      </c>
      <c r="B334" t="n">
        <v>75</v>
      </c>
      <c r="C334" t="inlineStr">
        <is>
          <t xml:space="preserve">CONCLUIDO	</t>
        </is>
      </c>
      <c r="D334" t="n">
        <v>2.1991</v>
      </c>
      <c r="E334" t="n">
        <v>45.47</v>
      </c>
      <c r="F334" t="n">
        <v>42.74</v>
      </c>
      <c r="G334" t="n">
        <v>170.95</v>
      </c>
      <c r="H334" t="n">
        <v>2.32</v>
      </c>
      <c r="I334" t="n">
        <v>15</v>
      </c>
      <c r="J334" t="n">
        <v>183.67</v>
      </c>
      <c r="K334" t="n">
        <v>49.1</v>
      </c>
      <c r="L334" t="n">
        <v>24</v>
      </c>
      <c r="M334" t="n">
        <v>13</v>
      </c>
      <c r="N334" t="n">
        <v>35.58</v>
      </c>
      <c r="O334" t="n">
        <v>22886.92</v>
      </c>
      <c r="P334" t="n">
        <v>446.03</v>
      </c>
      <c r="Q334" t="n">
        <v>796.33</v>
      </c>
      <c r="R334" t="n">
        <v>129.02</v>
      </c>
      <c r="S334" t="n">
        <v>102.58</v>
      </c>
      <c r="T334" t="n">
        <v>9156.639999999999</v>
      </c>
      <c r="U334" t="n">
        <v>0.8</v>
      </c>
      <c r="V334" t="n">
        <v>0.88</v>
      </c>
      <c r="W334" t="n">
        <v>12.29</v>
      </c>
      <c r="X334" t="n">
        <v>0.53</v>
      </c>
      <c r="Y334" t="n">
        <v>1</v>
      </c>
      <c r="Z334" t="n">
        <v>10</v>
      </c>
    </row>
    <row r="335">
      <c r="A335" t="n">
        <v>24</v>
      </c>
      <c r="B335" t="n">
        <v>75</v>
      </c>
      <c r="C335" t="inlineStr">
        <is>
          <t xml:space="preserve">CONCLUIDO	</t>
        </is>
      </c>
      <c r="D335" t="n">
        <v>2.2029</v>
      </c>
      <c r="E335" t="n">
        <v>45.39</v>
      </c>
      <c r="F335" t="n">
        <v>42.69</v>
      </c>
      <c r="G335" t="n">
        <v>182.96</v>
      </c>
      <c r="H335" t="n">
        <v>2.4</v>
      </c>
      <c r="I335" t="n">
        <v>14</v>
      </c>
      <c r="J335" t="n">
        <v>185.18</v>
      </c>
      <c r="K335" t="n">
        <v>49.1</v>
      </c>
      <c r="L335" t="n">
        <v>25</v>
      </c>
      <c r="M335" t="n">
        <v>12</v>
      </c>
      <c r="N335" t="n">
        <v>36.08</v>
      </c>
      <c r="O335" t="n">
        <v>23072.73</v>
      </c>
      <c r="P335" t="n">
        <v>445.33</v>
      </c>
      <c r="Q335" t="n">
        <v>796.3200000000001</v>
      </c>
      <c r="R335" t="n">
        <v>127.4</v>
      </c>
      <c r="S335" t="n">
        <v>102.58</v>
      </c>
      <c r="T335" t="n">
        <v>8353.08</v>
      </c>
      <c r="U335" t="n">
        <v>0.8100000000000001</v>
      </c>
      <c r="V335" t="n">
        <v>0.88</v>
      </c>
      <c r="W335" t="n">
        <v>12.29</v>
      </c>
      <c r="X335" t="n">
        <v>0.48</v>
      </c>
      <c r="Y335" t="n">
        <v>1</v>
      </c>
      <c r="Z335" t="n">
        <v>10</v>
      </c>
    </row>
    <row r="336">
      <c r="A336" t="n">
        <v>25</v>
      </c>
      <c r="B336" t="n">
        <v>75</v>
      </c>
      <c r="C336" t="inlineStr">
        <is>
          <t xml:space="preserve">CONCLUIDO	</t>
        </is>
      </c>
      <c r="D336" t="n">
        <v>2.2064</v>
      </c>
      <c r="E336" t="n">
        <v>45.32</v>
      </c>
      <c r="F336" t="n">
        <v>42.65</v>
      </c>
      <c r="G336" t="n">
        <v>196.84</v>
      </c>
      <c r="H336" t="n">
        <v>2.47</v>
      </c>
      <c r="I336" t="n">
        <v>13</v>
      </c>
      <c r="J336" t="n">
        <v>186.69</v>
      </c>
      <c r="K336" t="n">
        <v>49.1</v>
      </c>
      <c r="L336" t="n">
        <v>26</v>
      </c>
      <c r="M336" t="n">
        <v>11</v>
      </c>
      <c r="N336" t="n">
        <v>36.6</v>
      </c>
      <c r="O336" t="n">
        <v>23259.24</v>
      </c>
      <c r="P336" t="n">
        <v>436.05</v>
      </c>
      <c r="Q336" t="n">
        <v>796.39</v>
      </c>
      <c r="R336" t="n">
        <v>125.92</v>
      </c>
      <c r="S336" t="n">
        <v>102.58</v>
      </c>
      <c r="T336" t="n">
        <v>7616.75</v>
      </c>
      <c r="U336" t="n">
        <v>0.8100000000000001</v>
      </c>
      <c r="V336" t="n">
        <v>0.88</v>
      </c>
      <c r="W336" t="n">
        <v>12.29</v>
      </c>
      <c r="X336" t="n">
        <v>0.44</v>
      </c>
      <c r="Y336" t="n">
        <v>1</v>
      </c>
      <c r="Z336" t="n">
        <v>10</v>
      </c>
    </row>
    <row r="337">
      <c r="A337" t="n">
        <v>26</v>
      </c>
      <c r="B337" t="n">
        <v>75</v>
      </c>
      <c r="C337" t="inlineStr">
        <is>
          <t xml:space="preserve">CONCLUIDO	</t>
        </is>
      </c>
      <c r="D337" t="n">
        <v>2.2058</v>
      </c>
      <c r="E337" t="n">
        <v>45.33</v>
      </c>
      <c r="F337" t="n">
        <v>42.66</v>
      </c>
      <c r="G337" t="n">
        <v>196.9</v>
      </c>
      <c r="H337" t="n">
        <v>2.55</v>
      </c>
      <c r="I337" t="n">
        <v>13</v>
      </c>
      <c r="J337" t="n">
        <v>188.21</v>
      </c>
      <c r="K337" t="n">
        <v>49.1</v>
      </c>
      <c r="L337" t="n">
        <v>27</v>
      </c>
      <c r="M337" t="n">
        <v>10</v>
      </c>
      <c r="N337" t="n">
        <v>37.11</v>
      </c>
      <c r="O337" t="n">
        <v>23446.45</v>
      </c>
      <c r="P337" t="n">
        <v>439.13</v>
      </c>
      <c r="Q337" t="n">
        <v>796.37</v>
      </c>
      <c r="R337" t="n">
        <v>126.36</v>
      </c>
      <c r="S337" t="n">
        <v>102.58</v>
      </c>
      <c r="T337" t="n">
        <v>7837.33</v>
      </c>
      <c r="U337" t="n">
        <v>0.8100000000000001</v>
      </c>
      <c r="V337" t="n">
        <v>0.88</v>
      </c>
      <c r="W337" t="n">
        <v>12.29</v>
      </c>
      <c r="X337" t="n">
        <v>0.45</v>
      </c>
      <c r="Y337" t="n">
        <v>1</v>
      </c>
      <c r="Z337" t="n">
        <v>10</v>
      </c>
    </row>
    <row r="338">
      <c r="A338" t="n">
        <v>27</v>
      </c>
      <c r="B338" t="n">
        <v>75</v>
      </c>
      <c r="C338" t="inlineStr">
        <is>
          <t xml:space="preserve">CONCLUIDO	</t>
        </is>
      </c>
      <c r="D338" t="n">
        <v>2.2055</v>
      </c>
      <c r="E338" t="n">
        <v>45.34</v>
      </c>
      <c r="F338" t="n">
        <v>42.67</v>
      </c>
      <c r="G338" t="n">
        <v>196.93</v>
      </c>
      <c r="H338" t="n">
        <v>2.62</v>
      </c>
      <c r="I338" t="n">
        <v>13</v>
      </c>
      <c r="J338" t="n">
        <v>189.73</v>
      </c>
      <c r="K338" t="n">
        <v>49.1</v>
      </c>
      <c r="L338" t="n">
        <v>28</v>
      </c>
      <c r="M338" t="n">
        <v>9</v>
      </c>
      <c r="N338" t="n">
        <v>37.64</v>
      </c>
      <c r="O338" t="n">
        <v>23634.36</v>
      </c>
      <c r="P338" t="n">
        <v>434.78</v>
      </c>
      <c r="Q338" t="n">
        <v>796.4400000000001</v>
      </c>
      <c r="R338" t="n">
        <v>126.36</v>
      </c>
      <c r="S338" t="n">
        <v>102.58</v>
      </c>
      <c r="T338" t="n">
        <v>7835.73</v>
      </c>
      <c r="U338" t="n">
        <v>0.8100000000000001</v>
      </c>
      <c r="V338" t="n">
        <v>0.88</v>
      </c>
      <c r="W338" t="n">
        <v>12.3</v>
      </c>
      <c r="X338" t="n">
        <v>0.46</v>
      </c>
      <c r="Y338" t="n">
        <v>1</v>
      </c>
      <c r="Z338" t="n">
        <v>10</v>
      </c>
    </row>
    <row r="339">
      <c r="A339" t="n">
        <v>28</v>
      </c>
      <c r="B339" t="n">
        <v>75</v>
      </c>
      <c r="C339" t="inlineStr">
        <is>
          <t xml:space="preserve">CONCLUIDO	</t>
        </is>
      </c>
      <c r="D339" t="n">
        <v>2.2093</v>
      </c>
      <c r="E339" t="n">
        <v>45.26</v>
      </c>
      <c r="F339" t="n">
        <v>42.62</v>
      </c>
      <c r="G339" t="n">
        <v>213.1</v>
      </c>
      <c r="H339" t="n">
        <v>2.69</v>
      </c>
      <c r="I339" t="n">
        <v>12</v>
      </c>
      <c r="J339" t="n">
        <v>191.26</v>
      </c>
      <c r="K339" t="n">
        <v>49.1</v>
      </c>
      <c r="L339" t="n">
        <v>29</v>
      </c>
      <c r="M339" t="n">
        <v>5</v>
      </c>
      <c r="N339" t="n">
        <v>38.17</v>
      </c>
      <c r="O339" t="n">
        <v>23822.99</v>
      </c>
      <c r="P339" t="n">
        <v>433.17</v>
      </c>
      <c r="Q339" t="n">
        <v>796.38</v>
      </c>
      <c r="R339" t="n">
        <v>124.84</v>
      </c>
      <c r="S339" t="n">
        <v>102.58</v>
      </c>
      <c r="T339" t="n">
        <v>7081.73</v>
      </c>
      <c r="U339" t="n">
        <v>0.82</v>
      </c>
      <c r="V339" t="n">
        <v>0.88</v>
      </c>
      <c r="W339" t="n">
        <v>12.29</v>
      </c>
      <c r="X339" t="n">
        <v>0.41</v>
      </c>
      <c r="Y339" t="n">
        <v>1</v>
      </c>
      <c r="Z339" t="n">
        <v>10</v>
      </c>
    </row>
    <row r="340">
      <c r="A340" t="n">
        <v>29</v>
      </c>
      <c r="B340" t="n">
        <v>75</v>
      </c>
      <c r="C340" t="inlineStr">
        <is>
          <t xml:space="preserve">CONCLUIDO	</t>
        </is>
      </c>
      <c r="D340" t="n">
        <v>2.209</v>
      </c>
      <c r="E340" t="n">
        <v>45.27</v>
      </c>
      <c r="F340" t="n">
        <v>42.63</v>
      </c>
      <c r="G340" t="n">
        <v>213.13</v>
      </c>
      <c r="H340" t="n">
        <v>2.76</v>
      </c>
      <c r="I340" t="n">
        <v>12</v>
      </c>
      <c r="J340" t="n">
        <v>192.8</v>
      </c>
      <c r="K340" t="n">
        <v>49.1</v>
      </c>
      <c r="L340" t="n">
        <v>30</v>
      </c>
      <c r="M340" t="n">
        <v>1</v>
      </c>
      <c r="N340" t="n">
        <v>38.7</v>
      </c>
      <c r="O340" t="n">
        <v>24012.34</v>
      </c>
      <c r="P340" t="n">
        <v>434.76</v>
      </c>
      <c r="Q340" t="n">
        <v>796.38</v>
      </c>
      <c r="R340" t="n">
        <v>124.84</v>
      </c>
      <c r="S340" t="n">
        <v>102.58</v>
      </c>
      <c r="T340" t="n">
        <v>7082.77</v>
      </c>
      <c r="U340" t="n">
        <v>0.82</v>
      </c>
      <c r="V340" t="n">
        <v>0.88</v>
      </c>
      <c r="W340" t="n">
        <v>12.3</v>
      </c>
      <c r="X340" t="n">
        <v>0.41</v>
      </c>
      <c r="Y340" t="n">
        <v>1</v>
      </c>
      <c r="Z340" t="n">
        <v>10</v>
      </c>
    </row>
    <row r="341">
      <c r="A341" t="n">
        <v>30</v>
      </c>
      <c r="B341" t="n">
        <v>75</v>
      </c>
      <c r="C341" t="inlineStr">
        <is>
          <t xml:space="preserve">CONCLUIDO	</t>
        </is>
      </c>
      <c r="D341" t="n">
        <v>2.2088</v>
      </c>
      <c r="E341" t="n">
        <v>45.27</v>
      </c>
      <c r="F341" t="n">
        <v>42.63</v>
      </c>
      <c r="G341" t="n">
        <v>213.15</v>
      </c>
      <c r="H341" t="n">
        <v>2.83</v>
      </c>
      <c r="I341" t="n">
        <v>12</v>
      </c>
      <c r="J341" t="n">
        <v>194.34</v>
      </c>
      <c r="K341" t="n">
        <v>49.1</v>
      </c>
      <c r="L341" t="n">
        <v>31</v>
      </c>
      <c r="M341" t="n">
        <v>0</v>
      </c>
      <c r="N341" t="n">
        <v>39.24</v>
      </c>
      <c r="O341" t="n">
        <v>24202.42</v>
      </c>
      <c r="P341" t="n">
        <v>438</v>
      </c>
      <c r="Q341" t="n">
        <v>796.41</v>
      </c>
      <c r="R341" t="n">
        <v>124.95</v>
      </c>
      <c r="S341" t="n">
        <v>102.58</v>
      </c>
      <c r="T341" t="n">
        <v>7137.61</v>
      </c>
      <c r="U341" t="n">
        <v>0.82</v>
      </c>
      <c r="V341" t="n">
        <v>0.88</v>
      </c>
      <c r="W341" t="n">
        <v>12.3</v>
      </c>
      <c r="X341" t="n">
        <v>0.42</v>
      </c>
      <c r="Y341" t="n">
        <v>1</v>
      </c>
      <c r="Z341" t="n">
        <v>10</v>
      </c>
    </row>
    <row r="342">
      <c r="A342" t="n">
        <v>0</v>
      </c>
      <c r="B342" t="n">
        <v>95</v>
      </c>
      <c r="C342" t="inlineStr">
        <is>
          <t xml:space="preserve">CONCLUIDO	</t>
        </is>
      </c>
      <c r="D342" t="n">
        <v>1.0143</v>
      </c>
      <c r="E342" t="n">
        <v>98.59999999999999</v>
      </c>
      <c r="F342" t="n">
        <v>70.11</v>
      </c>
      <c r="G342" t="n">
        <v>6.02</v>
      </c>
      <c r="H342" t="n">
        <v>0.1</v>
      </c>
      <c r="I342" t="n">
        <v>699</v>
      </c>
      <c r="J342" t="n">
        <v>185.69</v>
      </c>
      <c r="K342" t="n">
        <v>53.44</v>
      </c>
      <c r="L342" t="n">
        <v>1</v>
      </c>
      <c r="M342" t="n">
        <v>697</v>
      </c>
      <c r="N342" t="n">
        <v>36.26</v>
      </c>
      <c r="O342" t="n">
        <v>23136.14</v>
      </c>
      <c r="P342" t="n">
        <v>957.66</v>
      </c>
      <c r="Q342" t="n">
        <v>798.41</v>
      </c>
      <c r="R342" t="n">
        <v>1043.85</v>
      </c>
      <c r="S342" t="n">
        <v>102.58</v>
      </c>
      <c r="T342" t="n">
        <v>463151.83</v>
      </c>
      <c r="U342" t="n">
        <v>0.1</v>
      </c>
      <c r="V342" t="n">
        <v>0.54</v>
      </c>
      <c r="W342" t="n">
        <v>13.44</v>
      </c>
      <c r="X342" t="n">
        <v>27.84</v>
      </c>
      <c r="Y342" t="n">
        <v>1</v>
      </c>
      <c r="Z342" t="n">
        <v>10</v>
      </c>
    </row>
    <row r="343">
      <c r="A343" t="n">
        <v>1</v>
      </c>
      <c r="B343" t="n">
        <v>95</v>
      </c>
      <c r="C343" t="inlineStr">
        <is>
          <t xml:space="preserve">CONCLUIDO	</t>
        </is>
      </c>
      <c r="D343" t="n">
        <v>1.5618</v>
      </c>
      <c r="E343" t="n">
        <v>64.03</v>
      </c>
      <c r="F343" t="n">
        <v>51.99</v>
      </c>
      <c r="G343" t="n">
        <v>12.14</v>
      </c>
      <c r="H343" t="n">
        <v>0.19</v>
      </c>
      <c r="I343" t="n">
        <v>257</v>
      </c>
      <c r="J343" t="n">
        <v>187.21</v>
      </c>
      <c r="K343" t="n">
        <v>53.44</v>
      </c>
      <c r="L343" t="n">
        <v>2</v>
      </c>
      <c r="M343" t="n">
        <v>255</v>
      </c>
      <c r="N343" t="n">
        <v>36.77</v>
      </c>
      <c r="O343" t="n">
        <v>23322.88</v>
      </c>
      <c r="P343" t="n">
        <v>709.51</v>
      </c>
      <c r="Q343" t="n">
        <v>797.03</v>
      </c>
      <c r="R343" t="n">
        <v>437.02</v>
      </c>
      <c r="S343" t="n">
        <v>102.58</v>
      </c>
      <c r="T343" t="n">
        <v>161948.45</v>
      </c>
      <c r="U343" t="n">
        <v>0.23</v>
      </c>
      <c r="V343" t="n">
        <v>0.72</v>
      </c>
      <c r="W343" t="n">
        <v>12.71</v>
      </c>
      <c r="X343" t="n">
        <v>9.77</v>
      </c>
      <c r="Y343" t="n">
        <v>1</v>
      </c>
      <c r="Z343" t="n">
        <v>10</v>
      </c>
    </row>
    <row r="344">
      <c r="A344" t="n">
        <v>2</v>
      </c>
      <c r="B344" t="n">
        <v>95</v>
      </c>
      <c r="C344" t="inlineStr">
        <is>
          <t xml:space="preserve">CONCLUIDO	</t>
        </is>
      </c>
      <c r="D344" t="n">
        <v>1.7674</v>
      </c>
      <c r="E344" t="n">
        <v>56.58</v>
      </c>
      <c r="F344" t="n">
        <v>48.19</v>
      </c>
      <c r="G344" t="n">
        <v>18.19</v>
      </c>
      <c r="H344" t="n">
        <v>0.28</v>
      </c>
      <c r="I344" t="n">
        <v>159</v>
      </c>
      <c r="J344" t="n">
        <v>188.73</v>
      </c>
      <c r="K344" t="n">
        <v>53.44</v>
      </c>
      <c r="L344" t="n">
        <v>3</v>
      </c>
      <c r="M344" t="n">
        <v>157</v>
      </c>
      <c r="N344" t="n">
        <v>37.29</v>
      </c>
      <c r="O344" t="n">
        <v>23510.33</v>
      </c>
      <c r="P344" t="n">
        <v>656.05</v>
      </c>
      <c r="Q344" t="n">
        <v>796.64</v>
      </c>
      <c r="R344" t="n">
        <v>310.38</v>
      </c>
      <c r="S344" t="n">
        <v>102.58</v>
      </c>
      <c r="T344" t="n">
        <v>99119.21000000001</v>
      </c>
      <c r="U344" t="n">
        <v>0.33</v>
      </c>
      <c r="V344" t="n">
        <v>0.78</v>
      </c>
      <c r="W344" t="n">
        <v>12.54</v>
      </c>
      <c r="X344" t="n">
        <v>5.97</v>
      </c>
      <c r="Y344" t="n">
        <v>1</v>
      </c>
      <c r="Z344" t="n">
        <v>10</v>
      </c>
    </row>
    <row r="345">
      <c r="A345" t="n">
        <v>3</v>
      </c>
      <c r="B345" t="n">
        <v>95</v>
      </c>
      <c r="C345" t="inlineStr">
        <is>
          <t xml:space="preserve">CONCLUIDO	</t>
        </is>
      </c>
      <c r="D345" t="n">
        <v>1.8771</v>
      </c>
      <c r="E345" t="n">
        <v>53.27</v>
      </c>
      <c r="F345" t="n">
        <v>46.52</v>
      </c>
      <c r="G345" t="n">
        <v>24.27</v>
      </c>
      <c r="H345" t="n">
        <v>0.37</v>
      </c>
      <c r="I345" t="n">
        <v>115</v>
      </c>
      <c r="J345" t="n">
        <v>190.25</v>
      </c>
      <c r="K345" t="n">
        <v>53.44</v>
      </c>
      <c r="L345" t="n">
        <v>4</v>
      </c>
      <c r="M345" t="n">
        <v>113</v>
      </c>
      <c r="N345" t="n">
        <v>37.82</v>
      </c>
      <c r="O345" t="n">
        <v>23698.48</v>
      </c>
      <c r="P345" t="n">
        <v>631.53</v>
      </c>
      <c r="Q345" t="n">
        <v>796.75</v>
      </c>
      <c r="R345" t="n">
        <v>254.71</v>
      </c>
      <c r="S345" t="n">
        <v>102.58</v>
      </c>
      <c r="T345" t="n">
        <v>71503.00999999999</v>
      </c>
      <c r="U345" t="n">
        <v>0.4</v>
      </c>
      <c r="V345" t="n">
        <v>0.8100000000000001</v>
      </c>
      <c r="W345" t="n">
        <v>12.47</v>
      </c>
      <c r="X345" t="n">
        <v>4.3</v>
      </c>
      <c r="Y345" t="n">
        <v>1</v>
      </c>
      <c r="Z345" t="n">
        <v>10</v>
      </c>
    </row>
    <row r="346">
      <c r="A346" t="n">
        <v>4</v>
      </c>
      <c r="B346" t="n">
        <v>95</v>
      </c>
      <c r="C346" t="inlineStr">
        <is>
          <t xml:space="preserve">CONCLUIDO	</t>
        </is>
      </c>
      <c r="D346" t="n">
        <v>1.9459</v>
      </c>
      <c r="E346" t="n">
        <v>51.39</v>
      </c>
      <c r="F346" t="n">
        <v>45.57</v>
      </c>
      <c r="G346" t="n">
        <v>30.38</v>
      </c>
      <c r="H346" t="n">
        <v>0.46</v>
      </c>
      <c r="I346" t="n">
        <v>90</v>
      </c>
      <c r="J346" t="n">
        <v>191.78</v>
      </c>
      <c r="K346" t="n">
        <v>53.44</v>
      </c>
      <c r="L346" t="n">
        <v>5</v>
      </c>
      <c r="M346" t="n">
        <v>88</v>
      </c>
      <c r="N346" t="n">
        <v>38.35</v>
      </c>
      <c r="O346" t="n">
        <v>23887.36</v>
      </c>
      <c r="P346" t="n">
        <v>616.61</v>
      </c>
      <c r="Q346" t="n">
        <v>796.66</v>
      </c>
      <c r="R346" t="n">
        <v>223.25</v>
      </c>
      <c r="S346" t="n">
        <v>102.58</v>
      </c>
      <c r="T346" t="n">
        <v>55899.06</v>
      </c>
      <c r="U346" t="n">
        <v>0.46</v>
      </c>
      <c r="V346" t="n">
        <v>0.83</v>
      </c>
      <c r="W346" t="n">
        <v>12.42</v>
      </c>
      <c r="X346" t="n">
        <v>3.35</v>
      </c>
      <c r="Y346" t="n">
        <v>1</v>
      </c>
      <c r="Z346" t="n">
        <v>10</v>
      </c>
    </row>
    <row r="347">
      <c r="A347" t="n">
        <v>5</v>
      </c>
      <c r="B347" t="n">
        <v>95</v>
      </c>
      <c r="C347" t="inlineStr">
        <is>
          <t xml:space="preserve">CONCLUIDO	</t>
        </is>
      </c>
      <c r="D347" t="n">
        <v>1.9923</v>
      </c>
      <c r="E347" t="n">
        <v>50.19</v>
      </c>
      <c r="F347" t="n">
        <v>44.97</v>
      </c>
      <c r="G347" t="n">
        <v>36.46</v>
      </c>
      <c r="H347" t="n">
        <v>0.55</v>
      </c>
      <c r="I347" t="n">
        <v>74</v>
      </c>
      <c r="J347" t="n">
        <v>193.32</v>
      </c>
      <c r="K347" t="n">
        <v>53.44</v>
      </c>
      <c r="L347" t="n">
        <v>6</v>
      </c>
      <c r="M347" t="n">
        <v>72</v>
      </c>
      <c r="N347" t="n">
        <v>38.89</v>
      </c>
      <c r="O347" t="n">
        <v>24076.95</v>
      </c>
      <c r="P347" t="n">
        <v>607.04</v>
      </c>
      <c r="Q347" t="n">
        <v>796.55</v>
      </c>
      <c r="R347" t="n">
        <v>202.6</v>
      </c>
      <c r="S347" t="n">
        <v>102.58</v>
      </c>
      <c r="T347" t="n">
        <v>45653.81</v>
      </c>
      <c r="U347" t="n">
        <v>0.51</v>
      </c>
      <c r="V347" t="n">
        <v>0.84</v>
      </c>
      <c r="W347" t="n">
        <v>12.41</v>
      </c>
      <c r="X347" t="n">
        <v>2.75</v>
      </c>
      <c r="Y347" t="n">
        <v>1</v>
      </c>
      <c r="Z347" t="n">
        <v>10</v>
      </c>
    </row>
    <row r="348">
      <c r="A348" t="n">
        <v>6</v>
      </c>
      <c r="B348" t="n">
        <v>95</v>
      </c>
      <c r="C348" t="inlineStr">
        <is>
          <t xml:space="preserve">CONCLUIDO	</t>
        </is>
      </c>
      <c r="D348" t="n">
        <v>2.0259</v>
      </c>
      <c r="E348" t="n">
        <v>49.36</v>
      </c>
      <c r="F348" t="n">
        <v>44.55</v>
      </c>
      <c r="G348" t="n">
        <v>42.43</v>
      </c>
      <c r="H348" t="n">
        <v>0.64</v>
      </c>
      <c r="I348" t="n">
        <v>63</v>
      </c>
      <c r="J348" t="n">
        <v>194.86</v>
      </c>
      <c r="K348" t="n">
        <v>53.44</v>
      </c>
      <c r="L348" t="n">
        <v>7</v>
      </c>
      <c r="M348" t="n">
        <v>61</v>
      </c>
      <c r="N348" t="n">
        <v>39.43</v>
      </c>
      <c r="O348" t="n">
        <v>24267.28</v>
      </c>
      <c r="P348" t="n">
        <v>599.36</v>
      </c>
      <c r="Q348" t="n">
        <v>796.5</v>
      </c>
      <c r="R348" t="n">
        <v>188.94</v>
      </c>
      <c r="S348" t="n">
        <v>102.58</v>
      </c>
      <c r="T348" t="n">
        <v>38875.2</v>
      </c>
      <c r="U348" t="n">
        <v>0.54</v>
      </c>
      <c r="V348" t="n">
        <v>0.84</v>
      </c>
      <c r="W348" t="n">
        <v>12.38</v>
      </c>
      <c r="X348" t="n">
        <v>2.33</v>
      </c>
      <c r="Y348" t="n">
        <v>1</v>
      </c>
      <c r="Z348" t="n">
        <v>10</v>
      </c>
    </row>
    <row r="349">
      <c r="A349" t="n">
        <v>7</v>
      </c>
      <c r="B349" t="n">
        <v>95</v>
      </c>
      <c r="C349" t="inlineStr">
        <is>
          <t xml:space="preserve">CONCLUIDO	</t>
        </is>
      </c>
      <c r="D349" t="n">
        <v>2.0504</v>
      </c>
      <c r="E349" t="n">
        <v>48.77</v>
      </c>
      <c r="F349" t="n">
        <v>44.26</v>
      </c>
      <c r="G349" t="n">
        <v>48.28</v>
      </c>
      <c r="H349" t="n">
        <v>0.72</v>
      </c>
      <c r="I349" t="n">
        <v>55</v>
      </c>
      <c r="J349" t="n">
        <v>196.41</v>
      </c>
      <c r="K349" t="n">
        <v>53.44</v>
      </c>
      <c r="L349" t="n">
        <v>8</v>
      </c>
      <c r="M349" t="n">
        <v>53</v>
      </c>
      <c r="N349" t="n">
        <v>39.98</v>
      </c>
      <c r="O349" t="n">
        <v>24458.36</v>
      </c>
      <c r="P349" t="n">
        <v>593.6900000000001</v>
      </c>
      <c r="Q349" t="n">
        <v>796.45</v>
      </c>
      <c r="R349" t="n">
        <v>179.5</v>
      </c>
      <c r="S349" t="n">
        <v>102.58</v>
      </c>
      <c r="T349" t="n">
        <v>34195.07</v>
      </c>
      <c r="U349" t="n">
        <v>0.57</v>
      </c>
      <c r="V349" t="n">
        <v>0.85</v>
      </c>
      <c r="W349" t="n">
        <v>12.36</v>
      </c>
      <c r="X349" t="n">
        <v>2.04</v>
      </c>
      <c r="Y349" t="n">
        <v>1</v>
      </c>
      <c r="Z349" t="n">
        <v>10</v>
      </c>
    </row>
    <row r="350">
      <c r="A350" t="n">
        <v>8</v>
      </c>
      <c r="B350" t="n">
        <v>95</v>
      </c>
      <c r="C350" t="inlineStr">
        <is>
          <t xml:space="preserve">CONCLUIDO	</t>
        </is>
      </c>
      <c r="D350" t="n">
        <v>2.0738</v>
      </c>
      <c r="E350" t="n">
        <v>48.22</v>
      </c>
      <c r="F350" t="n">
        <v>43.97</v>
      </c>
      <c r="G350" t="n">
        <v>54.96</v>
      </c>
      <c r="H350" t="n">
        <v>0.8100000000000001</v>
      </c>
      <c r="I350" t="n">
        <v>48</v>
      </c>
      <c r="J350" t="n">
        <v>197.97</v>
      </c>
      <c r="K350" t="n">
        <v>53.44</v>
      </c>
      <c r="L350" t="n">
        <v>9</v>
      </c>
      <c r="M350" t="n">
        <v>46</v>
      </c>
      <c r="N350" t="n">
        <v>40.53</v>
      </c>
      <c r="O350" t="n">
        <v>24650.18</v>
      </c>
      <c r="P350" t="n">
        <v>587.48</v>
      </c>
      <c r="Q350" t="n">
        <v>796.37</v>
      </c>
      <c r="R350" t="n">
        <v>169.64</v>
      </c>
      <c r="S350" t="n">
        <v>102.58</v>
      </c>
      <c r="T350" t="n">
        <v>29303.71</v>
      </c>
      <c r="U350" t="n">
        <v>0.6</v>
      </c>
      <c r="V350" t="n">
        <v>0.86</v>
      </c>
      <c r="W350" t="n">
        <v>12.35</v>
      </c>
      <c r="X350" t="n">
        <v>1.75</v>
      </c>
      <c r="Y350" t="n">
        <v>1</v>
      </c>
      <c r="Z350" t="n">
        <v>10</v>
      </c>
    </row>
    <row r="351">
      <c r="A351" t="n">
        <v>9</v>
      </c>
      <c r="B351" t="n">
        <v>95</v>
      </c>
      <c r="C351" t="inlineStr">
        <is>
          <t xml:space="preserve">CONCLUIDO	</t>
        </is>
      </c>
      <c r="D351" t="n">
        <v>2.0898</v>
      </c>
      <c r="E351" t="n">
        <v>47.85</v>
      </c>
      <c r="F351" t="n">
        <v>43.78</v>
      </c>
      <c r="G351" t="n">
        <v>61.09</v>
      </c>
      <c r="H351" t="n">
        <v>0.89</v>
      </c>
      <c r="I351" t="n">
        <v>43</v>
      </c>
      <c r="J351" t="n">
        <v>199.53</v>
      </c>
      <c r="K351" t="n">
        <v>53.44</v>
      </c>
      <c r="L351" t="n">
        <v>10</v>
      </c>
      <c r="M351" t="n">
        <v>41</v>
      </c>
      <c r="N351" t="n">
        <v>41.1</v>
      </c>
      <c r="O351" t="n">
        <v>24842.77</v>
      </c>
      <c r="P351" t="n">
        <v>583.83</v>
      </c>
      <c r="Q351" t="n">
        <v>796.4299999999999</v>
      </c>
      <c r="R351" t="n">
        <v>163.42</v>
      </c>
      <c r="S351" t="n">
        <v>102.58</v>
      </c>
      <c r="T351" t="n">
        <v>26214.69</v>
      </c>
      <c r="U351" t="n">
        <v>0.63</v>
      </c>
      <c r="V351" t="n">
        <v>0.86</v>
      </c>
      <c r="W351" t="n">
        <v>12.35</v>
      </c>
      <c r="X351" t="n">
        <v>1.57</v>
      </c>
      <c r="Y351" t="n">
        <v>1</v>
      </c>
      <c r="Z351" t="n">
        <v>10</v>
      </c>
    </row>
    <row r="352">
      <c r="A352" t="n">
        <v>10</v>
      </c>
      <c r="B352" t="n">
        <v>95</v>
      </c>
      <c r="C352" t="inlineStr">
        <is>
          <t xml:space="preserve">CONCLUIDO	</t>
        </is>
      </c>
      <c r="D352" t="n">
        <v>2.1029</v>
      </c>
      <c r="E352" t="n">
        <v>47.55</v>
      </c>
      <c r="F352" t="n">
        <v>43.63</v>
      </c>
      <c r="G352" t="n">
        <v>67.13</v>
      </c>
      <c r="H352" t="n">
        <v>0.97</v>
      </c>
      <c r="I352" t="n">
        <v>39</v>
      </c>
      <c r="J352" t="n">
        <v>201.1</v>
      </c>
      <c r="K352" t="n">
        <v>53.44</v>
      </c>
      <c r="L352" t="n">
        <v>11</v>
      </c>
      <c r="M352" t="n">
        <v>37</v>
      </c>
      <c r="N352" t="n">
        <v>41.66</v>
      </c>
      <c r="O352" t="n">
        <v>25036.12</v>
      </c>
      <c r="P352" t="n">
        <v>579.62</v>
      </c>
      <c r="Q352" t="n">
        <v>796.4400000000001</v>
      </c>
      <c r="R352" t="n">
        <v>158.77</v>
      </c>
      <c r="S352" t="n">
        <v>102.58</v>
      </c>
      <c r="T352" t="n">
        <v>23910.24</v>
      </c>
      <c r="U352" t="n">
        <v>0.65</v>
      </c>
      <c r="V352" t="n">
        <v>0.86</v>
      </c>
      <c r="W352" t="n">
        <v>12.34</v>
      </c>
      <c r="X352" t="n">
        <v>1.42</v>
      </c>
      <c r="Y352" t="n">
        <v>1</v>
      </c>
      <c r="Z352" t="n">
        <v>10</v>
      </c>
    </row>
    <row r="353">
      <c r="A353" t="n">
        <v>11</v>
      </c>
      <c r="B353" t="n">
        <v>95</v>
      </c>
      <c r="C353" t="inlineStr">
        <is>
          <t xml:space="preserve">CONCLUIDO	</t>
        </is>
      </c>
      <c r="D353" t="n">
        <v>2.1126</v>
      </c>
      <c r="E353" t="n">
        <v>47.33</v>
      </c>
      <c r="F353" t="n">
        <v>43.53</v>
      </c>
      <c r="G353" t="n">
        <v>72.54000000000001</v>
      </c>
      <c r="H353" t="n">
        <v>1.05</v>
      </c>
      <c r="I353" t="n">
        <v>36</v>
      </c>
      <c r="J353" t="n">
        <v>202.67</v>
      </c>
      <c r="K353" t="n">
        <v>53.44</v>
      </c>
      <c r="L353" t="n">
        <v>12</v>
      </c>
      <c r="M353" t="n">
        <v>34</v>
      </c>
      <c r="N353" t="n">
        <v>42.24</v>
      </c>
      <c r="O353" t="n">
        <v>25230.25</v>
      </c>
      <c r="P353" t="n">
        <v>576.75</v>
      </c>
      <c r="Q353" t="n">
        <v>796.41</v>
      </c>
      <c r="R353" t="n">
        <v>155.2</v>
      </c>
      <c r="S353" t="n">
        <v>102.58</v>
      </c>
      <c r="T353" t="n">
        <v>22141.7</v>
      </c>
      <c r="U353" t="n">
        <v>0.66</v>
      </c>
      <c r="V353" t="n">
        <v>0.86</v>
      </c>
      <c r="W353" t="n">
        <v>12.33</v>
      </c>
      <c r="X353" t="n">
        <v>1.31</v>
      </c>
      <c r="Y353" t="n">
        <v>1</v>
      </c>
      <c r="Z353" t="n">
        <v>10</v>
      </c>
    </row>
    <row r="354">
      <c r="A354" t="n">
        <v>12</v>
      </c>
      <c r="B354" t="n">
        <v>95</v>
      </c>
      <c r="C354" t="inlineStr">
        <is>
          <t xml:space="preserve">CONCLUIDO	</t>
        </is>
      </c>
      <c r="D354" t="n">
        <v>2.1229</v>
      </c>
      <c r="E354" t="n">
        <v>47.11</v>
      </c>
      <c r="F354" t="n">
        <v>43.41</v>
      </c>
      <c r="G354" t="n">
        <v>78.93000000000001</v>
      </c>
      <c r="H354" t="n">
        <v>1.13</v>
      </c>
      <c r="I354" t="n">
        <v>33</v>
      </c>
      <c r="J354" t="n">
        <v>204.25</v>
      </c>
      <c r="K354" t="n">
        <v>53.44</v>
      </c>
      <c r="L354" t="n">
        <v>13</v>
      </c>
      <c r="M354" t="n">
        <v>31</v>
      </c>
      <c r="N354" t="n">
        <v>42.82</v>
      </c>
      <c r="O354" t="n">
        <v>25425.3</v>
      </c>
      <c r="P354" t="n">
        <v>573.48</v>
      </c>
      <c r="Q354" t="n">
        <v>796.39</v>
      </c>
      <c r="R354" t="n">
        <v>151.15</v>
      </c>
      <c r="S354" t="n">
        <v>102.58</v>
      </c>
      <c r="T354" t="n">
        <v>20133.69</v>
      </c>
      <c r="U354" t="n">
        <v>0.68</v>
      </c>
      <c r="V354" t="n">
        <v>0.87</v>
      </c>
      <c r="W354" t="n">
        <v>12.33</v>
      </c>
      <c r="X354" t="n">
        <v>1.2</v>
      </c>
      <c r="Y354" t="n">
        <v>1</v>
      </c>
      <c r="Z354" t="n">
        <v>10</v>
      </c>
    </row>
    <row r="355">
      <c r="A355" t="n">
        <v>13</v>
      </c>
      <c r="B355" t="n">
        <v>95</v>
      </c>
      <c r="C355" t="inlineStr">
        <is>
          <t xml:space="preserve">CONCLUIDO	</t>
        </is>
      </c>
      <c r="D355" t="n">
        <v>2.13</v>
      </c>
      <c r="E355" t="n">
        <v>46.95</v>
      </c>
      <c r="F355" t="n">
        <v>43.33</v>
      </c>
      <c r="G355" t="n">
        <v>83.84999999999999</v>
      </c>
      <c r="H355" t="n">
        <v>1.21</v>
      </c>
      <c r="I355" t="n">
        <v>31</v>
      </c>
      <c r="J355" t="n">
        <v>205.84</v>
      </c>
      <c r="K355" t="n">
        <v>53.44</v>
      </c>
      <c r="L355" t="n">
        <v>14</v>
      </c>
      <c r="M355" t="n">
        <v>29</v>
      </c>
      <c r="N355" t="n">
        <v>43.4</v>
      </c>
      <c r="O355" t="n">
        <v>25621.03</v>
      </c>
      <c r="P355" t="n">
        <v>570.24</v>
      </c>
      <c r="Q355" t="n">
        <v>796.4400000000001</v>
      </c>
      <c r="R355" t="n">
        <v>148.48</v>
      </c>
      <c r="S355" t="n">
        <v>102.58</v>
      </c>
      <c r="T355" t="n">
        <v>18805.85</v>
      </c>
      <c r="U355" t="n">
        <v>0.6899999999999999</v>
      </c>
      <c r="V355" t="n">
        <v>0.87</v>
      </c>
      <c r="W355" t="n">
        <v>12.32</v>
      </c>
      <c r="X355" t="n">
        <v>1.11</v>
      </c>
      <c r="Y355" t="n">
        <v>1</v>
      </c>
      <c r="Z355" t="n">
        <v>10</v>
      </c>
    </row>
    <row r="356">
      <c r="A356" t="n">
        <v>14</v>
      </c>
      <c r="B356" t="n">
        <v>95</v>
      </c>
      <c r="C356" t="inlineStr">
        <is>
          <t xml:space="preserve">CONCLUIDO	</t>
        </is>
      </c>
      <c r="D356" t="n">
        <v>2.136</v>
      </c>
      <c r="E356" t="n">
        <v>46.82</v>
      </c>
      <c r="F356" t="n">
        <v>43.27</v>
      </c>
      <c r="G356" t="n">
        <v>89.52</v>
      </c>
      <c r="H356" t="n">
        <v>1.28</v>
      </c>
      <c r="I356" t="n">
        <v>29</v>
      </c>
      <c r="J356" t="n">
        <v>207.43</v>
      </c>
      <c r="K356" t="n">
        <v>53.44</v>
      </c>
      <c r="L356" t="n">
        <v>15</v>
      </c>
      <c r="M356" t="n">
        <v>27</v>
      </c>
      <c r="N356" t="n">
        <v>44</v>
      </c>
      <c r="O356" t="n">
        <v>25817.56</v>
      </c>
      <c r="P356" t="n">
        <v>567.59</v>
      </c>
      <c r="Q356" t="n">
        <v>796.38</v>
      </c>
      <c r="R356" t="n">
        <v>146.65</v>
      </c>
      <c r="S356" t="n">
        <v>102.58</v>
      </c>
      <c r="T356" t="n">
        <v>17903.8</v>
      </c>
      <c r="U356" t="n">
        <v>0.7</v>
      </c>
      <c r="V356" t="n">
        <v>0.87</v>
      </c>
      <c r="W356" t="n">
        <v>12.32</v>
      </c>
      <c r="X356" t="n">
        <v>1.06</v>
      </c>
      <c r="Y356" t="n">
        <v>1</v>
      </c>
      <c r="Z356" t="n">
        <v>10</v>
      </c>
    </row>
    <row r="357">
      <c r="A357" t="n">
        <v>15</v>
      </c>
      <c r="B357" t="n">
        <v>95</v>
      </c>
      <c r="C357" t="inlineStr">
        <is>
          <t xml:space="preserve">CONCLUIDO	</t>
        </is>
      </c>
      <c r="D357" t="n">
        <v>2.1433</v>
      </c>
      <c r="E357" t="n">
        <v>46.66</v>
      </c>
      <c r="F357" t="n">
        <v>43.18</v>
      </c>
      <c r="G357" t="n">
        <v>95.95999999999999</v>
      </c>
      <c r="H357" t="n">
        <v>1.36</v>
      </c>
      <c r="I357" t="n">
        <v>27</v>
      </c>
      <c r="J357" t="n">
        <v>209.03</v>
      </c>
      <c r="K357" t="n">
        <v>53.44</v>
      </c>
      <c r="L357" t="n">
        <v>16</v>
      </c>
      <c r="M357" t="n">
        <v>25</v>
      </c>
      <c r="N357" t="n">
        <v>44.6</v>
      </c>
      <c r="O357" t="n">
        <v>26014.91</v>
      </c>
      <c r="P357" t="n">
        <v>564.89</v>
      </c>
      <c r="Q357" t="n">
        <v>796.38</v>
      </c>
      <c r="R357" t="n">
        <v>143.82</v>
      </c>
      <c r="S357" t="n">
        <v>102.58</v>
      </c>
      <c r="T357" t="n">
        <v>16497.49</v>
      </c>
      <c r="U357" t="n">
        <v>0.71</v>
      </c>
      <c r="V357" t="n">
        <v>0.87</v>
      </c>
      <c r="W357" t="n">
        <v>12.32</v>
      </c>
      <c r="X357" t="n">
        <v>0.97</v>
      </c>
      <c r="Y357" t="n">
        <v>1</v>
      </c>
      <c r="Z357" t="n">
        <v>10</v>
      </c>
    </row>
    <row r="358">
      <c r="A358" t="n">
        <v>16</v>
      </c>
      <c r="B358" t="n">
        <v>95</v>
      </c>
      <c r="C358" t="inlineStr">
        <is>
          <t xml:space="preserve">CONCLUIDO	</t>
        </is>
      </c>
      <c r="D358" t="n">
        <v>2.1503</v>
      </c>
      <c r="E358" t="n">
        <v>46.51</v>
      </c>
      <c r="F358" t="n">
        <v>43.11</v>
      </c>
      <c r="G358" t="n">
        <v>103.46</v>
      </c>
      <c r="H358" t="n">
        <v>1.43</v>
      </c>
      <c r="I358" t="n">
        <v>25</v>
      </c>
      <c r="J358" t="n">
        <v>210.64</v>
      </c>
      <c r="K358" t="n">
        <v>53.44</v>
      </c>
      <c r="L358" t="n">
        <v>17</v>
      </c>
      <c r="M358" t="n">
        <v>23</v>
      </c>
      <c r="N358" t="n">
        <v>45.21</v>
      </c>
      <c r="O358" t="n">
        <v>26213.09</v>
      </c>
      <c r="P358" t="n">
        <v>562.9</v>
      </c>
      <c r="Q358" t="n">
        <v>796.38</v>
      </c>
      <c r="R358" t="n">
        <v>141.07</v>
      </c>
      <c r="S358" t="n">
        <v>102.58</v>
      </c>
      <c r="T358" t="n">
        <v>15130.82</v>
      </c>
      <c r="U358" t="n">
        <v>0.73</v>
      </c>
      <c r="V358" t="n">
        <v>0.87</v>
      </c>
      <c r="W358" t="n">
        <v>12.31</v>
      </c>
      <c r="X358" t="n">
        <v>0.89</v>
      </c>
      <c r="Y358" t="n">
        <v>1</v>
      </c>
      <c r="Z358" t="n">
        <v>10</v>
      </c>
    </row>
    <row r="359">
      <c r="A359" t="n">
        <v>17</v>
      </c>
      <c r="B359" t="n">
        <v>95</v>
      </c>
      <c r="C359" t="inlineStr">
        <is>
          <t xml:space="preserve">CONCLUIDO	</t>
        </is>
      </c>
      <c r="D359" t="n">
        <v>2.1527</v>
      </c>
      <c r="E359" t="n">
        <v>46.45</v>
      </c>
      <c r="F359" t="n">
        <v>43.09</v>
      </c>
      <c r="G359" t="n">
        <v>107.73</v>
      </c>
      <c r="H359" t="n">
        <v>1.51</v>
      </c>
      <c r="I359" t="n">
        <v>24</v>
      </c>
      <c r="J359" t="n">
        <v>212.25</v>
      </c>
      <c r="K359" t="n">
        <v>53.44</v>
      </c>
      <c r="L359" t="n">
        <v>18</v>
      </c>
      <c r="M359" t="n">
        <v>22</v>
      </c>
      <c r="N359" t="n">
        <v>45.82</v>
      </c>
      <c r="O359" t="n">
        <v>26412.11</v>
      </c>
      <c r="P359" t="n">
        <v>559.54</v>
      </c>
      <c r="Q359" t="n">
        <v>796.34</v>
      </c>
      <c r="R359" t="n">
        <v>140.79</v>
      </c>
      <c r="S359" t="n">
        <v>102.58</v>
      </c>
      <c r="T359" t="n">
        <v>14996.03</v>
      </c>
      <c r="U359" t="n">
        <v>0.73</v>
      </c>
      <c r="V359" t="n">
        <v>0.87</v>
      </c>
      <c r="W359" t="n">
        <v>12.31</v>
      </c>
      <c r="X359" t="n">
        <v>0.88</v>
      </c>
      <c r="Y359" t="n">
        <v>1</v>
      </c>
      <c r="Z359" t="n">
        <v>10</v>
      </c>
    </row>
    <row r="360">
      <c r="A360" t="n">
        <v>18</v>
      </c>
      <c r="B360" t="n">
        <v>95</v>
      </c>
      <c r="C360" t="inlineStr">
        <is>
          <t xml:space="preserve">CONCLUIDO	</t>
        </is>
      </c>
      <c r="D360" t="n">
        <v>2.1602</v>
      </c>
      <c r="E360" t="n">
        <v>46.29</v>
      </c>
      <c r="F360" t="n">
        <v>43.01</v>
      </c>
      <c r="G360" t="n">
        <v>117.29</v>
      </c>
      <c r="H360" t="n">
        <v>1.58</v>
      </c>
      <c r="I360" t="n">
        <v>22</v>
      </c>
      <c r="J360" t="n">
        <v>213.87</v>
      </c>
      <c r="K360" t="n">
        <v>53.44</v>
      </c>
      <c r="L360" t="n">
        <v>19</v>
      </c>
      <c r="M360" t="n">
        <v>20</v>
      </c>
      <c r="N360" t="n">
        <v>46.44</v>
      </c>
      <c r="O360" t="n">
        <v>26611.98</v>
      </c>
      <c r="P360" t="n">
        <v>557.4</v>
      </c>
      <c r="Q360" t="n">
        <v>796.39</v>
      </c>
      <c r="R360" t="n">
        <v>137.66</v>
      </c>
      <c r="S360" t="n">
        <v>102.58</v>
      </c>
      <c r="T360" t="n">
        <v>13440.94</v>
      </c>
      <c r="U360" t="n">
        <v>0.75</v>
      </c>
      <c r="V360" t="n">
        <v>0.87</v>
      </c>
      <c r="W360" t="n">
        <v>12.31</v>
      </c>
      <c r="X360" t="n">
        <v>0.79</v>
      </c>
      <c r="Y360" t="n">
        <v>1</v>
      </c>
      <c r="Z360" t="n">
        <v>10</v>
      </c>
    </row>
    <row r="361">
      <c r="A361" t="n">
        <v>19</v>
      </c>
      <c r="B361" t="n">
        <v>95</v>
      </c>
      <c r="C361" t="inlineStr">
        <is>
          <t xml:space="preserve">CONCLUIDO	</t>
        </is>
      </c>
      <c r="D361" t="n">
        <v>2.164</v>
      </c>
      <c r="E361" t="n">
        <v>46.21</v>
      </c>
      <c r="F361" t="n">
        <v>42.96</v>
      </c>
      <c r="G361" t="n">
        <v>122.74</v>
      </c>
      <c r="H361" t="n">
        <v>1.65</v>
      </c>
      <c r="I361" t="n">
        <v>21</v>
      </c>
      <c r="J361" t="n">
        <v>215.5</v>
      </c>
      <c r="K361" t="n">
        <v>53.44</v>
      </c>
      <c r="L361" t="n">
        <v>20</v>
      </c>
      <c r="M361" t="n">
        <v>19</v>
      </c>
      <c r="N361" t="n">
        <v>47.07</v>
      </c>
      <c r="O361" t="n">
        <v>26812.71</v>
      </c>
      <c r="P361" t="n">
        <v>554.78</v>
      </c>
      <c r="Q361" t="n">
        <v>796.41</v>
      </c>
      <c r="R361" t="n">
        <v>136.1</v>
      </c>
      <c r="S361" t="n">
        <v>102.58</v>
      </c>
      <c r="T361" t="n">
        <v>12668.02</v>
      </c>
      <c r="U361" t="n">
        <v>0.75</v>
      </c>
      <c r="V361" t="n">
        <v>0.88</v>
      </c>
      <c r="W361" t="n">
        <v>12.31</v>
      </c>
      <c r="X361" t="n">
        <v>0.75</v>
      </c>
      <c r="Y361" t="n">
        <v>1</v>
      </c>
      <c r="Z361" t="n">
        <v>10</v>
      </c>
    </row>
    <row r="362">
      <c r="A362" t="n">
        <v>20</v>
      </c>
      <c r="B362" t="n">
        <v>95</v>
      </c>
      <c r="C362" t="inlineStr">
        <is>
          <t xml:space="preserve">CONCLUIDO	</t>
        </is>
      </c>
      <c r="D362" t="n">
        <v>2.1676</v>
      </c>
      <c r="E362" t="n">
        <v>46.13</v>
      </c>
      <c r="F362" t="n">
        <v>42.92</v>
      </c>
      <c r="G362" t="n">
        <v>128.76</v>
      </c>
      <c r="H362" t="n">
        <v>1.72</v>
      </c>
      <c r="I362" t="n">
        <v>20</v>
      </c>
      <c r="J362" t="n">
        <v>217.14</v>
      </c>
      <c r="K362" t="n">
        <v>53.44</v>
      </c>
      <c r="L362" t="n">
        <v>21</v>
      </c>
      <c r="M362" t="n">
        <v>18</v>
      </c>
      <c r="N362" t="n">
        <v>47.7</v>
      </c>
      <c r="O362" t="n">
        <v>27014.3</v>
      </c>
      <c r="P362" t="n">
        <v>552.66</v>
      </c>
      <c r="Q362" t="n">
        <v>796.34</v>
      </c>
      <c r="R362" t="n">
        <v>135.07</v>
      </c>
      <c r="S362" t="n">
        <v>102.58</v>
      </c>
      <c r="T362" t="n">
        <v>12159.2</v>
      </c>
      <c r="U362" t="n">
        <v>0.76</v>
      </c>
      <c r="V362" t="n">
        <v>0.88</v>
      </c>
      <c r="W362" t="n">
        <v>12.3</v>
      </c>
      <c r="X362" t="n">
        <v>0.71</v>
      </c>
      <c r="Y362" t="n">
        <v>1</v>
      </c>
      <c r="Z362" t="n">
        <v>10</v>
      </c>
    </row>
    <row r="363">
      <c r="A363" t="n">
        <v>21</v>
      </c>
      <c r="B363" t="n">
        <v>95</v>
      </c>
      <c r="C363" t="inlineStr">
        <is>
          <t xml:space="preserve">CONCLUIDO	</t>
        </is>
      </c>
      <c r="D363" t="n">
        <v>2.1714</v>
      </c>
      <c r="E363" t="n">
        <v>46.05</v>
      </c>
      <c r="F363" t="n">
        <v>42.88</v>
      </c>
      <c r="G363" t="n">
        <v>135.4</v>
      </c>
      <c r="H363" t="n">
        <v>1.79</v>
      </c>
      <c r="I363" t="n">
        <v>19</v>
      </c>
      <c r="J363" t="n">
        <v>218.78</v>
      </c>
      <c r="K363" t="n">
        <v>53.44</v>
      </c>
      <c r="L363" t="n">
        <v>22</v>
      </c>
      <c r="M363" t="n">
        <v>17</v>
      </c>
      <c r="N363" t="n">
        <v>48.34</v>
      </c>
      <c r="O363" t="n">
        <v>27216.79</v>
      </c>
      <c r="P363" t="n">
        <v>551.15</v>
      </c>
      <c r="Q363" t="n">
        <v>796.34</v>
      </c>
      <c r="R363" t="n">
        <v>133.48</v>
      </c>
      <c r="S363" t="n">
        <v>102.58</v>
      </c>
      <c r="T363" t="n">
        <v>11366.2</v>
      </c>
      <c r="U363" t="n">
        <v>0.77</v>
      </c>
      <c r="V363" t="n">
        <v>0.88</v>
      </c>
      <c r="W363" t="n">
        <v>12.3</v>
      </c>
      <c r="X363" t="n">
        <v>0.66</v>
      </c>
      <c r="Y363" t="n">
        <v>1</v>
      </c>
      <c r="Z363" t="n">
        <v>10</v>
      </c>
    </row>
    <row r="364">
      <c r="A364" t="n">
        <v>22</v>
      </c>
      <c r="B364" t="n">
        <v>95</v>
      </c>
      <c r="C364" t="inlineStr">
        <is>
          <t xml:space="preserve">CONCLUIDO	</t>
        </is>
      </c>
      <c r="D364" t="n">
        <v>2.1701</v>
      </c>
      <c r="E364" t="n">
        <v>46.08</v>
      </c>
      <c r="F364" t="n">
        <v>42.9</v>
      </c>
      <c r="G364" t="n">
        <v>135.49</v>
      </c>
      <c r="H364" t="n">
        <v>1.85</v>
      </c>
      <c r="I364" t="n">
        <v>19</v>
      </c>
      <c r="J364" t="n">
        <v>220.43</v>
      </c>
      <c r="K364" t="n">
        <v>53.44</v>
      </c>
      <c r="L364" t="n">
        <v>23</v>
      </c>
      <c r="M364" t="n">
        <v>17</v>
      </c>
      <c r="N364" t="n">
        <v>48.99</v>
      </c>
      <c r="O364" t="n">
        <v>27420.16</v>
      </c>
      <c r="P364" t="n">
        <v>547.96</v>
      </c>
      <c r="Q364" t="n">
        <v>796.38</v>
      </c>
      <c r="R364" t="n">
        <v>134.53</v>
      </c>
      <c r="S364" t="n">
        <v>102.58</v>
      </c>
      <c r="T364" t="n">
        <v>11890.97</v>
      </c>
      <c r="U364" t="n">
        <v>0.76</v>
      </c>
      <c r="V364" t="n">
        <v>0.88</v>
      </c>
      <c r="W364" t="n">
        <v>12.3</v>
      </c>
      <c r="X364" t="n">
        <v>0.6899999999999999</v>
      </c>
      <c r="Y364" t="n">
        <v>1</v>
      </c>
      <c r="Z364" t="n">
        <v>10</v>
      </c>
    </row>
    <row r="365">
      <c r="A365" t="n">
        <v>23</v>
      </c>
      <c r="B365" t="n">
        <v>95</v>
      </c>
      <c r="C365" t="inlineStr">
        <is>
          <t xml:space="preserve">CONCLUIDO	</t>
        </is>
      </c>
      <c r="D365" t="n">
        <v>2.1747</v>
      </c>
      <c r="E365" t="n">
        <v>45.98</v>
      </c>
      <c r="F365" t="n">
        <v>42.84</v>
      </c>
      <c r="G365" t="n">
        <v>142.82</v>
      </c>
      <c r="H365" t="n">
        <v>1.92</v>
      </c>
      <c r="I365" t="n">
        <v>18</v>
      </c>
      <c r="J365" t="n">
        <v>222.08</v>
      </c>
      <c r="K365" t="n">
        <v>53.44</v>
      </c>
      <c r="L365" t="n">
        <v>24</v>
      </c>
      <c r="M365" t="n">
        <v>16</v>
      </c>
      <c r="N365" t="n">
        <v>49.65</v>
      </c>
      <c r="O365" t="n">
        <v>27624.44</v>
      </c>
      <c r="P365" t="n">
        <v>548.3200000000001</v>
      </c>
      <c r="Q365" t="n">
        <v>796.33</v>
      </c>
      <c r="R365" t="n">
        <v>132.39</v>
      </c>
      <c r="S365" t="n">
        <v>102.58</v>
      </c>
      <c r="T365" t="n">
        <v>10828.17</v>
      </c>
      <c r="U365" t="n">
        <v>0.77</v>
      </c>
      <c r="V365" t="n">
        <v>0.88</v>
      </c>
      <c r="W365" t="n">
        <v>12.3</v>
      </c>
      <c r="X365" t="n">
        <v>0.63</v>
      </c>
      <c r="Y365" t="n">
        <v>1</v>
      </c>
      <c r="Z365" t="n">
        <v>10</v>
      </c>
    </row>
    <row r="366">
      <c r="A366" t="n">
        <v>24</v>
      </c>
      <c r="B366" t="n">
        <v>95</v>
      </c>
      <c r="C366" t="inlineStr">
        <is>
          <t xml:space="preserve">CONCLUIDO	</t>
        </is>
      </c>
      <c r="D366" t="n">
        <v>2.1783</v>
      </c>
      <c r="E366" t="n">
        <v>45.91</v>
      </c>
      <c r="F366" t="n">
        <v>42.81</v>
      </c>
      <c r="G366" t="n">
        <v>151.08</v>
      </c>
      <c r="H366" t="n">
        <v>1.99</v>
      </c>
      <c r="I366" t="n">
        <v>17</v>
      </c>
      <c r="J366" t="n">
        <v>223.75</v>
      </c>
      <c r="K366" t="n">
        <v>53.44</v>
      </c>
      <c r="L366" t="n">
        <v>25</v>
      </c>
      <c r="M366" t="n">
        <v>15</v>
      </c>
      <c r="N366" t="n">
        <v>50.31</v>
      </c>
      <c r="O366" t="n">
        <v>27829.77</v>
      </c>
      <c r="P366" t="n">
        <v>545.1900000000001</v>
      </c>
      <c r="Q366" t="n">
        <v>796.33</v>
      </c>
      <c r="R366" t="n">
        <v>131.25</v>
      </c>
      <c r="S366" t="n">
        <v>102.58</v>
      </c>
      <c r="T366" t="n">
        <v>10259.7</v>
      </c>
      <c r="U366" t="n">
        <v>0.78</v>
      </c>
      <c r="V366" t="n">
        <v>0.88</v>
      </c>
      <c r="W366" t="n">
        <v>12.3</v>
      </c>
      <c r="X366" t="n">
        <v>0.59</v>
      </c>
      <c r="Y366" t="n">
        <v>1</v>
      </c>
      <c r="Z366" t="n">
        <v>10</v>
      </c>
    </row>
    <row r="367">
      <c r="A367" t="n">
        <v>25</v>
      </c>
      <c r="B367" t="n">
        <v>95</v>
      </c>
      <c r="C367" t="inlineStr">
        <is>
          <t xml:space="preserve">CONCLUIDO	</t>
        </is>
      </c>
      <c r="D367" t="n">
        <v>2.1822</v>
      </c>
      <c r="E367" t="n">
        <v>45.82</v>
      </c>
      <c r="F367" t="n">
        <v>42.76</v>
      </c>
      <c r="G367" t="n">
        <v>160.35</v>
      </c>
      <c r="H367" t="n">
        <v>2.05</v>
      </c>
      <c r="I367" t="n">
        <v>16</v>
      </c>
      <c r="J367" t="n">
        <v>225.42</v>
      </c>
      <c r="K367" t="n">
        <v>53.44</v>
      </c>
      <c r="L367" t="n">
        <v>26</v>
      </c>
      <c r="M367" t="n">
        <v>14</v>
      </c>
      <c r="N367" t="n">
        <v>50.98</v>
      </c>
      <c r="O367" t="n">
        <v>28035.92</v>
      </c>
      <c r="P367" t="n">
        <v>541.72</v>
      </c>
      <c r="Q367" t="n">
        <v>796.35</v>
      </c>
      <c r="R367" t="n">
        <v>129.8</v>
      </c>
      <c r="S367" t="n">
        <v>102.58</v>
      </c>
      <c r="T367" t="n">
        <v>9543.92</v>
      </c>
      <c r="U367" t="n">
        <v>0.79</v>
      </c>
      <c r="V367" t="n">
        <v>0.88</v>
      </c>
      <c r="W367" t="n">
        <v>12.29</v>
      </c>
      <c r="X367" t="n">
        <v>0.55</v>
      </c>
      <c r="Y367" t="n">
        <v>1</v>
      </c>
      <c r="Z367" t="n">
        <v>10</v>
      </c>
    </row>
    <row r="368">
      <c r="A368" t="n">
        <v>26</v>
      </c>
      <c r="B368" t="n">
        <v>95</v>
      </c>
      <c r="C368" t="inlineStr">
        <is>
          <t xml:space="preserve">CONCLUIDO	</t>
        </is>
      </c>
      <c r="D368" t="n">
        <v>2.1823</v>
      </c>
      <c r="E368" t="n">
        <v>45.82</v>
      </c>
      <c r="F368" t="n">
        <v>42.76</v>
      </c>
      <c r="G368" t="n">
        <v>160.35</v>
      </c>
      <c r="H368" t="n">
        <v>2.11</v>
      </c>
      <c r="I368" t="n">
        <v>16</v>
      </c>
      <c r="J368" t="n">
        <v>227.1</v>
      </c>
      <c r="K368" t="n">
        <v>53.44</v>
      </c>
      <c r="L368" t="n">
        <v>27</v>
      </c>
      <c r="M368" t="n">
        <v>14</v>
      </c>
      <c r="N368" t="n">
        <v>51.66</v>
      </c>
      <c r="O368" t="n">
        <v>28243</v>
      </c>
      <c r="P368" t="n">
        <v>541.46</v>
      </c>
      <c r="Q368" t="n">
        <v>796.34</v>
      </c>
      <c r="R368" t="n">
        <v>129.82</v>
      </c>
      <c r="S368" t="n">
        <v>102.58</v>
      </c>
      <c r="T368" t="n">
        <v>9549.73</v>
      </c>
      <c r="U368" t="n">
        <v>0.79</v>
      </c>
      <c r="V368" t="n">
        <v>0.88</v>
      </c>
      <c r="W368" t="n">
        <v>12.29</v>
      </c>
      <c r="X368" t="n">
        <v>0.55</v>
      </c>
      <c r="Y368" t="n">
        <v>1</v>
      </c>
      <c r="Z368" t="n">
        <v>10</v>
      </c>
    </row>
    <row r="369">
      <c r="A369" t="n">
        <v>27</v>
      </c>
      <c r="B369" t="n">
        <v>95</v>
      </c>
      <c r="C369" t="inlineStr">
        <is>
          <t xml:space="preserve">CONCLUIDO	</t>
        </is>
      </c>
      <c r="D369" t="n">
        <v>2.1856</v>
      </c>
      <c r="E369" t="n">
        <v>45.75</v>
      </c>
      <c r="F369" t="n">
        <v>42.73</v>
      </c>
      <c r="G369" t="n">
        <v>170.91</v>
      </c>
      <c r="H369" t="n">
        <v>2.18</v>
      </c>
      <c r="I369" t="n">
        <v>15</v>
      </c>
      <c r="J369" t="n">
        <v>228.79</v>
      </c>
      <c r="K369" t="n">
        <v>53.44</v>
      </c>
      <c r="L369" t="n">
        <v>28</v>
      </c>
      <c r="M369" t="n">
        <v>13</v>
      </c>
      <c r="N369" t="n">
        <v>52.35</v>
      </c>
      <c r="O369" t="n">
        <v>28451.04</v>
      </c>
      <c r="P369" t="n">
        <v>538.51</v>
      </c>
      <c r="Q369" t="n">
        <v>796.36</v>
      </c>
      <c r="R369" t="n">
        <v>128.53</v>
      </c>
      <c r="S369" t="n">
        <v>102.58</v>
      </c>
      <c r="T369" t="n">
        <v>8910.629999999999</v>
      </c>
      <c r="U369" t="n">
        <v>0.8</v>
      </c>
      <c r="V369" t="n">
        <v>0.88</v>
      </c>
      <c r="W369" t="n">
        <v>12.29</v>
      </c>
      <c r="X369" t="n">
        <v>0.51</v>
      </c>
      <c r="Y369" t="n">
        <v>1</v>
      </c>
      <c r="Z369" t="n">
        <v>10</v>
      </c>
    </row>
    <row r="370">
      <c r="A370" t="n">
        <v>28</v>
      </c>
      <c r="B370" t="n">
        <v>95</v>
      </c>
      <c r="C370" t="inlineStr">
        <is>
          <t xml:space="preserve">CONCLUIDO	</t>
        </is>
      </c>
      <c r="D370" t="n">
        <v>2.185</v>
      </c>
      <c r="E370" t="n">
        <v>45.77</v>
      </c>
      <c r="F370" t="n">
        <v>42.74</v>
      </c>
      <c r="G370" t="n">
        <v>170.96</v>
      </c>
      <c r="H370" t="n">
        <v>2.24</v>
      </c>
      <c r="I370" t="n">
        <v>15</v>
      </c>
      <c r="J370" t="n">
        <v>230.48</v>
      </c>
      <c r="K370" t="n">
        <v>53.44</v>
      </c>
      <c r="L370" t="n">
        <v>29</v>
      </c>
      <c r="M370" t="n">
        <v>13</v>
      </c>
      <c r="N370" t="n">
        <v>53.05</v>
      </c>
      <c r="O370" t="n">
        <v>28660.06</v>
      </c>
      <c r="P370" t="n">
        <v>537.45</v>
      </c>
      <c r="Q370" t="n">
        <v>796.37</v>
      </c>
      <c r="R370" t="n">
        <v>129.12</v>
      </c>
      <c r="S370" t="n">
        <v>102.58</v>
      </c>
      <c r="T370" t="n">
        <v>9205.799999999999</v>
      </c>
      <c r="U370" t="n">
        <v>0.79</v>
      </c>
      <c r="V370" t="n">
        <v>0.88</v>
      </c>
      <c r="W370" t="n">
        <v>12.29</v>
      </c>
      <c r="X370" t="n">
        <v>0.53</v>
      </c>
      <c r="Y370" t="n">
        <v>1</v>
      </c>
      <c r="Z370" t="n">
        <v>10</v>
      </c>
    </row>
    <row r="371">
      <c r="A371" t="n">
        <v>29</v>
      </c>
      <c r="B371" t="n">
        <v>95</v>
      </c>
      <c r="C371" t="inlineStr">
        <is>
          <t xml:space="preserve">CONCLUIDO	</t>
        </is>
      </c>
      <c r="D371" t="n">
        <v>2.1892</v>
      </c>
      <c r="E371" t="n">
        <v>45.68</v>
      </c>
      <c r="F371" t="n">
        <v>42.69</v>
      </c>
      <c r="G371" t="n">
        <v>182.95</v>
      </c>
      <c r="H371" t="n">
        <v>2.3</v>
      </c>
      <c r="I371" t="n">
        <v>14</v>
      </c>
      <c r="J371" t="n">
        <v>232.18</v>
      </c>
      <c r="K371" t="n">
        <v>53.44</v>
      </c>
      <c r="L371" t="n">
        <v>30</v>
      </c>
      <c r="M371" t="n">
        <v>12</v>
      </c>
      <c r="N371" t="n">
        <v>53.75</v>
      </c>
      <c r="O371" t="n">
        <v>28870.05</v>
      </c>
      <c r="P371" t="n">
        <v>536.53</v>
      </c>
      <c r="Q371" t="n">
        <v>796.37</v>
      </c>
      <c r="R371" t="n">
        <v>127.3</v>
      </c>
      <c r="S371" t="n">
        <v>102.58</v>
      </c>
      <c r="T371" t="n">
        <v>8301.42</v>
      </c>
      <c r="U371" t="n">
        <v>0.8100000000000001</v>
      </c>
      <c r="V371" t="n">
        <v>0.88</v>
      </c>
      <c r="W371" t="n">
        <v>12.29</v>
      </c>
      <c r="X371" t="n">
        <v>0.48</v>
      </c>
      <c r="Y371" t="n">
        <v>1</v>
      </c>
      <c r="Z371" t="n">
        <v>10</v>
      </c>
    </row>
    <row r="372">
      <c r="A372" t="n">
        <v>30</v>
      </c>
      <c r="B372" t="n">
        <v>95</v>
      </c>
      <c r="C372" t="inlineStr">
        <is>
          <t xml:space="preserve">CONCLUIDO	</t>
        </is>
      </c>
      <c r="D372" t="n">
        <v>2.1889</v>
      </c>
      <c r="E372" t="n">
        <v>45.69</v>
      </c>
      <c r="F372" t="n">
        <v>42.7</v>
      </c>
      <c r="G372" t="n">
        <v>182.98</v>
      </c>
      <c r="H372" t="n">
        <v>2.36</v>
      </c>
      <c r="I372" t="n">
        <v>14</v>
      </c>
      <c r="J372" t="n">
        <v>233.89</v>
      </c>
      <c r="K372" t="n">
        <v>53.44</v>
      </c>
      <c r="L372" t="n">
        <v>31</v>
      </c>
      <c r="M372" t="n">
        <v>12</v>
      </c>
      <c r="N372" t="n">
        <v>54.46</v>
      </c>
      <c r="O372" t="n">
        <v>29081.05</v>
      </c>
      <c r="P372" t="n">
        <v>533.4299999999999</v>
      </c>
      <c r="Q372" t="n">
        <v>796.33</v>
      </c>
      <c r="R372" t="n">
        <v>127.51</v>
      </c>
      <c r="S372" t="n">
        <v>102.58</v>
      </c>
      <c r="T372" t="n">
        <v>8405.040000000001</v>
      </c>
      <c r="U372" t="n">
        <v>0.8</v>
      </c>
      <c r="V372" t="n">
        <v>0.88</v>
      </c>
      <c r="W372" t="n">
        <v>12.29</v>
      </c>
      <c r="X372" t="n">
        <v>0.48</v>
      </c>
      <c r="Y372" t="n">
        <v>1</v>
      </c>
      <c r="Z372" t="n">
        <v>10</v>
      </c>
    </row>
    <row r="373">
      <c r="A373" t="n">
        <v>31</v>
      </c>
      <c r="B373" t="n">
        <v>95</v>
      </c>
      <c r="C373" t="inlineStr">
        <is>
          <t xml:space="preserve">CONCLUIDO	</t>
        </is>
      </c>
      <c r="D373" t="n">
        <v>2.1932</v>
      </c>
      <c r="E373" t="n">
        <v>45.6</v>
      </c>
      <c r="F373" t="n">
        <v>42.64</v>
      </c>
      <c r="G373" t="n">
        <v>196.82</v>
      </c>
      <c r="H373" t="n">
        <v>2.41</v>
      </c>
      <c r="I373" t="n">
        <v>13</v>
      </c>
      <c r="J373" t="n">
        <v>235.61</v>
      </c>
      <c r="K373" t="n">
        <v>53.44</v>
      </c>
      <c r="L373" t="n">
        <v>32</v>
      </c>
      <c r="M373" t="n">
        <v>11</v>
      </c>
      <c r="N373" t="n">
        <v>55.18</v>
      </c>
      <c r="O373" t="n">
        <v>29293.06</v>
      </c>
      <c r="P373" t="n">
        <v>530.49</v>
      </c>
      <c r="Q373" t="n">
        <v>796.38</v>
      </c>
      <c r="R373" t="n">
        <v>125.7</v>
      </c>
      <c r="S373" t="n">
        <v>102.58</v>
      </c>
      <c r="T373" t="n">
        <v>7509.24</v>
      </c>
      <c r="U373" t="n">
        <v>0.82</v>
      </c>
      <c r="V373" t="n">
        <v>0.88</v>
      </c>
      <c r="W373" t="n">
        <v>12.29</v>
      </c>
      <c r="X373" t="n">
        <v>0.43</v>
      </c>
      <c r="Y373" t="n">
        <v>1</v>
      </c>
      <c r="Z373" t="n">
        <v>10</v>
      </c>
    </row>
    <row r="374">
      <c r="A374" t="n">
        <v>32</v>
      </c>
      <c r="B374" t="n">
        <v>95</v>
      </c>
      <c r="C374" t="inlineStr">
        <is>
          <t xml:space="preserve">CONCLUIDO	</t>
        </is>
      </c>
      <c r="D374" t="n">
        <v>2.1924</v>
      </c>
      <c r="E374" t="n">
        <v>45.61</v>
      </c>
      <c r="F374" t="n">
        <v>42.66</v>
      </c>
      <c r="G374" t="n">
        <v>196.89</v>
      </c>
      <c r="H374" t="n">
        <v>2.47</v>
      </c>
      <c r="I374" t="n">
        <v>13</v>
      </c>
      <c r="J374" t="n">
        <v>237.34</v>
      </c>
      <c r="K374" t="n">
        <v>53.44</v>
      </c>
      <c r="L374" t="n">
        <v>33</v>
      </c>
      <c r="M374" t="n">
        <v>11</v>
      </c>
      <c r="N374" t="n">
        <v>55.91</v>
      </c>
      <c r="O374" t="n">
        <v>29506.09</v>
      </c>
      <c r="P374" t="n">
        <v>533.55</v>
      </c>
      <c r="Q374" t="n">
        <v>796.3200000000001</v>
      </c>
      <c r="R374" t="n">
        <v>126.44</v>
      </c>
      <c r="S374" t="n">
        <v>102.58</v>
      </c>
      <c r="T374" t="n">
        <v>7876.45</v>
      </c>
      <c r="U374" t="n">
        <v>0.8100000000000001</v>
      </c>
      <c r="V374" t="n">
        <v>0.88</v>
      </c>
      <c r="W374" t="n">
        <v>12.29</v>
      </c>
      <c r="X374" t="n">
        <v>0.45</v>
      </c>
      <c r="Y374" t="n">
        <v>1</v>
      </c>
      <c r="Z374" t="n">
        <v>10</v>
      </c>
    </row>
    <row r="375">
      <c r="A375" t="n">
        <v>33</v>
      </c>
      <c r="B375" t="n">
        <v>95</v>
      </c>
      <c r="C375" t="inlineStr">
        <is>
          <t xml:space="preserve">CONCLUIDO	</t>
        </is>
      </c>
      <c r="D375" t="n">
        <v>2.1914</v>
      </c>
      <c r="E375" t="n">
        <v>45.63</v>
      </c>
      <c r="F375" t="n">
        <v>42.68</v>
      </c>
      <c r="G375" t="n">
        <v>196.99</v>
      </c>
      <c r="H375" t="n">
        <v>2.53</v>
      </c>
      <c r="I375" t="n">
        <v>13</v>
      </c>
      <c r="J375" t="n">
        <v>239.08</v>
      </c>
      <c r="K375" t="n">
        <v>53.44</v>
      </c>
      <c r="L375" t="n">
        <v>34</v>
      </c>
      <c r="M375" t="n">
        <v>11</v>
      </c>
      <c r="N375" t="n">
        <v>56.64</v>
      </c>
      <c r="O375" t="n">
        <v>29720.17</v>
      </c>
      <c r="P375" t="n">
        <v>528.17</v>
      </c>
      <c r="Q375" t="n">
        <v>796.37</v>
      </c>
      <c r="R375" t="n">
        <v>126.98</v>
      </c>
      <c r="S375" t="n">
        <v>102.58</v>
      </c>
      <c r="T375" t="n">
        <v>8147.44</v>
      </c>
      <c r="U375" t="n">
        <v>0.8100000000000001</v>
      </c>
      <c r="V375" t="n">
        <v>0.88</v>
      </c>
      <c r="W375" t="n">
        <v>12.29</v>
      </c>
      <c r="X375" t="n">
        <v>0.47</v>
      </c>
      <c r="Y375" t="n">
        <v>1</v>
      </c>
      <c r="Z375" t="n">
        <v>10</v>
      </c>
    </row>
    <row r="376">
      <c r="A376" t="n">
        <v>34</v>
      </c>
      <c r="B376" t="n">
        <v>95</v>
      </c>
      <c r="C376" t="inlineStr">
        <is>
          <t xml:space="preserve">CONCLUIDO	</t>
        </is>
      </c>
      <c r="D376" t="n">
        <v>2.1965</v>
      </c>
      <c r="E376" t="n">
        <v>45.53</v>
      </c>
      <c r="F376" t="n">
        <v>42.61</v>
      </c>
      <c r="G376" t="n">
        <v>213.06</v>
      </c>
      <c r="H376" t="n">
        <v>2.58</v>
      </c>
      <c r="I376" t="n">
        <v>12</v>
      </c>
      <c r="J376" t="n">
        <v>240.82</v>
      </c>
      <c r="K376" t="n">
        <v>53.44</v>
      </c>
      <c r="L376" t="n">
        <v>35</v>
      </c>
      <c r="M376" t="n">
        <v>10</v>
      </c>
      <c r="N376" t="n">
        <v>57.39</v>
      </c>
      <c r="O376" t="n">
        <v>29935.43</v>
      </c>
      <c r="P376" t="n">
        <v>527.0700000000001</v>
      </c>
      <c r="Q376" t="n">
        <v>796.33</v>
      </c>
      <c r="R376" t="n">
        <v>124.77</v>
      </c>
      <c r="S376" t="n">
        <v>102.58</v>
      </c>
      <c r="T376" t="n">
        <v>7048.1</v>
      </c>
      <c r="U376" t="n">
        <v>0.82</v>
      </c>
      <c r="V376" t="n">
        <v>0.88</v>
      </c>
      <c r="W376" t="n">
        <v>12.29</v>
      </c>
      <c r="X376" t="n">
        <v>0.4</v>
      </c>
      <c r="Y376" t="n">
        <v>1</v>
      </c>
      <c r="Z376" t="n">
        <v>10</v>
      </c>
    </row>
    <row r="377">
      <c r="A377" t="n">
        <v>35</v>
      </c>
      <c r="B377" t="n">
        <v>95</v>
      </c>
      <c r="C377" t="inlineStr">
        <is>
          <t xml:space="preserve">CONCLUIDO	</t>
        </is>
      </c>
      <c r="D377" t="n">
        <v>2.1962</v>
      </c>
      <c r="E377" t="n">
        <v>45.53</v>
      </c>
      <c r="F377" t="n">
        <v>42.62</v>
      </c>
      <c r="G377" t="n">
        <v>213.09</v>
      </c>
      <c r="H377" t="n">
        <v>2.64</v>
      </c>
      <c r="I377" t="n">
        <v>12</v>
      </c>
      <c r="J377" t="n">
        <v>242.57</v>
      </c>
      <c r="K377" t="n">
        <v>53.44</v>
      </c>
      <c r="L377" t="n">
        <v>36</v>
      </c>
      <c r="M377" t="n">
        <v>10</v>
      </c>
      <c r="N377" t="n">
        <v>58.14</v>
      </c>
      <c r="O377" t="n">
        <v>30151.65</v>
      </c>
      <c r="P377" t="n">
        <v>527.52</v>
      </c>
      <c r="Q377" t="n">
        <v>796.37</v>
      </c>
      <c r="R377" t="n">
        <v>124.94</v>
      </c>
      <c r="S377" t="n">
        <v>102.58</v>
      </c>
      <c r="T377" t="n">
        <v>7130.95</v>
      </c>
      <c r="U377" t="n">
        <v>0.82</v>
      </c>
      <c r="V377" t="n">
        <v>0.88</v>
      </c>
      <c r="W377" t="n">
        <v>12.29</v>
      </c>
      <c r="X377" t="n">
        <v>0.41</v>
      </c>
      <c r="Y377" t="n">
        <v>1</v>
      </c>
      <c r="Z377" t="n">
        <v>10</v>
      </c>
    </row>
    <row r="378">
      <c r="A378" t="n">
        <v>36</v>
      </c>
      <c r="B378" t="n">
        <v>95</v>
      </c>
      <c r="C378" t="inlineStr">
        <is>
          <t xml:space="preserve">CONCLUIDO	</t>
        </is>
      </c>
      <c r="D378" t="n">
        <v>2.196</v>
      </c>
      <c r="E378" t="n">
        <v>45.54</v>
      </c>
      <c r="F378" t="n">
        <v>42.62</v>
      </c>
      <c r="G378" t="n">
        <v>213.11</v>
      </c>
      <c r="H378" t="n">
        <v>2.69</v>
      </c>
      <c r="I378" t="n">
        <v>12</v>
      </c>
      <c r="J378" t="n">
        <v>244.34</v>
      </c>
      <c r="K378" t="n">
        <v>53.44</v>
      </c>
      <c r="L378" t="n">
        <v>37</v>
      </c>
      <c r="M378" t="n">
        <v>10</v>
      </c>
      <c r="N378" t="n">
        <v>58.9</v>
      </c>
      <c r="O378" t="n">
        <v>30368.96</v>
      </c>
      <c r="P378" t="n">
        <v>522.8099999999999</v>
      </c>
      <c r="Q378" t="n">
        <v>796.33</v>
      </c>
      <c r="R378" t="n">
        <v>125.08</v>
      </c>
      <c r="S378" t="n">
        <v>102.58</v>
      </c>
      <c r="T378" t="n">
        <v>7200.01</v>
      </c>
      <c r="U378" t="n">
        <v>0.82</v>
      </c>
      <c r="V378" t="n">
        <v>0.88</v>
      </c>
      <c r="W378" t="n">
        <v>12.29</v>
      </c>
      <c r="X378" t="n">
        <v>0.41</v>
      </c>
      <c r="Y378" t="n">
        <v>1</v>
      </c>
      <c r="Z378" t="n">
        <v>10</v>
      </c>
    </row>
    <row r="379">
      <c r="A379" t="n">
        <v>37</v>
      </c>
      <c r="B379" t="n">
        <v>95</v>
      </c>
      <c r="C379" t="inlineStr">
        <is>
          <t xml:space="preserve">CONCLUIDO	</t>
        </is>
      </c>
      <c r="D379" t="n">
        <v>2.1998</v>
      </c>
      <c r="E379" t="n">
        <v>45.46</v>
      </c>
      <c r="F379" t="n">
        <v>42.58</v>
      </c>
      <c r="G379" t="n">
        <v>232.25</v>
      </c>
      <c r="H379" t="n">
        <v>2.75</v>
      </c>
      <c r="I379" t="n">
        <v>11</v>
      </c>
      <c r="J379" t="n">
        <v>246.11</v>
      </c>
      <c r="K379" t="n">
        <v>53.44</v>
      </c>
      <c r="L379" t="n">
        <v>38</v>
      </c>
      <c r="M379" t="n">
        <v>9</v>
      </c>
      <c r="N379" t="n">
        <v>59.67</v>
      </c>
      <c r="O379" t="n">
        <v>30587.38</v>
      </c>
      <c r="P379" t="n">
        <v>521.62</v>
      </c>
      <c r="Q379" t="n">
        <v>796.34</v>
      </c>
      <c r="R379" t="n">
        <v>123.64</v>
      </c>
      <c r="S379" t="n">
        <v>102.58</v>
      </c>
      <c r="T379" t="n">
        <v>6485.71</v>
      </c>
      <c r="U379" t="n">
        <v>0.83</v>
      </c>
      <c r="V379" t="n">
        <v>0.88</v>
      </c>
      <c r="W379" t="n">
        <v>12.29</v>
      </c>
      <c r="X379" t="n">
        <v>0.37</v>
      </c>
      <c r="Y379" t="n">
        <v>1</v>
      </c>
      <c r="Z379" t="n">
        <v>10</v>
      </c>
    </row>
    <row r="380">
      <c r="A380" t="n">
        <v>38</v>
      </c>
      <c r="B380" t="n">
        <v>95</v>
      </c>
      <c r="C380" t="inlineStr">
        <is>
          <t xml:space="preserve">CONCLUIDO	</t>
        </is>
      </c>
      <c r="D380" t="n">
        <v>2.1993</v>
      </c>
      <c r="E380" t="n">
        <v>45.47</v>
      </c>
      <c r="F380" t="n">
        <v>42.59</v>
      </c>
      <c r="G380" t="n">
        <v>232.31</v>
      </c>
      <c r="H380" t="n">
        <v>2.8</v>
      </c>
      <c r="I380" t="n">
        <v>11</v>
      </c>
      <c r="J380" t="n">
        <v>247.89</v>
      </c>
      <c r="K380" t="n">
        <v>53.44</v>
      </c>
      <c r="L380" t="n">
        <v>39</v>
      </c>
      <c r="M380" t="n">
        <v>9</v>
      </c>
      <c r="N380" t="n">
        <v>60.45</v>
      </c>
      <c r="O380" t="n">
        <v>30806.92</v>
      </c>
      <c r="P380" t="n">
        <v>521.49</v>
      </c>
      <c r="Q380" t="n">
        <v>796.36</v>
      </c>
      <c r="R380" t="n">
        <v>124.04</v>
      </c>
      <c r="S380" t="n">
        <v>102.58</v>
      </c>
      <c r="T380" t="n">
        <v>6688.26</v>
      </c>
      <c r="U380" t="n">
        <v>0.83</v>
      </c>
      <c r="V380" t="n">
        <v>0.88</v>
      </c>
      <c r="W380" t="n">
        <v>12.29</v>
      </c>
      <c r="X380" t="n">
        <v>0.38</v>
      </c>
      <c r="Y380" t="n">
        <v>1</v>
      </c>
      <c r="Z380" t="n">
        <v>10</v>
      </c>
    </row>
    <row r="381">
      <c r="A381" t="n">
        <v>39</v>
      </c>
      <c r="B381" t="n">
        <v>95</v>
      </c>
      <c r="C381" t="inlineStr">
        <is>
          <t xml:space="preserve">CONCLUIDO	</t>
        </is>
      </c>
      <c r="D381" t="n">
        <v>2.1997</v>
      </c>
      <c r="E381" t="n">
        <v>45.46</v>
      </c>
      <c r="F381" t="n">
        <v>42.58</v>
      </c>
      <c r="G381" t="n">
        <v>232.27</v>
      </c>
      <c r="H381" t="n">
        <v>2.85</v>
      </c>
      <c r="I381" t="n">
        <v>11</v>
      </c>
      <c r="J381" t="n">
        <v>249.68</v>
      </c>
      <c r="K381" t="n">
        <v>53.44</v>
      </c>
      <c r="L381" t="n">
        <v>40</v>
      </c>
      <c r="M381" t="n">
        <v>9</v>
      </c>
      <c r="N381" t="n">
        <v>61.24</v>
      </c>
      <c r="O381" t="n">
        <v>31027.6</v>
      </c>
      <c r="P381" t="n">
        <v>519.6900000000001</v>
      </c>
      <c r="Q381" t="n">
        <v>796.36</v>
      </c>
      <c r="R381" t="n">
        <v>123.77</v>
      </c>
      <c r="S381" t="n">
        <v>102.58</v>
      </c>
      <c r="T381" t="n">
        <v>6550.42</v>
      </c>
      <c r="U381" t="n">
        <v>0.83</v>
      </c>
      <c r="V381" t="n">
        <v>0.88</v>
      </c>
      <c r="W381" t="n">
        <v>12.29</v>
      </c>
      <c r="X381" t="n">
        <v>0.37</v>
      </c>
      <c r="Y381" t="n">
        <v>1</v>
      </c>
      <c r="Z381" t="n">
        <v>10</v>
      </c>
    </row>
    <row r="382">
      <c r="A382" t="n">
        <v>0</v>
      </c>
      <c r="B382" t="n">
        <v>55</v>
      </c>
      <c r="C382" t="inlineStr">
        <is>
          <t xml:space="preserve">CONCLUIDO	</t>
        </is>
      </c>
      <c r="D382" t="n">
        <v>1.4018</v>
      </c>
      <c r="E382" t="n">
        <v>71.34</v>
      </c>
      <c r="F382" t="n">
        <v>58.96</v>
      </c>
      <c r="G382" t="n">
        <v>8.210000000000001</v>
      </c>
      <c r="H382" t="n">
        <v>0.15</v>
      </c>
      <c r="I382" t="n">
        <v>431</v>
      </c>
      <c r="J382" t="n">
        <v>116.05</v>
      </c>
      <c r="K382" t="n">
        <v>43.4</v>
      </c>
      <c r="L382" t="n">
        <v>1</v>
      </c>
      <c r="M382" t="n">
        <v>429</v>
      </c>
      <c r="N382" t="n">
        <v>16.65</v>
      </c>
      <c r="O382" t="n">
        <v>14546.17</v>
      </c>
      <c r="P382" t="n">
        <v>593.55</v>
      </c>
      <c r="Q382" t="n">
        <v>797.77</v>
      </c>
      <c r="R382" t="n">
        <v>669.98</v>
      </c>
      <c r="S382" t="n">
        <v>102.58</v>
      </c>
      <c r="T382" t="n">
        <v>277558.53</v>
      </c>
      <c r="U382" t="n">
        <v>0.15</v>
      </c>
      <c r="V382" t="n">
        <v>0.64</v>
      </c>
      <c r="W382" t="n">
        <v>13</v>
      </c>
      <c r="X382" t="n">
        <v>16.71</v>
      </c>
      <c r="Y382" t="n">
        <v>1</v>
      </c>
      <c r="Z382" t="n">
        <v>10</v>
      </c>
    </row>
    <row r="383">
      <c r="A383" t="n">
        <v>1</v>
      </c>
      <c r="B383" t="n">
        <v>55</v>
      </c>
      <c r="C383" t="inlineStr">
        <is>
          <t xml:space="preserve">CONCLUIDO	</t>
        </is>
      </c>
      <c r="D383" t="n">
        <v>1.8117</v>
      </c>
      <c r="E383" t="n">
        <v>55.2</v>
      </c>
      <c r="F383" t="n">
        <v>48.88</v>
      </c>
      <c r="G383" t="n">
        <v>16.57</v>
      </c>
      <c r="H383" t="n">
        <v>0.3</v>
      </c>
      <c r="I383" t="n">
        <v>177</v>
      </c>
      <c r="J383" t="n">
        <v>117.34</v>
      </c>
      <c r="K383" t="n">
        <v>43.4</v>
      </c>
      <c r="L383" t="n">
        <v>2</v>
      </c>
      <c r="M383" t="n">
        <v>175</v>
      </c>
      <c r="N383" t="n">
        <v>16.94</v>
      </c>
      <c r="O383" t="n">
        <v>14705.49</v>
      </c>
      <c r="P383" t="n">
        <v>488.57</v>
      </c>
      <c r="Q383" t="n">
        <v>796.9</v>
      </c>
      <c r="R383" t="n">
        <v>334.03</v>
      </c>
      <c r="S383" t="n">
        <v>102.58</v>
      </c>
      <c r="T383" t="n">
        <v>110851.62</v>
      </c>
      <c r="U383" t="n">
        <v>0.31</v>
      </c>
      <c r="V383" t="n">
        <v>0.77</v>
      </c>
      <c r="W383" t="n">
        <v>12.56</v>
      </c>
      <c r="X383" t="n">
        <v>6.66</v>
      </c>
      <c r="Y383" t="n">
        <v>1</v>
      </c>
      <c r="Z383" t="n">
        <v>10</v>
      </c>
    </row>
    <row r="384">
      <c r="A384" t="n">
        <v>2</v>
      </c>
      <c r="B384" t="n">
        <v>55</v>
      </c>
      <c r="C384" t="inlineStr">
        <is>
          <t xml:space="preserve">CONCLUIDO	</t>
        </is>
      </c>
      <c r="D384" t="n">
        <v>1.9578</v>
      </c>
      <c r="E384" t="n">
        <v>51.08</v>
      </c>
      <c r="F384" t="n">
        <v>46.34</v>
      </c>
      <c r="G384" t="n">
        <v>25.05</v>
      </c>
      <c r="H384" t="n">
        <v>0.45</v>
      </c>
      <c r="I384" t="n">
        <v>111</v>
      </c>
      <c r="J384" t="n">
        <v>118.63</v>
      </c>
      <c r="K384" t="n">
        <v>43.4</v>
      </c>
      <c r="L384" t="n">
        <v>3</v>
      </c>
      <c r="M384" t="n">
        <v>109</v>
      </c>
      <c r="N384" t="n">
        <v>17.23</v>
      </c>
      <c r="O384" t="n">
        <v>14865.24</v>
      </c>
      <c r="P384" t="n">
        <v>459.09</v>
      </c>
      <c r="Q384" t="n">
        <v>796.62</v>
      </c>
      <c r="R384" t="n">
        <v>249.2</v>
      </c>
      <c r="S384" t="n">
        <v>102.58</v>
      </c>
      <c r="T384" t="n">
        <v>68768.52</v>
      </c>
      <c r="U384" t="n">
        <v>0.41</v>
      </c>
      <c r="V384" t="n">
        <v>0.8100000000000001</v>
      </c>
      <c r="W384" t="n">
        <v>12.45</v>
      </c>
      <c r="X384" t="n">
        <v>4.12</v>
      </c>
      <c r="Y384" t="n">
        <v>1</v>
      </c>
      <c r="Z384" t="n">
        <v>10</v>
      </c>
    </row>
    <row r="385">
      <c r="A385" t="n">
        <v>3</v>
      </c>
      <c r="B385" t="n">
        <v>55</v>
      </c>
      <c r="C385" t="inlineStr">
        <is>
          <t xml:space="preserve">CONCLUIDO	</t>
        </is>
      </c>
      <c r="D385" t="n">
        <v>2.0307</v>
      </c>
      <c r="E385" t="n">
        <v>49.24</v>
      </c>
      <c r="F385" t="n">
        <v>45.22</v>
      </c>
      <c r="G385" t="n">
        <v>33.5</v>
      </c>
      <c r="H385" t="n">
        <v>0.59</v>
      </c>
      <c r="I385" t="n">
        <v>81</v>
      </c>
      <c r="J385" t="n">
        <v>119.93</v>
      </c>
      <c r="K385" t="n">
        <v>43.4</v>
      </c>
      <c r="L385" t="n">
        <v>4</v>
      </c>
      <c r="M385" t="n">
        <v>79</v>
      </c>
      <c r="N385" t="n">
        <v>17.53</v>
      </c>
      <c r="O385" t="n">
        <v>15025.44</v>
      </c>
      <c r="P385" t="n">
        <v>443.99</v>
      </c>
      <c r="Q385" t="n">
        <v>796.52</v>
      </c>
      <c r="R385" t="n">
        <v>212.2</v>
      </c>
      <c r="S385" t="n">
        <v>102.58</v>
      </c>
      <c r="T385" t="n">
        <v>50416.32</v>
      </c>
      <c r="U385" t="n">
        <v>0.48</v>
      </c>
      <c r="V385" t="n">
        <v>0.83</v>
      </c>
      <c r="W385" t="n">
        <v>12.39</v>
      </c>
      <c r="X385" t="n">
        <v>3.01</v>
      </c>
      <c r="Y385" t="n">
        <v>1</v>
      </c>
      <c r="Z385" t="n">
        <v>10</v>
      </c>
    </row>
    <row r="386">
      <c r="A386" t="n">
        <v>4</v>
      </c>
      <c r="B386" t="n">
        <v>55</v>
      </c>
      <c r="C386" t="inlineStr">
        <is>
          <t xml:space="preserve">CONCLUIDO	</t>
        </is>
      </c>
      <c r="D386" t="n">
        <v>2.0739</v>
      </c>
      <c r="E386" t="n">
        <v>48.22</v>
      </c>
      <c r="F386" t="n">
        <v>44.61</v>
      </c>
      <c r="G386" t="n">
        <v>41.82</v>
      </c>
      <c r="H386" t="n">
        <v>0.73</v>
      </c>
      <c r="I386" t="n">
        <v>64</v>
      </c>
      <c r="J386" t="n">
        <v>121.23</v>
      </c>
      <c r="K386" t="n">
        <v>43.4</v>
      </c>
      <c r="L386" t="n">
        <v>5</v>
      </c>
      <c r="M386" t="n">
        <v>62</v>
      </c>
      <c r="N386" t="n">
        <v>17.83</v>
      </c>
      <c r="O386" t="n">
        <v>15186.08</v>
      </c>
      <c r="P386" t="n">
        <v>434.24</v>
      </c>
      <c r="Q386" t="n">
        <v>796.5700000000001</v>
      </c>
      <c r="R386" t="n">
        <v>191.22</v>
      </c>
      <c r="S386" t="n">
        <v>102.58</v>
      </c>
      <c r="T386" t="n">
        <v>40014.24</v>
      </c>
      <c r="U386" t="n">
        <v>0.54</v>
      </c>
      <c r="V386" t="n">
        <v>0.84</v>
      </c>
      <c r="W386" t="n">
        <v>12.37</v>
      </c>
      <c r="X386" t="n">
        <v>2.39</v>
      </c>
      <c r="Y386" t="n">
        <v>1</v>
      </c>
      <c r="Z386" t="n">
        <v>10</v>
      </c>
    </row>
    <row r="387">
      <c r="A387" t="n">
        <v>5</v>
      </c>
      <c r="B387" t="n">
        <v>55</v>
      </c>
      <c r="C387" t="inlineStr">
        <is>
          <t xml:space="preserve">CONCLUIDO	</t>
        </is>
      </c>
      <c r="D387" t="n">
        <v>2.1069</v>
      </c>
      <c r="E387" t="n">
        <v>47.46</v>
      </c>
      <c r="F387" t="n">
        <v>44.14</v>
      </c>
      <c r="G387" t="n">
        <v>50.93</v>
      </c>
      <c r="H387" t="n">
        <v>0.86</v>
      </c>
      <c r="I387" t="n">
        <v>52</v>
      </c>
      <c r="J387" t="n">
        <v>122.54</v>
      </c>
      <c r="K387" t="n">
        <v>43.4</v>
      </c>
      <c r="L387" t="n">
        <v>6</v>
      </c>
      <c r="M387" t="n">
        <v>50</v>
      </c>
      <c r="N387" t="n">
        <v>18.14</v>
      </c>
      <c r="O387" t="n">
        <v>15347.16</v>
      </c>
      <c r="P387" t="n">
        <v>425.12</v>
      </c>
      <c r="Q387" t="n">
        <v>796.46</v>
      </c>
      <c r="R387" t="n">
        <v>175.3</v>
      </c>
      <c r="S387" t="n">
        <v>102.58</v>
      </c>
      <c r="T387" t="n">
        <v>32111.58</v>
      </c>
      <c r="U387" t="n">
        <v>0.59</v>
      </c>
      <c r="V387" t="n">
        <v>0.85</v>
      </c>
      <c r="W387" t="n">
        <v>12.36</v>
      </c>
      <c r="X387" t="n">
        <v>1.92</v>
      </c>
      <c r="Y387" t="n">
        <v>1</v>
      </c>
      <c r="Z387" t="n">
        <v>10</v>
      </c>
    </row>
    <row r="388">
      <c r="A388" t="n">
        <v>6</v>
      </c>
      <c r="B388" t="n">
        <v>55</v>
      </c>
      <c r="C388" t="inlineStr">
        <is>
          <t xml:space="preserve">CONCLUIDO	</t>
        </is>
      </c>
      <c r="D388" t="n">
        <v>2.1299</v>
      </c>
      <c r="E388" t="n">
        <v>46.95</v>
      </c>
      <c r="F388" t="n">
        <v>43.82</v>
      </c>
      <c r="G388" t="n">
        <v>59.75</v>
      </c>
      <c r="H388" t="n">
        <v>1</v>
      </c>
      <c r="I388" t="n">
        <v>44</v>
      </c>
      <c r="J388" t="n">
        <v>123.85</v>
      </c>
      <c r="K388" t="n">
        <v>43.4</v>
      </c>
      <c r="L388" t="n">
        <v>7</v>
      </c>
      <c r="M388" t="n">
        <v>42</v>
      </c>
      <c r="N388" t="n">
        <v>18.45</v>
      </c>
      <c r="O388" t="n">
        <v>15508.69</v>
      </c>
      <c r="P388" t="n">
        <v>417.21</v>
      </c>
      <c r="Q388" t="n">
        <v>796.47</v>
      </c>
      <c r="R388" t="n">
        <v>164.78</v>
      </c>
      <c r="S388" t="n">
        <v>102.58</v>
      </c>
      <c r="T388" t="n">
        <v>26892.21</v>
      </c>
      <c r="U388" t="n">
        <v>0.62</v>
      </c>
      <c r="V388" t="n">
        <v>0.86</v>
      </c>
      <c r="W388" t="n">
        <v>12.34</v>
      </c>
      <c r="X388" t="n">
        <v>1.6</v>
      </c>
      <c r="Y388" t="n">
        <v>1</v>
      </c>
      <c r="Z388" t="n">
        <v>10</v>
      </c>
    </row>
    <row r="389">
      <c r="A389" t="n">
        <v>7</v>
      </c>
      <c r="B389" t="n">
        <v>55</v>
      </c>
      <c r="C389" t="inlineStr">
        <is>
          <t xml:space="preserve">CONCLUIDO	</t>
        </is>
      </c>
      <c r="D389" t="n">
        <v>2.147</v>
      </c>
      <c r="E389" t="n">
        <v>46.58</v>
      </c>
      <c r="F389" t="n">
        <v>43.58</v>
      </c>
      <c r="G389" t="n">
        <v>68.81999999999999</v>
      </c>
      <c r="H389" t="n">
        <v>1.13</v>
      </c>
      <c r="I389" t="n">
        <v>38</v>
      </c>
      <c r="J389" t="n">
        <v>125.16</v>
      </c>
      <c r="K389" t="n">
        <v>43.4</v>
      </c>
      <c r="L389" t="n">
        <v>8</v>
      </c>
      <c r="M389" t="n">
        <v>36</v>
      </c>
      <c r="N389" t="n">
        <v>18.76</v>
      </c>
      <c r="O389" t="n">
        <v>15670.68</v>
      </c>
      <c r="P389" t="n">
        <v>411.06</v>
      </c>
      <c r="Q389" t="n">
        <v>796.38</v>
      </c>
      <c r="R389" t="n">
        <v>157.1</v>
      </c>
      <c r="S389" t="n">
        <v>102.58</v>
      </c>
      <c r="T389" t="n">
        <v>23081.13</v>
      </c>
      <c r="U389" t="n">
        <v>0.65</v>
      </c>
      <c r="V389" t="n">
        <v>0.86</v>
      </c>
      <c r="W389" t="n">
        <v>12.33</v>
      </c>
      <c r="X389" t="n">
        <v>1.37</v>
      </c>
      <c r="Y389" t="n">
        <v>1</v>
      </c>
      <c r="Z389" t="n">
        <v>10</v>
      </c>
    </row>
    <row r="390">
      <c r="A390" t="n">
        <v>8</v>
      </c>
      <c r="B390" t="n">
        <v>55</v>
      </c>
      <c r="C390" t="inlineStr">
        <is>
          <t xml:space="preserve">CONCLUIDO	</t>
        </is>
      </c>
      <c r="D390" t="n">
        <v>2.1569</v>
      </c>
      <c r="E390" t="n">
        <v>46.36</v>
      </c>
      <c r="F390" t="n">
        <v>43.47</v>
      </c>
      <c r="G390" t="n">
        <v>76.7</v>
      </c>
      <c r="H390" t="n">
        <v>1.26</v>
      </c>
      <c r="I390" t="n">
        <v>34</v>
      </c>
      <c r="J390" t="n">
        <v>126.48</v>
      </c>
      <c r="K390" t="n">
        <v>43.4</v>
      </c>
      <c r="L390" t="n">
        <v>9</v>
      </c>
      <c r="M390" t="n">
        <v>32</v>
      </c>
      <c r="N390" t="n">
        <v>19.08</v>
      </c>
      <c r="O390" t="n">
        <v>15833.12</v>
      </c>
      <c r="P390" t="n">
        <v>404.91</v>
      </c>
      <c r="Q390" t="n">
        <v>796.45</v>
      </c>
      <c r="R390" t="n">
        <v>152.75</v>
      </c>
      <c r="S390" t="n">
        <v>102.58</v>
      </c>
      <c r="T390" t="n">
        <v>20929.64</v>
      </c>
      <c r="U390" t="n">
        <v>0.67</v>
      </c>
      <c r="V390" t="n">
        <v>0.87</v>
      </c>
      <c r="W390" t="n">
        <v>12.34</v>
      </c>
      <c r="X390" t="n">
        <v>1.25</v>
      </c>
      <c r="Y390" t="n">
        <v>1</v>
      </c>
      <c r="Z390" t="n">
        <v>10</v>
      </c>
    </row>
    <row r="391">
      <c r="A391" t="n">
        <v>9</v>
      </c>
      <c r="B391" t="n">
        <v>55</v>
      </c>
      <c r="C391" t="inlineStr">
        <is>
          <t xml:space="preserve">CONCLUIDO	</t>
        </is>
      </c>
      <c r="D391" t="n">
        <v>2.1694</v>
      </c>
      <c r="E391" t="n">
        <v>46.1</v>
      </c>
      <c r="F391" t="n">
        <v>43.3</v>
      </c>
      <c r="G391" t="n">
        <v>86.59</v>
      </c>
      <c r="H391" t="n">
        <v>1.38</v>
      </c>
      <c r="I391" t="n">
        <v>30</v>
      </c>
      <c r="J391" t="n">
        <v>127.8</v>
      </c>
      <c r="K391" t="n">
        <v>43.4</v>
      </c>
      <c r="L391" t="n">
        <v>10</v>
      </c>
      <c r="M391" t="n">
        <v>28</v>
      </c>
      <c r="N391" t="n">
        <v>19.4</v>
      </c>
      <c r="O391" t="n">
        <v>15996.02</v>
      </c>
      <c r="P391" t="n">
        <v>399.77</v>
      </c>
      <c r="Q391" t="n">
        <v>796.34</v>
      </c>
      <c r="R391" t="n">
        <v>147.59</v>
      </c>
      <c r="S391" t="n">
        <v>102.58</v>
      </c>
      <c r="T391" t="n">
        <v>18368.7</v>
      </c>
      <c r="U391" t="n">
        <v>0.7</v>
      </c>
      <c r="V391" t="n">
        <v>0.87</v>
      </c>
      <c r="W391" t="n">
        <v>12.32</v>
      </c>
      <c r="X391" t="n">
        <v>1.08</v>
      </c>
      <c r="Y391" t="n">
        <v>1</v>
      </c>
      <c r="Z391" t="n">
        <v>10</v>
      </c>
    </row>
    <row r="392">
      <c r="A392" t="n">
        <v>10</v>
      </c>
      <c r="B392" t="n">
        <v>55</v>
      </c>
      <c r="C392" t="inlineStr">
        <is>
          <t xml:space="preserve">CONCLUIDO	</t>
        </is>
      </c>
      <c r="D392" t="n">
        <v>2.1781</v>
      </c>
      <c r="E392" t="n">
        <v>45.91</v>
      </c>
      <c r="F392" t="n">
        <v>43.18</v>
      </c>
      <c r="G392" t="n">
        <v>95.95999999999999</v>
      </c>
      <c r="H392" t="n">
        <v>1.5</v>
      </c>
      <c r="I392" t="n">
        <v>27</v>
      </c>
      <c r="J392" t="n">
        <v>129.13</v>
      </c>
      <c r="K392" t="n">
        <v>43.4</v>
      </c>
      <c r="L392" t="n">
        <v>11</v>
      </c>
      <c r="M392" t="n">
        <v>25</v>
      </c>
      <c r="N392" t="n">
        <v>19.73</v>
      </c>
      <c r="O392" t="n">
        <v>16159.39</v>
      </c>
      <c r="P392" t="n">
        <v>394</v>
      </c>
      <c r="Q392" t="n">
        <v>796.42</v>
      </c>
      <c r="R392" t="n">
        <v>143.52</v>
      </c>
      <c r="S392" t="n">
        <v>102.58</v>
      </c>
      <c r="T392" t="n">
        <v>16348.11</v>
      </c>
      <c r="U392" t="n">
        <v>0.71</v>
      </c>
      <c r="V392" t="n">
        <v>0.87</v>
      </c>
      <c r="W392" t="n">
        <v>12.32</v>
      </c>
      <c r="X392" t="n">
        <v>0.97</v>
      </c>
      <c r="Y392" t="n">
        <v>1</v>
      </c>
      <c r="Z392" t="n">
        <v>10</v>
      </c>
    </row>
    <row r="393">
      <c r="A393" t="n">
        <v>11</v>
      </c>
      <c r="B393" t="n">
        <v>55</v>
      </c>
      <c r="C393" t="inlineStr">
        <is>
          <t xml:space="preserve">CONCLUIDO	</t>
        </is>
      </c>
      <c r="D393" t="n">
        <v>2.184</v>
      </c>
      <c r="E393" t="n">
        <v>45.79</v>
      </c>
      <c r="F393" t="n">
        <v>43.11</v>
      </c>
      <c r="G393" t="n">
        <v>103.45</v>
      </c>
      <c r="H393" t="n">
        <v>1.63</v>
      </c>
      <c r="I393" t="n">
        <v>25</v>
      </c>
      <c r="J393" t="n">
        <v>130.45</v>
      </c>
      <c r="K393" t="n">
        <v>43.4</v>
      </c>
      <c r="L393" t="n">
        <v>12</v>
      </c>
      <c r="M393" t="n">
        <v>23</v>
      </c>
      <c r="N393" t="n">
        <v>20.05</v>
      </c>
      <c r="O393" t="n">
        <v>16323.22</v>
      </c>
      <c r="P393" t="n">
        <v>388.83</v>
      </c>
      <c r="Q393" t="n">
        <v>796.34</v>
      </c>
      <c r="R393" t="n">
        <v>141.21</v>
      </c>
      <c r="S393" t="n">
        <v>102.58</v>
      </c>
      <c r="T393" t="n">
        <v>15201.83</v>
      </c>
      <c r="U393" t="n">
        <v>0.73</v>
      </c>
      <c r="V393" t="n">
        <v>0.87</v>
      </c>
      <c r="W393" t="n">
        <v>12.31</v>
      </c>
      <c r="X393" t="n">
        <v>0.89</v>
      </c>
      <c r="Y393" t="n">
        <v>1</v>
      </c>
      <c r="Z393" t="n">
        <v>10</v>
      </c>
    </row>
    <row r="394">
      <c r="A394" t="n">
        <v>12</v>
      </c>
      <c r="B394" t="n">
        <v>55</v>
      </c>
      <c r="C394" t="inlineStr">
        <is>
          <t xml:space="preserve">CONCLUIDO	</t>
        </is>
      </c>
      <c r="D394" t="n">
        <v>2.1895</v>
      </c>
      <c r="E394" t="n">
        <v>45.67</v>
      </c>
      <c r="F394" t="n">
        <v>43.04</v>
      </c>
      <c r="G394" t="n">
        <v>112.28</v>
      </c>
      <c r="H394" t="n">
        <v>1.74</v>
      </c>
      <c r="I394" t="n">
        <v>23</v>
      </c>
      <c r="J394" t="n">
        <v>131.79</v>
      </c>
      <c r="K394" t="n">
        <v>43.4</v>
      </c>
      <c r="L394" t="n">
        <v>13</v>
      </c>
      <c r="M394" t="n">
        <v>21</v>
      </c>
      <c r="N394" t="n">
        <v>20.39</v>
      </c>
      <c r="O394" t="n">
        <v>16487.53</v>
      </c>
      <c r="P394" t="n">
        <v>384.06</v>
      </c>
      <c r="Q394" t="n">
        <v>796.42</v>
      </c>
      <c r="R394" t="n">
        <v>139.03</v>
      </c>
      <c r="S394" t="n">
        <v>102.58</v>
      </c>
      <c r="T394" t="n">
        <v>14119.7</v>
      </c>
      <c r="U394" t="n">
        <v>0.74</v>
      </c>
      <c r="V394" t="n">
        <v>0.87</v>
      </c>
      <c r="W394" t="n">
        <v>12.31</v>
      </c>
      <c r="X394" t="n">
        <v>0.82</v>
      </c>
      <c r="Y394" t="n">
        <v>1</v>
      </c>
      <c r="Z394" t="n">
        <v>10</v>
      </c>
    </row>
    <row r="395">
      <c r="A395" t="n">
        <v>13</v>
      </c>
      <c r="B395" t="n">
        <v>55</v>
      </c>
      <c r="C395" t="inlineStr">
        <is>
          <t xml:space="preserve">CONCLUIDO	</t>
        </is>
      </c>
      <c r="D395" t="n">
        <v>2.195</v>
      </c>
      <c r="E395" t="n">
        <v>45.56</v>
      </c>
      <c r="F395" t="n">
        <v>42.97</v>
      </c>
      <c r="G395" t="n">
        <v>122.78</v>
      </c>
      <c r="H395" t="n">
        <v>1.86</v>
      </c>
      <c r="I395" t="n">
        <v>21</v>
      </c>
      <c r="J395" t="n">
        <v>133.12</v>
      </c>
      <c r="K395" t="n">
        <v>43.4</v>
      </c>
      <c r="L395" t="n">
        <v>14</v>
      </c>
      <c r="M395" t="n">
        <v>19</v>
      </c>
      <c r="N395" t="n">
        <v>20.72</v>
      </c>
      <c r="O395" t="n">
        <v>16652.31</v>
      </c>
      <c r="P395" t="n">
        <v>379.03</v>
      </c>
      <c r="Q395" t="n">
        <v>796.36</v>
      </c>
      <c r="R395" t="n">
        <v>136.76</v>
      </c>
      <c r="S395" t="n">
        <v>102.58</v>
      </c>
      <c r="T395" t="n">
        <v>12999.45</v>
      </c>
      <c r="U395" t="n">
        <v>0.75</v>
      </c>
      <c r="V395" t="n">
        <v>0.88</v>
      </c>
      <c r="W395" t="n">
        <v>12.31</v>
      </c>
      <c r="X395" t="n">
        <v>0.76</v>
      </c>
      <c r="Y395" t="n">
        <v>1</v>
      </c>
      <c r="Z395" t="n">
        <v>10</v>
      </c>
    </row>
    <row r="396">
      <c r="A396" t="n">
        <v>14</v>
      </c>
      <c r="B396" t="n">
        <v>55</v>
      </c>
      <c r="C396" t="inlineStr">
        <is>
          <t xml:space="preserve">CONCLUIDO	</t>
        </is>
      </c>
      <c r="D396" t="n">
        <v>2.2011</v>
      </c>
      <c r="E396" t="n">
        <v>45.43</v>
      </c>
      <c r="F396" t="n">
        <v>42.89</v>
      </c>
      <c r="G396" t="n">
        <v>135.45</v>
      </c>
      <c r="H396" t="n">
        <v>1.97</v>
      </c>
      <c r="I396" t="n">
        <v>19</v>
      </c>
      <c r="J396" t="n">
        <v>134.46</v>
      </c>
      <c r="K396" t="n">
        <v>43.4</v>
      </c>
      <c r="L396" t="n">
        <v>15</v>
      </c>
      <c r="M396" t="n">
        <v>17</v>
      </c>
      <c r="N396" t="n">
        <v>21.06</v>
      </c>
      <c r="O396" t="n">
        <v>16817.7</v>
      </c>
      <c r="P396" t="n">
        <v>373.1</v>
      </c>
      <c r="Q396" t="n">
        <v>796.34</v>
      </c>
      <c r="R396" t="n">
        <v>134.1</v>
      </c>
      <c r="S396" t="n">
        <v>102.58</v>
      </c>
      <c r="T396" t="n">
        <v>11675.63</v>
      </c>
      <c r="U396" t="n">
        <v>0.76</v>
      </c>
      <c r="V396" t="n">
        <v>0.88</v>
      </c>
      <c r="W396" t="n">
        <v>12.3</v>
      </c>
      <c r="X396" t="n">
        <v>0.68</v>
      </c>
      <c r="Y396" t="n">
        <v>1</v>
      </c>
      <c r="Z396" t="n">
        <v>10</v>
      </c>
    </row>
    <row r="397">
      <c r="A397" t="n">
        <v>15</v>
      </c>
      <c r="B397" t="n">
        <v>55</v>
      </c>
      <c r="C397" t="inlineStr">
        <is>
          <t xml:space="preserve">CONCLUIDO	</t>
        </is>
      </c>
      <c r="D397" t="n">
        <v>2.2048</v>
      </c>
      <c r="E397" t="n">
        <v>45.36</v>
      </c>
      <c r="F397" t="n">
        <v>42.84</v>
      </c>
      <c r="G397" t="n">
        <v>142.81</v>
      </c>
      <c r="H397" t="n">
        <v>2.08</v>
      </c>
      <c r="I397" t="n">
        <v>18</v>
      </c>
      <c r="J397" t="n">
        <v>135.81</v>
      </c>
      <c r="K397" t="n">
        <v>43.4</v>
      </c>
      <c r="L397" t="n">
        <v>16</v>
      </c>
      <c r="M397" t="n">
        <v>16</v>
      </c>
      <c r="N397" t="n">
        <v>21.41</v>
      </c>
      <c r="O397" t="n">
        <v>16983.46</v>
      </c>
      <c r="P397" t="n">
        <v>368.22</v>
      </c>
      <c r="Q397" t="n">
        <v>796.36</v>
      </c>
      <c r="R397" t="n">
        <v>132.3</v>
      </c>
      <c r="S397" t="n">
        <v>102.58</v>
      </c>
      <c r="T397" t="n">
        <v>10784.08</v>
      </c>
      <c r="U397" t="n">
        <v>0.78</v>
      </c>
      <c r="V397" t="n">
        <v>0.88</v>
      </c>
      <c r="W397" t="n">
        <v>12.3</v>
      </c>
      <c r="X397" t="n">
        <v>0.63</v>
      </c>
      <c r="Y397" t="n">
        <v>1</v>
      </c>
      <c r="Z397" t="n">
        <v>10</v>
      </c>
    </row>
    <row r="398">
      <c r="A398" t="n">
        <v>16</v>
      </c>
      <c r="B398" t="n">
        <v>55</v>
      </c>
      <c r="C398" t="inlineStr">
        <is>
          <t xml:space="preserve">CONCLUIDO	</t>
        </is>
      </c>
      <c r="D398" t="n">
        <v>2.208</v>
      </c>
      <c r="E398" t="n">
        <v>45.29</v>
      </c>
      <c r="F398" t="n">
        <v>42.8</v>
      </c>
      <c r="G398" t="n">
        <v>151.05</v>
      </c>
      <c r="H398" t="n">
        <v>2.19</v>
      </c>
      <c r="I398" t="n">
        <v>17</v>
      </c>
      <c r="J398" t="n">
        <v>137.15</v>
      </c>
      <c r="K398" t="n">
        <v>43.4</v>
      </c>
      <c r="L398" t="n">
        <v>17</v>
      </c>
      <c r="M398" t="n">
        <v>12</v>
      </c>
      <c r="N398" t="n">
        <v>21.75</v>
      </c>
      <c r="O398" t="n">
        <v>17149.71</v>
      </c>
      <c r="P398" t="n">
        <v>360.68</v>
      </c>
      <c r="Q398" t="n">
        <v>796.38</v>
      </c>
      <c r="R398" t="n">
        <v>130.78</v>
      </c>
      <c r="S398" t="n">
        <v>102.58</v>
      </c>
      <c r="T398" t="n">
        <v>10027.54</v>
      </c>
      <c r="U398" t="n">
        <v>0.78</v>
      </c>
      <c r="V398" t="n">
        <v>0.88</v>
      </c>
      <c r="W398" t="n">
        <v>12.3</v>
      </c>
      <c r="X398" t="n">
        <v>0.59</v>
      </c>
      <c r="Y398" t="n">
        <v>1</v>
      </c>
      <c r="Z398" t="n">
        <v>10</v>
      </c>
    </row>
    <row r="399">
      <c r="A399" t="n">
        <v>17</v>
      </c>
      <c r="B399" t="n">
        <v>55</v>
      </c>
      <c r="C399" t="inlineStr">
        <is>
          <t xml:space="preserve">CONCLUIDO	</t>
        </is>
      </c>
      <c r="D399" t="n">
        <v>2.2104</v>
      </c>
      <c r="E399" t="n">
        <v>45.24</v>
      </c>
      <c r="F399" t="n">
        <v>42.77</v>
      </c>
      <c r="G399" t="n">
        <v>160.41</v>
      </c>
      <c r="H399" t="n">
        <v>2.3</v>
      </c>
      <c r="I399" t="n">
        <v>16</v>
      </c>
      <c r="J399" t="n">
        <v>138.51</v>
      </c>
      <c r="K399" t="n">
        <v>43.4</v>
      </c>
      <c r="L399" t="n">
        <v>18</v>
      </c>
      <c r="M399" t="n">
        <v>5</v>
      </c>
      <c r="N399" t="n">
        <v>22.11</v>
      </c>
      <c r="O399" t="n">
        <v>17316.45</v>
      </c>
      <c r="P399" t="n">
        <v>360.16</v>
      </c>
      <c r="Q399" t="n">
        <v>796.42</v>
      </c>
      <c r="R399" t="n">
        <v>129.89</v>
      </c>
      <c r="S399" t="n">
        <v>102.58</v>
      </c>
      <c r="T399" t="n">
        <v>9585.809999999999</v>
      </c>
      <c r="U399" t="n">
        <v>0.79</v>
      </c>
      <c r="V399" t="n">
        <v>0.88</v>
      </c>
      <c r="W399" t="n">
        <v>12.3</v>
      </c>
      <c r="X399" t="n">
        <v>0.5600000000000001</v>
      </c>
      <c r="Y399" t="n">
        <v>1</v>
      </c>
      <c r="Z399" t="n">
        <v>10</v>
      </c>
    </row>
    <row r="400">
      <c r="A400" t="n">
        <v>18</v>
      </c>
      <c r="B400" t="n">
        <v>55</v>
      </c>
      <c r="C400" t="inlineStr">
        <is>
          <t xml:space="preserve">CONCLUIDO	</t>
        </is>
      </c>
      <c r="D400" t="n">
        <v>2.2095</v>
      </c>
      <c r="E400" t="n">
        <v>45.26</v>
      </c>
      <c r="F400" t="n">
        <v>42.79</v>
      </c>
      <c r="G400" t="n">
        <v>160.47</v>
      </c>
      <c r="H400" t="n">
        <v>2.4</v>
      </c>
      <c r="I400" t="n">
        <v>16</v>
      </c>
      <c r="J400" t="n">
        <v>139.86</v>
      </c>
      <c r="K400" t="n">
        <v>43.4</v>
      </c>
      <c r="L400" t="n">
        <v>19</v>
      </c>
      <c r="M400" t="n">
        <v>1</v>
      </c>
      <c r="N400" t="n">
        <v>22.46</v>
      </c>
      <c r="O400" t="n">
        <v>17483.7</v>
      </c>
      <c r="P400" t="n">
        <v>362.74</v>
      </c>
      <c r="Q400" t="n">
        <v>796.45</v>
      </c>
      <c r="R400" t="n">
        <v>130.08</v>
      </c>
      <c r="S400" t="n">
        <v>102.58</v>
      </c>
      <c r="T400" t="n">
        <v>9683.950000000001</v>
      </c>
      <c r="U400" t="n">
        <v>0.79</v>
      </c>
      <c r="V400" t="n">
        <v>0.88</v>
      </c>
      <c r="W400" t="n">
        <v>12.32</v>
      </c>
      <c r="X400" t="n">
        <v>0.58</v>
      </c>
      <c r="Y400" t="n">
        <v>1</v>
      </c>
      <c r="Z400" t="n">
        <v>10</v>
      </c>
    </row>
    <row r="401">
      <c r="A401" t="n">
        <v>19</v>
      </c>
      <c r="B401" t="n">
        <v>55</v>
      </c>
      <c r="C401" t="inlineStr">
        <is>
          <t xml:space="preserve">CONCLUIDO	</t>
        </is>
      </c>
      <c r="D401" t="n">
        <v>2.2095</v>
      </c>
      <c r="E401" t="n">
        <v>45.26</v>
      </c>
      <c r="F401" t="n">
        <v>42.79</v>
      </c>
      <c r="G401" t="n">
        <v>160.47</v>
      </c>
      <c r="H401" t="n">
        <v>2.5</v>
      </c>
      <c r="I401" t="n">
        <v>16</v>
      </c>
      <c r="J401" t="n">
        <v>141.22</v>
      </c>
      <c r="K401" t="n">
        <v>43.4</v>
      </c>
      <c r="L401" t="n">
        <v>20</v>
      </c>
      <c r="M401" t="n">
        <v>0</v>
      </c>
      <c r="N401" t="n">
        <v>22.82</v>
      </c>
      <c r="O401" t="n">
        <v>17651.44</v>
      </c>
      <c r="P401" t="n">
        <v>365.74</v>
      </c>
      <c r="Q401" t="n">
        <v>796.5</v>
      </c>
      <c r="R401" t="n">
        <v>130.03</v>
      </c>
      <c r="S401" t="n">
        <v>102.58</v>
      </c>
      <c r="T401" t="n">
        <v>9658.049999999999</v>
      </c>
      <c r="U401" t="n">
        <v>0.79</v>
      </c>
      <c r="V401" t="n">
        <v>0.88</v>
      </c>
      <c r="W401" t="n">
        <v>12.32</v>
      </c>
      <c r="X401" t="n">
        <v>0.58</v>
      </c>
      <c r="Y401" t="n">
        <v>1</v>
      </c>
      <c r="Z40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INDEX(resultados!$A$2:$ZZ$401, 1, MATCH($B$1, resultados!$A$1:$ZZ$1, 0))</f>
        <v/>
      </c>
      <c r="B7">
        <f>INDEX(resultados!$A$2:$ZZ$401, 1, MATCH($B$2, resultados!$A$1:$ZZ$1, 0))</f>
        <v/>
      </c>
      <c r="C7">
        <f>INDEX(resultados!$A$2:$ZZ$401, 1, MATCH($B$3, resultados!$A$1:$ZZ$1, 0))</f>
        <v/>
      </c>
    </row>
    <row r="8">
      <c r="A8">
        <f>INDEX(resultados!$A$2:$ZZ$401, 2, MATCH($B$1, resultados!$A$1:$ZZ$1, 0))</f>
        <v/>
      </c>
      <c r="B8">
        <f>INDEX(resultados!$A$2:$ZZ$401, 2, MATCH($B$2, resultados!$A$1:$ZZ$1, 0))</f>
        <v/>
      </c>
      <c r="C8">
        <f>INDEX(resultados!$A$2:$ZZ$401, 2, MATCH($B$3, resultados!$A$1:$ZZ$1, 0))</f>
        <v/>
      </c>
    </row>
    <row r="9">
      <c r="A9">
        <f>INDEX(resultados!$A$2:$ZZ$401, 3, MATCH($B$1, resultados!$A$1:$ZZ$1, 0))</f>
        <v/>
      </c>
      <c r="B9">
        <f>INDEX(resultados!$A$2:$ZZ$401, 3, MATCH($B$2, resultados!$A$1:$ZZ$1, 0))</f>
        <v/>
      </c>
      <c r="C9">
        <f>INDEX(resultados!$A$2:$ZZ$401, 3, MATCH($B$3, resultados!$A$1:$ZZ$1, 0))</f>
        <v/>
      </c>
    </row>
    <row r="10">
      <c r="A10">
        <f>INDEX(resultados!$A$2:$ZZ$401, 4, MATCH($B$1, resultados!$A$1:$ZZ$1, 0))</f>
        <v/>
      </c>
      <c r="B10">
        <f>INDEX(resultados!$A$2:$ZZ$401, 4, MATCH($B$2, resultados!$A$1:$ZZ$1, 0))</f>
        <v/>
      </c>
      <c r="C10">
        <f>INDEX(resultados!$A$2:$ZZ$401, 4, MATCH($B$3, resultados!$A$1:$ZZ$1, 0))</f>
        <v/>
      </c>
    </row>
    <row r="11">
      <c r="A11">
        <f>INDEX(resultados!$A$2:$ZZ$401, 5, MATCH($B$1, resultados!$A$1:$ZZ$1, 0))</f>
        <v/>
      </c>
      <c r="B11">
        <f>INDEX(resultados!$A$2:$ZZ$401, 5, MATCH($B$2, resultados!$A$1:$ZZ$1, 0))</f>
        <v/>
      </c>
      <c r="C11">
        <f>INDEX(resultados!$A$2:$ZZ$401, 5, MATCH($B$3, resultados!$A$1:$ZZ$1, 0))</f>
        <v/>
      </c>
    </row>
    <row r="12">
      <c r="A12">
        <f>INDEX(resultados!$A$2:$ZZ$401, 6, MATCH($B$1, resultados!$A$1:$ZZ$1, 0))</f>
        <v/>
      </c>
      <c r="B12">
        <f>INDEX(resultados!$A$2:$ZZ$401, 6, MATCH($B$2, resultados!$A$1:$ZZ$1, 0))</f>
        <v/>
      </c>
      <c r="C12">
        <f>INDEX(resultados!$A$2:$ZZ$401, 6, MATCH($B$3, resultados!$A$1:$ZZ$1, 0))</f>
        <v/>
      </c>
    </row>
    <row r="13">
      <c r="A13">
        <f>INDEX(resultados!$A$2:$ZZ$401, 7, MATCH($B$1, resultados!$A$1:$ZZ$1, 0))</f>
        <v/>
      </c>
      <c r="B13">
        <f>INDEX(resultados!$A$2:$ZZ$401, 7, MATCH($B$2, resultados!$A$1:$ZZ$1, 0))</f>
        <v/>
      </c>
      <c r="C13">
        <f>INDEX(resultados!$A$2:$ZZ$401, 7, MATCH($B$3, resultados!$A$1:$ZZ$1, 0))</f>
        <v/>
      </c>
    </row>
    <row r="14">
      <c r="A14">
        <f>INDEX(resultados!$A$2:$ZZ$401, 8, MATCH($B$1, resultados!$A$1:$ZZ$1, 0))</f>
        <v/>
      </c>
      <c r="B14">
        <f>INDEX(resultados!$A$2:$ZZ$401, 8, MATCH($B$2, resultados!$A$1:$ZZ$1, 0))</f>
        <v/>
      </c>
      <c r="C14">
        <f>INDEX(resultados!$A$2:$ZZ$401, 8, MATCH($B$3, resultados!$A$1:$ZZ$1, 0))</f>
        <v/>
      </c>
    </row>
    <row r="15">
      <c r="A15">
        <f>INDEX(resultados!$A$2:$ZZ$401, 9, MATCH($B$1, resultados!$A$1:$ZZ$1, 0))</f>
        <v/>
      </c>
      <c r="B15">
        <f>INDEX(resultados!$A$2:$ZZ$401, 9, MATCH($B$2, resultados!$A$1:$ZZ$1, 0))</f>
        <v/>
      </c>
      <c r="C15">
        <f>INDEX(resultados!$A$2:$ZZ$401, 9, MATCH($B$3, resultados!$A$1:$ZZ$1, 0))</f>
        <v/>
      </c>
    </row>
    <row r="16">
      <c r="A16">
        <f>INDEX(resultados!$A$2:$ZZ$401, 10, MATCH($B$1, resultados!$A$1:$ZZ$1, 0))</f>
        <v/>
      </c>
      <c r="B16">
        <f>INDEX(resultados!$A$2:$ZZ$401, 10, MATCH($B$2, resultados!$A$1:$ZZ$1, 0))</f>
        <v/>
      </c>
      <c r="C16">
        <f>INDEX(resultados!$A$2:$ZZ$401, 10, MATCH($B$3, resultados!$A$1:$ZZ$1, 0))</f>
        <v/>
      </c>
    </row>
    <row r="17">
      <c r="A17">
        <f>INDEX(resultados!$A$2:$ZZ$401, 11, MATCH($B$1, resultados!$A$1:$ZZ$1, 0))</f>
        <v/>
      </c>
      <c r="B17">
        <f>INDEX(resultados!$A$2:$ZZ$401, 11, MATCH($B$2, resultados!$A$1:$ZZ$1, 0))</f>
        <v/>
      </c>
      <c r="C17">
        <f>INDEX(resultados!$A$2:$ZZ$401, 11, MATCH($B$3, resultados!$A$1:$ZZ$1, 0))</f>
        <v/>
      </c>
    </row>
    <row r="18">
      <c r="A18">
        <f>INDEX(resultados!$A$2:$ZZ$401, 12, MATCH($B$1, resultados!$A$1:$ZZ$1, 0))</f>
        <v/>
      </c>
      <c r="B18">
        <f>INDEX(resultados!$A$2:$ZZ$401, 12, MATCH($B$2, resultados!$A$1:$ZZ$1, 0))</f>
        <v/>
      </c>
      <c r="C18">
        <f>INDEX(resultados!$A$2:$ZZ$401, 12, MATCH($B$3, resultados!$A$1:$ZZ$1, 0))</f>
        <v/>
      </c>
    </row>
    <row r="19">
      <c r="A19">
        <f>INDEX(resultados!$A$2:$ZZ$401, 13, MATCH($B$1, resultados!$A$1:$ZZ$1, 0))</f>
        <v/>
      </c>
      <c r="B19">
        <f>INDEX(resultados!$A$2:$ZZ$401, 13, MATCH($B$2, resultados!$A$1:$ZZ$1, 0))</f>
        <v/>
      </c>
      <c r="C19">
        <f>INDEX(resultados!$A$2:$ZZ$401, 13, MATCH($B$3, resultados!$A$1:$ZZ$1, 0))</f>
        <v/>
      </c>
    </row>
    <row r="20">
      <c r="A20">
        <f>INDEX(resultados!$A$2:$ZZ$401, 14, MATCH($B$1, resultados!$A$1:$ZZ$1, 0))</f>
        <v/>
      </c>
      <c r="B20">
        <f>INDEX(resultados!$A$2:$ZZ$401, 14, MATCH($B$2, resultados!$A$1:$ZZ$1, 0))</f>
        <v/>
      </c>
      <c r="C20">
        <f>INDEX(resultados!$A$2:$ZZ$401, 14, MATCH($B$3, resultados!$A$1:$ZZ$1, 0))</f>
        <v/>
      </c>
    </row>
    <row r="21">
      <c r="A21">
        <f>INDEX(resultados!$A$2:$ZZ$401, 15, MATCH($B$1, resultados!$A$1:$ZZ$1, 0))</f>
        <v/>
      </c>
      <c r="B21">
        <f>INDEX(resultados!$A$2:$ZZ$401, 15, MATCH($B$2, resultados!$A$1:$ZZ$1, 0))</f>
        <v/>
      </c>
      <c r="C21">
        <f>INDEX(resultados!$A$2:$ZZ$401, 15, MATCH($B$3, resultados!$A$1:$ZZ$1, 0))</f>
        <v/>
      </c>
    </row>
    <row r="22">
      <c r="A22">
        <f>INDEX(resultados!$A$2:$ZZ$401, 16, MATCH($B$1, resultados!$A$1:$ZZ$1, 0))</f>
        <v/>
      </c>
      <c r="B22">
        <f>INDEX(resultados!$A$2:$ZZ$401, 16, MATCH($B$2, resultados!$A$1:$ZZ$1, 0))</f>
        <v/>
      </c>
      <c r="C22">
        <f>INDEX(resultados!$A$2:$ZZ$401, 16, MATCH($B$3, resultados!$A$1:$ZZ$1, 0))</f>
        <v/>
      </c>
    </row>
    <row r="23">
      <c r="A23">
        <f>INDEX(resultados!$A$2:$ZZ$401, 17, MATCH($B$1, resultados!$A$1:$ZZ$1, 0))</f>
        <v/>
      </c>
      <c r="B23">
        <f>INDEX(resultados!$A$2:$ZZ$401, 17, MATCH($B$2, resultados!$A$1:$ZZ$1, 0))</f>
        <v/>
      </c>
      <c r="C23">
        <f>INDEX(resultados!$A$2:$ZZ$401, 17, MATCH($B$3, resultados!$A$1:$ZZ$1, 0))</f>
        <v/>
      </c>
    </row>
    <row r="24">
      <c r="A24">
        <f>INDEX(resultados!$A$2:$ZZ$401, 18, MATCH($B$1, resultados!$A$1:$ZZ$1, 0))</f>
        <v/>
      </c>
      <c r="B24">
        <f>INDEX(resultados!$A$2:$ZZ$401, 18, MATCH($B$2, resultados!$A$1:$ZZ$1, 0))</f>
        <v/>
      </c>
      <c r="C24">
        <f>INDEX(resultados!$A$2:$ZZ$401, 18, MATCH($B$3, resultados!$A$1:$ZZ$1, 0))</f>
        <v/>
      </c>
    </row>
    <row r="25">
      <c r="A25">
        <f>INDEX(resultados!$A$2:$ZZ$401, 19, MATCH($B$1, resultados!$A$1:$ZZ$1, 0))</f>
        <v/>
      </c>
      <c r="B25">
        <f>INDEX(resultados!$A$2:$ZZ$401, 19, MATCH($B$2, resultados!$A$1:$ZZ$1, 0))</f>
        <v/>
      </c>
      <c r="C25">
        <f>INDEX(resultados!$A$2:$ZZ$401, 19, MATCH($B$3, resultados!$A$1:$ZZ$1, 0))</f>
        <v/>
      </c>
    </row>
    <row r="26">
      <c r="A26">
        <f>INDEX(resultados!$A$2:$ZZ$401, 20, MATCH($B$1, resultados!$A$1:$ZZ$1, 0))</f>
        <v/>
      </c>
      <c r="B26">
        <f>INDEX(resultados!$A$2:$ZZ$401, 20, MATCH($B$2, resultados!$A$1:$ZZ$1, 0))</f>
        <v/>
      </c>
      <c r="C26">
        <f>INDEX(resultados!$A$2:$ZZ$401, 20, MATCH($B$3, resultados!$A$1:$ZZ$1, 0))</f>
        <v/>
      </c>
    </row>
    <row r="27">
      <c r="A27">
        <f>INDEX(resultados!$A$2:$ZZ$401, 21, MATCH($B$1, resultados!$A$1:$ZZ$1, 0))</f>
        <v/>
      </c>
      <c r="B27">
        <f>INDEX(resultados!$A$2:$ZZ$401, 21, MATCH($B$2, resultados!$A$1:$ZZ$1, 0))</f>
        <v/>
      </c>
      <c r="C27">
        <f>INDEX(resultados!$A$2:$ZZ$401, 21, MATCH($B$3, resultados!$A$1:$ZZ$1, 0))</f>
        <v/>
      </c>
    </row>
    <row r="28">
      <c r="A28">
        <f>INDEX(resultados!$A$2:$ZZ$401, 22, MATCH($B$1, resultados!$A$1:$ZZ$1, 0))</f>
        <v/>
      </c>
      <c r="B28">
        <f>INDEX(resultados!$A$2:$ZZ$401, 22, MATCH($B$2, resultados!$A$1:$ZZ$1, 0))</f>
        <v/>
      </c>
      <c r="C28">
        <f>INDEX(resultados!$A$2:$ZZ$401, 22, MATCH($B$3, resultados!$A$1:$ZZ$1, 0))</f>
        <v/>
      </c>
    </row>
    <row r="29">
      <c r="A29">
        <f>INDEX(resultados!$A$2:$ZZ$401, 23, MATCH($B$1, resultados!$A$1:$ZZ$1, 0))</f>
        <v/>
      </c>
      <c r="B29">
        <f>INDEX(resultados!$A$2:$ZZ$401, 23, MATCH($B$2, resultados!$A$1:$ZZ$1, 0))</f>
        <v/>
      </c>
      <c r="C29">
        <f>INDEX(resultados!$A$2:$ZZ$401, 23, MATCH($B$3, resultados!$A$1:$ZZ$1, 0))</f>
        <v/>
      </c>
    </row>
    <row r="30">
      <c r="A30">
        <f>INDEX(resultados!$A$2:$ZZ$401, 24, MATCH($B$1, resultados!$A$1:$ZZ$1, 0))</f>
        <v/>
      </c>
      <c r="B30">
        <f>INDEX(resultados!$A$2:$ZZ$401, 24, MATCH($B$2, resultados!$A$1:$ZZ$1, 0))</f>
        <v/>
      </c>
      <c r="C30">
        <f>INDEX(resultados!$A$2:$ZZ$401, 24, MATCH($B$3, resultados!$A$1:$ZZ$1, 0))</f>
        <v/>
      </c>
    </row>
    <row r="31">
      <c r="A31">
        <f>INDEX(resultados!$A$2:$ZZ$401, 25, MATCH($B$1, resultados!$A$1:$ZZ$1, 0))</f>
        <v/>
      </c>
      <c r="B31">
        <f>INDEX(resultados!$A$2:$ZZ$401, 25, MATCH($B$2, resultados!$A$1:$ZZ$1, 0))</f>
        <v/>
      </c>
      <c r="C31">
        <f>INDEX(resultados!$A$2:$ZZ$401, 25, MATCH($B$3, resultados!$A$1:$ZZ$1, 0))</f>
        <v/>
      </c>
    </row>
    <row r="32">
      <c r="A32">
        <f>INDEX(resultados!$A$2:$ZZ$401, 26, MATCH($B$1, resultados!$A$1:$ZZ$1, 0))</f>
        <v/>
      </c>
      <c r="B32">
        <f>INDEX(resultados!$A$2:$ZZ$401, 26, MATCH($B$2, resultados!$A$1:$ZZ$1, 0))</f>
        <v/>
      </c>
      <c r="C32">
        <f>INDEX(resultados!$A$2:$ZZ$401, 26, MATCH($B$3, resultados!$A$1:$ZZ$1, 0))</f>
        <v/>
      </c>
    </row>
    <row r="33">
      <c r="A33">
        <f>INDEX(resultados!$A$2:$ZZ$401, 27, MATCH($B$1, resultados!$A$1:$ZZ$1, 0))</f>
        <v/>
      </c>
      <c r="B33">
        <f>INDEX(resultados!$A$2:$ZZ$401, 27, MATCH($B$2, resultados!$A$1:$ZZ$1, 0))</f>
        <v/>
      </c>
      <c r="C33">
        <f>INDEX(resultados!$A$2:$ZZ$401, 27, MATCH($B$3, resultados!$A$1:$ZZ$1, 0))</f>
        <v/>
      </c>
    </row>
    <row r="34">
      <c r="A34">
        <f>INDEX(resultados!$A$2:$ZZ$401, 28, MATCH($B$1, resultados!$A$1:$ZZ$1, 0))</f>
        <v/>
      </c>
      <c r="B34">
        <f>INDEX(resultados!$A$2:$ZZ$401, 28, MATCH($B$2, resultados!$A$1:$ZZ$1, 0))</f>
        <v/>
      </c>
      <c r="C34">
        <f>INDEX(resultados!$A$2:$ZZ$401, 28, MATCH($B$3, resultados!$A$1:$ZZ$1, 0))</f>
        <v/>
      </c>
    </row>
    <row r="35">
      <c r="A35">
        <f>INDEX(resultados!$A$2:$ZZ$401, 29, MATCH($B$1, resultados!$A$1:$ZZ$1, 0))</f>
        <v/>
      </c>
      <c r="B35">
        <f>INDEX(resultados!$A$2:$ZZ$401, 29, MATCH($B$2, resultados!$A$1:$ZZ$1, 0))</f>
        <v/>
      </c>
      <c r="C35">
        <f>INDEX(resultados!$A$2:$ZZ$401, 29, MATCH($B$3, resultados!$A$1:$ZZ$1, 0))</f>
        <v/>
      </c>
    </row>
    <row r="36">
      <c r="A36">
        <f>INDEX(resultados!$A$2:$ZZ$401, 30, MATCH($B$1, resultados!$A$1:$ZZ$1, 0))</f>
        <v/>
      </c>
      <c r="B36">
        <f>INDEX(resultados!$A$2:$ZZ$401, 30, MATCH($B$2, resultados!$A$1:$ZZ$1, 0))</f>
        <v/>
      </c>
      <c r="C36">
        <f>INDEX(resultados!$A$2:$ZZ$401, 30, MATCH($B$3, resultados!$A$1:$ZZ$1, 0))</f>
        <v/>
      </c>
    </row>
    <row r="37">
      <c r="A37">
        <f>INDEX(resultados!$A$2:$ZZ$401, 31, MATCH($B$1, resultados!$A$1:$ZZ$1, 0))</f>
        <v/>
      </c>
      <c r="B37">
        <f>INDEX(resultados!$A$2:$ZZ$401, 31, MATCH($B$2, resultados!$A$1:$ZZ$1, 0))</f>
        <v/>
      </c>
      <c r="C37">
        <f>INDEX(resultados!$A$2:$ZZ$401, 31, MATCH($B$3, resultados!$A$1:$ZZ$1, 0))</f>
        <v/>
      </c>
    </row>
    <row r="38">
      <c r="A38">
        <f>INDEX(resultados!$A$2:$ZZ$401, 32, MATCH($B$1, resultados!$A$1:$ZZ$1, 0))</f>
        <v/>
      </c>
      <c r="B38">
        <f>INDEX(resultados!$A$2:$ZZ$401, 32, MATCH($B$2, resultados!$A$1:$ZZ$1, 0))</f>
        <v/>
      </c>
      <c r="C38">
        <f>INDEX(resultados!$A$2:$ZZ$401, 32, MATCH($B$3, resultados!$A$1:$ZZ$1, 0))</f>
        <v/>
      </c>
    </row>
    <row r="39">
      <c r="A39">
        <f>INDEX(resultados!$A$2:$ZZ$401, 33, MATCH($B$1, resultados!$A$1:$ZZ$1, 0))</f>
        <v/>
      </c>
      <c r="B39">
        <f>INDEX(resultados!$A$2:$ZZ$401, 33, MATCH($B$2, resultados!$A$1:$ZZ$1, 0))</f>
        <v/>
      </c>
      <c r="C39">
        <f>INDEX(resultados!$A$2:$ZZ$401, 33, MATCH($B$3, resultados!$A$1:$ZZ$1, 0))</f>
        <v/>
      </c>
    </row>
    <row r="40">
      <c r="A40">
        <f>INDEX(resultados!$A$2:$ZZ$401, 34, MATCH($B$1, resultados!$A$1:$ZZ$1, 0))</f>
        <v/>
      </c>
      <c r="B40">
        <f>INDEX(resultados!$A$2:$ZZ$401, 34, MATCH($B$2, resultados!$A$1:$ZZ$1, 0))</f>
        <v/>
      </c>
      <c r="C40">
        <f>INDEX(resultados!$A$2:$ZZ$401, 34, MATCH($B$3, resultados!$A$1:$ZZ$1, 0))</f>
        <v/>
      </c>
    </row>
    <row r="41">
      <c r="A41">
        <f>INDEX(resultados!$A$2:$ZZ$401, 35, MATCH($B$1, resultados!$A$1:$ZZ$1, 0))</f>
        <v/>
      </c>
      <c r="B41">
        <f>INDEX(resultados!$A$2:$ZZ$401, 35, MATCH($B$2, resultados!$A$1:$ZZ$1, 0))</f>
        <v/>
      </c>
      <c r="C41">
        <f>INDEX(resultados!$A$2:$ZZ$401, 35, MATCH($B$3, resultados!$A$1:$ZZ$1, 0))</f>
        <v/>
      </c>
    </row>
    <row r="42">
      <c r="A42">
        <f>INDEX(resultados!$A$2:$ZZ$401, 36, MATCH($B$1, resultados!$A$1:$ZZ$1, 0))</f>
        <v/>
      </c>
      <c r="B42">
        <f>INDEX(resultados!$A$2:$ZZ$401, 36, MATCH($B$2, resultados!$A$1:$ZZ$1, 0))</f>
        <v/>
      </c>
      <c r="C42">
        <f>INDEX(resultados!$A$2:$ZZ$401, 36, MATCH($B$3, resultados!$A$1:$ZZ$1, 0))</f>
        <v/>
      </c>
    </row>
    <row r="43">
      <c r="A43">
        <f>INDEX(resultados!$A$2:$ZZ$401, 37, MATCH($B$1, resultados!$A$1:$ZZ$1, 0))</f>
        <v/>
      </c>
      <c r="B43">
        <f>INDEX(resultados!$A$2:$ZZ$401, 37, MATCH($B$2, resultados!$A$1:$ZZ$1, 0))</f>
        <v/>
      </c>
      <c r="C43">
        <f>INDEX(resultados!$A$2:$ZZ$401, 37, MATCH($B$3, resultados!$A$1:$ZZ$1, 0))</f>
        <v/>
      </c>
    </row>
    <row r="44">
      <c r="A44">
        <f>INDEX(resultados!$A$2:$ZZ$401, 38, MATCH($B$1, resultados!$A$1:$ZZ$1, 0))</f>
        <v/>
      </c>
      <c r="B44">
        <f>INDEX(resultados!$A$2:$ZZ$401, 38, MATCH($B$2, resultados!$A$1:$ZZ$1, 0))</f>
        <v/>
      </c>
      <c r="C44">
        <f>INDEX(resultados!$A$2:$ZZ$401, 38, MATCH($B$3, resultados!$A$1:$ZZ$1, 0))</f>
        <v/>
      </c>
    </row>
    <row r="45">
      <c r="A45">
        <f>INDEX(resultados!$A$2:$ZZ$401, 39, MATCH($B$1, resultados!$A$1:$ZZ$1, 0))</f>
        <v/>
      </c>
      <c r="B45">
        <f>INDEX(resultados!$A$2:$ZZ$401, 39, MATCH($B$2, resultados!$A$1:$ZZ$1, 0))</f>
        <v/>
      </c>
      <c r="C45">
        <f>INDEX(resultados!$A$2:$ZZ$401, 39, MATCH($B$3, resultados!$A$1:$ZZ$1, 0))</f>
        <v/>
      </c>
    </row>
    <row r="46">
      <c r="A46">
        <f>INDEX(resultados!$A$2:$ZZ$401, 40, MATCH($B$1, resultados!$A$1:$ZZ$1, 0))</f>
        <v/>
      </c>
      <c r="B46">
        <f>INDEX(resultados!$A$2:$ZZ$401, 40, MATCH($B$2, resultados!$A$1:$ZZ$1, 0))</f>
        <v/>
      </c>
      <c r="C46">
        <f>INDEX(resultados!$A$2:$ZZ$401, 40, MATCH($B$3, resultados!$A$1:$ZZ$1, 0))</f>
        <v/>
      </c>
    </row>
    <row r="47">
      <c r="A47">
        <f>INDEX(resultados!$A$2:$ZZ$401, 41, MATCH($B$1, resultados!$A$1:$ZZ$1, 0))</f>
        <v/>
      </c>
      <c r="B47">
        <f>INDEX(resultados!$A$2:$ZZ$401, 41, MATCH($B$2, resultados!$A$1:$ZZ$1, 0))</f>
        <v/>
      </c>
      <c r="C47">
        <f>INDEX(resultados!$A$2:$ZZ$401, 41, MATCH($B$3, resultados!$A$1:$ZZ$1, 0))</f>
        <v/>
      </c>
    </row>
    <row r="48">
      <c r="A48">
        <f>INDEX(resultados!$A$2:$ZZ$401, 42, MATCH($B$1, resultados!$A$1:$ZZ$1, 0))</f>
        <v/>
      </c>
      <c r="B48">
        <f>INDEX(resultados!$A$2:$ZZ$401, 42, MATCH($B$2, resultados!$A$1:$ZZ$1, 0))</f>
        <v/>
      </c>
      <c r="C48">
        <f>INDEX(resultados!$A$2:$ZZ$401, 42, MATCH($B$3, resultados!$A$1:$ZZ$1, 0))</f>
        <v/>
      </c>
    </row>
    <row r="49">
      <c r="A49">
        <f>INDEX(resultados!$A$2:$ZZ$401, 43, MATCH($B$1, resultados!$A$1:$ZZ$1, 0))</f>
        <v/>
      </c>
      <c r="B49">
        <f>INDEX(resultados!$A$2:$ZZ$401, 43, MATCH($B$2, resultados!$A$1:$ZZ$1, 0))</f>
        <v/>
      </c>
      <c r="C49">
        <f>INDEX(resultados!$A$2:$ZZ$401, 43, MATCH($B$3, resultados!$A$1:$ZZ$1, 0))</f>
        <v/>
      </c>
    </row>
    <row r="50">
      <c r="A50">
        <f>INDEX(resultados!$A$2:$ZZ$401, 44, MATCH($B$1, resultados!$A$1:$ZZ$1, 0))</f>
        <v/>
      </c>
      <c r="B50">
        <f>INDEX(resultados!$A$2:$ZZ$401, 44, MATCH($B$2, resultados!$A$1:$ZZ$1, 0))</f>
        <v/>
      </c>
      <c r="C50">
        <f>INDEX(resultados!$A$2:$ZZ$401, 44, MATCH($B$3, resultados!$A$1:$ZZ$1, 0))</f>
        <v/>
      </c>
    </row>
    <row r="51">
      <c r="A51">
        <f>INDEX(resultados!$A$2:$ZZ$401, 45, MATCH($B$1, resultados!$A$1:$ZZ$1, 0))</f>
        <v/>
      </c>
      <c r="B51">
        <f>INDEX(resultados!$A$2:$ZZ$401, 45, MATCH($B$2, resultados!$A$1:$ZZ$1, 0))</f>
        <v/>
      </c>
      <c r="C51">
        <f>INDEX(resultados!$A$2:$ZZ$401, 45, MATCH($B$3, resultados!$A$1:$ZZ$1, 0))</f>
        <v/>
      </c>
    </row>
    <row r="52">
      <c r="A52">
        <f>INDEX(resultados!$A$2:$ZZ$401, 46, MATCH($B$1, resultados!$A$1:$ZZ$1, 0))</f>
        <v/>
      </c>
      <c r="B52">
        <f>INDEX(resultados!$A$2:$ZZ$401, 46, MATCH($B$2, resultados!$A$1:$ZZ$1, 0))</f>
        <v/>
      </c>
      <c r="C52">
        <f>INDEX(resultados!$A$2:$ZZ$401, 46, MATCH($B$3, resultados!$A$1:$ZZ$1, 0))</f>
        <v/>
      </c>
    </row>
    <row r="53">
      <c r="A53">
        <f>INDEX(resultados!$A$2:$ZZ$401, 47, MATCH($B$1, resultados!$A$1:$ZZ$1, 0))</f>
        <v/>
      </c>
      <c r="B53">
        <f>INDEX(resultados!$A$2:$ZZ$401, 47, MATCH($B$2, resultados!$A$1:$ZZ$1, 0))</f>
        <v/>
      </c>
      <c r="C53">
        <f>INDEX(resultados!$A$2:$ZZ$401, 47, MATCH($B$3, resultados!$A$1:$ZZ$1, 0))</f>
        <v/>
      </c>
    </row>
    <row r="54">
      <c r="A54">
        <f>INDEX(resultados!$A$2:$ZZ$401, 48, MATCH($B$1, resultados!$A$1:$ZZ$1, 0))</f>
        <v/>
      </c>
      <c r="B54">
        <f>INDEX(resultados!$A$2:$ZZ$401, 48, MATCH($B$2, resultados!$A$1:$ZZ$1, 0))</f>
        <v/>
      </c>
      <c r="C54">
        <f>INDEX(resultados!$A$2:$ZZ$401, 48, MATCH($B$3, resultados!$A$1:$ZZ$1, 0))</f>
        <v/>
      </c>
    </row>
    <row r="55">
      <c r="A55">
        <f>INDEX(resultados!$A$2:$ZZ$401, 49, MATCH($B$1, resultados!$A$1:$ZZ$1, 0))</f>
        <v/>
      </c>
      <c r="B55">
        <f>INDEX(resultados!$A$2:$ZZ$401, 49, MATCH($B$2, resultados!$A$1:$ZZ$1, 0))</f>
        <v/>
      </c>
      <c r="C55">
        <f>INDEX(resultados!$A$2:$ZZ$401, 49, MATCH($B$3, resultados!$A$1:$ZZ$1, 0))</f>
        <v/>
      </c>
    </row>
    <row r="56">
      <c r="A56">
        <f>INDEX(resultados!$A$2:$ZZ$401, 50, MATCH($B$1, resultados!$A$1:$ZZ$1, 0))</f>
        <v/>
      </c>
      <c r="B56">
        <f>INDEX(resultados!$A$2:$ZZ$401, 50, MATCH($B$2, resultados!$A$1:$ZZ$1, 0))</f>
        <v/>
      </c>
      <c r="C56">
        <f>INDEX(resultados!$A$2:$ZZ$401, 50, MATCH($B$3, resultados!$A$1:$ZZ$1, 0))</f>
        <v/>
      </c>
    </row>
    <row r="57">
      <c r="A57">
        <f>INDEX(resultados!$A$2:$ZZ$401, 51, MATCH($B$1, resultados!$A$1:$ZZ$1, 0))</f>
        <v/>
      </c>
      <c r="B57">
        <f>INDEX(resultados!$A$2:$ZZ$401, 51, MATCH($B$2, resultados!$A$1:$ZZ$1, 0))</f>
        <v/>
      </c>
      <c r="C57">
        <f>INDEX(resultados!$A$2:$ZZ$401, 51, MATCH($B$3, resultados!$A$1:$ZZ$1, 0))</f>
        <v/>
      </c>
    </row>
    <row r="58">
      <c r="A58">
        <f>INDEX(resultados!$A$2:$ZZ$401, 52, MATCH($B$1, resultados!$A$1:$ZZ$1, 0))</f>
        <v/>
      </c>
      <c r="B58">
        <f>INDEX(resultados!$A$2:$ZZ$401, 52, MATCH($B$2, resultados!$A$1:$ZZ$1, 0))</f>
        <v/>
      </c>
      <c r="C58">
        <f>INDEX(resultados!$A$2:$ZZ$401, 52, MATCH($B$3, resultados!$A$1:$ZZ$1, 0))</f>
        <v/>
      </c>
    </row>
    <row r="59">
      <c r="A59">
        <f>INDEX(resultados!$A$2:$ZZ$401, 53, MATCH($B$1, resultados!$A$1:$ZZ$1, 0))</f>
        <v/>
      </c>
      <c r="B59">
        <f>INDEX(resultados!$A$2:$ZZ$401, 53, MATCH($B$2, resultados!$A$1:$ZZ$1, 0))</f>
        <v/>
      </c>
      <c r="C59">
        <f>INDEX(resultados!$A$2:$ZZ$401, 53, MATCH($B$3, resultados!$A$1:$ZZ$1, 0))</f>
        <v/>
      </c>
    </row>
    <row r="60">
      <c r="A60">
        <f>INDEX(resultados!$A$2:$ZZ$401, 54, MATCH($B$1, resultados!$A$1:$ZZ$1, 0))</f>
        <v/>
      </c>
      <c r="B60">
        <f>INDEX(resultados!$A$2:$ZZ$401, 54, MATCH($B$2, resultados!$A$1:$ZZ$1, 0))</f>
        <v/>
      </c>
      <c r="C60">
        <f>INDEX(resultados!$A$2:$ZZ$401, 54, MATCH($B$3, resultados!$A$1:$ZZ$1, 0))</f>
        <v/>
      </c>
    </row>
    <row r="61">
      <c r="A61">
        <f>INDEX(resultados!$A$2:$ZZ$401, 55, MATCH($B$1, resultados!$A$1:$ZZ$1, 0))</f>
        <v/>
      </c>
      <c r="B61">
        <f>INDEX(resultados!$A$2:$ZZ$401, 55, MATCH($B$2, resultados!$A$1:$ZZ$1, 0))</f>
        <v/>
      </c>
      <c r="C61">
        <f>INDEX(resultados!$A$2:$ZZ$401, 55, MATCH($B$3, resultados!$A$1:$ZZ$1, 0))</f>
        <v/>
      </c>
    </row>
    <row r="62">
      <c r="A62">
        <f>INDEX(resultados!$A$2:$ZZ$401, 56, MATCH($B$1, resultados!$A$1:$ZZ$1, 0))</f>
        <v/>
      </c>
      <c r="B62">
        <f>INDEX(resultados!$A$2:$ZZ$401, 56, MATCH($B$2, resultados!$A$1:$ZZ$1, 0))</f>
        <v/>
      </c>
      <c r="C62">
        <f>INDEX(resultados!$A$2:$ZZ$401, 56, MATCH($B$3, resultados!$A$1:$ZZ$1, 0))</f>
        <v/>
      </c>
    </row>
    <row r="63">
      <c r="A63">
        <f>INDEX(resultados!$A$2:$ZZ$401, 57, MATCH($B$1, resultados!$A$1:$ZZ$1, 0))</f>
        <v/>
      </c>
      <c r="B63">
        <f>INDEX(resultados!$A$2:$ZZ$401, 57, MATCH($B$2, resultados!$A$1:$ZZ$1, 0))</f>
        <v/>
      </c>
      <c r="C63">
        <f>INDEX(resultados!$A$2:$ZZ$401, 57, MATCH($B$3, resultados!$A$1:$ZZ$1, 0))</f>
        <v/>
      </c>
    </row>
    <row r="64">
      <c r="A64">
        <f>INDEX(resultados!$A$2:$ZZ$401, 58, MATCH($B$1, resultados!$A$1:$ZZ$1, 0))</f>
        <v/>
      </c>
      <c r="B64">
        <f>INDEX(resultados!$A$2:$ZZ$401, 58, MATCH($B$2, resultados!$A$1:$ZZ$1, 0))</f>
        <v/>
      </c>
      <c r="C64">
        <f>INDEX(resultados!$A$2:$ZZ$401, 58, MATCH($B$3, resultados!$A$1:$ZZ$1, 0))</f>
        <v/>
      </c>
    </row>
    <row r="65">
      <c r="A65">
        <f>INDEX(resultados!$A$2:$ZZ$401, 59, MATCH($B$1, resultados!$A$1:$ZZ$1, 0))</f>
        <v/>
      </c>
      <c r="B65">
        <f>INDEX(resultados!$A$2:$ZZ$401, 59, MATCH($B$2, resultados!$A$1:$ZZ$1, 0))</f>
        <v/>
      </c>
      <c r="C65">
        <f>INDEX(resultados!$A$2:$ZZ$401, 59, MATCH($B$3, resultados!$A$1:$ZZ$1, 0))</f>
        <v/>
      </c>
    </row>
    <row r="66">
      <c r="A66">
        <f>INDEX(resultados!$A$2:$ZZ$401, 60, MATCH($B$1, resultados!$A$1:$ZZ$1, 0))</f>
        <v/>
      </c>
      <c r="B66">
        <f>INDEX(resultados!$A$2:$ZZ$401, 60, MATCH($B$2, resultados!$A$1:$ZZ$1, 0))</f>
        <v/>
      </c>
      <c r="C66">
        <f>INDEX(resultados!$A$2:$ZZ$401, 60, MATCH($B$3, resultados!$A$1:$ZZ$1, 0))</f>
        <v/>
      </c>
    </row>
    <row r="67">
      <c r="A67">
        <f>INDEX(resultados!$A$2:$ZZ$401, 61, MATCH($B$1, resultados!$A$1:$ZZ$1, 0))</f>
        <v/>
      </c>
      <c r="B67">
        <f>INDEX(resultados!$A$2:$ZZ$401, 61, MATCH($B$2, resultados!$A$1:$ZZ$1, 0))</f>
        <v/>
      </c>
      <c r="C67">
        <f>INDEX(resultados!$A$2:$ZZ$401, 61, MATCH($B$3, resultados!$A$1:$ZZ$1, 0))</f>
        <v/>
      </c>
    </row>
    <row r="68">
      <c r="A68">
        <f>INDEX(resultados!$A$2:$ZZ$401, 62, MATCH($B$1, resultados!$A$1:$ZZ$1, 0))</f>
        <v/>
      </c>
      <c r="B68">
        <f>INDEX(resultados!$A$2:$ZZ$401, 62, MATCH($B$2, resultados!$A$1:$ZZ$1, 0))</f>
        <v/>
      </c>
      <c r="C68">
        <f>INDEX(resultados!$A$2:$ZZ$401, 62, MATCH($B$3, resultados!$A$1:$ZZ$1, 0))</f>
        <v/>
      </c>
    </row>
    <row r="69">
      <c r="A69">
        <f>INDEX(resultados!$A$2:$ZZ$401, 63, MATCH($B$1, resultados!$A$1:$ZZ$1, 0))</f>
        <v/>
      </c>
      <c r="B69">
        <f>INDEX(resultados!$A$2:$ZZ$401, 63, MATCH($B$2, resultados!$A$1:$ZZ$1, 0))</f>
        <v/>
      </c>
      <c r="C69">
        <f>INDEX(resultados!$A$2:$ZZ$401, 63, MATCH($B$3, resultados!$A$1:$ZZ$1, 0))</f>
        <v/>
      </c>
    </row>
    <row r="70">
      <c r="A70">
        <f>INDEX(resultados!$A$2:$ZZ$401, 64, MATCH($B$1, resultados!$A$1:$ZZ$1, 0))</f>
        <v/>
      </c>
      <c r="B70">
        <f>INDEX(resultados!$A$2:$ZZ$401, 64, MATCH($B$2, resultados!$A$1:$ZZ$1, 0))</f>
        <v/>
      </c>
      <c r="C70">
        <f>INDEX(resultados!$A$2:$ZZ$401, 64, MATCH($B$3, resultados!$A$1:$ZZ$1, 0))</f>
        <v/>
      </c>
    </row>
    <row r="71">
      <c r="A71">
        <f>INDEX(resultados!$A$2:$ZZ$401, 65, MATCH($B$1, resultados!$A$1:$ZZ$1, 0))</f>
        <v/>
      </c>
      <c r="B71">
        <f>INDEX(resultados!$A$2:$ZZ$401, 65, MATCH($B$2, resultados!$A$1:$ZZ$1, 0))</f>
        <v/>
      </c>
      <c r="C71">
        <f>INDEX(resultados!$A$2:$ZZ$401, 65, MATCH($B$3, resultados!$A$1:$ZZ$1, 0))</f>
        <v/>
      </c>
    </row>
    <row r="72">
      <c r="A72">
        <f>INDEX(resultados!$A$2:$ZZ$401, 66, MATCH($B$1, resultados!$A$1:$ZZ$1, 0))</f>
        <v/>
      </c>
      <c r="B72">
        <f>INDEX(resultados!$A$2:$ZZ$401, 66, MATCH($B$2, resultados!$A$1:$ZZ$1, 0))</f>
        <v/>
      </c>
      <c r="C72">
        <f>INDEX(resultados!$A$2:$ZZ$401, 66, MATCH($B$3, resultados!$A$1:$ZZ$1, 0))</f>
        <v/>
      </c>
    </row>
    <row r="73">
      <c r="A73">
        <f>INDEX(resultados!$A$2:$ZZ$401, 67, MATCH($B$1, resultados!$A$1:$ZZ$1, 0))</f>
        <v/>
      </c>
      <c r="B73">
        <f>INDEX(resultados!$A$2:$ZZ$401, 67, MATCH($B$2, resultados!$A$1:$ZZ$1, 0))</f>
        <v/>
      </c>
      <c r="C73">
        <f>INDEX(resultados!$A$2:$ZZ$401, 67, MATCH($B$3, resultados!$A$1:$ZZ$1, 0))</f>
        <v/>
      </c>
    </row>
    <row r="74">
      <c r="A74">
        <f>INDEX(resultados!$A$2:$ZZ$401, 68, MATCH($B$1, resultados!$A$1:$ZZ$1, 0))</f>
        <v/>
      </c>
      <c r="B74">
        <f>INDEX(resultados!$A$2:$ZZ$401, 68, MATCH($B$2, resultados!$A$1:$ZZ$1, 0))</f>
        <v/>
      </c>
      <c r="C74">
        <f>INDEX(resultados!$A$2:$ZZ$401, 68, MATCH($B$3, resultados!$A$1:$ZZ$1, 0))</f>
        <v/>
      </c>
    </row>
    <row r="75">
      <c r="A75">
        <f>INDEX(resultados!$A$2:$ZZ$401, 69, MATCH($B$1, resultados!$A$1:$ZZ$1, 0))</f>
        <v/>
      </c>
      <c r="B75">
        <f>INDEX(resultados!$A$2:$ZZ$401, 69, MATCH($B$2, resultados!$A$1:$ZZ$1, 0))</f>
        <v/>
      </c>
      <c r="C75">
        <f>INDEX(resultados!$A$2:$ZZ$401, 69, MATCH($B$3, resultados!$A$1:$ZZ$1, 0))</f>
        <v/>
      </c>
    </row>
    <row r="76">
      <c r="A76">
        <f>INDEX(resultados!$A$2:$ZZ$401, 70, MATCH($B$1, resultados!$A$1:$ZZ$1, 0))</f>
        <v/>
      </c>
      <c r="B76">
        <f>INDEX(resultados!$A$2:$ZZ$401, 70, MATCH($B$2, resultados!$A$1:$ZZ$1, 0))</f>
        <v/>
      </c>
      <c r="C76">
        <f>INDEX(resultados!$A$2:$ZZ$401, 70, MATCH($B$3, resultados!$A$1:$ZZ$1, 0))</f>
        <v/>
      </c>
    </row>
    <row r="77">
      <c r="A77">
        <f>INDEX(resultados!$A$2:$ZZ$401, 71, MATCH($B$1, resultados!$A$1:$ZZ$1, 0))</f>
        <v/>
      </c>
      <c r="B77">
        <f>INDEX(resultados!$A$2:$ZZ$401, 71, MATCH($B$2, resultados!$A$1:$ZZ$1, 0))</f>
        <v/>
      </c>
      <c r="C77">
        <f>INDEX(resultados!$A$2:$ZZ$401, 71, MATCH($B$3, resultados!$A$1:$ZZ$1, 0))</f>
        <v/>
      </c>
    </row>
    <row r="78">
      <c r="A78">
        <f>INDEX(resultados!$A$2:$ZZ$401, 72, MATCH($B$1, resultados!$A$1:$ZZ$1, 0))</f>
        <v/>
      </c>
      <c r="B78">
        <f>INDEX(resultados!$A$2:$ZZ$401, 72, MATCH($B$2, resultados!$A$1:$ZZ$1, 0))</f>
        <v/>
      </c>
      <c r="C78">
        <f>INDEX(resultados!$A$2:$ZZ$401, 72, MATCH($B$3, resultados!$A$1:$ZZ$1, 0))</f>
        <v/>
      </c>
    </row>
    <row r="79">
      <c r="A79">
        <f>INDEX(resultados!$A$2:$ZZ$401, 73, MATCH($B$1, resultados!$A$1:$ZZ$1, 0))</f>
        <v/>
      </c>
      <c r="B79">
        <f>INDEX(resultados!$A$2:$ZZ$401, 73, MATCH($B$2, resultados!$A$1:$ZZ$1, 0))</f>
        <v/>
      </c>
      <c r="C79">
        <f>INDEX(resultados!$A$2:$ZZ$401, 73, MATCH($B$3, resultados!$A$1:$ZZ$1, 0))</f>
        <v/>
      </c>
    </row>
    <row r="80">
      <c r="A80">
        <f>INDEX(resultados!$A$2:$ZZ$401, 74, MATCH($B$1, resultados!$A$1:$ZZ$1, 0))</f>
        <v/>
      </c>
      <c r="B80">
        <f>INDEX(resultados!$A$2:$ZZ$401, 74, MATCH($B$2, resultados!$A$1:$ZZ$1, 0))</f>
        <v/>
      </c>
      <c r="C80">
        <f>INDEX(resultados!$A$2:$ZZ$401, 74, MATCH($B$3, resultados!$A$1:$ZZ$1, 0))</f>
        <v/>
      </c>
    </row>
    <row r="81">
      <c r="A81">
        <f>INDEX(resultados!$A$2:$ZZ$401, 75, MATCH($B$1, resultados!$A$1:$ZZ$1, 0))</f>
        <v/>
      </c>
      <c r="B81">
        <f>INDEX(resultados!$A$2:$ZZ$401, 75, MATCH($B$2, resultados!$A$1:$ZZ$1, 0))</f>
        <v/>
      </c>
      <c r="C81">
        <f>INDEX(resultados!$A$2:$ZZ$401, 75, MATCH($B$3, resultados!$A$1:$ZZ$1, 0))</f>
        <v/>
      </c>
    </row>
    <row r="82">
      <c r="A82">
        <f>INDEX(resultados!$A$2:$ZZ$401, 76, MATCH($B$1, resultados!$A$1:$ZZ$1, 0))</f>
        <v/>
      </c>
      <c r="B82">
        <f>INDEX(resultados!$A$2:$ZZ$401, 76, MATCH($B$2, resultados!$A$1:$ZZ$1, 0))</f>
        <v/>
      </c>
      <c r="C82">
        <f>INDEX(resultados!$A$2:$ZZ$401, 76, MATCH($B$3, resultados!$A$1:$ZZ$1, 0))</f>
        <v/>
      </c>
    </row>
    <row r="83">
      <c r="A83">
        <f>INDEX(resultados!$A$2:$ZZ$401, 77, MATCH($B$1, resultados!$A$1:$ZZ$1, 0))</f>
        <v/>
      </c>
      <c r="B83">
        <f>INDEX(resultados!$A$2:$ZZ$401, 77, MATCH($B$2, resultados!$A$1:$ZZ$1, 0))</f>
        <v/>
      </c>
      <c r="C83">
        <f>INDEX(resultados!$A$2:$ZZ$401, 77, MATCH($B$3, resultados!$A$1:$ZZ$1, 0))</f>
        <v/>
      </c>
    </row>
    <row r="84">
      <c r="A84">
        <f>INDEX(resultados!$A$2:$ZZ$401, 78, MATCH($B$1, resultados!$A$1:$ZZ$1, 0))</f>
        <v/>
      </c>
      <c r="B84">
        <f>INDEX(resultados!$A$2:$ZZ$401, 78, MATCH($B$2, resultados!$A$1:$ZZ$1, 0))</f>
        <v/>
      </c>
      <c r="C84">
        <f>INDEX(resultados!$A$2:$ZZ$401, 78, MATCH($B$3, resultados!$A$1:$ZZ$1, 0))</f>
        <v/>
      </c>
    </row>
    <row r="85">
      <c r="A85">
        <f>INDEX(resultados!$A$2:$ZZ$401, 79, MATCH($B$1, resultados!$A$1:$ZZ$1, 0))</f>
        <v/>
      </c>
      <c r="B85">
        <f>INDEX(resultados!$A$2:$ZZ$401, 79, MATCH($B$2, resultados!$A$1:$ZZ$1, 0))</f>
        <v/>
      </c>
      <c r="C85">
        <f>INDEX(resultados!$A$2:$ZZ$401, 79, MATCH($B$3, resultados!$A$1:$ZZ$1, 0))</f>
        <v/>
      </c>
    </row>
    <row r="86">
      <c r="A86">
        <f>INDEX(resultados!$A$2:$ZZ$401, 80, MATCH($B$1, resultados!$A$1:$ZZ$1, 0))</f>
        <v/>
      </c>
      <c r="B86">
        <f>INDEX(resultados!$A$2:$ZZ$401, 80, MATCH($B$2, resultados!$A$1:$ZZ$1, 0))</f>
        <v/>
      </c>
      <c r="C86">
        <f>INDEX(resultados!$A$2:$ZZ$401, 80, MATCH($B$3, resultados!$A$1:$ZZ$1, 0))</f>
        <v/>
      </c>
    </row>
    <row r="87">
      <c r="A87">
        <f>INDEX(resultados!$A$2:$ZZ$401, 81, MATCH($B$1, resultados!$A$1:$ZZ$1, 0))</f>
        <v/>
      </c>
      <c r="B87">
        <f>INDEX(resultados!$A$2:$ZZ$401, 81, MATCH($B$2, resultados!$A$1:$ZZ$1, 0))</f>
        <v/>
      </c>
      <c r="C87">
        <f>INDEX(resultados!$A$2:$ZZ$401, 81, MATCH($B$3, resultados!$A$1:$ZZ$1, 0))</f>
        <v/>
      </c>
    </row>
    <row r="88">
      <c r="A88">
        <f>INDEX(resultados!$A$2:$ZZ$401, 82, MATCH($B$1, resultados!$A$1:$ZZ$1, 0))</f>
        <v/>
      </c>
      <c r="B88">
        <f>INDEX(resultados!$A$2:$ZZ$401, 82, MATCH($B$2, resultados!$A$1:$ZZ$1, 0))</f>
        <v/>
      </c>
      <c r="C88">
        <f>INDEX(resultados!$A$2:$ZZ$401, 82, MATCH($B$3, resultados!$A$1:$ZZ$1, 0))</f>
        <v/>
      </c>
    </row>
    <row r="89">
      <c r="A89">
        <f>INDEX(resultados!$A$2:$ZZ$401, 83, MATCH($B$1, resultados!$A$1:$ZZ$1, 0))</f>
        <v/>
      </c>
      <c r="B89">
        <f>INDEX(resultados!$A$2:$ZZ$401, 83, MATCH($B$2, resultados!$A$1:$ZZ$1, 0))</f>
        <v/>
      </c>
      <c r="C89">
        <f>INDEX(resultados!$A$2:$ZZ$401, 83, MATCH($B$3, resultados!$A$1:$ZZ$1, 0))</f>
        <v/>
      </c>
    </row>
    <row r="90">
      <c r="A90">
        <f>INDEX(resultados!$A$2:$ZZ$401, 84, MATCH($B$1, resultados!$A$1:$ZZ$1, 0))</f>
        <v/>
      </c>
      <c r="B90">
        <f>INDEX(resultados!$A$2:$ZZ$401, 84, MATCH($B$2, resultados!$A$1:$ZZ$1, 0))</f>
        <v/>
      </c>
      <c r="C90">
        <f>INDEX(resultados!$A$2:$ZZ$401, 84, MATCH($B$3, resultados!$A$1:$ZZ$1, 0))</f>
        <v/>
      </c>
    </row>
    <row r="91">
      <c r="A91">
        <f>INDEX(resultados!$A$2:$ZZ$401, 85, MATCH($B$1, resultados!$A$1:$ZZ$1, 0))</f>
        <v/>
      </c>
      <c r="B91">
        <f>INDEX(resultados!$A$2:$ZZ$401, 85, MATCH($B$2, resultados!$A$1:$ZZ$1, 0))</f>
        <v/>
      </c>
      <c r="C91">
        <f>INDEX(resultados!$A$2:$ZZ$401, 85, MATCH($B$3, resultados!$A$1:$ZZ$1, 0))</f>
        <v/>
      </c>
    </row>
    <row r="92">
      <c r="A92">
        <f>INDEX(resultados!$A$2:$ZZ$401, 86, MATCH($B$1, resultados!$A$1:$ZZ$1, 0))</f>
        <v/>
      </c>
      <c r="B92">
        <f>INDEX(resultados!$A$2:$ZZ$401, 86, MATCH($B$2, resultados!$A$1:$ZZ$1, 0))</f>
        <v/>
      </c>
      <c r="C92">
        <f>INDEX(resultados!$A$2:$ZZ$401, 86, MATCH($B$3, resultados!$A$1:$ZZ$1, 0))</f>
        <v/>
      </c>
    </row>
    <row r="93">
      <c r="A93">
        <f>INDEX(resultados!$A$2:$ZZ$401, 87, MATCH($B$1, resultados!$A$1:$ZZ$1, 0))</f>
        <v/>
      </c>
      <c r="B93">
        <f>INDEX(resultados!$A$2:$ZZ$401, 87, MATCH($B$2, resultados!$A$1:$ZZ$1, 0))</f>
        <v/>
      </c>
      <c r="C93">
        <f>INDEX(resultados!$A$2:$ZZ$401, 87, MATCH($B$3, resultados!$A$1:$ZZ$1, 0))</f>
        <v/>
      </c>
    </row>
    <row r="94">
      <c r="A94">
        <f>INDEX(resultados!$A$2:$ZZ$401, 88, MATCH($B$1, resultados!$A$1:$ZZ$1, 0))</f>
        <v/>
      </c>
      <c r="B94">
        <f>INDEX(resultados!$A$2:$ZZ$401, 88, MATCH($B$2, resultados!$A$1:$ZZ$1, 0))</f>
        <v/>
      </c>
      <c r="C94">
        <f>INDEX(resultados!$A$2:$ZZ$401, 88, MATCH($B$3, resultados!$A$1:$ZZ$1, 0))</f>
        <v/>
      </c>
    </row>
    <row r="95">
      <c r="A95">
        <f>INDEX(resultados!$A$2:$ZZ$401, 89, MATCH($B$1, resultados!$A$1:$ZZ$1, 0))</f>
        <v/>
      </c>
      <c r="B95">
        <f>INDEX(resultados!$A$2:$ZZ$401, 89, MATCH($B$2, resultados!$A$1:$ZZ$1, 0))</f>
        <v/>
      </c>
      <c r="C95">
        <f>INDEX(resultados!$A$2:$ZZ$401, 89, MATCH($B$3, resultados!$A$1:$ZZ$1, 0))</f>
        <v/>
      </c>
    </row>
    <row r="96">
      <c r="A96">
        <f>INDEX(resultados!$A$2:$ZZ$401, 90, MATCH($B$1, resultados!$A$1:$ZZ$1, 0))</f>
        <v/>
      </c>
      <c r="B96">
        <f>INDEX(resultados!$A$2:$ZZ$401, 90, MATCH($B$2, resultados!$A$1:$ZZ$1, 0))</f>
        <v/>
      </c>
      <c r="C96">
        <f>INDEX(resultados!$A$2:$ZZ$401, 90, MATCH($B$3, resultados!$A$1:$ZZ$1, 0))</f>
        <v/>
      </c>
    </row>
    <row r="97">
      <c r="A97">
        <f>INDEX(resultados!$A$2:$ZZ$401, 91, MATCH($B$1, resultados!$A$1:$ZZ$1, 0))</f>
        <v/>
      </c>
      <c r="B97">
        <f>INDEX(resultados!$A$2:$ZZ$401, 91, MATCH($B$2, resultados!$A$1:$ZZ$1, 0))</f>
        <v/>
      </c>
      <c r="C97">
        <f>INDEX(resultados!$A$2:$ZZ$401, 91, MATCH($B$3, resultados!$A$1:$ZZ$1, 0))</f>
        <v/>
      </c>
    </row>
    <row r="98">
      <c r="A98">
        <f>INDEX(resultados!$A$2:$ZZ$401, 92, MATCH($B$1, resultados!$A$1:$ZZ$1, 0))</f>
        <v/>
      </c>
      <c r="B98">
        <f>INDEX(resultados!$A$2:$ZZ$401, 92, MATCH($B$2, resultados!$A$1:$ZZ$1, 0))</f>
        <v/>
      </c>
      <c r="C98">
        <f>INDEX(resultados!$A$2:$ZZ$401, 92, MATCH($B$3, resultados!$A$1:$ZZ$1, 0))</f>
        <v/>
      </c>
    </row>
    <row r="99">
      <c r="A99">
        <f>INDEX(resultados!$A$2:$ZZ$401, 93, MATCH($B$1, resultados!$A$1:$ZZ$1, 0))</f>
        <v/>
      </c>
      <c r="B99">
        <f>INDEX(resultados!$A$2:$ZZ$401, 93, MATCH($B$2, resultados!$A$1:$ZZ$1, 0))</f>
        <v/>
      </c>
      <c r="C99">
        <f>INDEX(resultados!$A$2:$ZZ$401, 93, MATCH($B$3, resultados!$A$1:$ZZ$1, 0))</f>
        <v/>
      </c>
    </row>
    <row r="100">
      <c r="A100">
        <f>INDEX(resultados!$A$2:$ZZ$401, 94, MATCH($B$1, resultados!$A$1:$ZZ$1, 0))</f>
        <v/>
      </c>
      <c r="B100">
        <f>INDEX(resultados!$A$2:$ZZ$401, 94, MATCH($B$2, resultados!$A$1:$ZZ$1, 0))</f>
        <v/>
      </c>
      <c r="C100">
        <f>INDEX(resultados!$A$2:$ZZ$401, 94, MATCH($B$3, resultados!$A$1:$ZZ$1, 0))</f>
        <v/>
      </c>
    </row>
    <row r="101">
      <c r="A101">
        <f>INDEX(resultados!$A$2:$ZZ$401, 95, MATCH($B$1, resultados!$A$1:$ZZ$1, 0))</f>
        <v/>
      </c>
      <c r="B101">
        <f>INDEX(resultados!$A$2:$ZZ$401, 95, MATCH($B$2, resultados!$A$1:$ZZ$1, 0))</f>
        <v/>
      </c>
      <c r="C101">
        <f>INDEX(resultados!$A$2:$ZZ$401, 95, MATCH($B$3, resultados!$A$1:$ZZ$1, 0))</f>
        <v/>
      </c>
    </row>
    <row r="102">
      <c r="A102">
        <f>INDEX(resultados!$A$2:$ZZ$401, 96, MATCH($B$1, resultados!$A$1:$ZZ$1, 0))</f>
        <v/>
      </c>
      <c r="B102">
        <f>INDEX(resultados!$A$2:$ZZ$401, 96, MATCH($B$2, resultados!$A$1:$ZZ$1, 0))</f>
        <v/>
      </c>
      <c r="C102">
        <f>INDEX(resultados!$A$2:$ZZ$401, 96, MATCH($B$3, resultados!$A$1:$ZZ$1, 0))</f>
        <v/>
      </c>
    </row>
    <row r="103">
      <c r="A103">
        <f>INDEX(resultados!$A$2:$ZZ$401, 97, MATCH($B$1, resultados!$A$1:$ZZ$1, 0))</f>
        <v/>
      </c>
      <c r="B103">
        <f>INDEX(resultados!$A$2:$ZZ$401, 97, MATCH($B$2, resultados!$A$1:$ZZ$1, 0))</f>
        <v/>
      </c>
      <c r="C103">
        <f>INDEX(resultados!$A$2:$ZZ$401, 97, MATCH($B$3, resultados!$A$1:$ZZ$1, 0))</f>
        <v/>
      </c>
    </row>
    <row r="104">
      <c r="A104">
        <f>INDEX(resultados!$A$2:$ZZ$401, 98, MATCH($B$1, resultados!$A$1:$ZZ$1, 0))</f>
        <v/>
      </c>
      <c r="B104">
        <f>INDEX(resultados!$A$2:$ZZ$401, 98, MATCH($B$2, resultados!$A$1:$ZZ$1, 0))</f>
        <v/>
      </c>
      <c r="C104">
        <f>INDEX(resultados!$A$2:$ZZ$401, 98, MATCH($B$3, resultados!$A$1:$ZZ$1, 0))</f>
        <v/>
      </c>
    </row>
    <row r="105">
      <c r="A105">
        <f>INDEX(resultados!$A$2:$ZZ$401, 99, MATCH($B$1, resultados!$A$1:$ZZ$1, 0))</f>
        <v/>
      </c>
      <c r="B105">
        <f>INDEX(resultados!$A$2:$ZZ$401, 99, MATCH($B$2, resultados!$A$1:$ZZ$1, 0))</f>
        <v/>
      </c>
      <c r="C105">
        <f>INDEX(resultados!$A$2:$ZZ$401, 99, MATCH($B$3, resultados!$A$1:$ZZ$1, 0))</f>
        <v/>
      </c>
    </row>
    <row r="106">
      <c r="A106">
        <f>INDEX(resultados!$A$2:$ZZ$401, 100, MATCH($B$1, resultados!$A$1:$ZZ$1, 0))</f>
        <v/>
      </c>
      <c r="B106">
        <f>INDEX(resultados!$A$2:$ZZ$401, 100, MATCH($B$2, resultados!$A$1:$ZZ$1, 0))</f>
        <v/>
      </c>
      <c r="C106">
        <f>INDEX(resultados!$A$2:$ZZ$401, 100, MATCH($B$3, resultados!$A$1:$ZZ$1, 0))</f>
        <v/>
      </c>
    </row>
    <row r="107">
      <c r="A107">
        <f>INDEX(resultados!$A$2:$ZZ$401, 101, MATCH($B$1, resultados!$A$1:$ZZ$1, 0))</f>
        <v/>
      </c>
      <c r="B107">
        <f>INDEX(resultados!$A$2:$ZZ$401, 101, MATCH($B$2, resultados!$A$1:$ZZ$1, 0))</f>
        <v/>
      </c>
      <c r="C107">
        <f>INDEX(resultados!$A$2:$ZZ$401, 101, MATCH($B$3, resultados!$A$1:$ZZ$1, 0))</f>
        <v/>
      </c>
    </row>
    <row r="108">
      <c r="A108">
        <f>INDEX(resultados!$A$2:$ZZ$401, 102, MATCH($B$1, resultados!$A$1:$ZZ$1, 0))</f>
        <v/>
      </c>
      <c r="B108">
        <f>INDEX(resultados!$A$2:$ZZ$401, 102, MATCH($B$2, resultados!$A$1:$ZZ$1, 0))</f>
        <v/>
      </c>
      <c r="C108">
        <f>INDEX(resultados!$A$2:$ZZ$401, 102, MATCH($B$3, resultados!$A$1:$ZZ$1, 0))</f>
        <v/>
      </c>
    </row>
    <row r="109">
      <c r="A109">
        <f>INDEX(resultados!$A$2:$ZZ$401, 103, MATCH($B$1, resultados!$A$1:$ZZ$1, 0))</f>
        <v/>
      </c>
      <c r="B109">
        <f>INDEX(resultados!$A$2:$ZZ$401, 103, MATCH($B$2, resultados!$A$1:$ZZ$1, 0))</f>
        <v/>
      </c>
      <c r="C109">
        <f>INDEX(resultados!$A$2:$ZZ$401, 103, MATCH($B$3, resultados!$A$1:$ZZ$1, 0))</f>
        <v/>
      </c>
    </row>
    <row r="110">
      <c r="A110">
        <f>INDEX(resultados!$A$2:$ZZ$401, 104, MATCH($B$1, resultados!$A$1:$ZZ$1, 0))</f>
        <v/>
      </c>
      <c r="B110">
        <f>INDEX(resultados!$A$2:$ZZ$401, 104, MATCH($B$2, resultados!$A$1:$ZZ$1, 0))</f>
        <v/>
      </c>
      <c r="C110">
        <f>INDEX(resultados!$A$2:$ZZ$401, 104, MATCH($B$3, resultados!$A$1:$ZZ$1, 0))</f>
        <v/>
      </c>
    </row>
    <row r="111">
      <c r="A111">
        <f>INDEX(resultados!$A$2:$ZZ$401, 105, MATCH($B$1, resultados!$A$1:$ZZ$1, 0))</f>
        <v/>
      </c>
      <c r="B111">
        <f>INDEX(resultados!$A$2:$ZZ$401, 105, MATCH($B$2, resultados!$A$1:$ZZ$1, 0))</f>
        <v/>
      </c>
      <c r="C111">
        <f>INDEX(resultados!$A$2:$ZZ$401, 105, MATCH($B$3, resultados!$A$1:$ZZ$1, 0))</f>
        <v/>
      </c>
    </row>
    <row r="112">
      <c r="A112">
        <f>INDEX(resultados!$A$2:$ZZ$401, 106, MATCH($B$1, resultados!$A$1:$ZZ$1, 0))</f>
        <v/>
      </c>
      <c r="B112">
        <f>INDEX(resultados!$A$2:$ZZ$401, 106, MATCH($B$2, resultados!$A$1:$ZZ$1, 0))</f>
        <v/>
      </c>
      <c r="C112">
        <f>INDEX(resultados!$A$2:$ZZ$401, 106, MATCH($B$3, resultados!$A$1:$ZZ$1, 0))</f>
        <v/>
      </c>
    </row>
    <row r="113">
      <c r="A113">
        <f>INDEX(resultados!$A$2:$ZZ$401, 107, MATCH($B$1, resultados!$A$1:$ZZ$1, 0))</f>
        <v/>
      </c>
      <c r="B113">
        <f>INDEX(resultados!$A$2:$ZZ$401, 107, MATCH($B$2, resultados!$A$1:$ZZ$1, 0))</f>
        <v/>
      </c>
      <c r="C113">
        <f>INDEX(resultados!$A$2:$ZZ$401, 107, MATCH($B$3, resultados!$A$1:$ZZ$1, 0))</f>
        <v/>
      </c>
    </row>
    <row r="114">
      <c r="A114">
        <f>INDEX(resultados!$A$2:$ZZ$401, 108, MATCH($B$1, resultados!$A$1:$ZZ$1, 0))</f>
        <v/>
      </c>
      <c r="B114">
        <f>INDEX(resultados!$A$2:$ZZ$401, 108, MATCH($B$2, resultados!$A$1:$ZZ$1, 0))</f>
        <v/>
      </c>
      <c r="C114">
        <f>INDEX(resultados!$A$2:$ZZ$401, 108, MATCH($B$3, resultados!$A$1:$ZZ$1, 0))</f>
        <v/>
      </c>
    </row>
    <row r="115">
      <c r="A115">
        <f>INDEX(resultados!$A$2:$ZZ$401, 109, MATCH($B$1, resultados!$A$1:$ZZ$1, 0))</f>
        <v/>
      </c>
      <c r="B115">
        <f>INDEX(resultados!$A$2:$ZZ$401, 109, MATCH($B$2, resultados!$A$1:$ZZ$1, 0))</f>
        <v/>
      </c>
      <c r="C115">
        <f>INDEX(resultados!$A$2:$ZZ$401, 109, MATCH($B$3, resultados!$A$1:$ZZ$1, 0))</f>
        <v/>
      </c>
    </row>
    <row r="116">
      <c r="A116">
        <f>INDEX(resultados!$A$2:$ZZ$401, 110, MATCH($B$1, resultados!$A$1:$ZZ$1, 0))</f>
        <v/>
      </c>
      <c r="B116">
        <f>INDEX(resultados!$A$2:$ZZ$401, 110, MATCH($B$2, resultados!$A$1:$ZZ$1, 0))</f>
        <v/>
      </c>
      <c r="C116">
        <f>INDEX(resultados!$A$2:$ZZ$401, 110, MATCH($B$3, resultados!$A$1:$ZZ$1, 0))</f>
        <v/>
      </c>
    </row>
    <row r="117">
      <c r="A117">
        <f>INDEX(resultados!$A$2:$ZZ$401, 111, MATCH($B$1, resultados!$A$1:$ZZ$1, 0))</f>
        <v/>
      </c>
      <c r="B117">
        <f>INDEX(resultados!$A$2:$ZZ$401, 111, MATCH($B$2, resultados!$A$1:$ZZ$1, 0))</f>
        <v/>
      </c>
      <c r="C117">
        <f>INDEX(resultados!$A$2:$ZZ$401, 111, MATCH($B$3, resultados!$A$1:$ZZ$1, 0))</f>
        <v/>
      </c>
    </row>
    <row r="118">
      <c r="A118">
        <f>INDEX(resultados!$A$2:$ZZ$401, 112, MATCH($B$1, resultados!$A$1:$ZZ$1, 0))</f>
        <v/>
      </c>
      <c r="B118">
        <f>INDEX(resultados!$A$2:$ZZ$401, 112, MATCH($B$2, resultados!$A$1:$ZZ$1, 0))</f>
        <v/>
      </c>
      <c r="C118">
        <f>INDEX(resultados!$A$2:$ZZ$401, 112, MATCH($B$3, resultados!$A$1:$ZZ$1, 0))</f>
        <v/>
      </c>
    </row>
    <row r="119">
      <c r="A119">
        <f>INDEX(resultados!$A$2:$ZZ$401, 113, MATCH($B$1, resultados!$A$1:$ZZ$1, 0))</f>
        <v/>
      </c>
      <c r="B119">
        <f>INDEX(resultados!$A$2:$ZZ$401, 113, MATCH($B$2, resultados!$A$1:$ZZ$1, 0))</f>
        <v/>
      </c>
      <c r="C119">
        <f>INDEX(resultados!$A$2:$ZZ$401, 113, MATCH($B$3, resultados!$A$1:$ZZ$1, 0))</f>
        <v/>
      </c>
    </row>
    <row r="120">
      <c r="A120">
        <f>INDEX(resultados!$A$2:$ZZ$401, 114, MATCH($B$1, resultados!$A$1:$ZZ$1, 0))</f>
        <v/>
      </c>
      <c r="B120">
        <f>INDEX(resultados!$A$2:$ZZ$401, 114, MATCH($B$2, resultados!$A$1:$ZZ$1, 0))</f>
        <v/>
      </c>
      <c r="C120">
        <f>INDEX(resultados!$A$2:$ZZ$401, 114, MATCH($B$3, resultados!$A$1:$ZZ$1, 0))</f>
        <v/>
      </c>
    </row>
    <row r="121">
      <c r="A121">
        <f>INDEX(resultados!$A$2:$ZZ$401, 115, MATCH($B$1, resultados!$A$1:$ZZ$1, 0))</f>
        <v/>
      </c>
      <c r="B121">
        <f>INDEX(resultados!$A$2:$ZZ$401, 115, MATCH($B$2, resultados!$A$1:$ZZ$1, 0))</f>
        <v/>
      </c>
      <c r="C121">
        <f>INDEX(resultados!$A$2:$ZZ$401, 115, MATCH($B$3, resultados!$A$1:$ZZ$1, 0))</f>
        <v/>
      </c>
    </row>
    <row r="122">
      <c r="A122">
        <f>INDEX(resultados!$A$2:$ZZ$401, 116, MATCH($B$1, resultados!$A$1:$ZZ$1, 0))</f>
        <v/>
      </c>
      <c r="B122">
        <f>INDEX(resultados!$A$2:$ZZ$401, 116, MATCH($B$2, resultados!$A$1:$ZZ$1, 0))</f>
        <v/>
      </c>
      <c r="C122">
        <f>INDEX(resultados!$A$2:$ZZ$401, 116, MATCH($B$3, resultados!$A$1:$ZZ$1, 0))</f>
        <v/>
      </c>
    </row>
    <row r="123">
      <c r="A123">
        <f>INDEX(resultados!$A$2:$ZZ$401, 117, MATCH($B$1, resultados!$A$1:$ZZ$1, 0))</f>
        <v/>
      </c>
      <c r="B123">
        <f>INDEX(resultados!$A$2:$ZZ$401, 117, MATCH($B$2, resultados!$A$1:$ZZ$1, 0))</f>
        <v/>
      </c>
      <c r="C123">
        <f>INDEX(resultados!$A$2:$ZZ$401, 117, MATCH($B$3, resultados!$A$1:$ZZ$1, 0))</f>
        <v/>
      </c>
    </row>
    <row r="124">
      <c r="A124">
        <f>INDEX(resultados!$A$2:$ZZ$401, 118, MATCH($B$1, resultados!$A$1:$ZZ$1, 0))</f>
        <v/>
      </c>
      <c r="B124">
        <f>INDEX(resultados!$A$2:$ZZ$401, 118, MATCH($B$2, resultados!$A$1:$ZZ$1, 0))</f>
        <v/>
      </c>
      <c r="C124">
        <f>INDEX(resultados!$A$2:$ZZ$401, 118, MATCH($B$3, resultados!$A$1:$ZZ$1, 0))</f>
        <v/>
      </c>
    </row>
    <row r="125">
      <c r="A125">
        <f>INDEX(resultados!$A$2:$ZZ$401, 119, MATCH($B$1, resultados!$A$1:$ZZ$1, 0))</f>
        <v/>
      </c>
      <c r="B125">
        <f>INDEX(resultados!$A$2:$ZZ$401, 119, MATCH($B$2, resultados!$A$1:$ZZ$1, 0))</f>
        <v/>
      </c>
      <c r="C125">
        <f>INDEX(resultados!$A$2:$ZZ$401, 119, MATCH($B$3, resultados!$A$1:$ZZ$1, 0))</f>
        <v/>
      </c>
    </row>
    <row r="126">
      <c r="A126">
        <f>INDEX(resultados!$A$2:$ZZ$401, 120, MATCH($B$1, resultados!$A$1:$ZZ$1, 0))</f>
        <v/>
      </c>
      <c r="B126">
        <f>INDEX(resultados!$A$2:$ZZ$401, 120, MATCH($B$2, resultados!$A$1:$ZZ$1, 0))</f>
        <v/>
      </c>
      <c r="C126">
        <f>INDEX(resultados!$A$2:$ZZ$401, 120, MATCH($B$3, resultados!$A$1:$ZZ$1, 0))</f>
        <v/>
      </c>
    </row>
    <row r="127">
      <c r="A127">
        <f>INDEX(resultados!$A$2:$ZZ$401, 121, MATCH($B$1, resultados!$A$1:$ZZ$1, 0))</f>
        <v/>
      </c>
      <c r="B127">
        <f>INDEX(resultados!$A$2:$ZZ$401, 121, MATCH($B$2, resultados!$A$1:$ZZ$1, 0))</f>
        <v/>
      </c>
      <c r="C127">
        <f>INDEX(resultados!$A$2:$ZZ$401, 121, MATCH($B$3, resultados!$A$1:$ZZ$1, 0))</f>
        <v/>
      </c>
    </row>
    <row r="128">
      <c r="A128">
        <f>INDEX(resultados!$A$2:$ZZ$401, 122, MATCH($B$1, resultados!$A$1:$ZZ$1, 0))</f>
        <v/>
      </c>
      <c r="B128">
        <f>INDEX(resultados!$A$2:$ZZ$401, 122, MATCH($B$2, resultados!$A$1:$ZZ$1, 0))</f>
        <v/>
      </c>
      <c r="C128">
        <f>INDEX(resultados!$A$2:$ZZ$401, 122, MATCH($B$3, resultados!$A$1:$ZZ$1, 0))</f>
        <v/>
      </c>
    </row>
    <row r="129">
      <c r="A129">
        <f>INDEX(resultados!$A$2:$ZZ$401, 123, MATCH($B$1, resultados!$A$1:$ZZ$1, 0))</f>
        <v/>
      </c>
      <c r="B129">
        <f>INDEX(resultados!$A$2:$ZZ$401, 123, MATCH($B$2, resultados!$A$1:$ZZ$1, 0))</f>
        <v/>
      </c>
      <c r="C129">
        <f>INDEX(resultados!$A$2:$ZZ$401, 123, MATCH($B$3, resultados!$A$1:$ZZ$1, 0))</f>
        <v/>
      </c>
    </row>
    <row r="130">
      <c r="A130">
        <f>INDEX(resultados!$A$2:$ZZ$401, 124, MATCH($B$1, resultados!$A$1:$ZZ$1, 0))</f>
        <v/>
      </c>
      <c r="B130">
        <f>INDEX(resultados!$A$2:$ZZ$401, 124, MATCH($B$2, resultados!$A$1:$ZZ$1, 0))</f>
        <v/>
      </c>
      <c r="C130">
        <f>INDEX(resultados!$A$2:$ZZ$401, 124, MATCH($B$3, resultados!$A$1:$ZZ$1, 0))</f>
        <v/>
      </c>
    </row>
    <row r="131">
      <c r="A131">
        <f>INDEX(resultados!$A$2:$ZZ$401, 125, MATCH($B$1, resultados!$A$1:$ZZ$1, 0))</f>
        <v/>
      </c>
      <c r="B131">
        <f>INDEX(resultados!$A$2:$ZZ$401, 125, MATCH($B$2, resultados!$A$1:$ZZ$1, 0))</f>
        <v/>
      </c>
      <c r="C131">
        <f>INDEX(resultados!$A$2:$ZZ$401, 125, MATCH($B$3, resultados!$A$1:$ZZ$1, 0))</f>
        <v/>
      </c>
    </row>
    <row r="132">
      <c r="A132">
        <f>INDEX(resultados!$A$2:$ZZ$401, 126, MATCH($B$1, resultados!$A$1:$ZZ$1, 0))</f>
        <v/>
      </c>
      <c r="B132">
        <f>INDEX(resultados!$A$2:$ZZ$401, 126, MATCH($B$2, resultados!$A$1:$ZZ$1, 0))</f>
        <v/>
      </c>
      <c r="C132">
        <f>INDEX(resultados!$A$2:$ZZ$401, 126, MATCH($B$3, resultados!$A$1:$ZZ$1, 0))</f>
        <v/>
      </c>
    </row>
    <row r="133">
      <c r="A133">
        <f>INDEX(resultados!$A$2:$ZZ$401, 127, MATCH($B$1, resultados!$A$1:$ZZ$1, 0))</f>
        <v/>
      </c>
      <c r="B133">
        <f>INDEX(resultados!$A$2:$ZZ$401, 127, MATCH($B$2, resultados!$A$1:$ZZ$1, 0))</f>
        <v/>
      </c>
      <c r="C133">
        <f>INDEX(resultados!$A$2:$ZZ$401, 127, MATCH($B$3, resultados!$A$1:$ZZ$1, 0))</f>
        <v/>
      </c>
    </row>
    <row r="134">
      <c r="A134">
        <f>INDEX(resultados!$A$2:$ZZ$401, 128, MATCH($B$1, resultados!$A$1:$ZZ$1, 0))</f>
        <v/>
      </c>
      <c r="B134">
        <f>INDEX(resultados!$A$2:$ZZ$401, 128, MATCH($B$2, resultados!$A$1:$ZZ$1, 0))</f>
        <v/>
      </c>
      <c r="C134">
        <f>INDEX(resultados!$A$2:$ZZ$401, 128, MATCH($B$3, resultados!$A$1:$ZZ$1, 0))</f>
        <v/>
      </c>
    </row>
    <row r="135">
      <c r="A135">
        <f>INDEX(resultados!$A$2:$ZZ$401, 129, MATCH($B$1, resultados!$A$1:$ZZ$1, 0))</f>
        <v/>
      </c>
      <c r="B135">
        <f>INDEX(resultados!$A$2:$ZZ$401, 129, MATCH($B$2, resultados!$A$1:$ZZ$1, 0))</f>
        <v/>
      </c>
      <c r="C135">
        <f>INDEX(resultados!$A$2:$ZZ$401, 129, MATCH($B$3, resultados!$A$1:$ZZ$1, 0))</f>
        <v/>
      </c>
    </row>
    <row r="136">
      <c r="A136">
        <f>INDEX(resultados!$A$2:$ZZ$401, 130, MATCH($B$1, resultados!$A$1:$ZZ$1, 0))</f>
        <v/>
      </c>
      <c r="B136">
        <f>INDEX(resultados!$A$2:$ZZ$401, 130, MATCH($B$2, resultados!$A$1:$ZZ$1, 0))</f>
        <v/>
      </c>
      <c r="C136">
        <f>INDEX(resultados!$A$2:$ZZ$401, 130, MATCH($B$3, resultados!$A$1:$ZZ$1, 0))</f>
        <v/>
      </c>
    </row>
    <row r="137">
      <c r="A137">
        <f>INDEX(resultados!$A$2:$ZZ$401, 131, MATCH($B$1, resultados!$A$1:$ZZ$1, 0))</f>
        <v/>
      </c>
      <c r="B137">
        <f>INDEX(resultados!$A$2:$ZZ$401, 131, MATCH($B$2, resultados!$A$1:$ZZ$1, 0))</f>
        <v/>
      </c>
      <c r="C137">
        <f>INDEX(resultados!$A$2:$ZZ$401, 131, MATCH($B$3, resultados!$A$1:$ZZ$1, 0))</f>
        <v/>
      </c>
    </row>
    <row r="138">
      <c r="A138">
        <f>INDEX(resultados!$A$2:$ZZ$401, 132, MATCH($B$1, resultados!$A$1:$ZZ$1, 0))</f>
        <v/>
      </c>
      <c r="B138">
        <f>INDEX(resultados!$A$2:$ZZ$401, 132, MATCH($B$2, resultados!$A$1:$ZZ$1, 0))</f>
        <v/>
      </c>
      <c r="C138">
        <f>INDEX(resultados!$A$2:$ZZ$401, 132, MATCH($B$3, resultados!$A$1:$ZZ$1, 0))</f>
        <v/>
      </c>
    </row>
    <row r="139">
      <c r="A139">
        <f>INDEX(resultados!$A$2:$ZZ$401, 133, MATCH($B$1, resultados!$A$1:$ZZ$1, 0))</f>
        <v/>
      </c>
      <c r="B139">
        <f>INDEX(resultados!$A$2:$ZZ$401, 133, MATCH($B$2, resultados!$A$1:$ZZ$1, 0))</f>
        <v/>
      </c>
      <c r="C139">
        <f>INDEX(resultados!$A$2:$ZZ$401, 133, MATCH($B$3, resultados!$A$1:$ZZ$1, 0))</f>
        <v/>
      </c>
    </row>
    <row r="140">
      <c r="A140">
        <f>INDEX(resultados!$A$2:$ZZ$401, 134, MATCH($B$1, resultados!$A$1:$ZZ$1, 0))</f>
        <v/>
      </c>
      <c r="B140">
        <f>INDEX(resultados!$A$2:$ZZ$401, 134, MATCH($B$2, resultados!$A$1:$ZZ$1, 0))</f>
        <v/>
      </c>
      <c r="C140">
        <f>INDEX(resultados!$A$2:$ZZ$401, 134, MATCH($B$3, resultados!$A$1:$ZZ$1, 0))</f>
        <v/>
      </c>
    </row>
    <row r="141">
      <c r="A141">
        <f>INDEX(resultados!$A$2:$ZZ$401, 135, MATCH($B$1, resultados!$A$1:$ZZ$1, 0))</f>
        <v/>
      </c>
      <c r="B141">
        <f>INDEX(resultados!$A$2:$ZZ$401, 135, MATCH($B$2, resultados!$A$1:$ZZ$1, 0))</f>
        <v/>
      </c>
      <c r="C141">
        <f>INDEX(resultados!$A$2:$ZZ$401, 135, MATCH($B$3, resultados!$A$1:$ZZ$1, 0))</f>
        <v/>
      </c>
    </row>
    <row r="142">
      <c r="A142">
        <f>INDEX(resultados!$A$2:$ZZ$401, 136, MATCH($B$1, resultados!$A$1:$ZZ$1, 0))</f>
        <v/>
      </c>
      <c r="B142">
        <f>INDEX(resultados!$A$2:$ZZ$401, 136, MATCH($B$2, resultados!$A$1:$ZZ$1, 0))</f>
        <v/>
      </c>
      <c r="C142">
        <f>INDEX(resultados!$A$2:$ZZ$401, 136, MATCH($B$3, resultados!$A$1:$ZZ$1, 0))</f>
        <v/>
      </c>
    </row>
    <row r="143">
      <c r="A143">
        <f>INDEX(resultados!$A$2:$ZZ$401, 137, MATCH($B$1, resultados!$A$1:$ZZ$1, 0))</f>
        <v/>
      </c>
      <c r="B143">
        <f>INDEX(resultados!$A$2:$ZZ$401, 137, MATCH($B$2, resultados!$A$1:$ZZ$1, 0))</f>
        <v/>
      </c>
      <c r="C143">
        <f>INDEX(resultados!$A$2:$ZZ$401, 137, MATCH($B$3, resultados!$A$1:$ZZ$1, 0))</f>
        <v/>
      </c>
    </row>
    <row r="144">
      <c r="A144">
        <f>INDEX(resultados!$A$2:$ZZ$401, 138, MATCH($B$1, resultados!$A$1:$ZZ$1, 0))</f>
        <v/>
      </c>
      <c r="B144">
        <f>INDEX(resultados!$A$2:$ZZ$401, 138, MATCH($B$2, resultados!$A$1:$ZZ$1, 0))</f>
        <v/>
      </c>
      <c r="C144">
        <f>INDEX(resultados!$A$2:$ZZ$401, 138, MATCH($B$3, resultados!$A$1:$ZZ$1, 0))</f>
        <v/>
      </c>
    </row>
    <row r="145">
      <c r="A145">
        <f>INDEX(resultados!$A$2:$ZZ$401, 139, MATCH($B$1, resultados!$A$1:$ZZ$1, 0))</f>
        <v/>
      </c>
      <c r="B145">
        <f>INDEX(resultados!$A$2:$ZZ$401, 139, MATCH($B$2, resultados!$A$1:$ZZ$1, 0))</f>
        <v/>
      </c>
      <c r="C145">
        <f>INDEX(resultados!$A$2:$ZZ$401, 139, MATCH($B$3, resultados!$A$1:$ZZ$1, 0))</f>
        <v/>
      </c>
    </row>
    <row r="146">
      <c r="A146">
        <f>INDEX(resultados!$A$2:$ZZ$401, 140, MATCH($B$1, resultados!$A$1:$ZZ$1, 0))</f>
        <v/>
      </c>
      <c r="B146">
        <f>INDEX(resultados!$A$2:$ZZ$401, 140, MATCH($B$2, resultados!$A$1:$ZZ$1, 0))</f>
        <v/>
      </c>
      <c r="C146">
        <f>INDEX(resultados!$A$2:$ZZ$401, 140, MATCH($B$3, resultados!$A$1:$ZZ$1, 0))</f>
        <v/>
      </c>
    </row>
    <row r="147">
      <c r="A147">
        <f>INDEX(resultados!$A$2:$ZZ$401, 141, MATCH($B$1, resultados!$A$1:$ZZ$1, 0))</f>
        <v/>
      </c>
      <c r="B147">
        <f>INDEX(resultados!$A$2:$ZZ$401, 141, MATCH($B$2, resultados!$A$1:$ZZ$1, 0))</f>
        <v/>
      </c>
      <c r="C147">
        <f>INDEX(resultados!$A$2:$ZZ$401, 141, MATCH($B$3, resultados!$A$1:$ZZ$1, 0))</f>
        <v/>
      </c>
    </row>
    <row r="148">
      <c r="A148">
        <f>INDEX(resultados!$A$2:$ZZ$401, 142, MATCH($B$1, resultados!$A$1:$ZZ$1, 0))</f>
        <v/>
      </c>
      <c r="B148">
        <f>INDEX(resultados!$A$2:$ZZ$401, 142, MATCH($B$2, resultados!$A$1:$ZZ$1, 0))</f>
        <v/>
      </c>
      <c r="C148">
        <f>INDEX(resultados!$A$2:$ZZ$401, 142, MATCH($B$3, resultados!$A$1:$ZZ$1, 0))</f>
        <v/>
      </c>
    </row>
    <row r="149">
      <c r="A149">
        <f>INDEX(resultados!$A$2:$ZZ$401, 143, MATCH($B$1, resultados!$A$1:$ZZ$1, 0))</f>
        <v/>
      </c>
      <c r="B149">
        <f>INDEX(resultados!$A$2:$ZZ$401, 143, MATCH($B$2, resultados!$A$1:$ZZ$1, 0))</f>
        <v/>
      </c>
      <c r="C149">
        <f>INDEX(resultados!$A$2:$ZZ$401, 143, MATCH($B$3, resultados!$A$1:$ZZ$1, 0))</f>
        <v/>
      </c>
    </row>
    <row r="150">
      <c r="A150">
        <f>INDEX(resultados!$A$2:$ZZ$401, 144, MATCH($B$1, resultados!$A$1:$ZZ$1, 0))</f>
        <v/>
      </c>
      <c r="B150">
        <f>INDEX(resultados!$A$2:$ZZ$401, 144, MATCH($B$2, resultados!$A$1:$ZZ$1, 0))</f>
        <v/>
      </c>
      <c r="C150">
        <f>INDEX(resultados!$A$2:$ZZ$401, 144, MATCH($B$3, resultados!$A$1:$ZZ$1, 0))</f>
        <v/>
      </c>
    </row>
    <row r="151">
      <c r="A151">
        <f>INDEX(resultados!$A$2:$ZZ$401, 145, MATCH($B$1, resultados!$A$1:$ZZ$1, 0))</f>
        <v/>
      </c>
      <c r="B151">
        <f>INDEX(resultados!$A$2:$ZZ$401, 145, MATCH($B$2, resultados!$A$1:$ZZ$1, 0))</f>
        <v/>
      </c>
      <c r="C151">
        <f>INDEX(resultados!$A$2:$ZZ$401, 145, MATCH($B$3, resultados!$A$1:$ZZ$1, 0))</f>
        <v/>
      </c>
    </row>
    <row r="152">
      <c r="A152">
        <f>INDEX(resultados!$A$2:$ZZ$401, 146, MATCH($B$1, resultados!$A$1:$ZZ$1, 0))</f>
        <v/>
      </c>
      <c r="B152">
        <f>INDEX(resultados!$A$2:$ZZ$401, 146, MATCH($B$2, resultados!$A$1:$ZZ$1, 0))</f>
        <v/>
      </c>
      <c r="C152">
        <f>INDEX(resultados!$A$2:$ZZ$401, 146, MATCH($B$3, resultados!$A$1:$ZZ$1, 0))</f>
        <v/>
      </c>
    </row>
    <row r="153">
      <c r="A153">
        <f>INDEX(resultados!$A$2:$ZZ$401, 147, MATCH($B$1, resultados!$A$1:$ZZ$1, 0))</f>
        <v/>
      </c>
      <c r="B153">
        <f>INDEX(resultados!$A$2:$ZZ$401, 147, MATCH($B$2, resultados!$A$1:$ZZ$1, 0))</f>
        <v/>
      </c>
      <c r="C153">
        <f>INDEX(resultados!$A$2:$ZZ$401, 147, MATCH($B$3, resultados!$A$1:$ZZ$1, 0))</f>
        <v/>
      </c>
    </row>
    <row r="154">
      <c r="A154">
        <f>INDEX(resultados!$A$2:$ZZ$401, 148, MATCH($B$1, resultados!$A$1:$ZZ$1, 0))</f>
        <v/>
      </c>
      <c r="B154">
        <f>INDEX(resultados!$A$2:$ZZ$401, 148, MATCH($B$2, resultados!$A$1:$ZZ$1, 0))</f>
        <v/>
      </c>
      <c r="C154">
        <f>INDEX(resultados!$A$2:$ZZ$401, 148, MATCH($B$3, resultados!$A$1:$ZZ$1, 0))</f>
        <v/>
      </c>
    </row>
    <row r="155">
      <c r="A155">
        <f>INDEX(resultados!$A$2:$ZZ$401, 149, MATCH($B$1, resultados!$A$1:$ZZ$1, 0))</f>
        <v/>
      </c>
      <c r="B155">
        <f>INDEX(resultados!$A$2:$ZZ$401, 149, MATCH($B$2, resultados!$A$1:$ZZ$1, 0))</f>
        <v/>
      </c>
      <c r="C155">
        <f>INDEX(resultados!$A$2:$ZZ$401, 149, MATCH($B$3, resultados!$A$1:$ZZ$1, 0))</f>
        <v/>
      </c>
    </row>
    <row r="156">
      <c r="A156">
        <f>INDEX(resultados!$A$2:$ZZ$401, 150, MATCH($B$1, resultados!$A$1:$ZZ$1, 0))</f>
        <v/>
      </c>
      <c r="B156">
        <f>INDEX(resultados!$A$2:$ZZ$401, 150, MATCH($B$2, resultados!$A$1:$ZZ$1, 0))</f>
        <v/>
      </c>
      <c r="C156">
        <f>INDEX(resultados!$A$2:$ZZ$401, 150, MATCH($B$3, resultados!$A$1:$ZZ$1, 0))</f>
        <v/>
      </c>
    </row>
    <row r="157">
      <c r="A157">
        <f>INDEX(resultados!$A$2:$ZZ$401, 151, MATCH($B$1, resultados!$A$1:$ZZ$1, 0))</f>
        <v/>
      </c>
      <c r="B157">
        <f>INDEX(resultados!$A$2:$ZZ$401, 151, MATCH($B$2, resultados!$A$1:$ZZ$1, 0))</f>
        <v/>
      </c>
      <c r="C157">
        <f>INDEX(resultados!$A$2:$ZZ$401, 151, MATCH($B$3, resultados!$A$1:$ZZ$1, 0))</f>
        <v/>
      </c>
    </row>
    <row r="158">
      <c r="A158">
        <f>INDEX(resultados!$A$2:$ZZ$401, 152, MATCH($B$1, resultados!$A$1:$ZZ$1, 0))</f>
        <v/>
      </c>
      <c r="B158">
        <f>INDEX(resultados!$A$2:$ZZ$401, 152, MATCH($B$2, resultados!$A$1:$ZZ$1, 0))</f>
        <v/>
      </c>
      <c r="C158">
        <f>INDEX(resultados!$A$2:$ZZ$401, 152, MATCH($B$3, resultados!$A$1:$ZZ$1, 0))</f>
        <v/>
      </c>
    </row>
    <row r="159">
      <c r="A159">
        <f>INDEX(resultados!$A$2:$ZZ$401, 153, MATCH($B$1, resultados!$A$1:$ZZ$1, 0))</f>
        <v/>
      </c>
      <c r="B159">
        <f>INDEX(resultados!$A$2:$ZZ$401, 153, MATCH($B$2, resultados!$A$1:$ZZ$1, 0))</f>
        <v/>
      </c>
      <c r="C159">
        <f>INDEX(resultados!$A$2:$ZZ$401, 153, MATCH($B$3, resultados!$A$1:$ZZ$1, 0))</f>
        <v/>
      </c>
    </row>
    <row r="160">
      <c r="A160">
        <f>INDEX(resultados!$A$2:$ZZ$401, 154, MATCH($B$1, resultados!$A$1:$ZZ$1, 0))</f>
        <v/>
      </c>
      <c r="B160">
        <f>INDEX(resultados!$A$2:$ZZ$401, 154, MATCH($B$2, resultados!$A$1:$ZZ$1, 0))</f>
        <v/>
      </c>
      <c r="C160">
        <f>INDEX(resultados!$A$2:$ZZ$401, 154, MATCH($B$3, resultados!$A$1:$ZZ$1, 0))</f>
        <v/>
      </c>
    </row>
    <row r="161">
      <c r="A161">
        <f>INDEX(resultados!$A$2:$ZZ$401, 155, MATCH($B$1, resultados!$A$1:$ZZ$1, 0))</f>
        <v/>
      </c>
      <c r="B161">
        <f>INDEX(resultados!$A$2:$ZZ$401, 155, MATCH($B$2, resultados!$A$1:$ZZ$1, 0))</f>
        <v/>
      </c>
      <c r="C161">
        <f>INDEX(resultados!$A$2:$ZZ$401, 155, MATCH($B$3, resultados!$A$1:$ZZ$1, 0))</f>
        <v/>
      </c>
    </row>
    <row r="162">
      <c r="A162">
        <f>INDEX(resultados!$A$2:$ZZ$401, 156, MATCH($B$1, resultados!$A$1:$ZZ$1, 0))</f>
        <v/>
      </c>
      <c r="B162">
        <f>INDEX(resultados!$A$2:$ZZ$401, 156, MATCH($B$2, resultados!$A$1:$ZZ$1, 0))</f>
        <v/>
      </c>
      <c r="C162">
        <f>INDEX(resultados!$A$2:$ZZ$401, 156, MATCH($B$3, resultados!$A$1:$ZZ$1, 0))</f>
        <v/>
      </c>
    </row>
    <row r="163">
      <c r="A163">
        <f>INDEX(resultados!$A$2:$ZZ$401, 157, MATCH($B$1, resultados!$A$1:$ZZ$1, 0))</f>
        <v/>
      </c>
      <c r="B163">
        <f>INDEX(resultados!$A$2:$ZZ$401, 157, MATCH($B$2, resultados!$A$1:$ZZ$1, 0))</f>
        <v/>
      </c>
      <c r="C163">
        <f>INDEX(resultados!$A$2:$ZZ$401, 157, MATCH($B$3, resultados!$A$1:$ZZ$1, 0))</f>
        <v/>
      </c>
    </row>
    <row r="164">
      <c r="A164">
        <f>INDEX(resultados!$A$2:$ZZ$401, 158, MATCH($B$1, resultados!$A$1:$ZZ$1, 0))</f>
        <v/>
      </c>
      <c r="B164">
        <f>INDEX(resultados!$A$2:$ZZ$401, 158, MATCH($B$2, resultados!$A$1:$ZZ$1, 0))</f>
        <v/>
      </c>
      <c r="C164">
        <f>INDEX(resultados!$A$2:$ZZ$401, 158, MATCH($B$3, resultados!$A$1:$ZZ$1, 0))</f>
        <v/>
      </c>
    </row>
    <row r="165">
      <c r="A165">
        <f>INDEX(resultados!$A$2:$ZZ$401, 159, MATCH($B$1, resultados!$A$1:$ZZ$1, 0))</f>
        <v/>
      </c>
      <c r="B165">
        <f>INDEX(resultados!$A$2:$ZZ$401, 159, MATCH($B$2, resultados!$A$1:$ZZ$1, 0))</f>
        <v/>
      </c>
      <c r="C165">
        <f>INDEX(resultados!$A$2:$ZZ$401, 159, MATCH($B$3, resultados!$A$1:$ZZ$1, 0))</f>
        <v/>
      </c>
    </row>
    <row r="166">
      <c r="A166">
        <f>INDEX(resultados!$A$2:$ZZ$401, 160, MATCH($B$1, resultados!$A$1:$ZZ$1, 0))</f>
        <v/>
      </c>
      <c r="B166">
        <f>INDEX(resultados!$A$2:$ZZ$401, 160, MATCH($B$2, resultados!$A$1:$ZZ$1, 0))</f>
        <v/>
      </c>
      <c r="C166">
        <f>INDEX(resultados!$A$2:$ZZ$401, 160, MATCH($B$3, resultados!$A$1:$ZZ$1, 0))</f>
        <v/>
      </c>
    </row>
    <row r="167">
      <c r="A167">
        <f>INDEX(resultados!$A$2:$ZZ$401, 161, MATCH($B$1, resultados!$A$1:$ZZ$1, 0))</f>
        <v/>
      </c>
      <c r="B167">
        <f>INDEX(resultados!$A$2:$ZZ$401, 161, MATCH($B$2, resultados!$A$1:$ZZ$1, 0))</f>
        <v/>
      </c>
      <c r="C167">
        <f>INDEX(resultados!$A$2:$ZZ$401, 161, MATCH($B$3, resultados!$A$1:$ZZ$1, 0))</f>
        <v/>
      </c>
    </row>
    <row r="168">
      <c r="A168">
        <f>INDEX(resultados!$A$2:$ZZ$401, 162, MATCH($B$1, resultados!$A$1:$ZZ$1, 0))</f>
        <v/>
      </c>
      <c r="B168">
        <f>INDEX(resultados!$A$2:$ZZ$401, 162, MATCH($B$2, resultados!$A$1:$ZZ$1, 0))</f>
        <v/>
      </c>
      <c r="C168">
        <f>INDEX(resultados!$A$2:$ZZ$401, 162, MATCH($B$3, resultados!$A$1:$ZZ$1, 0))</f>
        <v/>
      </c>
    </row>
    <row r="169">
      <c r="A169">
        <f>INDEX(resultados!$A$2:$ZZ$401, 163, MATCH($B$1, resultados!$A$1:$ZZ$1, 0))</f>
        <v/>
      </c>
      <c r="B169">
        <f>INDEX(resultados!$A$2:$ZZ$401, 163, MATCH($B$2, resultados!$A$1:$ZZ$1, 0))</f>
        <v/>
      </c>
      <c r="C169">
        <f>INDEX(resultados!$A$2:$ZZ$401, 163, MATCH($B$3, resultados!$A$1:$ZZ$1, 0))</f>
        <v/>
      </c>
    </row>
    <row r="170">
      <c r="A170">
        <f>INDEX(resultados!$A$2:$ZZ$401, 164, MATCH($B$1, resultados!$A$1:$ZZ$1, 0))</f>
        <v/>
      </c>
      <c r="B170">
        <f>INDEX(resultados!$A$2:$ZZ$401, 164, MATCH($B$2, resultados!$A$1:$ZZ$1, 0))</f>
        <v/>
      </c>
      <c r="C170">
        <f>INDEX(resultados!$A$2:$ZZ$401, 164, MATCH($B$3, resultados!$A$1:$ZZ$1, 0))</f>
        <v/>
      </c>
    </row>
    <row r="171">
      <c r="A171">
        <f>INDEX(resultados!$A$2:$ZZ$401, 165, MATCH($B$1, resultados!$A$1:$ZZ$1, 0))</f>
        <v/>
      </c>
      <c r="B171">
        <f>INDEX(resultados!$A$2:$ZZ$401, 165, MATCH($B$2, resultados!$A$1:$ZZ$1, 0))</f>
        <v/>
      </c>
      <c r="C171">
        <f>INDEX(resultados!$A$2:$ZZ$401, 165, MATCH($B$3, resultados!$A$1:$ZZ$1, 0))</f>
        <v/>
      </c>
    </row>
    <row r="172">
      <c r="A172">
        <f>INDEX(resultados!$A$2:$ZZ$401, 166, MATCH($B$1, resultados!$A$1:$ZZ$1, 0))</f>
        <v/>
      </c>
      <c r="B172">
        <f>INDEX(resultados!$A$2:$ZZ$401, 166, MATCH($B$2, resultados!$A$1:$ZZ$1, 0))</f>
        <v/>
      </c>
      <c r="C172">
        <f>INDEX(resultados!$A$2:$ZZ$401, 166, MATCH($B$3, resultados!$A$1:$ZZ$1, 0))</f>
        <v/>
      </c>
    </row>
    <row r="173">
      <c r="A173">
        <f>INDEX(resultados!$A$2:$ZZ$401, 167, MATCH($B$1, resultados!$A$1:$ZZ$1, 0))</f>
        <v/>
      </c>
      <c r="B173">
        <f>INDEX(resultados!$A$2:$ZZ$401, 167, MATCH($B$2, resultados!$A$1:$ZZ$1, 0))</f>
        <v/>
      </c>
      <c r="C173">
        <f>INDEX(resultados!$A$2:$ZZ$401, 167, MATCH($B$3, resultados!$A$1:$ZZ$1, 0))</f>
        <v/>
      </c>
    </row>
    <row r="174">
      <c r="A174">
        <f>INDEX(resultados!$A$2:$ZZ$401, 168, MATCH($B$1, resultados!$A$1:$ZZ$1, 0))</f>
        <v/>
      </c>
      <c r="B174">
        <f>INDEX(resultados!$A$2:$ZZ$401, 168, MATCH($B$2, resultados!$A$1:$ZZ$1, 0))</f>
        <v/>
      </c>
      <c r="C174">
        <f>INDEX(resultados!$A$2:$ZZ$401, 168, MATCH($B$3, resultados!$A$1:$ZZ$1, 0))</f>
        <v/>
      </c>
    </row>
    <row r="175">
      <c r="A175">
        <f>INDEX(resultados!$A$2:$ZZ$401, 169, MATCH($B$1, resultados!$A$1:$ZZ$1, 0))</f>
        <v/>
      </c>
      <c r="B175">
        <f>INDEX(resultados!$A$2:$ZZ$401, 169, MATCH($B$2, resultados!$A$1:$ZZ$1, 0))</f>
        <v/>
      </c>
      <c r="C175">
        <f>INDEX(resultados!$A$2:$ZZ$401, 169, MATCH($B$3, resultados!$A$1:$ZZ$1, 0))</f>
        <v/>
      </c>
    </row>
    <row r="176">
      <c r="A176">
        <f>INDEX(resultados!$A$2:$ZZ$401, 170, MATCH($B$1, resultados!$A$1:$ZZ$1, 0))</f>
        <v/>
      </c>
      <c r="B176">
        <f>INDEX(resultados!$A$2:$ZZ$401, 170, MATCH($B$2, resultados!$A$1:$ZZ$1, 0))</f>
        <v/>
      </c>
      <c r="C176">
        <f>INDEX(resultados!$A$2:$ZZ$401, 170, MATCH($B$3, resultados!$A$1:$ZZ$1, 0))</f>
        <v/>
      </c>
    </row>
    <row r="177">
      <c r="A177">
        <f>INDEX(resultados!$A$2:$ZZ$401, 171, MATCH($B$1, resultados!$A$1:$ZZ$1, 0))</f>
        <v/>
      </c>
      <c r="B177">
        <f>INDEX(resultados!$A$2:$ZZ$401, 171, MATCH($B$2, resultados!$A$1:$ZZ$1, 0))</f>
        <v/>
      </c>
      <c r="C177">
        <f>INDEX(resultados!$A$2:$ZZ$401, 171, MATCH($B$3, resultados!$A$1:$ZZ$1, 0))</f>
        <v/>
      </c>
    </row>
    <row r="178">
      <c r="A178">
        <f>INDEX(resultados!$A$2:$ZZ$401, 172, MATCH($B$1, resultados!$A$1:$ZZ$1, 0))</f>
        <v/>
      </c>
      <c r="B178">
        <f>INDEX(resultados!$A$2:$ZZ$401, 172, MATCH($B$2, resultados!$A$1:$ZZ$1, 0))</f>
        <v/>
      </c>
      <c r="C178">
        <f>INDEX(resultados!$A$2:$ZZ$401, 172, MATCH($B$3, resultados!$A$1:$ZZ$1, 0))</f>
        <v/>
      </c>
    </row>
    <row r="179">
      <c r="A179">
        <f>INDEX(resultados!$A$2:$ZZ$401, 173, MATCH($B$1, resultados!$A$1:$ZZ$1, 0))</f>
        <v/>
      </c>
      <c r="B179">
        <f>INDEX(resultados!$A$2:$ZZ$401, 173, MATCH($B$2, resultados!$A$1:$ZZ$1, 0))</f>
        <v/>
      </c>
      <c r="C179">
        <f>INDEX(resultados!$A$2:$ZZ$401, 173, MATCH($B$3, resultados!$A$1:$ZZ$1, 0))</f>
        <v/>
      </c>
    </row>
    <row r="180">
      <c r="A180">
        <f>INDEX(resultados!$A$2:$ZZ$401, 174, MATCH($B$1, resultados!$A$1:$ZZ$1, 0))</f>
        <v/>
      </c>
      <c r="B180">
        <f>INDEX(resultados!$A$2:$ZZ$401, 174, MATCH($B$2, resultados!$A$1:$ZZ$1, 0))</f>
        <v/>
      </c>
      <c r="C180">
        <f>INDEX(resultados!$A$2:$ZZ$401, 174, MATCH($B$3, resultados!$A$1:$ZZ$1, 0))</f>
        <v/>
      </c>
    </row>
    <row r="181">
      <c r="A181">
        <f>INDEX(resultados!$A$2:$ZZ$401, 175, MATCH($B$1, resultados!$A$1:$ZZ$1, 0))</f>
        <v/>
      </c>
      <c r="B181">
        <f>INDEX(resultados!$A$2:$ZZ$401, 175, MATCH($B$2, resultados!$A$1:$ZZ$1, 0))</f>
        <v/>
      </c>
      <c r="C181">
        <f>INDEX(resultados!$A$2:$ZZ$401, 175, MATCH($B$3, resultados!$A$1:$ZZ$1, 0))</f>
        <v/>
      </c>
    </row>
    <row r="182">
      <c r="A182">
        <f>INDEX(resultados!$A$2:$ZZ$401, 176, MATCH($B$1, resultados!$A$1:$ZZ$1, 0))</f>
        <v/>
      </c>
      <c r="B182">
        <f>INDEX(resultados!$A$2:$ZZ$401, 176, MATCH($B$2, resultados!$A$1:$ZZ$1, 0))</f>
        <v/>
      </c>
      <c r="C182">
        <f>INDEX(resultados!$A$2:$ZZ$401, 176, MATCH($B$3, resultados!$A$1:$ZZ$1, 0))</f>
        <v/>
      </c>
    </row>
    <row r="183">
      <c r="A183">
        <f>INDEX(resultados!$A$2:$ZZ$401, 177, MATCH($B$1, resultados!$A$1:$ZZ$1, 0))</f>
        <v/>
      </c>
      <c r="B183">
        <f>INDEX(resultados!$A$2:$ZZ$401, 177, MATCH($B$2, resultados!$A$1:$ZZ$1, 0))</f>
        <v/>
      </c>
      <c r="C183">
        <f>INDEX(resultados!$A$2:$ZZ$401, 177, MATCH($B$3, resultados!$A$1:$ZZ$1, 0))</f>
        <v/>
      </c>
    </row>
    <row r="184">
      <c r="A184">
        <f>INDEX(resultados!$A$2:$ZZ$401, 178, MATCH($B$1, resultados!$A$1:$ZZ$1, 0))</f>
        <v/>
      </c>
      <c r="B184">
        <f>INDEX(resultados!$A$2:$ZZ$401, 178, MATCH($B$2, resultados!$A$1:$ZZ$1, 0))</f>
        <v/>
      </c>
      <c r="C184">
        <f>INDEX(resultados!$A$2:$ZZ$401, 178, MATCH($B$3, resultados!$A$1:$ZZ$1, 0))</f>
        <v/>
      </c>
    </row>
    <row r="185">
      <c r="A185">
        <f>INDEX(resultados!$A$2:$ZZ$401, 179, MATCH($B$1, resultados!$A$1:$ZZ$1, 0))</f>
        <v/>
      </c>
      <c r="B185">
        <f>INDEX(resultados!$A$2:$ZZ$401, 179, MATCH($B$2, resultados!$A$1:$ZZ$1, 0))</f>
        <v/>
      </c>
      <c r="C185">
        <f>INDEX(resultados!$A$2:$ZZ$401, 179, MATCH($B$3, resultados!$A$1:$ZZ$1, 0))</f>
        <v/>
      </c>
    </row>
    <row r="186">
      <c r="A186">
        <f>INDEX(resultados!$A$2:$ZZ$401, 180, MATCH($B$1, resultados!$A$1:$ZZ$1, 0))</f>
        <v/>
      </c>
      <c r="B186">
        <f>INDEX(resultados!$A$2:$ZZ$401, 180, MATCH($B$2, resultados!$A$1:$ZZ$1, 0))</f>
        <v/>
      </c>
      <c r="C186">
        <f>INDEX(resultados!$A$2:$ZZ$401, 180, MATCH($B$3, resultados!$A$1:$ZZ$1, 0))</f>
        <v/>
      </c>
    </row>
    <row r="187">
      <c r="A187">
        <f>INDEX(resultados!$A$2:$ZZ$401, 181, MATCH($B$1, resultados!$A$1:$ZZ$1, 0))</f>
        <v/>
      </c>
      <c r="B187">
        <f>INDEX(resultados!$A$2:$ZZ$401, 181, MATCH($B$2, resultados!$A$1:$ZZ$1, 0))</f>
        <v/>
      </c>
      <c r="C187">
        <f>INDEX(resultados!$A$2:$ZZ$401, 181, MATCH($B$3, resultados!$A$1:$ZZ$1, 0))</f>
        <v/>
      </c>
    </row>
    <row r="188">
      <c r="A188">
        <f>INDEX(resultados!$A$2:$ZZ$401, 182, MATCH($B$1, resultados!$A$1:$ZZ$1, 0))</f>
        <v/>
      </c>
      <c r="B188">
        <f>INDEX(resultados!$A$2:$ZZ$401, 182, MATCH($B$2, resultados!$A$1:$ZZ$1, 0))</f>
        <v/>
      </c>
      <c r="C188">
        <f>INDEX(resultados!$A$2:$ZZ$401, 182, MATCH($B$3, resultados!$A$1:$ZZ$1, 0))</f>
        <v/>
      </c>
    </row>
    <row r="189">
      <c r="A189">
        <f>INDEX(resultados!$A$2:$ZZ$401, 183, MATCH($B$1, resultados!$A$1:$ZZ$1, 0))</f>
        <v/>
      </c>
      <c r="B189">
        <f>INDEX(resultados!$A$2:$ZZ$401, 183, MATCH($B$2, resultados!$A$1:$ZZ$1, 0))</f>
        <v/>
      </c>
      <c r="C189">
        <f>INDEX(resultados!$A$2:$ZZ$401, 183, MATCH($B$3, resultados!$A$1:$ZZ$1, 0))</f>
        <v/>
      </c>
    </row>
    <row r="190">
      <c r="A190">
        <f>INDEX(resultados!$A$2:$ZZ$401, 184, MATCH($B$1, resultados!$A$1:$ZZ$1, 0))</f>
        <v/>
      </c>
      <c r="B190">
        <f>INDEX(resultados!$A$2:$ZZ$401, 184, MATCH($B$2, resultados!$A$1:$ZZ$1, 0))</f>
        <v/>
      </c>
      <c r="C190">
        <f>INDEX(resultados!$A$2:$ZZ$401, 184, MATCH($B$3, resultados!$A$1:$ZZ$1, 0))</f>
        <v/>
      </c>
    </row>
    <row r="191">
      <c r="A191">
        <f>INDEX(resultados!$A$2:$ZZ$401, 185, MATCH($B$1, resultados!$A$1:$ZZ$1, 0))</f>
        <v/>
      </c>
      <c r="B191">
        <f>INDEX(resultados!$A$2:$ZZ$401, 185, MATCH($B$2, resultados!$A$1:$ZZ$1, 0))</f>
        <v/>
      </c>
      <c r="C191">
        <f>INDEX(resultados!$A$2:$ZZ$401, 185, MATCH($B$3, resultados!$A$1:$ZZ$1, 0))</f>
        <v/>
      </c>
    </row>
    <row r="192">
      <c r="A192">
        <f>INDEX(resultados!$A$2:$ZZ$401, 186, MATCH($B$1, resultados!$A$1:$ZZ$1, 0))</f>
        <v/>
      </c>
      <c r="B192">
        <f>INDEX(resultados!$A$2:$ZZ$401, 186, MATCH($B$2, resultados!$A$1:$ZZ$1, 0))</f>
        <v/>
      </c>
      <c r="C192">
        <f>INDEX(resultados!$A$2:$ZZ$401, 186, MATCH($B$3, resultados!$A$1:$ZZ$1, 0))</f>
        <v/>
      </c>
    </row>
    <row r="193">
      <c r="A193">
        <f>INDEX(resultados!$A$2:$ZZ$401, 187, MATCH($B$1, resultados!$A$1:$ZZ$1, 0))</f>
        <v/>
      </c>
      <c r="B193">
        <f>INDEX(resultados!$A$2:$ZZ$401, 187, MATCH($B$2, resultados!$A$1:$ZZ$1, 0))</f>
        <v/>
      </c>
      <c r="C193">
        <f>INDEX(resultados!$A$2:$ZZ$401, 187, MATCH($B$3, resultados!$A$1:$ZZ$1, 0))</f>
        <v/>
      </c>
    </row>
    <row r="194">
      <c r="A194">
        <f>INDEX(resultados!$A$2:$ZZ$401, 188, MATCH($B$1, resultados!$A$1:$ZZ$1, 0))</f>
        <v/>
      </c>
      <c r="B194">
        <f>INDEX(resultados!$A$2:$ZZ$401, 188, MATCH($B$2, resultados!$A$1:$ZZ$1, 0))</f>
        <v/>
      </c>
      <c r="C194">
        <f>INDEX(resultados!$A$2:$ZZ$401, 188, MATCH($B$3, resultados!$A$1:$ZZ$1, 0))</f>
        <v/>
      </c>
    </row>
    <row r="195">
      <c r="A195">
        <f>INDEX(resultados!$A$2:$ZZ$401, 189, MATCH($B$1, resultados!$A$1:$ZZ$1, 0))</f>
        <v/>
      </c>
      <c r="B195">
        <f>INDEX(resultados!$A$2:$ZZ$401, 189, MATCH($B$2, resultados!$A$1:$ZZ$1, 0))</f>
        <v/>
      </c>
      <c r="C195">
        <f>INDEX(resultados!$A$2:$ZZ$401, 189, MATCH($B$3, resultados!$A$1:$ZZ$1, 0))</f>
        <v/>
      </c>
    </row>
    <row r="196">
      <c r="A196">
        <f>INDEX(resultados!$A$2:$ZZ$401, 190, MATCH($B$1, resultados!$A$1:$ZZ$1, 0))</f>
        <v/>
      </c>
      <c r="B196">
        <f>INDEX(resultados!$A$2:$ZZ$401, 190, MATCH($B$2, resultados!$A$1:$ZZ$1, 0))</f>
        <v/>
      </c>
      <c r="C196">
        <f>INDEX(resultados!$A$2:$ZZ$401, 190, MATCH($B$3, resultados!$A$1:$ZZ$1, 0))</f>
        <v/>
      </c>
    </row>
    <row r="197">
      <c r="A197">
        <f>INDEX(resultados!$A$2:$ZZ$401, 191, MATCH($B$1, resultados!$A$1:$ZZ$1, 0))</f>
        <v/>
      </c>
      <c r="B197">
        <f>INDEX(resultados!$A$2:$ZZ$401, 191, MATCH($B$2, resultados!$A$1:$ZZ$1, 0))</f>
        <v/>
      </c>
      <c r="C197">
        <f>INDEX(resultados!$A$2:$ZZ$401, 191, MATCH($B$3, resultados!$A$1:$ZZ$1, 0))</f>
        <v/>
      </c>
    </row>
    <row r="198">
      <c r="A198">
        <f>INDEX(resultados!$A$2:$ZZ$401, 192, MATCH($B$1, resultados!$A$1:$ZZ$1, 0))</f>
        <v/>
      </c>
      <c r="B198">
        <f>INDEX(resultados!$A$2:$ZZ$401, 192, MATCH($B$2, resultados!$A$1:$ZZ$1, 0))</f>
        <v/>
      </c>
      <c r="C198">
        <f>INDEX(resultados!$A$2:$ZZ$401, 192, MATCH($B$3, resultados!$A$1:$ZZ$1, 0))</f>
        <v/>
      </c>
    </row>
    <row r="199">
      <c r="A199">
        <f>INDEX(resultados!$A$2:$ZZ$401, 193, MATCH($B$1, resultados!$A$1:$ZZ$1, 0))</f>
        <v/>
      </c>
      <c r="B199">
        <f>INDEX(resultados!$A$2:$ZZ$401, 193, MATCH($B$2, resultados!$A$1:$ZZ$1, 0))</f>
        <v/>
      </c>
      <c r="C199">
        <f>INDEX(resultados!$A$2:$ZZ$401, 193, MATCH($B$3, resultados!$A$1:$ZZ$1, 0))</f>
        <v/>
      </c>
    </row>
    <row r="200">
      <c r="A200">
        <f>INDEX(resultados!$A$2:$ZZ$401, 194, MATCH($B$1, resultados!$A$1:$ZZ$1, 0))</f>
        <v/>
      </c>
      <c r="B200">
        <f>INDEX(resultados!$A$2:$ZZ$401, 194, MATCH($B$2, resultados!$A$1:$ZZ$1, 0))</f>
        <v/>
      </c>
      <c r="C200">
        <f>INDEX(resultados!$A$2:$ZZ$401, 194, MATCH($B$3, resultados!$A$1:$ZZ$1, 0))</f>
        <v/>
      </c>
    </row>
    <row r="201">
      <c r="A201">
        <f>INDEX(resultados!$A$2:$ZZ$401, 195, MATCH($B$1, resultados!$A$1:$ZZ$1, 0))</f>
        <v/>
      </c>
      <c r="B201">
        <f>INDEX(resultados!$A$2:$ZZ$401, 195, MATCH($B$2, resultados!$A$1:$ZZ$1, 0))</f>
        <v/>
      </c>
      <c r="C201">
        <f>INDEX(resultados!$A$2:$ZZ$401, 195, MATCH($B$3, resultados!$A$1:$ZZ$1, 0))</f>
        <v/>
      </c>
    </row>
    <row r="202">
      <c r="A202">
        <f>INDEX(resultados!$A$2:$ZZ$401, 196, MATCH($B$1, resultados!$A$1:$ZZ$1, 0))</f>
        <v/>
      </c>
      <c r="B202">
        <f>INDEX(resultados!$A$2:$ZZ$401, 196, MATCH($B$2, resultados!$A$1:$ZZ$1, 0))</f>
        <v/>
      </c>
      <c r="C202">
        <f>INDEX(resultados!$A$2:$ZZ$401, 196, MATCH($B$3, resultados!$A$1:$ZZ$1, 0))</f>
        <v/>
      </c>
    </row>
    <row r="203">
      <c r="A203">
        <f>INDEX(resultados!$A$2:$ZZ$401, 197, MATCH($B$1, resultados!$A$1:$ZZ$1, 0))</f>
        <v/>
      </c>
      <c r="B203">
        <f>INDEX(resultados!$A$2:$ZZ$401, 197, MATCH($B$2, resultados!$A$1:$ZZ$1, 0))</f>
        <v/>
      </c>
      <c r="C203">
        <f>INDEX(resultados!$A$2:$ZZ$401, 197, MATCH($B$3, resultados!$A$1:$ZZ$1, 0))</f>
        <v/>
      </c>
    </row>
    <row r="204">
      <c r="A204">
        <f>INDEX(resultados!$A$2:$ZZ$401, 198, MATCH($B$1, resultados!$A$1:$ZZ$1, 0))</f>
        <v/>
      </c>
      <c r="B204">
        <f>INDEX(resultados!$A$2:$ZZ$401, 198, MATCH($B$2, resultados!$A$1:$ZZ$1, 0))</f>
        <v/>
      </c>
      <c r="C204">
        <f>INDEX(resultados!$A$2:$ZZ$401, 198, MATCH($B$3, resultados!$A$1:$ZZ$1, 0))</f>
        <v/>
      </c>
    </row>
    <row r="205">
      <c r="A205">
        <f>INDEX(resultados!$A$2:$ZZ$401, 199, MATCH($B$1, resultados!$A$1:$ZZ$1, 0))</f>
        <v/>
      </c>
      <c r="B205">
        <f>INDEX(resultados!$A$2:$ZZ$401, 199, MATCH($B$2, resultados!$A$1:$ZZ$1, 0))</f>
        <v/>
      </c>
      <c r="C205">
        <f>INDEX(resultados!$A$2:$ZZ$401, 199, MATCH($B$3, resultados!$A$1:$ZZ$1, 0))</f>
        <v/>
      </c>
    </row>
    <row r="206">
      <c r="A206">
        <f>INDEX(resultados!$A$2:$ZZ$401, 200, MATCH($B$1, resultados!$A$1:$ZZ$1, 0))</f>
        <v/>
      </c>
      <c r="B206">
        <f>INDEX(resultados!$A$2:$ZZ$401, 200, MATCH($B$2, resultados!$A$1:$ZZ$1, 0))</f>
        <v/>
      </c>
      <c r="C206">
        <f>INDEX(resultados!$A$2:$ZZ$401, 200, MATCH($B$3, resultados!$A$1:$ZZ$1, 0))</f>
        <v/>
      </c>
    </row>
    <row r="207">
      <c r="A207">
        <f>INDEX(resultados!$A$2:$ZZ$401, 201, MATCH($B$1, resultados!$A$1:$ZZ$1, 0))</f>
        <v/>
      </c>
      <c r="B207">
        <f>INDEX(resultados!$A$2:$ZZ$401, 201, MATCH($B$2, resultados!$A$1:$ZZ$1, 0))</f>
        <v/>
      </c>
      <c r="C207">
        <f>INDEX(resultados!$A$2:$ZZ$401, 201, MATCH($B$3, resultados!$A$1:$ZZ$1, 0))</f>
        <v/>
      </c>
    </row>
    <row r="208">
      <c r="A208">
        <f>INDEX(resultados!$A$2:$ZZ$401, 202, MATCH($B$1, resultados!$A$1:$ZZ$1, 0))</f>
        <v/>
      </c>
      <c r="B208">
        <f>INDEX(resultados!$A$2:$ZZ$401, 202, MATCH($B$2, resultados!$A$1:$ZZ$1, 0))</f>
        <v/>
      </c>
      <c r="C208">
        <f>INDEX(resultados!$A$2:$ZZ$401, 202, MATCH($B$3, resultados!$A$1:$ZZ$1, 0))</f>
        <v/>
      </c>
    </row>
    <row r="209">
      <c r="A209">
        <f>INDEX(resultados!$A$2:$ZZ$401, 203, MATCH($B$1, resultados!$A$1:$ZZ$1, 0))</f>
        <v/>
      </c>
      <c r="B209">
        <f>INDEX(resultados!$A$2:$ZZ$401, 203, MATCH($B$2, resultados!$A$1:$ZZ$1, 0))</f>
        <v/>
      </c>
      <c r="C209">
        <f>INDEX(resultados!$A$2:$ZZ$401, 203, MATCH($B$3, resultados!$A$1:$ZZ$1, 0))</f>
        <v/>
      </c>
    </row>
    <row r="210">
      <c r="A210">
        <f>INDEX(resultados!$A$2:$ZZ$401, 204, MATCH($B$1, resultados!$A$1:$ZZ$1, 0))</f>
        <v/>
      </c>
      <c r="B210">
        <f>INDEX(resultados!$A$2:$ZZ$401, 204, MATCH($B$2, resultados!$A$1:$ZZ$1, 0))</f>
        <v/>
      </c>
      <c r="C210">
        <f>INDEX(resultados!$A$2:$ZZ$401, 204, MATCH($B$3, resultados!$A$1:$ZZ$1, 0))</f>
        <v/>
      </c>
    </row>
    <row r="211">
      <c r="A211">
        <f>INDEX(resultados!$A$2:$ZZ$401, 205, MATCH($B$1, resultados!$A$1:$ZZ$1, 0))</f>
        <v/>
      </c>
      <c r="B211">
        <f>INDEX(resultados!$A$2:$ZZ$401, 205, MATCH($B$2, resultados!$A$1:$ZZ$1, 0))</f>
        <v/>
      </c>
      <c r="C211">
        <f>INDEX(resultados!$A$2:$ZZ$401, 205, MATCH($B$3, resultados!$A$1:$ZZ$1, 0))</f>
        <v/>
      </c>
    </row>
    <row r="212">
      <c r="A212">
        <f>INDEX(resultados!$A$2:$ZZ$401, 206, MATCH($B$1, resultados!$A$1:$ZZ$1, 0))</f>
        <v/>
      </c>
      <c r="B212">
        <f>INDEX(resultados!$A$2:$ZZ$401, 206, MATCH($B$2, resultados!$A$1:$ZZ$1, 0))</f>
        <v/>
      </c>
      <c r="C212">
        <f>INDEX(resultados!$A$2:$ZZ$401, 206, MATCH($B$3, resultados!$A$1:$ZZ$1, 0))</f>
        <v/>
      </c>
    </row>
    <row r="213">
      <c r="A213">
        <f>INDEX(resultados!$A$2:$ZZ$401, 207, MATCH($B$1, resultados!$A$1:$ZZ$1, 0))</f>
        <v/>
      </c>
      <c r="B213">
        <f>INDEX(resultados!$A$2:$ZZ$401, 207, MATCH($B$2, resultados!$A$1:$ZZ$1, 0))</f>
        <v/>
      </c>
      <c r="C213">
        <f>INDEX(resultados!$A$2:$ZZ$401, 207, MATCH($B$3, resultados!$A$1:$ZZ$1, 0))</f>
        <v/>
      </c>
    </row>
    <row r="214">
      <c r="A214">
        <f>INDEX(resultados!$A$2:$ZZ$401, 208, MATCH($B$1, resultados!$A$1:$ZZ$1, 0))</f>
        <v/>
      </c>
      <c r="B214">
        <f>INDEX(resultados!$A$2:$ZZ$401, 208, MATCH($B$2, resultados!$A$1:$ZZ$1, 0))</f>
        <v/>
      </c>
      <c r="C214">
        <f>INDEX(resultados!$A$2:$ZZ$401, 208, MATCH($B$3, resultados!$A$1:$ZZ$1, 0))</f>
        <v/>
      </c>
    </row>
    <row r="215">
      <c r="A215">
        <f>INDEX(resultados!$A$2:$ZZ$401, 209, MATCH($B$1, resultados!$A$1:$ZZ$1, 0))</f>
        <v/>
      </c>
      <c r="B215">
        <f>INDEX(resultados!$A$2:$ZZ$401, 209, MATCH($B$2, resultados!$A$1:$ZZ$1, 0))</f>
        <v/>
      </c>
      <c r="C215">
        <f>INDEX(resultados!$A$2:$ZZ$401, 209, MATCH($B$3, resultados!$A$1:$ZZ$1, 0))</f>
        <v/>
      </c>
    </row>
    <row r="216">
      <c r="A216">
        <f>INDEX(resultados!$A$2:$ZZ$401, 210, MATCH($B$1, resultados!$A$1:$ZZ$1, 0))</f>
        <v/>
      </c>
      <c r="B216">
        <f>INDEX(resultados!$A$2:$ZZ$401, 210, MATCH($B$2, resultados!$A$1:$ZZ$1, 0))</f>
        <v/>
      </c>
      <c r="C216">
        <f>INDEX(resultados!$A$2:$ZZ$401, 210, MATCH($B$3, resultados!$A$1:$ZZ$1, 0))</f>
        <v/>
      </c>
    </row>
    <row r="217">
      <c r="A217">
        <f>INDEX(resultados!$A$2:$ZZ$401, 211, MATCH($B$1, resultados!$A$1:$ZZ$1, 0))</f>
        <v/>
      </c>
      <c r="B217">
        <f>INDEX(resultados!$A$2:$ZZ$401, 211, MATCH($B$2, resultados!$A$1:$ZZ$1, 0))</f>
        <v/>
      </c>
      <c r="C217">
        <f>INDEX(resultados!$A$2:$ZZ$401, 211, MATCH($B$3, resultados!$A$1:$ZZ$1, 0))</f>
        <v/>
      </c>
    </row>
    <row r="218">
      <c r="A218">
        <f>INDEX(resultados!$A$2:$ZZ$401, 212, MATCH($B$1, resultados!$A$1:$ZZ$1, 0))</f>
        <v/>
      </c>
      <c r="B218">
        <f>INDEX(resultados!$A$2:$ZZ$401, 212, MATCH($B$2, resultados!$A$1:$ZZ$1, 0))</f>
        <v/>
      </c>
      <c r="C218">
        <f>INDEX(resultados!$A$2:$ZZ$401, 212, MATCH($B$3, resultados!$A$1:$ZZ$1, 0))</f>
        <v/>
      </c>
    </row>
    <row r="219">
      <c r="A219">
        <f>INDEX(resultados!$A$2:$ZZ$401, 213, MATCH($B$1, resultados!$A$1:$ZZ$1, 0))</f>
        <v/>
      </c>
      <c r="B219">
        <f>INDEX(resultados!$A$2:$ZZ$401, 213, MATCH($B$2, resultados!$A$1:$ZZ$1, 0))</f>
        <v/>
      </c>
      <c r="C219">
        <f>INDEX(resultados!$A$2:$ZZ$401, 213, MATCH($B$3, resultados!$A$1:$ZZ$1, 0))</f>
        <v/>
      </c>
    </row>
    <row r="220">
      <c r="A220">
        <f>INDEX(resultados!$A$2:$ZZ$401, 214, MATCH($B$1, resultados!$A$1:$ZZ$1, 0))</f>
        <v/>
      </c>
      <c r="B220">
        <f>INDEX(resultados!$A$2:$ZZ$401, 214, MATCH($B$2, resultados!$A$1:$ZZ$1, 0))</f>
        <v/>
      </c>
      <c r="C220">
        <f>INDEX(resultados!$A$2:$ZZ$401, 214, MATCH($B$3, resultados!$A$1:$ZZ$1, 0))</f>
        <v/>
      </c>
    </row>
    <row r="221">
      <c r="A221">
        <f>INDEX(resultados!$A$2:$ZZ$401, 215, MATCH($B$1, resultados!$A$1:$ZZ$1, 0))</f>
        <v/>
      </c>
      <c r="B221">
        <f>INDEX(resultados!$A$2:$ZZ$401, 215, MATCH($B$2, resultados!$A$1:$ZZ$1, 0))</f>
        <v/>
      </c>
      <c r="C221">
        <f>INDEX(resultados!$A$2:$ZZ$401, 215, MATCH($B$3, resultados!$A$1:$ZZ$1, 0))</f>
        <v/>
      </c>
    </row>
    <row r="222">
      <c r="A222">
        <f>INDEX(resultados!$A$2:$ZZ$401, 216, MATCH($B$1, resultados!$A$1:$ZZ$1, 0))</f>
        <v/>
      </c>
      <c r="B222">
        <f>INDEX(resultados!$A$2:$ZZ$401, 216, MATCH($B$2, resultados!$A$1:$ZZ$1, 0))</f>
        <v/>
      </c>
      <c r="C222">
        <f>INDEX(resultados!$A$2:$ZZ$401, 216, MATCH($B$3, resultados!$A$1:$ZZ$1, 0))</f>
        <v/>
      </c>
    </row>
    <row r="223">
      <c r="A223">
        <f>INDEX(resultados!$A$2:$ZZ$401, 217, MATCH($B$1, resultados!$A$1:$ZZ$1, 0))</f>
        <v/>
      </c>
      <c r="B223">
        <f>INDEX(resultados!$A$2:$ZZ$401, 217, MATCH($B$2, resultados!$A$1:$ZZ$1, 0))</f>
        <v/>
      </c>
      <c r="C223">
        <f>INDEX(resultados!$A$2:$ZZ$401, 217, MATCH($B$3, resultados!$A$1:$ZZ$1, 0))</f>
        <v/>
      </c>
    </row>
    <row r="224">
      <c r="A224">
        <f>INDEX(resultados!$A$2:$ZZ$401, 218, MATCH($B$1, resultados!$A$1:$ZZ$1, 0))</f>
        <v/>
      </c>
      <c r="B224">
        <f>INDEX(resultados!$A$2:$ZZ$401, 218, MATCH($B$2, resultados!$A$1:$ZZ$1, 0))</f>
        <v/>
      </c>
      <c r="C224">
        <f>INDEX(resultados!$A$2:$ZZ$401, 218, MATCH($B$3, resultados!$A$1:$ZZ$1, 0))</f>
        <v/>
      </c>
    </row>
    <row r="225">
      <c r="A225">
        <f>INDEX(resultados!$A$2:$ZZ$401, 219, MATCH($B$1, resultados!$A$1:$ZZ$1, 0))</f>
        <v/>
      </c>
      <c r="B225">
        <f>INDEX(resultados!$A$2:$ZZ$401, 219, MATCH($B$2, resultados!$A$1:$ZZ$1, 0))</f>
        <v/>
      </c>
      <c r="C225">
        <f>INDEX(resultados!$A$2:$ZZ$401, 219, MATCH($B$3, resultados!$A$1:$ZZ$1, 0))</f>
        <v/>
      </c>
    </row>
    <row r="226">
      <c r="A226">
        <f>INDEX(resultados!$A$2:$ZZ$401, 220, MATCH($B$1, resultados!$A$1:$ZZ$1, 0))</f>
        <v/>
      </c>
      <c r="B226">
        <f>INDEX(resultados!$A$2:$ZZ$401, 220, MATCH($B$2, resultados!$A$1:$ZZ$1, 0))</f>
        <v/>
      </c>
      <c r="C226">
        <f>INDEX(resultados!$A$2:$ZZ$401, 220, MATCH($B$3, resultados!$A$1:$ZZ$1, 0))</f>
        <v/>
      </c>
    </row>
    <row r="227">
      <c r="A227">
        <f>INDEX(resultados!$A$2:$ZZ$401, 221, MATCH($B$1, resultados!$A$1:$ZZ$1, 0))</f>
        <v/>
      </c>
      <c r="B227">
        <f>INDEX(resultados!$A$2:$ZZ$401, 221, MATCH($B$2, resultados!$A$1:$ZZ$1, 0))</f>
        <v/>
      </c>
      <c r="C227">
        <f>INDEX(resultados!$A$2:$ZZ$401, 221, MATCH($B$3, resultados!$A$1:$ZZ$1, 0))</f>
        <v/>
      </c>
    </row>
    <row r="228">
      <c r="A228">
        <f>INDEX(resultados!$A$2:$ZZ$401, 222, MATCH($B$1, resultados!$A$1:$ZZ$1, 0))</f>
        <v/>
      </c>
      <c r="B228">
        <f>INDEX(resultados!$A$2:$ZZ$401, 222, MATCH($B$2, resultados!$A$1:$ZZ$1, 0))</f>
        <v/>
      </c>
      <c r="C228">
        <f>INDEX(resultados!$A$2:$ZZ$401, 222, MATCH($B$3, resultados!$A$1:$ZZ$1, 0))</f>
        <v/>
      </c>
    </row>
    <row r="229">
      <c r="A229">
        <f>INDEX(resultados!$A$2:$ZZ$401, 223, MATCH($B$1, resultados!$A$1:$ZZ$1, 0))</f>
        <v/>
      </c>
      <c r="B229">
        <f>INDEX(resultados!$A$2:$ZZ$401, 223, MATCH($B$2, resultados!$A$1:$ZZ$1, 0))</f>
        <v/>
      </c>
      <c r="C229">
        <f>INDEX(resultados!$A$2:$ZZ$401, 223, MATCH($B$3, resultados!$A$1:$ZZ$1, 0))</f>
        <v/>
      </c>
    </row>
    <row r="230">
      <c r="A230">
        <f>INDEX(resultados!$A$2:$ZZ$401, 224, MATCH($B$1, resultados!$A$1:$ZZ$1, 0))</f>
        <v/>
      </c>
      <c r="B230">
        <f>INDEX(resultados!$A$2:$ZZ$401, 224, MATCH($B$2, resultados!$A$1:$ZZ$1, 0))</f>
        <v/>
      </c>
      <c r="C230">
        <f>INDEX(resultados!$A$2:$ZZ$401, 224, MATCH($B$3, resultados!$A$1:$ZZ$1, 0))</f>
        <v/>
      </c>
    </row>
    <row r="231">
      <c r="A231">
        <f>INDEX(resultados!$A$2:$ZZ$401, 225, MATCH($B$1, resultados!$A$1:$ZZ$1, 0))</f>
        <v/>
      </c>
      <c r="B231">
        <f>INDEX(resultados!$A$2:$ZZ$401, 225, MATCH($B$2, resultados!$A$1:$ZZ$1, 0))</f>
        <v/>
      </c>
      <c r="C231">
        <f>INDEX(resultados!$A$2:$ZZ$401, 225, MATCH($B$3, resultados!$A$1:$ZZ$1, 0))</f>
        <v/>
      </c>
    </row>
    <row r="232">
      <c r="A232">
        <f>INDEX(resultados!$A$2:$ZZ$401, 226, MATCH($B$1, resultados!$A$1:$ZZ$1, 0))</f>
        <v/>
      </c>
      <c r="B232">
        <f>INDEX(resultados!$A$2:$ZZ$401, 226, MATCH($B$2, resultados!$A$1:$ZZ$1, 0))</f>
        <v/>
      </c>
      <c r="C232">
        <f>INDEX(resultados!$A$2:$ZZ$401, 226, MATCH($B$3, resultados!$A$1:$ZZ$1, 0))</f>
        <v/>
      </c>
    </row>
    <row r="233">
      <c r="A233">
        <f>INDEX(resultados!$A$2:$ZZ$401, 227, MATCH($B$1, resultados!$A$1:$ZZ$1, 0))</f>
        <v/>
      </c>
      <c r="B233">
        <f>INDEX(resultados!$A$2:$ZZ$401, 227, MATCH($B$2, resultados!$A$1:$ZZ$1, 0))</f>
        <v/>
      </c>
      <c r="C233">
        <f>INDEX(resultados!$A$2:$ZZ$401, 227, MATCH($B$3, resultados!$A$1:$ZZ$1, 0))</f>
        <v/>
      </c>
    </row>
    <row r="234">
      <c r="A234">
        <f>INDEX(resultados!$A$2:$ZZ$401, 228, MATCH($B$1, resultados!$A$1:$ZZ$1, 0))</f>
        <v/>
      </c>
      <c r="B234">
        <f>INDEX(resultados!$A$2:$ZZ$401, 228, MATCH($B$2, resultados!$A$1:$ZZ$1, 0))</f>
        <v/>
      </c>
      <c r="C234">
        <f>INDEX(resultados!$A$2:$ZZ$401, 228, MATCH($B$3, resultados!$A$1:$ZZ$1, 0))</f>
        <v/>
      </c>
    </row>
    <row r="235">
      <c r="A235">
        <f>INDEX(resultados!$A$2:$ZZ$401, 229, MATCH($B$1, resultados!$A$1:$ZZ$1, 0))</f>
        <v/>
      </c>
      <c r="B235">
        <f>INDEX(resultados!$A$2:$ZZ$401, 229, MATCH($B$2, resultados!$A$1:$ZZ$1, 0))</f>
        <v/>
      </c>
      <c r="C235">
        <f>INDEX(resultados!$A$2:$ZZ$401, 229, MATCH($B$3, resultados!$A$1:$ZZ$1, 0))</f>
        <v/>
      </c>
    </row>
    <row r="236">
      <c r="A236">
        <f>INDEX(resultados!$A$2:$ZZ$401, 230, MATCH($B$1, resultados!$A$1:$ZZ$1, 0))</f>
        <v/>
      </c>
      <c r="B236">
        <f>INDEX(resultados!$A$2:$ZZ$401, 230, MATCH($B$2, resultados!$A$1:$ZZ$1, 0))</f>
        <v/>
      </c>
      <c r="C236">
        <f>INDEX(resultados!$A$2:$ZZ$401, 230, MATCH($B$3, resultados!$A$1:$ZZ$1, 0))</f>
        <v/>
      </c>
    </row>
    <row r="237">
      <c r="A237">
        <f>INDEX(resultados!$A$2:$ZZ$401, 231, MATCH($B$1, resultados!$A$1:$ZZ$1, 0))</f>
        <v/>
      </c>
      <c r="B237">
        <f>INDEX(resultados!$A$2:$ZZ$401, 231, MATCH($B$2, resultados!$A$1:$ZZ$1, 0))</f>
        <v/>
      </c>
      <c r="C237">
        <f>INDEX(resultados!$A$2:$ZZ$401, 231, MATCH($B$3, resultados!$A$1:$ZZ$1, 0))</f>
        <v/>
      </c>
    </row>
    <row r="238">
      <c r="A238">
        <f>INDEX(resultados!$A$2:$ZZ$401, 232, MATCH($B$1, resultados!$A$1:$ZZ$1, 0))</f>
        <v/>
      </c>
      <c r="B238">
        <f>INDEX(resultados!$A$2:$ZZ$401, 232, MATCH($B$2, resultados!$A$1:$ZZ$1, 0))</f>
        <v/>
      </c>
      <c r="C238">
        <f>INDEX(resultados!$A$2:$ZZ$401, 232, MATCH($B$3, resultados!$A$1:$ZZ$1, 0))</f>
        <v/>
      </c>
    </row>
    <row r="239">
      <c r="A239">
        <f>INDEX(resultados!$A$2:$ZZ$401, 233, MATCH($B$1, resultados!$A$1:$ZZ$1, 0))</f>
        <v/>
      </c>
      <c r="B239">
        <f>INDEX(resultados!$A$2:$ZZ$401, 233, MATCH($B$2, resultados!$A$1:$ZZ$1, 0))</f>
        <v/>
      </c>
      <c r="C239">
        <f>INDEX(resultados!$A$2:$ZZ$401, 233, MATCH($B$3, resultados!$A$1:$ZZ$1, 0))</f>
        <v/>
      </c>
    </row>
    <row r="240">
      <c r="A240">
        <f>INDEX(resultados!$A$2:$ZZ$401, 234, MATCH($B$1, resultados!$A$1:$ZZ$1, 0))</f>
        <v/>
      </c>
      <c r="B240">
        <f>INDEX(resultados!$A$2:$ZZ$401, 234, MATCH($B$2, resultados!$A$1:$ZZ$1, 0))</f>
        <v/>
      </c>
      <c r="C240">
        <f>INDEX(resultados!$A$2:$ZZ$401, 234, MATCH($B$3, resultados!$A$1:$ZZ$1, 0))</f>
        <v/>
      </c>
    </row>
    <row r="241">
      <c r="A241">
        <f>INDEX(resultados!$A$2:$ZZ$401, 235, MATCH($B$1, resultados!$A$1:$ZZ$1, 0))</f>
        <v/>
      </c>
      <c r="B241">
        <f>INDEX(resultados!$A$2:$ZZ$401, 235, MATCH($B$2, resultados!$A$1:$ZZ$1, 0))</f>
        <v/>
      </c>
      <c r="C241">
        <f>INDEX(resultados!$A$2:$ZZ$401, 235, MATCH($B$3, resultados!$A$1:$ZZ$1, 0))</f>
        <v/>
      </c>
    </row>
    <row r="242">
      <c r="A242">
        <f>INDEX(resultados!$A$2:$ZZ$401, 236, MATCH($B$1, resultados!$A$1:$ZZ$1, 0))</f>
        <v/>
      </c>
      <c r="B242">
        <f>INDEX(resultados!$A$2:$ZZ$401, 236, MATCH($B$2, resultados!$A$1:$ZZ$1, 0))</f>
        <v/>
      </c>
      <c r="C242">
        <f>INDEX(resultados!$A$2:$ZZ$401, 236, MATCH($B$3, resultados!$A$1:$ZZ$1, 0))</f>
        <v/>
      </c>
    </row>
    <row r="243">
      <c r="A243">
        <f>INDEX(resultados!$A$2:$ZZ$401, 237, MATCH($B$1, resultados!$A$1:$ZZ$1, 0))</f>
        <v/>
      </c>
      <c r="B243">
        <f>INDEX(resultados!$A$2:$ZZ$401, 237, MATCH($B$2, resultados!$A$1:$ZZ$1, 0))</f>
        <v/>
      </c>
      <c r="C243">
        <f>INDEX(resultados!$A$2:$ZZ$401, 237, MATCH($B$3, resultados!$A$1:$ZZ$1, 0))</f>
        <v/>
      </c>
    </row>
    <row r="244">
      <c r="A244">
        <f>INDEX(resultados!$A$2:$ZZ$401, 238, MATCH($B$1, resultados!$A$1:$ZZ$1, 0))</f>
        <v/>
      </c>
      <c r="B244">
        <f>INDEX(resultados!$A$2:$ZZ$401, 238, MATCH($B$2, resultados!$A$1:$ZZ$1, 0))</f>
        <v/>
      </c>
      <c r="C244">
        <f>INDEX(resultados!$A$2:$ZZ$401, 238, MATCH($B$3, resultados!$A$1:$ZZ$1, 0))</f>
        <v/>
      </c>
    </row>
    <row r="245">
      <c r="A245">
        <f>INDEX(resultados!$A$2:$ZZ$401, 239, MATCH($B$1, resultados!$A$1:$ZZ$1, 0))</f>
        <v/>
      </c>
      <c r="B245">
        <f>INDEX(resultados!$A$2:$ZZ$401, 239, MATCH($B$2, resultados!$A$1:$ZZ$1, 0))</f>
        <v/>
      </c>
      <c r="C245">
        <f>INDEX(resultados!$A$2:$ZZ$401, 239, MATCH($B$3, resultados!$A$1:$ZZ$1, 0))</f>
        <v/>
      </c>
    </row>
    <row r="246">
      <c r="A246">
        <f>INDEX(resultados!$A$2:$ZZ$401, 240, MATCH($B$1, resultados!$A$1:$ZZ$1, 0))</f>
        <v/>
      </c>
      <c r="B246">
        <f>INDEX(resultados!$A$2:$ZZ$401, 240, MATCH($B$2, resultados!$A$1:$ZZ$1, 0))</f>
        <v/>
      </c>
      <c r="C246">
        <f>INDEX(resultados!$A$2:$ZZ$401, 240, MATCH($B$3, resultados!$A$1:$ZZ$1, 0))</f>
        <v/>
      </c>
    </row>
    <row r="247">
      <c r="A247">
        <f>INDEX(resultados!$A$2:$ZZ$401, 241, MATCH($B$1, resultados!$A$1:$ZZ$1, 0))</f>
        <v/>
      </c>
      <c r="B247">
        <f>INDEX(resultados!$A$2:$ZZ$401, 241, MATCH($B$2, resultados!$A$1:$ZZ$1, 0))</f>
        <v/>
      </c>
      <c r="C247">
        <f>INDEX(resultados!$A$2:$ZZ$401, 241, MATCH($B$3, resultados!$A$1:$ZZ$1, 0))</f>
        <v/>
      </c>
    </row>
    <row r="248">
      <c r="A248">
        <f>INDEX(resultados!$A$2:$ZZ$401, 242, MATCH($B$1, resultados!$A$1:$ZZ$1, 0))</f>
        <v/>
      </c>
      <c r="B248">
        <f>INDEX(resultados!$A$2:$ZZ$401, 242, MATCH($B$2, resultados!$A$1:$ZZ$1, 0))</f>
        <v/>
      </c>
      <c r="C248">
        <f>INDEX(resultados!$A$2:$ZZ$401, 242, MATCH($B$3, resultados!$A$1:$ZZ$1, 0))</f>
        <v/>
      </c>
    </row>
    <row r="249">
      <c r="A249">
        <f>INDEX(resultados!$A$2:$ZZ$401, 243, MATCH($B$1, resultados!$A$1:$ZZ$1, 0))</f>
        <v/>
      </c>
      <c r="B249">
        <f>INDEX(resultados!$A$2:$ZZ$401, 243, MATCH($B$2, resultados!$A$1:$ZZ$1, 0))</f>
        <v/>
      </c>
      <c r="C249">
        <f>INDEX(resultados!$A$2:$ZZ$401, 243, MATCH($B$3, resultados!$A$1:$ZZ$1, 0))</f>
        <v/>
      </c>
    </row>
    <row r="250">
      <c r="A250">
        <f>INDEX(resultados!$A$2:$ZZ$401, 244, MATCH($B$1, resultados!$A$1:$ZZ$1, 0))</f>
        <v/>
      </c>
      <c r="B250">
        <f>INDEX(resultados!$A$2:$ZZ$401, 244, MATCH($B$2, resultados!$A$1:$ZZ$1, 0))</f>
        <v/>
      </c>
      <c r="C250">
        <f>INDEX(resultados!$A$2:$ZZ$401, 244, MATCH($B$3, resultados!$A$1:$ZZ$1, 0))</f>
        <v/>
      </c>
    </row>
    <row r="251">
      <c r="A251">
        <f>INDEX(resultados!$A$2:$ZZ$401, 245, MATCH($B$1, resultados!$A$1:$ZZ$1, 0))</f>
        <v/>
      </c>
      <c r="B251">
        <f>INDEX(resultados!$A$2:$ZZ$401, 245, MATCH($B$2, resultados!$A$1:$ZZ$1, 0))</f>
        <v/>
      </c>
      <c r="C251">
        <f>INDEX(resultados!$A$2:$ZZ$401, 245, MATCH($B$3, resultados!$A$1:$ZZ$1, 0))</f>
        <v/>
      </c>
    </row>
    <row r="252">
      <c r="A252">
        <f>INDEX(resultados!$A$2:$ZZ$401, 246, MATCH($B$1, resultados!$A$1:$ZZ$1, 0))</f>
        <v/>
      </c>
      <c r="B252">
        <f>INDEX(resultados!$A$2:$ZZ$401, 246, MATCH($B$2, resultados!$A$1:$ZZ$1, 0))</f>
        <v/>
      </c>
      <c r="C252">
        <f>INDEX(resultados!$A$2:$ZZ$401, 246, MATCH($B$3, resultados!$A$1:$ZZ$1, 0))</f>
        <v/>
      </c>
    </row>
    <row r="253">
      <c r="A253">
        <f>INDEX(resultados!$A$2:$ZZ$401, 247, MATCH($B$1, resultados!$A$1:$ZZ$1, 0))</f>
        <v/>
      </c>
      <c r="B253">
        <f>INDEX(resultados!$A$2:$ZZ$401, 247, MATCH($B$2, resultados!$A$1:$ZZ$1, 0))</f>
        <v/>
      </c>
      <c r="C253">
        <f>INDEX(resultados!$A$2:$ZZ$401, 247, MATCH($B$3, resultados!$A$1:$ZZ$1, 0))</f>
        <v/>
      </c>
    </row>
    <row r="254">
      <c r="A254">
        <f>INDEX(resultados!$A$2:$ZZ$401, 248, MATCH($B$1, resultados!$A$1:$ZZ$1, 0))</f>
        <v/>
      </c>
      <c r="B254">
        <f>INDEX(resultados!$A$2:$ZZ$401, 248, MATCH($B$2, resultados!$A$1:$ZZ$1, 0))</f>
        <v/>
      </c>
      <c r="C254">
        <f>INDEX(resultados!$A$2:$ZZ$401, 248, MATCH($B$3, resultados!$A$1:$ZZ$1, 0))</f>
        <v/>
      </c>
    </row>
    <row r="255">
      <c r="A255">
        <f>INDEX(resultados!$A$2:$ZZ$401, 249, MATCH($B$1, resultados!$A$1:$ZZ$1, 0))</f>
        <v/>
      </c>
      <c r="B255">
        <f>INDEX(resultados!$A$2:$ZZ$401, 249, MATCH($B$2, resultados!$A$1:$ZZ$1, 0))</f>
        <v/>
      </c>
      <c r="C255">
        <f>INDEX(resultados!$A$2:$ZZ$401, 249, MATCH($B$3, resultados!$A$1:$ZZ$1, 0))</f>
        <v/>
      </c>
    </row>
    <row r="256">
      <c r="A256">
        <f>INDEX(resultados!$A$2:$ZZ$401, 250, MATCH($B$1, resultados!$A$1:$ZZ$1, 0))</f>
        <v/>
      </c>
      <c r="B256">
        <f>INDEX(resultados!$A$2:$ZZ$401, 250, MATCH($B$2, resultados!$A$1:$ZZ$1, 0))</f>
        <v/>
      </c>
      <c r="C256">
        <f>INDEX(resultados!$A$2:$ZZ$401, 250, MATCH($B$3, resultados!$A$1:$ZZ$1, 0))</f>
        <v/>
      </c>
    </row>
    <row r="257">
      <c r="A257">
        <f>INDEX(resultados!$A$2:$ZZ$401, 251, MATCH($B$1, resultados!$A$1:$ZZ$1, 0))</f>
        <v/>
      </c>
      <c r="B257">
        <f>INDEX(resultados!$A$2:$ZZ$401, 251, MATCH($B$2, resultados!$A$1:$ZZ$1, 0))</f>
        <v/>
      </c>
      <c r="C257">
        <f>INDEX(resultados!$A$2:$ZZ$401, 251, MATCH($B$3, resultados!$A$1:$ZZ$1, 0))</f>
        <v/>
      </c>
    </row>
    <row r="258">
      <c r="A258">
        <f>INDEX(resultados!$A$2:$ZZ$401, 252, MATCH($B$1, resultados!$A$1:$ZZ$1, 0))</f>
        <v/>
      </c>
      <c r="B258">
        <f>INDEX(resultados!$A$2:$ZZ$401, 252, MATCH($B$2, resultados!$A$1:$ZZ$1, 0))</f>
        <v/>
      </c>
      <c r="C258">
        <f>INDEX(resultados!$A$2:$ZZ$401, 252, MATCH($B$3, resultados!$A$1:$ZZ$1, 0))</f>
        <v/>
      </c>
    </row>
    <row r="259">
      <c r="A259">
        <f>INDEX(resultados!$A$2:$ZZ$401, 253, MATCH($B$1, resultados!$A$1:$ZZ$1, 0))</f>
        <v/>
      </c>
      <c r="B259">
        <f>INDEX(resultados!$A$2:$ZZ$401, 253, MATCH($B$2, resultados!$A$1:$ZZ$1, 0))</f>
        <v/>
      </c>
      <c r="C259">
        <f>INDEX(resultados!$A$2:$ZZ$401, 253, MATCH($B$3, resultados!$A$1:$ZZ$1, 0))</f>
        <v/>
      </c>
    </row>
    <row r="260">
      <c r="A260">
        <f>INDEX(resultados!$A$2:$ZZ$401, 254, MATCH($B$1, resultados!$A$1:$ZZ$1, 0))</f>
        <v/>
      </c>
      <c r="B260">
        <f>INDEX(resultados!$A$2:$ZZ$401, 254, MATCH($B$2, resultados!$A$1:$ZZ$1, 0))</f>
        <v/>
      </c>
      <c r="C260">
        <f>INDEX(resultados!$A$2:$ZZ$401, 254, MATCH($B$3, resultados!$A$1:$ZZ$1, 0))</f>
        <v/>
      </c>
    </row>
    <row r="261">
      <c r="A261">
        <f>INDEX(resultados!$A$2:$ZZ$401, 255, MATCH($B$1, resultados!$A$1:$ZZ$1, 0))</f>
        <v/>
      </c>
      <c r="B261">
        <f>INDEX(resultados!$A$2:$ZZ$401, 255, MATCH($B$2, resultados!$A$1:$ZZ$1, 0))</f>
        <v/>
      </c>
      <c r="C261">
        <f>INDEX(resultados!$A$2:$ZZ$401, 255, MATCH($B$3, resultados!$A$1:$ZZ$1, 0))</f>
        <v/>
      </c>
    </row>
    <row r="262">
      <c r="A262">
        <f>INDEX(resultados!$A$2:$ZZ$401, 256, MATCH($B$1, resultados!$A$1:$ZZ$1, 0))</f>
        <v/>
      </c>
      <c r="B262">
        <f>INDEX(resultados!$A$2:$ZZ$401, 256, MATCH($B$2, resultados!$A$1:$ZZ$1, 0))</f>
        <v/>
      </c>
      <c r="C262">
        <f>INDEX(resultados!$A$2:$ZZ$401, 256, MATCH($B$3, resultados!$A$1:$ZZ$1, 0))</f>
        <v/>
      </c>
    </row>
    <row r="263">
      <c r="A263">
        <f>INDEX(resultados!$A$2:$ZZ$401, 257, MATCH($B$1, resultados!$A$1:$ZZ$1, 0))</f>
        <v/>
      </c>
      <c r="B263">
        <f>INDEX(resultados!$A$2:$ZZ$401, 257, MATCH($B$2, resultados!$A$1:$ZZ$1, 0))</f>
        <v/>
      </c>
      <c r="C263">
        <f>INDEX(resultados!$A$2:$ZZ$401, 257, MATCH($B$3, resultados!$A$1:$ZZ$1, 0))</f>
        <v/>
      </c>
    </row>
    <row r="264">
      <c r="A264">
        <f>INDEX(resultados!$A$2:$ZZ$401, 258, MATCH($B$1, resultados!$A$1:$ZZ$1, 0))</f>
        <v/>
      </c>
      <c r="B264">
        <f>INDEX(resultados!$A$2:$ZZ$401, 258, MATCH($B$2, resultados!$A$1:$ZZ$1, 0))</f>
        <v/>
      </c>
      <c r="C264">
        <f>INDEX(resultados!$A$2:$ZZ$401, 258, MATCH($B$3, resultados!$A$1:$ZZ$1, 0))</f>
        <v/>
      </c>
    </row>
    <row r="265">
      <c r="A265">
        <f>INDEX(resultados!$A$2:$ZZ$401, 259, MATCH($B$1, resultados!$A$1:$ZZ$1, 0))</f>
        <v/>
      </c>
      <c r="B265">
        <f>INDEX(resultados!$A$2:$ZZ$401, 259, MATCH($B$2, resultados!$A$1:$ZZ$1, 0))</f>
        <v/>
      </c>
      <c r="C265">
        <f>INDEX(resultados!$A$2:$ZZ$401, 259, MATCH($B$3, resultados!$A$1:$ZZ$1, 0))</f>
        <v/>
      </c>
    </row>
    <row r="266">
      <c r="A266">
        <f>INDEX(resultados!$A$2:$ZZ$401, 260, MATCH($B$1, resultados!$A$1:$ZZ$1, 0))</f>
        <v/>
      </c>
      <c r="B266">
        <f>INDEX(resultados!$A$2:$ZZ$401, 260, MATCH($B$2, resultados!$A$1:$ZZ$1, 0))</f>
        <v/>
      </c>
      <c r="C266">
        <f>INDEX(resultados!$A$2:$ZZ$401, 260, MATCH($B$3, resultados!$A$1:$ZZ$1, 0))</f>
        <v/>
      </c>
    </row>
    <row r="267">
      <c r="A267">
        <f>INDEX(resultados!$A$2:$ZZ$401, 261, MATCH($B$1, resultados!$A$1:$ZZ$1, 0))</f>
        <v/>
      </c>
      <c r="B267">
        <f>INDEX(resultados!$A$2:$ZZ$401, 261, MATCH($B$2, resultados!$A$1:$ZZ$1, 0))</f>
        <v/>
      </c>
      <c r="C267">
        <f>INDEX(resultados!$A$2:$ZZ$401, 261, MATCH($B$3, resultados!$A$1:$ZZ$1, 0))</f>
        <v/>
      </c>
    </row>
    <row r="268">
      <c r="A268">
        <f>INDEX(resultados!$A$2:$ZZ$401, 262, MATCH($B$1, resultados!$A$1:$ZZ$1, 0))</f>
        <v/>
      </c>
      <c r="B268">
        <f>INDEX(resultados!$A$2:$ZZ$401, 262, MATCH($B$2, resultados!$A$1:$ZZ$1, 0))</f>
        <v/>
      </c>
      <c r="C268">
        <f>INDEX(resultados!$A$2:$ZZ$401, 262, MATCH($B$3, resultados!$A$1:$ZZ$1, 0))</f>
        <v/>
      </c>
    </row>
    <row r="269">
      <c r="A269">
        <f>INDEX(resultados!$A$2:$ZZ$401, 263, MATCH($B$1, resultados!$A$1:$ZZ$1, 0))</f>
        <v/>
      </c>
      <c r="B269">
        <f>INDEX(resultados!$A$2:$ZZ$401, 263, MATCH($B$2, resultados!$A$1:$ZZ$1, 0))</f>
        <v/>
      </c>
      <c r="C269">
        <f>INDEX(resultados!$A$2:$ZZ$401, 263, MATCH($B$3, resultados!$A$1:$ZZ$1, 0))</f>
        <v/>
      </c>
    </row>
    <row r="270">
      <c r="A270">
        <f>INDEX(resultados!$A$2:$ZZ$401, 264, MATCH($B$1, resultados!$A$1:$ZZ$1, 0))</f>
        <v/>
      </c>
      <c r="B270">
        <f>INDEX(resultados!$A$2:$ZZ$401, 264, MATCH($B$2, resultados!$A$1:$ZZ$1, 0))</f>
        <v/>
      </c>
      <c r="C270">
        <f>INDEX(resultados!$A$2:$ZZ$401, 264, MATCH($B$3, resultados!$A$1:$ZZ$1, 0))</f>
        <v/>
      </c>
    </row>
    <row r="271">
      <c r="A271">
        <f>INDEX(resultados!$A$2:$ZZ$401, 265, MATCH($B$1, resultados!$A$1:$ZZ$1, 0))</f>
        <v/>
      </c>
      <c r="B271">
        <f>INDEX(resultados!$A$2:$ZZ$401, 265, MATCH($B$2, resultados!$A$1:$ZZ$1, 0))</f>
        <v/>
      </c>
      <c r="C271">
        <f>INDEX(resultados!$A$2:$ZZ$401, 265, MATCH($B$3, resultados!$A$1:$ZZ$1, 0))</f>
        <v/>
      </c>
    </row>
    <row r="272">
      <c r="A272">
        <f>INDEX(resultados!$A$2:$ZZ$401, 266, MATCH($B$1, resultados!$A$1:$ZZ$1, 0))</f>
        <v/>
      </c>
      <c r="B272">
        <f>INDEX(resultados!$A$2:$ZZ$401, 266, MATCH($B$2, resultados!$A$1:$ZZ$1, 0))</f>
        <v/>
      </c>
      <c r="C272">
        <f>INDEX(resultados!$A$2:$ZZ$401, 266, MATCH($B$3, resultados!$A$1:$ZZ$1, 0))</f>
        <v/>
      </c>
    </row>
    <row r="273">
      <c r="A273">
        <f>INDEX(resultados!$A$2:$ZZ$401, 267, MATCH($B$1, resultados!$A$1:$ZZ$1, 0))</f>
        <v/>
      </c>
      <c r="B273">
        <f>INDEX(resultados!$A$2:$ZZ$401, 267, MATCH($B$2, resultados!$A$1:$ZZ$1, 0))</f>
        <v/>
      </c>
      <c r="C273">
        <f>INDEX(resultados!$A$2:$ZZ$401, 267, MATCH($B$3, resultados!$A$1:$ZZ$1, 0))</f>
        <v/>
      </c>
    </row>
    <row r="274">
      <c r="A274">
        <f>INDEX(resultados!$A$2:$ZZ$401, 268, MATCH($B$1, resultados!$A$1:$ZZ$1, 0))</f>
        <v/>
      </c>
      <c r="B274">
        <f>INDEX(resultados!$A$2:$ZZ$401, 268, MATCH($B$2, resultados!$A$1:$ZZ$1, 0))</f>
        <v/>
      </c>
      <c r="C274">
        <f>INDEX(resultados!$A$2:$ZZ$401, 268, MATCH($B$3, resultados!$A$1:$ZZ$1, 0))</f>
        <v/>
      </c>
    </row>
    <row r="275">
      <c r="A275">
        <f>INDEX(resultados!$A$2:$ZZ$401, 269, MATCH($B$1, resultados!$A$1:$ZZ$1, 0))</f>
        <v/>
      </c>
      <c r="B275">
        <f>INDEX(resultados!$A$2:$ZZ$401, 269, MATCH($B$2, resultados!$A$1:$ZZ$1, 0))</f>
        <v/>
      </c>
      <c r="C275">
        <f>INDEX(resultados!$A$2:$ZZ$401, 269, MATCH($B$3, resultados!$A$1:$ZZ$1, 0))</f>
        <v/>
      </c>
    </row>
    <row r="276">
      <c r="A276">
        <f>INDEX(resultados!$A$2:$ZZ$401, 270, MATCH($B$1, resultados!$A$1:$ZZ$1, 0))</f>
        <v/>
      </c>
      <c r="B276">
        <f>INDEX(resultados!$A$2:$ZZ$401, 270, MATCH($B$2, resultados!$A$1:$ZZ$1, 0))</f>
        <v/>
      </c>
      <c r="C276">
        <f>INDEX(resultados!$A$2:$ZZ$401, 270, MATCH($B$3, resultados!$A$1:$ZZ$1, 0))</f>
        <v/>
      </c>
    </row>
    <row r="277">
      <c r="A277">
        <f>INDEX(resultados!$A$2:$ZZ$401, 271, MATCH($B$1, resultados!$A$1:$ZZ$1, 0))</f>
        <v/>
      </c>
      <c r="B277">
        <f>INDEX(resultados!$A$2:$ZZ$401, 271, MATCH($B$2, resultados!$A$1:$ZZ$1, 0))</f>
        <v/>
      </c>
      <c r="C277">
        <f>INDEX(resultados!$A$2:$ZZ$401, 271, MATCH($B$3, resultados!$A$1:$ZZ$1, 0))</f>
        <v/>
      </c>
    </row>
    <row r="278">
      <c r="A278">
        <f>INDEX(resultados!$A$2:$ZZ$401, 272, MATCH($B$1, resultados!$A$1:$ZZ$1, 0))</f>
        <v/>
      </c>
      <c r="B278">
        <f>INDEX(resultados!$A$2:$ZZ$401, 272, MATCH($B$2, resultados!$A$1:$ZZ$1, 0))</f>
        <v/>
      </c>
      <c r="C278">
        <f>INDEX(resultados!$A$2:$ZZ$401, 272, MATCH($B$3, resultados!$A$1:$ZZ$1, 0))</f>
        <v/>
      </c>
    </row>
    <row r="279">
      <c r="A279">
        <f>INDEX(resultados!$A$2:$ZZ$401, 273, MATCH($B$1, resultados!$A$1:$ZZ$1, 0))</f>
        <v/>
      </c>
      <c r="B279">
        <f>INDEX(resultados!$A$2:$ZZ$401, 273, MATCH($B$2, resultados!$A$1:$ZZ$1, 0))</f>
        <v/>
      </c>
      <c r="C279">
        <f>INDEX(resultados!$A$2:$ZZ$401, 273, MATCH($B$3, resultados!$A$1:$ZZ$1, 0))</f>
        <v/>
      </c>
    </row>
    <row r="280">
      <c r="A280">
        <f>INDEX(resultados!$A$2:$ZZ$401, 274, MATCH($B$1, resultados!$A$1:$ZZ$1, 0))</f>
        <v/>
      </c>
      <c r="B280">
        <f>INDEX(resultados!$A$2:$ZZ$401, 274, MATCH($B$2, resultados!$A$1:$ZZ$1, 0))</f>
        <v/>
      </c>
      <c r="C280">
        <f>INDEX(resultados!$A$2:$ZZ$401, 274, MATCH($B$3, resultados!$A$1:$ZZ$1, 0))</f>
        <v/>
      </c>
    </row>
    <row r="281">
      <c r="A281">
        <f>INDEX(resultados!$A$2:$ZZ$401, 275, MATCH($B$1, resultados!$A$1:$ZZ$1, 0))</f>
        <v/>
      </c>
      <c r="B281">
        <f>INDEX(resultados!$A$2:$ZZ$401, 275, MATCH($B$2, resultados!$A$1:$ZZ$1, 0))</f>
        <v/>
      </c>
      <c r="C281">
        <f>INDEX(resultados!$A$2:$ZZ$401, 275, MATCH($B$3, resultados!$A$1:$ZZ$1, 0))</f>
        <v/>
      </c>
    </row>
    <row r="282">
      <c r="A282">
        <f>INDEX(resultados!$A$2:$ZZ$401, 276, MATCH($B$1, resultados!$A$1:$ZZ$1, 0))</f>
        <v/>
      </c>
      <c r="B282">
        <f>INDEX(resultados!$A$2:$ZZ$401, 276, MATCH($B$2, resultados!$A$1:$ZZ$1, 0))</f>
        <v/>
      </c>
      <c r="C282">
        <f>INDEX(resultados!$A$2:$ZZ$401, 276, MATCH($B$3, resultados!$A$1:$ZZ$1, 0))</f>
        <v/>
      </c>
    </row>
    <row r="283">
      <c r="A283">
        <f>INDEX(resultados!$A$2:$ZZ$401, 277, MATCH($B$1, resultados!$A$1:$ZZ$1, 0))</f>
        <v/>
      </c>
      <c r="B283">
        <f>INDEX(resultados!$A$2:$ZZ$401, 277, MATCH($B$2, resultados!$A$1:$ZZ$1, 0))</f>
        <v/>
      </c>
      <c r="C283">
        <f>INDEX(resultados!$A$2:$ZZ$401, 277, MATCH($B$3, resultados!$A$1:$ZZ$1, 0))</f>
        <v/>
      </c>
    </row>
    <row r="284">
      <c r="A284">
        <f>INDEX(resultados!$A$2:$ZZ$401, 278, MATCH($B$1, resultados!$A$1:$ZZ$1, 0))</f>
        <v/>
      </c>
      <c r="B284">
        <f>INDEX(resultados!$A$2:$ZZ$401, 278, MATCH($B$2, resultados!$A$1:$ZZ$1, 0))</f>
        <v/>
      </c>
      <c r="C284">
        <f>INDEX(resultados!$A$2:$ZZ$401, 278, MATCH($B$3, resultados!$A$1:$ZZ$1, 0))</f>
        <v/>
      </c>
    </row>
    <row r="285">
      <c r="A285">
        <f>INDEX(resultados!$A$2:$ZZ$401, 279, MATCH($B$1, resultados!$A$1:$ZZ$1, 0))</f>
        <v/>
      </c>
      <c r="B285">
        <f>INDEX(resultados!$A$2:$ZZ$401, 279, MATCH($B$2, resultados!$A$1:$ZZ$1, 0))</f>
        <v/>
      </c>
      <c r="C285">
        <f>INDEX(resultados!$A$2:$ZZ$401, 279, MATCH($B$3, resultados!$A$1:$ZZ$1, 0))</f>
        <v/>
      </c>
    </row>
    <row r="286">
      <c r="A286">
        <f>INDEX(resultados!$A$2:$ZZ$401, 280, MATCH($B$1, resultados!$A$1:$ZZ$1, 0))</f>
        <v/>
      </c>
      <c r="B286">
        <f>INDEX(resultados!$A$2:$ZZ$401, 280, MATCH($B$2, resultados!$A$1:$ZZ$1, 0))</f>
        <v/>
      </c>
      <c r="C286">
        <f>INDEX(resultados!$A$2:$ZZ$401, 280, MATCH($B$3, resultados!$A$1:$ZZ$1, 0))</f>
        <v/>
      </c>
    </row>
    <row r="287">
      <c r="A287">
        <f>INDEX(resultados!$A$2:$ZZ$401, 281, MATCH($B$1, resultados!$A$1:$ZZ$1, 0))</f>
        <v/>
      </c>
      <c r="B287">
        <f>INDEX(resultados!$A$2:$ZZ$401, 281, MATCH($B$2, resultados!$A$1:$ZZ$1, 0))</f>
        <v/>
      </c>
      <c r="C287">
        <f>INDEX(resultados!$A$2:$ZZ$401, 281, MATCH($B$3, resultados!$A$1:$ZZ$1, 0))</f>
        <v/>
      </c>
    </row>
    <row r="288">
      <c r="A288">
        <f>INDEX(resultados!$A$2:$ZZ$401, 282, MATCH($B$1, resultados!$A$1:$ZZ$1, 0))</f>
        <v/>
      </c>
      <c r="B288">
        <f>INDEX(resultados!$A$2:$ZZ$401, 282, MATCH($B$2, resultados!$A$1:$ZZ$1, 0))</f>
        <v/>
      </c>
      <c r="C288">
        <f>INDEX(resultados!$A$2:$ZZ$401, 282, MATCH($B$3, resultados!$A$1:$ZZ$1, 0))</f>
        <v/>
      </c>
    </row>
    <row r="289">
      <c r="A289">
        <f>INDEX(resultados!$A$2:$ZZ$401, 283, MATCH($B$1, resultados!$A$1:$ZZ$1, 0))</f>
        <v/>
      </c>
      <c r="B289">
        <f>INDEX(resultados!$A$2:$ZZ$401, 283, MATCH($B$2, resultados!$A$1:$ZZ$1, 0))</f>
        <v/>
      </c>
      <c r="C289">
        <f>INDEX(resultados!$A$2:$ZZ$401, 283, MATCH($B$3, resultados!$A$1:$ZZ$1, 0))</f>
        <v/>
      </c>
    </row>
    <row r="290">
      <c r="A290">
        <f>INDEX(resultados!$A$2:$ZZ$401, 284, MATCH($B$1, resultados!$A$1:$ZZ$1, 0))</f>
        <v/>
      </c>
      <c r="B290">
        <f>INDEX(resultados!$A$2:$ZZ$401, 284, MATCH($B$2, resultados!$A$1:$ZZ$1, 0))</f>
        <v/>
      </c>
      <c r="C290">
        <f>INDEX(resultados!$A$2:$ZZ$401, 284, MATCH($B$3, resultados!$A$1:$ZZ$1, 0))</f>
        <v/>
      </c>
    </row>
    <row r="291">
      <c r="A291">
        <f>INDEX(resultados!$A$2:$ZZ$401, 285, MATCH($B$1, resultados!$A$1:$ZZ$1, 0))</f>
        <v/>
      </c>
      <c r="B291">
        <f>INDEX(resultados!$A$2:$ZZ$401, 285, MATCH($B$2, resultados!$A$1:$ZZ$1, 0))</f>
        <v/>
      </c>
      <c r="C291">
        <f>INDEX(resultados!$A$2:$ZZ$401, 285, MATCH($B$3, resultados!$A$1:$ZZ$1, 0))</f>
        <v/>
      </c>
    </row>
    <row r="292">
      <c r="A292">
        <f>INDEX(resultados!$A$2:$ZZ$401, 286, MATCH($B$1, resultados!$A$1:$ZZ$1, 0))</f>
        <v/>
      </c>
      <c r="B292">
        <f>INDEX(resultados!$A$2:$ZZ$401, 286, MATCH($B$2, resultados!$A$1:$ZZ$1, 0))</f>
        <v/>
      </c>
      <c r="C292">
        <f>INDEX(resultados!$A$2:$ZZ$401, 286, MATCH($B$3, resultados!$A$1:$ZZ$1, 0))</f>
        <v/>
      </c>
    </row>
    <row r="293">
      <c r="A293">
        <f>INDEX(resultados!$A$2:$ZZ$401, 287, MATCH($B$1, resultados!$A$1:$ZZ$1, 0))</f>
        <v/>
      </c>
      <c r="B293">
        <f>INDEX(resultados!$A$2:$ZZ$401, 287, MATCH($B$2, resultados!$A$1:$ZZ$1, 0))</f>
        <v/>
      </c>
      <c r="C293">
        <f>INDEX(resultados!$A$2:$ZZ$401, 287, MATCH($B$3, resultados!$A$1:$ZZ$1, 0))</f>
        <v/>
      </c>
    </row>
    <row r="294">
      <c r="A294">
        <f>INDEX(resultados!$A$2:$ZZ$401, 288, MATCH($B$1, resultados!$A$1:$ZZ$1, 0))</f>
        <v/>
      </c>
      <c r="B294">
        <f>INDEX(resultados!$A$2:$ZZ$401, 288, MATCH($B$2, resultados!$A$1:$ZZ$1, 0))</f>
        <v/>
      </c>
      <c r="C294">
        <f>INDEX(resultados!$A$2:$ZZ$401, 288, MATCH($B$3, resultados!$A$1:$ZZ$1, 0))</f>
        <v/>
      </c>
    </row>
    <row r="295">
      <c r="A295">
        <f>INDEX(resultados!$A$2:$ZZ$401, 289, MATCH($B$1, resultados!$A$1:$ZZ$1, 0))</f>
        <v/>
      </c>
      <c r="B295">
        <f>INDEX(resultados!$A$2:$ZZ$401, 289, MATCH($B$2, resultados!$A$1:$ZZ$1, 0))</f>
        <v/>
      </c>
      <c r="C295">
        <f>INDEX(resultados!$A$2:$ZZ$401, 289, MATCH($B$3, resultados!$A$1:$ZZ$1, 0))</f>
        <v/>
      </c>
    </row>
    <row r="296">
      <c r="A296">
        <f>INDEX(resultados!$A$2:$ZZ$401, 290, MATCH($B$1, resultados!$A$1:$ZZ$1, 0))</f>
        <v/>
      </c>
      <c r="B296">
        <f>INDEX(resultados!$A$2:$ZZ$401, 290, MATCH($B$2, resultados!$A$1:$ZZ$1, 0))</f>
        <v/>
      </c>
      <c r="C296">
        <f>INDEX(resultados!$A$2:$ZZ$401, 290, MATCH($B$3, resultados!$A$1:$ZZ$1, 0))</f>
        <v/>
      </c>
    </row>
    <row r="297">
      <c r="A297">
        <f>INDEX(resultados!$A$2:$ZZ$401, 291, MATCH($B$1, resultados!$A$1:$ZZ$1, 0))</f>
        <v/>
      </c>
      <c r="B297">
        <f>INDEX(resultados!$A$2:$ZZ$401, 291, MATCH($B$2, resultados!$A$1:$ZZ$1, 0))</f>
        <v/>
      </c>
      <c r="C297">
        <f>INDEX(resultados!$A$2:$ZZ$401, 291, MATCH($B$3, resultados!$A$1:$ZZ$1, 0))</f>
        <v/>
      </c>
    </row>
    <row r="298">
      <c r="A298">
        <f>INDEX(resultados!$A$2:$ZZ$401, 292, MATCH($B$1, resultados!$A$1:$ZZ$1, 0))</f>
        <v/>
      </c>
      <c r="B298">
        <f>INDEX(resultados!$A$2:$ZZ$401, 292, MATCH($B$2, resultados!$A$1:$ZZ$1, 0))</f>
        <v/>
      </c>
      <c r="C298">
        <f>INDEX(resultados!$A$2:$ZZ$401, 292, MATCH($B$3, resultados!$A$1:$ZZ$1, 0))</f>
        <v/>
      </c>
    </row>
    <row r="299">
      <c r="A299">
        <f>INDEX(resultados!$A$2:$ZZ$401, 293, MATCH($B$1, resultados!$A$1:$ZZ$1, 0))</f>
        <v/>
      </c>
      <c r="B299">
        <f>INDEX(resultados!$A$2:$ZZ$401, 293, MATCH($B$2, resultados!$A$1:$ZZ$1, 0))</f>
        <v/>
      </c>
      <c r="C299">
        <f>INDEX(resultados!$A$2:$ZZ$401, 293, MATCH($B$3, resultados!$A$1:$ZZ$1, 0))</f>
        <v/>
      </c>
    </row>
    <row r="300">
      <c r="A300">
        <f>INDEX(resultados!$A$2:$ZZ$401, 294, MATCH($B$1, resultados!$A$1:$ZZ$1, 0))</f>
        <v/>
      </c>
      <c r="B300">
        <f>INDEX(resultados!$A$2:$ZZ$401, 294, MATCH($B$2, resultados!$A$1:$ZZ$1, 0))</f>
        <v/>
      </c>
      <c r="C300">
        <f>INDEX(resultados!$A$2:$ZZ$401, 294, MATCH($B$3, resultados!$A$1:$ZZ$1, 0))</f>
        <v/>
      </c>
    </row>
    <row r="301">
      <c r="A301">
        <f>INDEX(resultados!$A$2:$ZZ$401, 295, MATCH($B$1, resultados!$A$1:$ZZ$1, 0))</f>
        <v/>
      </c>
      <c r="B301">
        <f>INDEX(resultados!$A$2:$ZZ$401, 295, MATCH($B$2, resultados!$A$1:$ZZ$1, 0))</f>
        <v/>
      </c>
      <c r="C301">
        <f>INDEX(resultados!$A$2:$ZZ$401, 295, MATCH($B$3, resultados!$A$1:$ZZ$1, 0))</f>
        <v/>
      </c>
    </row>
    <row r="302">
      <c r="A302">
        <f>INDEX(resultados!$A$2:$ZZ$401, 296, MATCH($B$1, resultados!$A$1:$ZZ$1, 0))</f>
        <v/>
      </c>
      <c r="B302">
        <f>INDEX(resultados!$A$2:$ZZ$401, 296, MATCH($B$2, resultados!$A$1:$ZZ$1, 0))</f>
        <v/>
      </c>
      <c r="C302">
        <f>INDEX(resultados!$A$2:$ZZ$401, 296, MATCH($B$3, resultados!$A$1:$ZZ$1, 0))</f>
        <v/>
      </c>
    </row>
    <row r="303">
      <c r="A303">
        <f>INDEX(resultados!$A$2:$ZZ$401, 297, MATCH($B$1, resultados!$A$1:$ZZ$1, 0))</f>
        <v/>
      </c>
      <c r="B303">
        <f>INDEX(resultados!$A$2:$ZZ$401, 297, MATCH($B$2, resultados!$A$1:$ZZ$1, 0))</f>
        <v/>
      </c>
      <c r="C303">
        <f>INDEX(resultados!$A$2:$ZZ$401, 297, MATCH($B$3, resultados!$A$1:$ZZ$1, 0))</f>
        <v/>
      </c>
    </row>
    <row r="304">
      <c r="A304">
        <f>INDEX(resultados!$A$2:$ZZ$401, 298, MATCH($B$1, resultados!$A$1:$ZZ$1, 0))</f>
        <v/>
      </c>
      <c r="B304">
        <f>INDEX(resultados!$A$2:$ZZ$401, 298, MATCH($B$2, resultados!$A$1:$ZZ$1, 0))</f>
        <v/>
      </c>
      <c r="C304">
        <f>INDEX(resultados!$A$2:$ZZ$401, 298, MATCH($B$3, resultados!$A$1:$ZZ$1, 0))</f>
        <v/>
      </c>
    </row>
    <row r="305">
      <c r="A305">
        <f>INDEX(resultados!$A$2:$ZZ$401, 299, MATCH($B$1, resultados!$A$1:$ZZ$1, 0))</f>
        <v/>
      </c>
      <c r="B305">
        <f>INDEX(resultados!$A$2:$ZZ$401, 299, MATCH($B$2, resultados!$A$1:$ZZ$1, 0))</f>
        <v/>
      </c>
      <c r="C305">
        <f>INDEX(resultados!$A$2:$ZZ$401, 299, MATCH($B$3, resultados!$A$1:$ZZ$1, 0))</f>
        <v/>
      </c>
    </row>
    <row r="306">
      <c r="A306">
        <f>INDEX(resultados!$A$2:$ZZ$401, 300, MATCH($B$1, resultados!$A$1:$ZZ$1, 0))</f>
        <v/>
      </c>
      <c r="B306">
        <f>INDEX(resultados!$A$2:$ZZ$401, 300, MATCH($B$2, resultados!$A$1:$ZZ$1, 0))</f>
        <v/>
      </c>
      <c r="C306">
        <f>INDEX(resultados!$A$2:$ZZ$401, 300, MATCH($B$3, resultados!$A$1:$ZZ$1, 0))</f>
        <v/>
      </c>
    </row>
    <row r="307">
      <c r="A307">
        <f>INDEX(resultados!$A$2:$ZZ$401, 301, MATCH($B$1, resultados!$A$1:$ZZ$1, 0))</f>
        <v/>
      </c>
      <c r="B307">
        <f>INDEX(resultados!$A$2:$ZZ$401, 301, MATCH($B$2, resultados!$A$1:$ZZ$1, 0))</f>
        <v/>
      </c>
      <c r="C307">
        <f>INDEX(resultados!$A$2:$ZZ$401, 301, MATCH($B$3, resultados!$A$1:$ZZ$1, 0))</f>
        <v/>
      </c>
    </row>
    <row r="308">
      <c r="A308">
        <f>INDEX(resultados!$A$2:$ZZ$401, 302, MATCH($B$1, resultados!$A$1:$ZZ$1, 0))</f>
        <v/>
      </c>
      <c r="B308">
        <f>INDEX(resultados!$A$2:$ZZ$401, 302, MATCH($B$2, resultados!$A$1:$ZZ$1, 0))</f>
        <v/>
      </c>
      <c r="C308">
        <f>INDEX(resultados!$A$2:$ZZ$401, 302, MATCH($B$3, resultados!$A$1:$ZZ$1, 0))</f>
        <v/>
      </c>
    </row>
    <row r="309">
      <c r="A309">
        <f>INDEX(resultados!$A$2:$ZZ$401, 303, MATCH($B$1, resultados!$A$1:$ZZ$1, 0))</f>
        <v/>
      </c>
      <c r="B309">
        <f>INDEX(resultados!$A$2:$ZZ$401, 303, MATCH($B$2, resultados!$A$1:$ZZ$1, 0))</f>
        <v/>
      </c>
      <c r="C309">
        <f>INDEX(resultados!$A$2:$ZZ$401, 303, MATCH($B$3, resultados!$A$1:$ZZ$1, 0))</f>
        <v/>
      </c>
    </row>
    <row r="310">
      <c r="A310">
        <f>INDEX(resultados!$A$2:$ZZ$401, 304, MATCH($B$1, resultados!$A$1:$ZZ$1, 0))</f>
        <v/>
      </c>
      <c r="B310">
        <f>INDEX(resultados!$A$2:$ZZ$401, 304, MATCH($B$2, resultados!$A$1:$ZZ$1, 0))</f>
        <v/>
      </c>
      <c r="C310">
        <f>INDEX(resultados!$A$2:$ZZ$401, 304, MATCH($B$3, resultados!$A$1:$ZZ$1, 0))</f>
        <v/>
      </c>
    </row>
    <row r="311">
      <c r="A311">
        <f>INDEX(resultados!$A$2:$ZZ$401, 305, MATCH($B$1, resultados!$A$1:$ZZ$1, 0))</f>
        <v/>
      </c>
      <c r="B311">
        <f>INDEX(resultados!$A$2:$ZZ$401, 305, MATCH($B$2, resultados!$A$1:$ZZ$1, 0))</f>
        <v/>
      </c>
      <c r="C311">
        <f>INDEX(resultados!$A$2:$ZZ$401, 305, MATCH($B$3, resultados!$A$1:$ZZ$1, 0))</f>
        <v/>
      </c>
    </row>
    <row r="312">
      <c r="A312">
        <f>INDEX(resultados!$A$2:$ZZ$401, 306, MATCH($B$1, resultados!$A$1:$ZZ$1, 0))</f>
        <v/>
      </c>
      <c r="B312">
        <f>INDEX(resultados!$A$2:$ZZ$401, 306, MATCH($B$2, resultados!$A$1:$ZZ$1, 0))</f>
        <v/>
      </c>
      <c r="C312">
        <f>INDEX(resultados!$A$2:$ZZ$401, 306, MATCH($B$3, resultados!$A$1:$ZZ$1, 0))</f>
        <v/>
      </c>
    </row>
    <row r="313">
      <c r="A313">
        <f>INDEX(resultados!$A$2:$ZZ$401, 307, MATCH($B$1, resultados!$A$1:$ZZ$1, 0))</f>
        <v/>
      </c>
      <c r="B313">
        <f>INDEX(resultados!$A$2:$ZZ$401, 307, MATCH($B$2, resultados!$A$1:$ZZ$1, 0))</f>
        <v/>
      </c>
      <c r="C313">
        <f>INDEX(resultados!$A$2:$ZZ$401, 307, MATCH($B$3, resultados!$A$1:$ZZ$1, 0))</f>
        <v/>
      </c>
    </row>
    <row r="314">
      <c r="A314">
        <f>INDEX(resultados!$A$2:$ZZ$401, 308, MATCH($B$1, resultados!$A$1:$ZZ$1, 0))</f>
        <v/>
      </c>
      <c r="B314">
        <f>INDEX(resultados!$A$2:$ZZ$401, 308, MATCH($B$2, resultados!$A$1:$ZZ$1, 0))</f>
        <v/>
      </c>
      <c r="C314">
        <f>INDEX(resultados!$A$2:$ZZ$401, 308, MATCH($B$3, resultados!$A$1:$ZZ$1, 0))</f>
        <v/>
      </c>
    </row>
    <row r="315">
      <c r="A315">
        <f>INDEX(resultados!$A$2:$ZZ$401, 309, MATCH($B$1, resultados!$A$1:$ZZ$1, 0))</f>
        <v/>
      </c>
      <c r="B315">
        <f>INDEX(resultados!$A$2:$ZZ$401, 309, MATCH($B$2, resultados!$A$1:$ZZ$1, 0))</f>
        <v/>
      </c>
      <c r="C315">
        <f>INDEX(resultados!$A$2:$ZZ$401, 309, MATCH($B$3, resultados!$A$1:$ZZ$1, 0))</f>
        <v/>
      </c>
    </row>
    <row r="316">
      <c r="A316">
        <f>INDEX(resultados!$A$2:$ZZ$401, 310, MATCH($B$1, resultados!$A$1:$ZZ$1, 0))</f>
        <v/>
      </c>
      <c r="B316">
        <f>INDEX(resultados!$A$2:$ZZ$401, 310, MATCH($B$2, resultados!$A$1:$ZZ$1, 0))</f>
        <v/>
      </c>
      <c r="C316">
        <f>INDEX(resultados!$A$2:$ZZ$401, 310, MATCH($B$3, resultados!$A$1:$ZZ$1, 0))</f>
        <v/>
      </c>
    </row>
    <row r="317">
      <c r="A317">
        <f>INDEX(resultados!$A$2:$ZZ$401, 311, MATCH($B$1, resultados!$A$1:$ZZ$1, 0))</f>
        <v/>
      </c>
      <c r="B317">
        <f>INDEX(resultados!$A$2:$ZZ$401, 311, MATCH($B$2, resultados!$A$1:$ZZ$1, 0))</f>
        <v/>
      </c>
      <c r="C317">
        <f>INDEX(resultados!$A$2:$ZZ$401, 311, MATCH($B$3, resultados!$A$1:$ZZ$1, 0))</f>
        <v/>
      </c>
    </row>
    <row r="318">
      <c r="A318">
        <f>INDEX(resultados!$A$2:$ZZ$401, 312, MATCH($B$1, resultados!$A$1:$ZZ$1, 0))</f>
        <v/>
      </c>
      <c r="B318">
        <f>INDEX(resultados!$A$2:$ZZ$401, 312, MATCH($B$2, resultados!$A$1:$ZZ$1, 0))</f>
        <v/>
      </c>
      <c r="C318">
        <f>INDEX(resultados!$A$2:$ZZ$401, 312, MATCH($B$3, resultados!$A$1:$ZZ$1, 0))</f>
        <v/>
      </c>
    </row>
    <row r="319">
      <c r="A319">
        <f>INDEX(resultados!$A$2:$ZZ$401, 313, MATCH($B$1, resultados!$A$1:$ZZ$1, 0))</f>
        <v/>
      </c>
      <c r="B319">
        <f>INDEX(resultados!$A$2:$ZZ$401, 313, MATCH($B$2, resultados!$A$1:$ZZ$1, 0))</f>
        <v/>
      </c>
      <c r="C319">
        <f>INDEX(resultados!$A$2:$ZZ$401, 313, MATCH($B$3, resultados!$A$1:$ZZ$1, 0))</f>
        <v/>
      </c>
    </row>
    <row r="320">
      <c r="A320">
        <f>INDEX(resultados!$A$2:$ZZ$401, 314, MATCH($B$1, resultados!$A$1:$ZZ$1, 0))</f>
        <v/>
      </c>
      <c r="B320">
        <f>INDEX(resultados!$A$2:$ZZ$401, 314, MATCH($B$2, resultados!$A$1:$ZZ$1, 0))</f>
        <v/>
      </c>
      <c r="C320">
        <f>INDEX(resultados!$A$2:$ZZ$401, 314, MATCH($B$3, resultados!$A$1:$ZZ$1, 0))</f>
        <v/>
      </c>
    </row>
    <row r="321">
      <c r="A321">
        <f>INDEX(resultados!$A$2:$ZZ$401, 315, MATCH($B$1, resultados!$A$1:$ZZ$1, 0))</f>
        <v/>
      </c>
      <c r="B321">
        <f>INDEX(resultados!$A$2:$ZZ$401, 315, MATCH($B$2, resultados!$A$1:$ZZ$1, 0))</f>
        <v/>
      </c>
      <c r="C321">
        <f>INDEX(resultados!$A$2:$ZZ$401, 315, MATCH($B$3, resultados!$A$1:$ZZ$1, 0))</f>
        <v/>
      </c>
    </row>
    <row r="322">
      <c r="A322">
        <f>INDEX(resultados!$A$2:$ZZ$401, 316, MATCH($B$1, resultados!$A$1:$ZZ$1, 0))</f>
        <v/>
      </c>
      <c r="B322">
        <f>INDEX(resultados!$A$2:$ZZ$401, 316, MATCH($B$2, resultados!$A$1:$ZZ$1, 0))</f>
        <v/>
      </c>
      <c r="C322">
        <f>INDEX(resultados!$A$2:$ZZ$401, 316, MATCH($B$3, resultados!$A$1:$ZZ$1, 0))</f>
        <v/>
      </c>
    </row>
    <row r="323">
      <c r="A323">
        <f>INDEX(resultados!$A$2:$ZZ$401, 317, MATCH($B$1, resultados!$A$1:$ZZ$1, 0))</f>
        <v/>
      </c>
      <c r="B323">
        <f>INDEX(resultados!$A$2:$ZZ$401, 317, MATCH($B$2, resultados!$A$1:$ZZ$1, 0))</f>
        <v/>
      </c>
      <c r="C323">
        <f>INDEX(resultados!$A$2:$ZZ$401, 317, MATCH($B$3, resultados!$A$1:$ZZ$1, 0))</f>
        <v/>
      </c>
    </row>
    <row r="324">
      <c r="A324">
        <f>INDEX(resultados!$A$2:$ZZ$401, 318, MATCH($B$1, resultados!$A$1:$ZZ$1, 0))</f>
        <v/>
      </c>
      <c r="B324">
        <f>INDEX(resultados!$A$2:$ZZ$401, 318, MATCH($B$2, resultados!$A$1:$ZZ$1, 0))</f>
        <v/>
      </c>
      <c r="C324">
        <f>INDEX(resultados!$A$2:$ZZ$401, 318, MATCH($B$3, resultados!$A$1:$ZZ$1, 0))</f>
        <v/>
      </c>
    </row>
    <row r="325">
      <c r="A325">
        <f>INDEX(resultados!$A$2:$ZZ$401, 319, MATCH($B$1, resultados!$A$1:$ZZ$1, 0))</f>
        <v/>
      </c>
      <c r="B325">
        <f>INDEX(resultados!$A$2:$ZZ$401, 319, MATCH($B$2, resultados!$A$1:$ZZ$1, 0))</f>
        <v/>
      </c>
      <c r="C325">
        <f>INDEX(resultados!$A$2:$ZZ$401, 319, MATCH($B$3, resultados!$A$1:$ZZ$1, 0))</f>
        <v/>
      </c>
    </row>
    <row r="326">
      <c r="A326">
        <f>INDEX(resultados!$A$2:$ZZ$401, 320, MATCH($B$1, resultados!$A$1:$ZZ$1, 0))</f>
        <v/>
      </c>
      <c r="B326">
        <f>INDEX(resultados!$A$2:$ZZ$401, 320, MATCH($B$2, resultados!$A$1:$ZZ$1, 0))</f>
        <v/>
      </c>
      <c r="C326">
        <f>INDEX(resultados!$A$2:$ZZ$401, 320, MATCH($B$3, resultados!$A$1:$ZZ$1, 0))</f>
        <v/>
      </c>
    </row>
    <row r="327">
      <c r="A327">
        <f>INDEX(resultados!$A$2:$ZZ$401, 321, MATCH($B$1, resultados!$A$1:$ZZ$1, 0))</f>
        <v/>
      </c>
      <c r="B327">
        <f>INDEX(resultados!$A$2:$ZZ$401, 321, MATCH($B$2, resultados!$A$1:$ZZ$1, 0))</f>
        <v/>
      </c>
      <c r="C327">
        <f>INDEX(resultados!$A$2:$ZZ$401, 321, MATCH($B$3, resultados!$A$1:$ZZ$1, 0))</f>
        <v/>
      </c>
    </row>
    <row r="328">
      <c r="A328">
        <f>INDEX(resultados!$A$2:$ZZ$401, 322, MATCH($B$1, resultados!$A$1:$ZZ$1, 0))</f>
        <v/>
      </c>
      <c r="B328">
        <f>INDEX(resultados!$A$2:$ZZ$401, 322, MATCH($B$2, resultados!$A$1:$ZZ$1, 0))</f>
        <v/>
      </c>
      <c r="C328">
        <f>INDEX(resultados!$A$2:$ZZ$401, 322, MATCH($B$3, resultados!$A$1:$ZZ$1, 0))</f>
        <v/>
      </c>
    </row>
    <row r="329">
      <c r="A329">
        <f>INDEX(resultados!$A$2:$ZZ$401, 323, MATCH($B$1, resultados!$A$1:$ZZ$1, 0))</f>
        <v/>
      </c>
      <c r="B329">
        <f>INDEX(resultados!$A$2:$ZZ$401, 323, MATCH($B$2, resultados!$A$1:$ZZ$1, 0))</f>
        <v/>
      </c>
      <c r="C329">
        <f>INDEX(resultados!$A$2:$ZZ$401, 323, MATCH($B$3, resultados!$A$1:$ZZ$1, 0))</f>
        <v/>
      </c>
    </row>
    <row r="330">
      <c r="A330">
        <f>INDEX(resultados!$A$2:$ZZ$401, 324, MATCH($B$1, resultados!$A$1:$ZZ$1, 0))</f>
        <v/>
      </c>
      <c r="B330">
        <f>INDEX(resultados!$A$2:$ZZ$401, 324, MATCH($B$2, resultados!$A$1:$ZZ$1, 0))</f>
        <v/>
      </c>
      <c r="C330">
        <f>INDEX(resultados!$A$2:$ZZ$401, 324, MATCH($B$3, resultados!$A$1:$ZZ$1, 0))</f>
        <v/>
      </c>
    </row>
    <row r="331">
      <c r="A331">
        <f>INDEX(resultados!$A$2:$ZZ$401, 325, MATCH($B$1, resultados!$A$1:$ZZ$1, 0))</f>
        <v/>
      </c>
      <c r="B331">
        <f>INDEX(resultados!$A$2:$ZZ$401, 325, MATCH($B$2, resultados!$A$1:$ZZ$1, 0))</f>
        <v/>
      </c>
      <c r="C331">
        <f>INDEX(resultados!$A$2:$ZZ$401, 325, MATCH($B$3, resultados!$A$1:$ZZ$1, 0))</f>
        <v/>
      </c>
    </row>
    <row r="332">
      <c r="A332">
        <f>INDEX(resultados!$A$2:$ZZ$401, 326, MATCH($B$1, resultados!$A$1:$ZZ$1, 0))</f>
        <v/>
      </c>
      <c r="B332">
        <f>INDEX(resultados!$A$2:$ZZ$401, 326, MATCH($B$2, resultados!$A$1:$ZZ$1, 0))</f>
        <v/>
      </c>
      <c r="C332">
        <f>INDEX(resultados!$A$2:$ZZ$401, 326, MATCH($B$3, resultados!$A$1:$ZZ$1, 0))</f>
        <v/>
      </c>
    </row>
    <row r="333">
      <c r="A333">
        <f>INDEX(resultados!$A$2:$ZZ$401, 327, MATCH($B$1, resultados!$A$1:$ZZ$1, 0))</f>
        <v/>
      </c>
      <c r="B333">
        <f>INDEX(resultados!$A$2:$ZZ$401, 327, MATCH($B$2, resultados!$A$1:$ZZ$1, 0))</f>
        <v/>
      </c>
      <c r="C333">
        <f>INDEX(resultados!$A$2:$ZZ$401, 327, MATCH($B$3, resultados!$A$1:$ZZ$1, 0))</f>
        <v/>
      </c>
    </row>
    <row r="334">
      <c r="A334">
        <f>INDEX(resultados!$A$2:$ZZ$401, 328, MATCH($B$1, resultados!$A$1:$ZZ$1, 0))</f>
        <v/>
      </c>
      <c r="B334">
        <f>INDEX(resultados!$A$2:$ZZ$401, 328, MATCH($B$2, resultados!$A$1:$ZZ$1, 0))</f>
        <v/>
      </c>
      <c r="C334">
        <f>INDEX(resultados!$A$2:$ZZ$401, 328, MATCH($B$3, resultados!$A$1:$ZZ$1, 0))</f>
        <v/>
      </c>
    </row>
    <row r="335">
      <c r="A335">
        <f>INDEX(resultados!$A$2:$ZZ$401, 329, MATCH($B$1, resultados!$A$1:$ZZ$1, 0))</f>
        <v/>
      </c>
      <c r="B335">
        <f>INDEX(resultados!$A$2:$ZZ$401, 329, MATCH($B$2, resultados!$A$1:$ZZ$1, 0))</f>
        <v/>
      </c>
      <c r="C335">
        <f>INDEX(resultados!$A$2:$ZZ$401, 329, MATCH($B$3, resultados!$A$1:$ZZ$1, 0))</f>
        <v/>
      </c>
    </row>
    <row r="336">
      <c r="A336">
        <f>INDEX(resultados!$A$2:$ZZ$401, 330, MATCH($B$1, resultados!$A$1:$ZZ$1, 0))</f>
        <v/>
      </c>
      <c r="B336">
        <f>INDEX(resultados!$A$2:$ZZ$401, 330, MATCH($B$2, resultados!$A$1:$ZZ$1, 0))</f>
        <v/>
      </c>
      <c r="C336">
        <f>INDEX(resultados!$A$2:$ZZ$401, 330, MATCH($B$3, resultados!$A$1:$ZZ$1, 0))</f>
        <v/>
      </c>
    </row>
    <row r="337">
      <c r="A337">
        <f>INDEX(resultados!$A$2:$ZZ$401, 331, MATCH($B$1, resultados!$A$1:$ZZ$1, 0))</f>
        <v/>
      </c>
      <c r="B337">
        <f>INDEX(resultados!$A$2:$ZZ$401, 331, MATCH($B$2, resultados!$A$1:$ZZ$1, 0))</f>
        <v/>
      </c>
      <c r="C337">
        <f>INDEX(resultados!$A$2:$ZZ$401, 331, MATCH($B$3, resultados!$A$1:$ZZ$1, 0))</f>
        <v/>
      </c>
    </row>
    <row r="338">
      <c r="A338">
        <f>INDEX(resultados!$A$2:$ZZ$401, 332, MATCH($B$1, resultados!$A$1:$ZZ$1, 0))</f>
        <v/>
      </c>
      <c r="B338">
        <f>INDEX(resultados!$A$2:$ZZ$401, 332, MATCH($B$2, resultados!$A$1:$ZZ$1, 0))</f>
        <v/>
      </c>
      <c r="C338">
        <f>INDEX(resultados!$A$2:$ZZ$401, 332, MATCH($B$3, resultados!$A$1:$ZZ$1, 0))</f>
        <v/>
      </c>
    </row>
    <row r="339">
      <c r="A339">
        <f>INDEX(resultados!$A$2:$ZZ$401, 333, MATCH($B$1, resultados!$A$1:$ZZ$1, 0))</f>
        <v/>
      </c>
      <c r="B339">
        <f>INDEX(resultados!$A$2:$ZZ$401, 333, MATCH($B$2, resultados!$A$1:$ZZ$1, 0))</f>
        <v/>
      </c>
      <c r="C339">
        <f>INDEX(resultados!$A$2:$ZZ$401, 333, MATCH($B$3, resultados!$A$1:$ZZ$1, 0))</f>
        <v/>
      </c>
    </row>
    <row r="340">
      <c r="A340">
        <f>INDEX(resultados!$A$2:$ZZ$401, 334, MATCH($B$1, resultados!$A$1:$ZZ$1, 0))</f>
        <v/>
      </c>
      <c r="B340">
        <f>INDEX(resultados!$A$2:$ZZ$401, 334, MATCH($B$2, resultados!$A$1:$ZZ$1, 0))</f>
        <v/>
      </c>
      <c r="C340">
        <f>INDEX(resultados!$A$2:$ZZ$401, 334, MATCH($B$3, resultados!$A$1:$ZZ$1, 0))</f>
        <v/>
      </c>
    </row>
    <row r="341">
      <c r="A341">
        <f>INDEX(resultados!$A$2:$ZZ$401, 335, MATCH($B$1, resultados!$A$1:$ZZ$1, 0))</f>
        <v/>
      </c>
      <c r="B341">
        <f>INDEX(resultados!$A$2:$ZZ$401, 335, MATCH($B$2, resultados!$A$1:$ZZ$1, 0))</f>
        <v/>
      </c>
      <c r="C341">
        <f>INDEX(resultados!$A$2:$ZZ$401, 335, MATCH($B$3, resultados!$A$1:$ZZ$1, 0))</f>
        <v/>
      </c>
    </row>
    <row r="342">
      <c r="A342">
        <f>INDEX(resultados!$A$2:$ZZ$401, 336, MATCH($B$1, resultados!$A$1:$ZZ$1, 0))</f>
        <v/>
      </c>
      <c r="B342">
        <f>INDEX(resultados!$A$2:$ZZ$401, 336, MATCH($B$2, resultados!$A$1:$ZZ$1, 0))</f>
        <v/>
      </c>
      <c r="C342">
        <f>INDEX(resultados!$A$2:$ZZ$401, 336, MATCH($B$3, resultados!$A$1:$ZZ$1, 0))</f>
        <v/>
      </c>
    </row>
    <row r="343">
      <c r="A343">
        <f>INDEX(resultados!$A$2:$ZZ$401, 337, MATCH($B$1, resultados!$A$1:$ZZ$1, 0))</f>
        <v/>
      </c>
      <c r="B343">
        <f>INDEX(resultados!$A$2:$ZZ$401, 337, MATCH($B$2, resultados!$A$1:$ZZ$1, 0))</f>
        <v/>
      </c>
      <c r="C343">
        <f>INDEX(resultados!$A$2:$ZZ$401, 337, MATCH($B$3, resultados!$A$1:$ZZ$1, 0))</f>
        <v/>
      </c>
    </row>
    <row r="344">
      <c r="A344">
        <f>INDEX(resultados!$A$2:$ZZ$401, 338, MATCH($B$1, resultados!$A$1:$ZZ$1, 0))</f>
        <v/>
      </c>
      <c r="B344">
        <f>INDEX(resultados!$A$2:$ZZ$401, 338, MATCH($B$2, resultados!$A$1:$ZZ$1, 0))</f>
        <v/>
      </c>
      <c r="C344">
        <f>INDEX(resultados!$A$2:$ZZ$401, 338, MATCH($B$3, resultados!$A$1:$ZZ$1, 0))</f>
        <v/>
      </c>
    </row>
    <row r="345">
      <c r="A345">
        <f>INDEX(resultados!$A$2:$ZZ$401, 339, MATCH($B$1, resultados!$A$1:$ZZ$1, 0))</f>
        <v/>
      </c>
      <c r="B345">
        <f>INDEX(resultados!$A$2:$ZZ$401, 339, MATCH($B$2, resultados!$A$1:$ZZ$1, 0))</f>
        <v/>
      </c>
      <c r="C345">
        <f>INDEX(resultados!$A$2:$ZZ$401, 339, MATCH($B$3, resultados!$A$1:$ZZ$1, 0))</f>
        <v/>
      </c>
    </row>
    <row r="346">
      <c r="A346">
        <f>INDEX(resultados!$A$2:$ZZ$401, 340, MATCH($B$1, resultados!$A$1:$ZZ$1, 0))</f>
        <v/>
      </c>
      <c r="B346">
        <f>INDEX(resultados!$A$2:$ZZ$401, 340, MATCH($B$2, resultados!$A$1:$ZZ$1, 0))</f>
        <v/>
      </c>
      <c r="C346">
        <f>INDEX(resultados!$A$2:$ZZ$401, 340, MATCH($B$3, resultados!$A$1:$ZZ$1, 0))</f>
        <v/>
      </c>
    </row>
    <row r="347">
      <c r="A347">
        <f>INDEX(resultados!$A$2:$ZZ$401, 341, MATCH($B$1, resultados!$A$1:$ZZ$1, 0))</f>
        <v/>
      </c>
      <c r="B347">
        <f>INDEX(resultados!$A$2:$ZZ$401, 341, MATCH($B$2, resultados!$A$1:$ZZ$1, 0))</f>
        <v/>
      </c>
      <c r="C347">
        <f>INDEX(resultados!$A$2:$ZZ$401, 341, MATCH($B$3, resultados!$A$1:$ZZ$1, 0))</f>
        <v/>
      </c>
    </row>
    <row r="348">
      <c r="A348">
        <f>INDEX(resultados!$A$2:$ZZ$401, 342, MATCH($B$1, resultados!$A$1:$ZZ$1, 0))</f>
        <v/>
      </c>
      <c r="B348">
        <f>INDEX(resultados!$A$2:$ZZ$401, 342, MATCH($B$2, resultados!$A$1:$ZZ$1, 0))</f>
        <v/>
      </c>
      <c r="C348">
        <f>INDEX(resultados!$A$2:$ZZ$401, 342, MATCH($B$3, resultados!$A$1:$ZZ$1, 0))</f>
        <v/>
      </c>
    </row>
    <row r="349">
      <c r="A349">
        <f>INDEX(resultados!$A$2:$ZZ$401, 343, MATCH($B$1, resultados!$A$1:$ZZ$1, 0))</f>
        <v/>
      </c>
      <c r="B349">
        <f>INDEX(resultados!$A$2:$ZZ$401, 343, MATCH($B$2, resultados!$A$1:$ZZ$1, 0))</f>
        <v/>
      </c>
      <c r="C349">
        <f>INDEX(resultados!$A$2:$ZZ$401, 343, MATCH($B$3, resultados!$A$1:$ZZ$1, 0))</f>
        <v/>
      </c>
    </row>
    <row r="350">
      <c r="A350">
        <f>INDEX(resultados!$A$2:$ZZ$401, 344, MATCH($B$1, resultados!$A$1:$ZZ$1, 0))</f>
        <v/>
      </c>
      <c r="B350">
        <f>INDEX(resultados!$A$2:$ZZ$401, 344, MATCH($B$2, resultados!$A$1:$ZZ$1, 0))</f>
        <v/>
      </c>
      <c r="C350">
        <f>INDEX(resultados!$A$2:$ZZ$401, 344, MATCH($B$3, resultados!$A$1:$ZZ$1, 0))</f>
        <v/>
      </c>
    </row>
    <row r="351">
      <c r="A351">
        <f>INDEX(resultados!$A$2:$ZZ$401, 345, MATCH($B$1, resultados!$A$1:$ZZ$1, 0))</f>
        <v/>
      </c>
      <c r="B351">
        <f>INDEX(resultados!$A$2:$ZZ$401, 345, MATCH($B$2, resultados!$A$1:$ZZ$1, 0))</f>
        <v/>
      </c>
      <c r="C351">
        <f>INDEX(resultados!$A$2:$ZZ$401, 345, MATCH($B$3, resultados!$A$1:$ZZ$1, 0))</f>
        <v/>
      </c>
    </row>
    <row r="352">
      <c r="A352">
        <f>INDEX(resultados!$A$2:$ZZ$401, 346, MATCH($B$1, resultados!$A$1:$ZZ$1, 0))</f>
        <v/>
      </c>
      <c r="B352">
        <f>INDEX(resultados!$A$2:$ZZ$401, 346, MATCH($B$2, resultados!$A$1:$ZZ$1, 0))</f>
        <v/>
      </c>
      <c r="C352">
        <f>INDEX(resultados!$A$2:$ZZ$401, 346, MATCH($B$3, resultados!$A$1:$ZZ$1, 0))</f>
        <v/>
      </c>
    </row>
    <row r="353">
      <c r="A353">
        <f>INDEX(resultados!$A$2:$ZZ$401, 347, MATCH($B$1, resultados!$A$1:$ZZ$1, 0))</f>
        <v/>
      </c>
      <c r="B353">
        <f>INDEX(resultados!$A$2:$ZZ$401, 347, MATCH($B$2, resultados!$A$1:$ZZ$1, 0))</f>
        <v/>
      </c>
      <c r="C353">
        <f>INDEX(resultados!$A$2:$ZZ$401, 347, MATCH($B$3, resultados!$A$1:$ZZ$1, 0))</f>
        <v/>
      </c>
    </row>
    <row r="354">
      <c r="A354">
        <f>INDEX(resultados!$A$2:$ZZ$401, 348, MATCH($B$1, resultados!$A$1:$ZZ$1, 0))</f>
        <v/>
      </c>
      <c r="B354">
        <f>INDEX(resultados!$A$2:$ZZ$401, 348, MATCH($B$2, resultados!$A$1:$ZZ$1, 0))</f>
        <v/>
      </c>
      <c r="C354">
        <f>INDEX(resultados!$A$2:$ZZ$401, 348, MATCH($B$3, resultados!$A$1:$ZZ$1, 0))</f>
        <v/>
      </c>
    </row>
    <row r="355">
      <c r="A355">
        <f>INDEX(resultados!$A$2:$ZZ$401, 349, MATCH($B$1, resultados!$A$1:$ZZ$1, 0))</f>
        <v/>
      </c>
      <c r="B355">
        <f>INDEX(resultados!$A$2:$ZZ$401, 349, MATCH($B$2, resultados!$A$1:$ZZ$1, 0))</f>
        <v/>
      </c>
      <c r="C355">
        <f>INDEX(resultados!$A$2:$ZZ$401, 349, MATCH($B$3, resultados!$A$1:$ZZ$1, 0))</f>
        <v/>
      </c>
    </row>
    <row r="356">
      <c r="A356">
        <f>INDEX(resultados!$A$2:$ZZ$401, 350, MATCH($B$1, resultados!$A$1:$ZZ$1, 0))</f>
        <v/>
      </c>
      <c r="B356">
        <f>INDEX(resultados!$A$2:$ZZ$401, 350, MATCH($B$2, resultados!$A$1:$ZZ$1, 0))</f>
        <v/>
      </c>
      <c r="C356">
        <f>INDEX(resultados!$A$2:$ZZ$401, 350, MATCH($B$3, resultados!$A$1:$ZZ$1, 0))</f>
        <v/>
      </c>
    </row>
    <row r="357">
      <c r="A357">
        <f>INDEX(resultados!$A$2:$ZZ$401, 351, MATCH($B$1, resultados!$A$1:$ZZ$1, 0))</f>
        <v/>
      </c>
      <c r="B357">
        <f>INDEX(resultados!$A$2:$ZZ$401, 351, MATCH($B$2, resultados!$A$1:$ZZ$1, 0))</f>
        <v/>
      </c>
      <c r="C357">
        <f>INDEX(resultados!$A$2:$ZZ$401, 351, MATCH($B$3, resultados!$A$1:$ZZ$1, 0))</f>
        <v/>
      </c>
    </row>
    <row r="358">
      <c r="A358">
        <f>INDEX(resultados!$A$2:$ZZ$401, 352, MATCH($B$1, resultados!$A$1:$ZZ$1, 0))</f>
        <v/>
      </c>
      <c r="B358">
        <f>INDEX(resultados!$A$2:$ZZ$401, 352, MATCH($B$2, resultados!$A$1:$ZZ$1, 0))</f>
        <v/>
      </c>
      <c r="C358">
        <f>INDEX(resultados!$A$2:$ZZ$401, 352, MATCH($B$3, resultados!$A$1:$ZZ$1, 0))</f>
        <v/>
      </c>
    </row>
    <row r="359">
      <c r="A359">
        <f>INDEX(resultados!$A$2:$ZZ$401, 353, MATCH($B$1, resultados!$A$1:$ZZ$1, 0))</f>
        <v/>
      </c>
      <c r="B359">
        <f>INDEX(resultados!$A$2:$ZZ$401, 353, MATCH($B$2, resultados!$A$1:$ZZ$1, 0))</f>
        <v/>
      </c>
      <c r="C359">
        <f>INDEX(resultados!$A$2:$ZZ$401, 353, MATCH($B$3, resultados!$A$1:$ZZ$1, 0))</f>
        <v/>
      </c>
    </row>
    <row r="360">
      <c r="A360">
        <f>INDEX(resultados!$A$2:$ZZ$401, 354, MATCH($B$1, resultados!$A$1:$ZZ$1, 0))</f>
        <v/>
      </c>
      <c r="B360">
        <f>INDEX(resultados!$A$2:$ZZ$401, 354, MATCH($B$2, resultados!$A$1:$ZZ$1, 0))</f>
        <v/>
      </c>
      <c r="C360">
        <f>INDEX(resultados!$A$2:$ZZ$401, 354, MATCH($B$3, resultados!$A$1:$ZZ$1, 0))</f>
        <v/>
      </c>
    </row>
    <row r="361">
      <c r="A361">
        <f>INDEX(resultados!$A$2:$ZZ$401, 355, MATCH($B$1, resultados!$A$1:$ZZ$1, 0))</f>
        <v/>
      </c>
      <c r="B361">
        <f>INDEX(resultados!$A$2:$ZZ$401, 355, MATCH($B$2, resultados!$A$1:$ZZ$1, 0))</f>
        <v/>
      </c>
      <c r="C361">
        <f>INDEX(resultados!$A$2:$ZZ$401, 355, MATCH($B$3, resultados!$A$1:$ZZ$1, 0))</f>
        <v/>
      </c>
    </row>
    <row r="362">
      <c r="A362">
        <f>INDEX(resultados!$A$2:$ZZ$401, 356, MATCH($B$1, resultados!$A$1:$ZZ$1, 0))</f>
        <v/>
      </c>
      <c r="B362">
        <f>INDEX(resultados!$A$2:$ZZ$401, 356, MATCH($B$2, resultados!$A$1:$ZZ$1, 0))</f>
        <v/>
      </c>
      <c r="C362">
        <f>INDEX(resultados!$A$2:$ZZ$401, 356, MATCH($B$3, resultados!$A$1:$ZZ$1, 0))</f>
        <v/>
      </c>
    </row>
    <row r="363">
      <c r="A363">
        <f>INDEX(resultados!$A$2:$ZZ$401, 357, MATCH($B$1, resultados!$A$1:$ZZ$1, 0))</f>
        <v/>
      </c>
      <c r="B363">
        <f>INDEX(resultados!$A$2:$ZZ$401, 357, MATCH($B$2, resultados!$A$1:$ZZ$1, 0))</f>
        <v/>
      </c>
      <c r="C363">
        <f>INDEX(resultados!$A$2:$ZZ$401, 357, MATCH($B$3, resultados!$A$1:$ZZ$1, 0))</f>
        <v/>
      </c>
    </row>
    <row r="364">
      <c r="A364">
        <f>INDEX(resultados!$A$2:$ZZ$401, 358, MATCH($B$1, resultados!$A$1:$ZZ$1, 0))</f>
        <v/>
      </c>
      <c r="B364">
        <f>INDEX(resultados!$A$2:$ZZ$401, 358, MATCH($B$2, resultados!$A$1:$ZZ$1, 0))</f>
        <v/>
      </c>
      <c r="C364">
        <f>INDEX(resultados!$A$2:$ZZ$401, 358, MATCH($B$3, resultados!$A$1:$ZZ$1, 0))</f>
        <v/>
      </c>
    </row>
    <row r="365">
      <c r="A365">
        <f>INDEX(resultados!$A$2:$ZZ$401, 359, MATCH($B$1, resultados!$A$1:$ZZ$1, 0))</f>
        <v/>
      </c>
      <c r="B365">
        <f>INDEX(resultados!$A$2:$ZZ$401, 359, MATCH($B$2, resultados!$A$1:$ZZ$1, 0))</f>
        <v/>
      </c>
      <c r="C365">
        <f>INDEX(resultados!$A$2:$ZZ$401, 359, MATCH($B$3, resultados!$A$1:$ZZ$1, 0))</f>
        <v/>
      </c>
    </row>
    <row r="366">
      <c r="A366">
        <f>INDEX(resultados!$A$2:$ZZ$401, 360, MATCH($B$1, resultados!$A$1:$ZZ$1, 0))</f>
        <v/>
      </c>
      <c r="B366">
        <f>INDEX(resultados!$A$2:$ZZ$401, 360, MATCH($B$2, resultados!$A$1:$ZZ$1, 0))</f>
        <v/>
      </c>
      <c r="C366">
        <f>INDEX(resultados!$A$2:$ZZ$401, 360, MATCH($B$3, resultados!$A$1:$ZZ$1, 0))</f>
        <v/>
      </c>
    </row>
    <row r="367">
      <c r="A367">
        <f>INDEX(resultados!$A$2:$ZZ$401, 361, MATCH($B$1, resultados!$A$1:$ZZ$1, 0))</f>
        <v/>
      </c>
      <c r="B367">
        <f>INDEX(resultados!$A$2:$ZZ$401, 361, MATCH($B$2, resultados!$A$1:$ZZ$1, 0))</f>
        <v/>
      </c>
      <c r="C367">
        <f>INDEX(resultados!$A$2:$ZZ$401, 361, MATCH($B$3, resultados!$A$1:$ZZ$1, 0))</f>
        <v/>
      </c>
    </row>
    <row r="368">
      <c r="A368">
        <f>INDEX(resultados!$A$2:$ZZ$401, 362, MATCH($B$1, resultados!$A$1:$ZZ$1, 0))</f>
        <v/>
      </c>
      <c r="B368">
        <f>INDEX(resultados!$A$2:$ZZ$401, 362, MATCH($B$2, resultados!$A$1:$ZZ$1, 0))</f>
        <v/>
      </c>
      <c r="C368">
        <f>INDEX(resultados!$A$2:$ZZ$401, 362, MATCH($B$3, resultados!$A$1:$ZZ$1, 0))</f>
        <v/>
      </c>
    </row>
    <row r="369">
      <c r="A369">
        <f>INDEX(resultados!$A$2:$ZZ$401, 363, MATCH($B$1, resultados!$A$1:$ZZ$1, 0))</f>
        <v/>
      </c>
      <c r="B369">
        <f>INDEX(resultados!$A$2:$ZZ$401, 363, MATCH($B$2, resultados!$A$1:$ZZ$1, 0))</f>
        <v/>
      </c>
      <c r="C369">
        <f>INDEX(resultados!$A$2:$ZZ$401, 363, MATCH($B$3, resultados!$A$1:$ZZ$1, 0))</f>
        <v/>
      </c>
    </row>
    <row r="370">
      <c r="A370">
        <f>INDEX(resultados!$A$2:$ZZ$401, 364, MATCH($B$1, resultados!$A$1:$ZZ$1, 0))</f>
        <v/>
      </c>
      <c r="B370">
        <f>INDEX(resultados!$A$2:$ZZ$401, 364, MATCH($B$2, resultados!$A$1:$ZZ$1, 0))</f>
        <v/>
      </c>
      <c r="C370">
        <f>INDEX(resultados!$A$2:$ZZ$401, 364, MATCH($B$3, resultados!$A$1:$ZZ$1, 0))</f>
        <v/>
      </c>
    </row>
    <row r="371">
      <c r="A371">
        <f>INDEX(resultados!$A$2:$ZZ$401, 365, MATCH($B$1, resultados!$A$1:$ZZ$1, 0))</f>
        <v/>
      </c>
      <c r="B371">
        <f>INDEX(resultados!$A$2:$ZZ$401, 365, MATCH($B$2, resultados!$A$1:$ZZ$1, 0))</f>
        <v/>
      </c>
      <c r="C371">
        <f>INDEX(resultados!$A$2:$ZZ$401, 365, MATCH($B$3, resultados!$A$1:$ZZ$1, 0))</f>
        <v/>
      </c>
    </row>
    <row r="372">
      <c r="A372">
        <f>INDEX(resultados!$A$2:$ZZ$401, 366, MATCH($B$1, resultados!$A$1:$ZZ$1, 0))</f>
        <v/>
      </c>
      <c r="B372">
        <f>INDEX(resultados!$A$2:$ZZ$401, 366, MATCH($B$2, resultados!$A$1:$ZZ$1, 0))</f>
        <v/>
      </c>
      <c r="C372">
        <f>INDEX(resultados!$A$2:$ZZ$401, 366, MATCH($B$3, resultados!$A$1:$ZZ$1, 0))</f>
        <v/>
      </c>
    </row>
    <row r="373">
      <c r="A373">
        <f>INDEX(resultados!$A$2:$ZZ$401, 367, MATCH($B$1, resultados!$A$1:$ZZ$1, 0))</f>
        <v/>
      </c>
      <c r="B373">
        <f>INDEX(resultados!$A$2:$ZZ$401, 367, MATCH($B$2, resultados!$A$1:$ZZ$1, 0))</f>
        <v/>
      </c>
      <c r="C373">
        <f>INDEX(resultados!$A$2:$ZZ$401, 367, MATCH($B$3, resultados!$A$1:$ZZ$1, 0))</f>
        <v/>
      </c>
    </row>
    <row r="374">
      <c r="A374">
        <f>INDEX(resultados!$A$2:$ZZ$401, 368, MATCH($B$1, resultados!$A$1:$ZZ$1, 0))</f>
        <v/>
      </c>
      <c r="B374">
        <f>INDEX(resultados!$A$2:$ZZ$401, 368, MATCH($B$2, resultados!$A$1:$ZZ$1, 0))</f>
        <v/>
      </c>
      <c r="C374">
        <f>INDEX(resultados!$A$2:$ZZ$401, 368, MATCH($B$3, resultados!$A$1:$ZZ$1, 0))</f>
        <v/>
      </c>
    </row>
    <row r="375">
      <c r="A375">
        <f>INDEX(resultados!$A$2:$ZZ$401, 369, MATCH($B$1, resultados!$A$1:$ZZ$1, 0))</f>
        <v/>
      </c>
      <c r="B375">
        <f>INDEX(resultados!$A$2:$ZZ$401, 369, MATCH($B$2, resultados!$A$1:$ZZ$1, 0))</f>
        <v/>
      </c>
      <c r="C375">
        <f>INDEX(resultados!$A$2:$ZZ$401, 369, MATCH($B$3, resultados!$A$1:$ZZ$1, 0))</f>
        <v/>
      </c>
    </row>
    <row r="376">
      <c r="A376">
        <f>INDEX(resultados!$A$2:$ZZ$401, 370, MATCH($B$1, resultados!$A$1:$ZZ$1, 0))</f>
        <v/>
      </c>
      <c r="B376">
        <f>INDEX(resultados!$A$2:$ZZ$401, 370, MATCH($B$2, resultados!$A$1:$ZZ$1, 0))</f>
        <v/>
      </c>
      <c r="C376">
        <f>INDEX(resultados!$A$2:$ZZ$401, 370, MATCH($B$3, resultados!$A$1:$ZZ$1, 0))</f>
        <v/>
      </c>
    </row>
    <row r="377">
      <c r="A377">
        <f>INDEX(resultados!$A$2:$ZZ$401, 371, MATCH($B$1, resultados!$A$1:$ZZ$1, 0))</f>
        <v/>
      </c>
      <c r="B377">
        <f>INDEX(resultados!$A$2:$ZZ$401, 371, MATCH($B$2, resultados!$A$1:$ZZ$1, 0))</f>
        <v/>
      </c>
      <c r="C377">
        <f>INDEX(resultados!$A$2:$ZZ$401, 371, MATCH($B$3, resultados!$A$1:$ZZ$1, 0))</f>
        <v/>
      </c>
    </row>
    <row r="378">
      <c r="A378">
        <f>INDEX(resultados!$A$2:$ZZ$401, 372, MATCH($B$1, resultados!$A$1:$ZZ$1, 0))</f>
        <v/>
      </c>
      <c r="B378">
        <f>INDEX(resultados!$A$2:$ZZ$401, 372, MATCH($B$2, resultados!$A$1:$ZZ$1, 0))</f>
        <v/>
      </c>
      <c r="C378">
        <f>INDEX(resultados!$A$2:$ZZ$401, 372, MATCH($B$3, resultados!$A$1:$ZZ$1, 0))</f>
        <v/>
      </c>
    </row>
    <row r="379">
      <c r="A379">
        <f>INDEX(resultados!$A$2:$ZZ$401, 373, MATCH($B$1, resultados!$A$1:$ZZ$1, 0))</f>
        <v/>
      </c>
      <c r="B379">
        <f>INDEX(resultados!$A$2:$ZZ$401, 373, MATCH($B$2, resultados!$A$1:$ZZ$1, 0))</f>
        <v/>
      </c>
      <c r="C379">
        <f>INDEX(resultados!$A$2:$ZZ$401, 373, MATCH($B$3, resultados!$A$1:$ZZ$1, 0))</f>
        <v/>
      </c>
    </row>
    <row r="380">
      <c r="A380">
        <f>INDEX(resultados!$A$2:$ZZ$401, 374, MATCH($B$1, resultados!$A$1:$ZZ$1, 0))</f>
        <v/>
      </c>
      <c r="B380">
        <f>INDEX(resultados!$A$2:$ZZ$401, 374, MATCH($B$2, resultados!$A$1:$ZZ$1, 0))</f>
        <v/>
      </c>
      <c r="C380">
        <f>INDEX(resultados!$A$2:$ZZ$401, 374, MATCH($B$3, resultados!$A$1:$ZZ$1, 0))</f>
        <v/>
      </c>
    </row>
    <row r="381">
      <c r="A381">
        <f>INDEX(resultados!$A$2:$ZZ$401, 375, MATCH($B$1, resultados!$A$1:$ZZ$1, 0))</f>
        <v/>
      </c>
      <c r="B381">
        <f>INDEX(resultados!$A$2:$ZZ$401, 375, MATCH($B$2, resultados!$A$1:$ZZ$1, 0))</f>
        <v/>
      </c>
      <c r="C381">
        <f>INDEX(resultados!$A$2:$ZZ$401, 375, MATCH($B$3, resultados!$A$1:$ZZ$1, 0))</f>
        <v/>
      </c>
    </row>
    <row r="382">
      <c r="A382">
        <f>INDEX(resultados!$A$2:$ZZ$401, 376, MATCH($B$1, resultados!$A$1:$ZZ$1, 0))</f>
        <v/>
      </c>
      <c r="B382">
        <f>INDEX(resultados!$A$2:$ZZ$401, 376, MATCH($B$2, resultados!$A$1:$ZZ$1, 0))</f>
        <v/>
      </c>
      <c r="C382">
        <f>INDEX(resultados!$A$2:$ZZ$401, 376, MATCH($B$3, resultados!$A$1:$ZZ$1, 0))</f>
        <v/>
      </c>
    </row>
    <row r="383">
      <c r="A383">
        <f>INDEX(resultados!$A$2:$ZZ$401, 377, MATCH($B$1, resultados!$A$1:$ZZ$1, 0))</f>
        <v/>
      </c>
      <c r="B383">
        <f>INDEX(resultados!$A$2:$ZZ$401, 377, MATCH($B$2, resultados!$A$1:$ZZ$1, 0))</f>
        <v/>
      </c>
      <c r="C383">
        <f>INDEX(resultados!$A$2:$ZZ$401, 377, MATCH($B$3, resultados!$A$1:$ZZ$1, 0))</f>
        <v/>
      </c>
    </row>
    <row r="384">
      <c r="A384">
        <f>INDEX(resultados!$A$2:$ZZ$401, 378, MATCH($B$1, resultados!$A$1:$ZZ$1, 0))</f>
        <v/>
      </c>
      <c r="B384">
        <f>INDEX(resultados!$A$2:$ZZ$401, 378, MATCH($B$2, resultados!$A$1:$ZZ$1, 0))</f>
        <v/>
      </c>
      <c r="C384">
        <f>INDEX(resultados!$A$2:$ZZ$401, 378, MATCH($B$3, resultados!$A$1:$ZZ$1, 0))</f>
        <v/>
      </c>
    </row>
    <row r="385">
      <c r="A385">
        <f>INDEX(resultados!$A$2:$ZZ$401, 379, MATCH($B$1, resultados!$A$1:$ZZ$1, 0))</f>
        <v/>
      </c>
      <c r="B385">
        <f>INDEX(resultados!$A$2:$ZZ$401, 379, MATCH($B$2, resultados!$A$1:$ZZ$1, 0))</f>
        <v/>
      </c>
      <c r="C385">
        <f>INDEX(resultados!$A$2:$ZZ$401, 379, MATCH($B$3, resultados!$A$1:$ZZ$1, 0))</f>
        <v/>
      </c>
    </row>
    <row r="386">
      <c r="A386">
        <f>INDEX(resultados!$A$2:$ZZ$401, 380, MATCH($B$1, resultados!$A$1:$ZZ$1, 0))</f>
        <v/>
      </c>
      <c r="B386">
        <f>INDEX(resultados!$A$2:$ZZ$401, 380, MATCH($B$2, resultados!$A$1:$ZZ$1, 0))</f>
        <v/>
      </c>
      <c r="C386">
        <f>INDEX(resultados!$A$2:$ZZ$401, 380, MATCH($B$3, resultados!$A$1:$ZZ$1, 0))</f>
        <v/>
      </c>
    </row>
    <row r="387">
      <c r="A387">
        <f>INDEX(resultados!$A$2:$ZZ$401, 381, MATCH($B$1, resultados!$A$1:$ZZ$1, 0))</f>
        <v/>
      </c>
      <c r="B387">
        <f>INDEX(resultados!$A$2:$ZZ$401, 381, MATCH($B$2, resultados!$A$1:$ZZ$1, 0))</f>
        <v/>
      </c>
      <c r="C387">
        <f>INDEX(resultados!$A$2:$ZZ$401, 381, MATCH($B$3, resultados!$A$1:$ZZ$1, 0))</f>
        <v/>
      </c>
    </row>
    <row r="388">
      <c r="A388">
        <f>INDEX(resultados!$A$2:$ZZ$401, 382, MATCH($B$1, resultados!$A$1:$ZZ$1, 0))</f>
        <v/>
      </c>
      <c r="B388">
        <f>INDEX(resultados!$A$2:$ZZ$401, 382, MATCH($B$2, resultados!$A$1:$ZZ$1, 0))</f>
        <v/>
      </c>
      <c r="C388">
        <f>INDEX(resultados!$A$2:$ZZ$401, 382, MATCH($B$3, resultados!$A$1:$ZZ$1, 0))</f>
        <v/>
      </c>
    </row>
    <row r="389">
      <c r="A389">
        <f>INDEX(resultados!$A$2:$ZZ$401, 383, MATCH($B$1, resultados!$A$1:$ZZ$1, 0))</f>
        <v/>
      </c>
      <c r="B389">
        <f>INDEX(resultados!$A$2:$ZZ$401, 383, MATCH($B$2, resultados!$A$1:$ZZ$1, 0))</f>
        <v/>
      </c>
      <c r="C389">
        <f>INDEX(resultados!$A$2:$ZZ$401, 383, MATCH($B$3, resultados!$A$1:$ZZ$1, 0))</f>
        <v/>
      </c>
    </row>
    <row r="390">
      <c r="A390">
        <f>INDEX(resultados!$A$2:$ZZ$401, 384, MATCH($B$1, resultados!$A$1:$ZZ$1, 0))</f>
        <v/>
      </c>
      <c r="B390">
        <f>INDEX(resultados!$A$2:$ZZ$401, 384, MATCH($B$2, resultados!$A$1:$ZZ$1, 0))</f>
        <v/>
      </c>
      <c r="C390">
        <f>INDEX(resultados!$A$2:$ZZ$401, 384, MATCH($B$3, resultados!$A$1:$ZZ$1, 0))</f>
        <v/>
      </c>
    </row>
    <row r="391">
      <c r="A391">
        <f>INDEX(resultados!$A$2:$ZZ$401, 385, MATCH($B$1, resultados!$A$1:$ZZ$1, 0))</f>
        <v/>
      </c>
      <c r="B391">
        <f>INDEX(resultados!$A$2:$ZZ$401, 385, MATCH($B$2, resultados!$A$1:$ZZ$1, 0))</f>
        <v/>
      </c>
      <c r="C391">
        <f>INDEX(resultados!$A$2:$ZZ$401, 385, MATCH($B$3, resultados!$A$1:$ZZ$1, 0))</f>
        <v/>
      </c>
    </row>
    <row r="392">
      <c r="A392">
        <f>INDEX(resultados!$A$2:$ZZ$401, 386, MATCH($B$1, resultados!$A$1:$ZZ$1, 0))</f>
        <v/>
      </c>
      <c r="B392">
        <f>INDEX(resultados!$A$2:$ZZ$401, 386, MATCH($B$2, resultados!$A$1:$ZZ$1, 0))</f>
        <v/>
      </c>
      <c r="C392">
        <f>INDEX(resultados!$A$2:$ZZ$401, 386, MATCH($B$3, resultados!$A$1:$ZZ$1, 0))</f>
        <v/>
      </c>
    </row>
    <row r="393">
      <c r="A393">
        <f>INDEX(resultados!$A$2:$ZZ$401, 387, MATCH($B$1, resultados!$A$1:$ZZ$1, 0))</f>
        <v/>
      </c>
      <c r="B393">
        <f>INDEX(resultados!$A$2:$ZZ$401, 387, MATCH($B$2, resultados!$A$1:$ZZ$1, 0))</f>
        <v/>
      </c>
      <c r="C393">
        <f>INDEX(resultados!$A$2:$ZZ$401, 387, MATCH($B$3, resultados!$A$1:$ZZ$1, 0))</f>
        <v/>
      </c>
    </row>
    <row r="394">
      <c r="A394">
        <f>INDEX(resultados!$A$2:$ZZ$401, 388, MATCH($B$1, resultados!$A$1:$ZZ$1, 0))</f>
        <v/>
      </c>
      <c r="B394">
        <f>INDEX(resultados!$A$2:$ZZ$401, 388, MATCH($B$2, resultados!$A$1:$ZZ$1, 0))</f>
        <v/>
      </c>
      <c r="C394">
        <f>INDEX(resultados!$A$2:$ZZ$401, 388, MATCH($B$3, resultados!$A$1:$ZZ$1, 0))</f>
        <v/>
      </c>
    </row>
    <row r="395">
      <c r="A395">
        <f>INDEX(resultados!$A$2:$ZZ$401, 389, MATCH($B$1, resultados!$A$1:$ZZ$1, 0))</f>
        <v/>
      </c>
      <c r="B395">
        <f>INDEX(resultados!$A$2:$ZZ$401, 389, MATCH($B$2, resultados!$A$1:$ZZ$1, 0))</f>
        <v/>
      </c>
      <c r="C395">
        <f>INDEX(resultados!$A$2:$ZZ$401, 389, MATCH($B$3, resultados!$A$1:$ZZ$1, 0))</f>
        <v/>
      </c>
    </row>
    <row r="396">
      <c r="A396">
        <f>INDEX(resultados!$A$2:$ZZ$401, 390, MATCH($B$1, resultados!$A$1:$ZZ$1, 0))</f>
        <v/>
      </c>
      <c r="B396">
        <f>INDEX(resultados!$A$2:$ZZ$401, 390, MATCH($B$2, resultados!$A$1:$ZZ$1, 0))</f>
        <v/>
      </c>
      <c r="C396">
        <f>INDEX(resultados!$A$2:$ZZ$401, 390, MATCH($B$3, resultados!$A$1:$ZZ$1, 0))</f>
        <v/>
      </c>
    </row>
    <row r="397">
      <c r="A397">
        <f>INDEX(resultados!$A$2:$ZZ$401, 391, MATCH($B$1, resultados!$A$1:$ZZ$1, 0))</f>
        <v/>
      </c>
      <c r="B397">
        <f>INDEX(resultados!$A$2:$ZZ$401, 391, MATCH($B$2, resultados!$A$1:$ZZ$1, 0))</f>
        <v/>
      </c>
      <c r="C397">
        <f>INDEX(resultados!$A$2:$ZZ$401, 391, MATCH($B$3, resultados!$A$1:$ZZ$1, 0))</f>
        <v/>
      </c>
    </row>
    <row r="398">
      <c r="A398">
        <f>INDEX(resultados!$A$2:$ZZ$401, 392, MATCH($B$1, resultados!$A$1:$ZZ$1, 0))</f>
        <v/>
      </c>
      <c r="B398">
        <f>INDEX(resultados!$A$2:$ZZ$401, 392, MATCH($B$2, resultados!$A$1:$ZZ$1, 0))</f>
        <v/>
      </c>
      <c r="C398">
        <f>INDEX(resultados!$A$2:$ZZ$401, 392, MATCH($B$3, resultados!$A$1:$ZZ$1, 0))</f>
        <v/>
      </c>
    </row>
    <row r="399">
      <c r="A399">
        <f>INDEX(resultados!$A$2:$ZZ$401, 393, MATCH($B$1, resultados!$A$1:$ZZ$1, 0))</f>
        <v/>
      </c>
      <c r="B399">
        <f>INDEX(resultados!$A$2:$ZZ$401, 393, MATCH($B$2, resultados!$A$1:$ZZ$1, 0))</f>
        <v/>
      </c>
      <c r="C399">
        <f>INDEX(resultados!$A$2:$ZZ$401, 393, MATCH($B$3, resultados!$A$1:$ZZ$1, 0))</f>
        <v/>
      </c>
    </row>
    <row r="400">
      <c r="A400">
        <f>INDEX(resultados!$A$2:$ZZ$401, 394, MATCH($B$1, resultados!$A$1:$ZZ$1, 0))</f>
        <v/>
      </c>
      <c r="B400">
        <f>INDEX(resultados!$A$2:$ZZ$401, 394, MATCH($B$2, resultados!$A$1:$ZZ$1, 0))</f>
        <v/>
      </c>
      <c r="C400">
        <f>INDEX(resultados!$A$2:$ZZ$401, 394, MATCH($B$3, resultados!$A$1:$ZZ$1, 0))</f>
        <v/>
      </c>
    </row>
    <row r="401">
      <c r="A401">
        <f>INDEX(resultados!$A$2:$ZZ$401, 395, MATCH($B$1, resultados!$A$1:$ZZ$1, 0))</f>
        <v/>
      </c>
      <c r="B401">
        <f>INDEX(resultados!$A$2:$ZZ$401, 395, MATCH($B$2, resultados!$A$1:$ZZ$1, 0))</f>
        <v/>
      </c>
      <c r="C401">
        <f>INDEX(resultados!$A$2:$ZZ$401, 395, MATCH($B$3, resultados!$A$1:$ZZ$1, 0))</f>
        <v/>
      </c>
    </row>
    <row r="402">
      <c r="A402">
        <f>INDEX(resultados!$A$2:$ZZ$401, 396, MATCH($B$1, resultados!$A$1:$ZZ$1, 0))</f>
        <v/>
      </c>
      <c r="B402">
        <f>INDEX(resultados!$A$2:$ZZ$401, 396, MATCH($B$2, resultados!$A$1:$ZZ$1, 0))</f>
        <v/>
      </c>
      <c r="C402">
        <f>INDEX(resultados!$A$2:$ZZ$401, 396, MATCH($B$3, resultados!$A$1:$ZZ$1, 0))</f>
        <v/>
      </c>
    </row>
    <row r="403">
      <c r="A403">
        <f>INDEX(resultados!$A$2:$ZZ$401, 397, MATCH($B$1, resultados!$A$1:$ZZ$1, 0))</f>
        <v/>
      </c>
      <c r="B403">
        <f>INDEX(resultados!$A$2:$ZZ$401, 397, MATCH($B$2, resultados!$A$1:$ZZ$1, 0))</f>
        <v/>
      </c>
      <c r="C403">
        <f>INDEX(resultados!$A$2:$ZZ$401, 397, MATCH($B$3, resultados!$A$1:$ZZ$1, 0))</f>
        <v/>
      </c>
    </row>
    <row r="404">
      <c r="A404">
        <f>INDEX(resultados!$A$2:$ZZ$401, 398, MATCH($B$1, resultados!$A$1:$ZZ$1, 0))</f>
        <v/>
      </c>
      <c r="B404">
        <f>INDEX(resultados!$A$2:$ZZ$401, 398, MATCH($B$2, resultados!$A$1:$ZZ$1, 0))</f>
        <v/>
      </c>
      <c r="C404">
        <f>INDEX(resultados!$A$2:$ZZ$401, 398, MATCH($B$3, resultados!$A$1:$ZZ$1, 0))</f>
        <v/>
      </c>
    </row>
    <row r="405">
      <c r="A405">
        <f>INDEX(resultados!$A$2:$ZZ$401, 399, MATCH($B$1, resultados!$A$1:$ZZ$1, 0))</f>
        <v/>
      </c>
      <c r="B405">
        <f>INDEX(resultados!$A$2:$ZZ$401, 399, MATCH($B$2, resultados!$A$1:$ZZ$1, 0))</f>
        <v/>
      </c>
      <c r="C405">
        <f>INDEX(resultados!$A$2:$ZZ$401, 399, MATCH($B$3, resultados!$A$1:$ZZ$1, 0))</f>
        <v/>
      </c>
    </row>
    <row r="406">
      <c r="A406">
        <f>INDEX(resultados!$A$2:$ZZ$401, 400, MATCH($B$1, resultados!$A$1:$ZZ$1, 0))</f>
        <v/>
      </c>
      <c r="B406">
        <f>INDEX(resultados!$A$2:$ZZ$401, 400, MATCH($B$2, resultados!$A$1:$ZZ$1, 0))</f>
        <v/>
      </c>
      <c r="C406">
        <f>INDEX(resultados!$A$2:$ZZ$401, 400,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2024-09-25T17:43:11Z</dcterms:created>
  <dcterms:modified xmlns:dcterms="http://purl.org/dc/terms/" xmlns:xsi="http://www.w3.org/2001/XMLSchema-instance" xsi:type="dcterms:W3CDTF">2024-09-25T17:43:11Z</dcterms:modified>
</cp:coreProperties>
</file>