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charts/chart1.xml" ContentType="application/vnd.openxmlformats-officedocument.drawingml.chart+xml"/>
  <Override PartName="/xl/drawings/drawing1.xml" ContentType="application/vnd.openxmlformats-officedocument.drawing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RESULTADOS_18" sheetId="1" r:id="rId1"/>
    <sheet name="RESULTADOS_6" sheetId="2" r:id="rId2"/>
    <sheet name="RESULTADOS_4" sheetId="3" r:id="rId3"/>
    <sheet name="RESULTADOS_1" sheetId="4" r:id="rId4"/>
    <sheet name="RESULTADOS_12" sheetId="5" r:id="rId5"/>
    <sheet name="RESULTADOS_16" sheetId="6" r:id="rId6"/>
    <sheet name="RESULTADOS_0" sheetId="7" r:id="rId7"/>
    <sheet name="RESULTADOS_7" sheetId="8" r:id="rId8"/>
    <sheet name="RESULTADOS_10" sheetId="9" r:id="rId9"/>
    <sheet name="RESULTADOS_14" sheetId="10" r:id="rId10"/>
    <sheet name="RESULTADOS_5" sheetId="11" r:id="rId11"/>
    <sheet name="RESULTADOS_8" sheetId="12" r:id="rId12"/>
    <sheet name="RESULTADOS_3" sheetId="13" r:id="rId13"/>
    <sheet name="RESULTADOS_15" sheetId="14" r:id="rId14"/>
    <sheet name="RESULTADOS_2" sheetId="15" r:id="rId15"/>
    <sheet name="RESULTADOS_11" sheetId="16" r:id="rId16"/>
    <sheet name="RESULTADOS_13" sheetId="17" r:id="rId17"/>
    <sheet name="RESULTADOS_17" sheetId="18" r:id="rId18"/>
    <sheet name="RESULTADOS_9" sheetId="19" r:id="rId19"/>
    <sheet name="resultados" sheetId="20" r:id="rId20"/>
    <sheet name="gráficos" sheetId="21" r:id="rId21"/>
    <sheet name="hidden" sheetId="22" state="hidden" r:id="rId22"/>
  </sheets>
  <calcPr calcId="124519" fullCalcOnLoad="1"/>
</workbook>
</file>

<file path=xl/sharedStrings.xml><?xml version="1.0" encoding="utf-8"?>
<sst xmlns="http://schemas.openxmlformats.org/spreadsheetml/2006/main" count="622" uniqueCount="33">
  <si>
    <t>Unnamed: 0</t>
  </si>
  <si>
    <t>Volume de calda [L]</t>
  </si>
  <si>
    <t>STATUS</t>
  </si>
  <si>
    <t>Capacidade operacional [ha/h]</t>
  </si>
  <si>
    <t>Tempo de missao [h]</t>
  </si>
  <si>
    <t>Tempo util [h]</t>
  </si>
  <si>
    <t>Tempo por voo [min]</t>
  </si>
  <si>
    <t>Autonomia Projetada [h]</t>
  </si>
  <si>
    <t>N° Voos</t>
  </si>
  <si>
    <t>MTOW [kg]</t>
  </si>
  <si>
    <t>Massa Estrutura [kg]</t>
  </si>
  <si>
    <t>Combustível [kg]</t>
  </si>
  <si>
    <t>Abastecimentos</t>
  </si>
  <si>
    <t>Massa gerador</t>
  </si>
  <si>
    <t>Potência gerador [W]</t>
  </si>
  <si>
    <t>Combustível consumido [L]</t>
  </si>
  <si>
    <t>Calda cons [L]</t>
  </si>
  <si>
    <t>Distância percorrida [km]</t>
  </si>
  <si>
    <t>Distância Pulverizando [km]</t>
  </si>
  <si>
    <t>RTL ACUMULADO[m]</t>
  </si>
  <si>
    <t>EOC [km/km]</t>
  </si>
  <si>
    <t>EOC [h/h]</t>
  </si>
  <si>
    <t>Tempo de manobra [h]</t>
  </si>
  <si>
    <t>Tempo rtl_rtw [h]</t>
  </si>
  <si>
    <t>V pulv [m/s]</t>
  </si>
  <si>
    <t>V desloc [m/s]</t>
  </si>
  <si>
    <t xml:space="preserve">CONCLUIDO	</t>
  </si>
  <si>
    <t>Selecione o eixo X:</t>
  </si>
  <si>
    <t>Selecione o eixo Y:</t>
  </si>
  <si>
    <t>Selecione o eixo Z:</t>
  </si>
  <si>
    <t>Eixo X</t>
  </si>
  <si>
    <t>Eixo Y</t>
  </si>
  <si>
    <t>Eixo Z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</si>
</sst>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theme" Target="theme/theme1.xml"/><Relationship Id="rId24" Type="http://schemas.openxmlformats.org/officeDocument/2006/relationships/styles" Target="styles.xml"/><Relationship Id="rId25" Type="http://schemas.openxmlformats.org/officeDocument/2006/relationships/sharedStrings" Target="sharedStrings.xml"/>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chart>
    <c:title>
      <c:tx>
        <c:rich>
          <a:bodyPr/>
          <a:lstStyle/>
          <a:p>
            <a:pPr>
              <a:defRPr/>
            </a:pPr>
            <a:r>
              <a:rPr lang="en-US"/>
              <a:t>Gráfico 2D com 3 Eixos</a:t>
            </a:r>
          </a:p>
        </c:rich>
      </c:tx>
      <c:layout/>
    </c:title>
    <c:plotArea>
      <c:layout/>
      <c:scatterChart>
        <c:scatterStyle val="lineMarker"/>
        <c:ser>
          <c:idx val="0"/>
          <c:order val="0"/>
          <c:tx>
            <c:v>Dados Selecionados</c:v>
          </c:tx>
          <c:spPr>
            <a:ln w="28575">
              <a:noFill/>
            </a:ln>
          </c:spPr>
          <c:marker>
            <c:symbol val="circle"/>
            <c:size val="5"/>
            <c:spPr>
              <a:solidFill>
                <a:srgbClr val="FF9900"/>
              </a:solidFill>
              <a:ln>
                <a:solidFill>
                  <a:srgbClr val="000000"/>
                </a:solidFill>
              </a:ln>
            </c:spPr>
          </c:marker>
          <c:dPt>
            <c:idx val="0"/>
            <c:marker>
              <c:spPr>
                <a:solidFill>
                  <a:srgbClr val="FFFF00"/>
                </a:solidFill>
              </c:spPr>
            </c:marker>
          </c:dPt>
          <c:dPt>
            <c:idx val="1"/>
            <c:marker>
              <c:spPr>
                <a:solidFill>
                  <a:srgbClr val="F7FF00"/>
                </a:solidFill>
              </c:spPr>
            </c:marker>
          </c:dPt>
          <c:dPt>
            <c:idx val="2"/>
            <c:marker>
              <c:spPr>
                <a:solidFill>
                  <a:srgbClr val="F0FF00"/>
                </a:solidFill>
              </c:spPr>
            </c:marker>
          </c:dPt>
          <c:dPt>
            <c:idx val="3"/>
            <c:marker>
              <c:spPr>
                <a:solidFill>
                  <a:srgbClr val="E9FF00"/>
                </a:solidFill>
              </c:spPr>
            </c:marker>
          </c:dPt>
          <c:dPt>
            <c:idx val="4"/>
            <c:marker>
              <c:spPr>
                <a:solidFill>
                  <a:srgbClr val="E1FF00"/>
                </a:solidFill>
              </c:spPr>
            </c:marker>
          </c:dPt>
          <c:dPt>
            <c:idx val="5"/>
            <c:marker>
              <c:spPr>
                <a:solidFill>
                  <a:srgbClr val="DAFF00"/>
                </a:solidFill>
              </c:spPr>
            </c:marker>
          </c:dPt>
          <c:dPt>
            <c:idx val="6"/>
            <c:marker>
              <c:spPr>
                <a:solidFill>
                  <a:srgbClr val="D3FF00"/>
                </a:solidFill>
              </c:spPr>
            </c:marker>
          </c:dPt>
          <c:dPt>
            <c:idx val="7"/>
            <c:marker>
              <c:spPr>
                <a:solidFill>
                  <a:srgbClr val="CCFF00"/>
                </a:solidFill>
              </c:spPr>
            </c:marker>
          </c:dPt>
          <c:dPt>
            <c:idx val="8"/>
            <c:marker>
              <c:spPr>
                <a:solidFill>
                  <a:srgbClr val="C4FF00"/>
                </a:solidFill>
              </c:spPr>
            </c:marker>
          </c:dPt>
          <c:dPt>
            <c:idx val="9"/>
            <c:marker>
              <c:spPr>
                <a:solidFill>
                  <a:srgbClr val="BDFF00"/>
                </a:solidFill>
              </c:spPr>
            </c:marker>
          </c:dPt>
          <c:dPt>
            <c:idx val="10"/>
            <c:marker>
              <c:spPr>
                <a:solidFill>
                  <a:srgbClr val="B6FF00"/>
                </a:solidFill>
              </c:spPr>
            </c:marker>
          </c:dPt>
          <c:dPt>
            <c:idx val="11"/>
            <c:marker>
              <c:spPr>
                <a:solidFill>
                  <a:srgbClr val="AEFF00"/>
                </a:solidFill>
              </c:spPr>
            </c:marker>
          </c:dPt>
          <c:dPt>
            <c:idx val="12"/>
            <c:marker>
              <c:spPr>
                <a:solidFill>
                  <a:srgbClr val="A7FF00"/>
                </a:solidFill>
              </c:spPr>
            </c:marker>
          </c:dPt>
          <c:dPt>
            <c:idx val="13"/>
            <c:marker>
              <c:spPr>
                <a:solidFill>
                  <a:srgbClr val="A0FF00"/>
                </a:solidFill>
              </c:spPr>
            </c:marker>
          </c:dPt>
          <c:dPt>
            <c:idx val="14"/>
            <c:marker>
              <c:spPr>
                <a:solidFill>
                  <a:srgbClr val="99FF00"/>
                </a:solidFill>
              </c:spPr>
            </c:marker>
          </c:dPt>
          <c:dPt>
            <c:idx val="15"/>
            <c:marker>
              <c:spPr>
                <a:solidFill>
                  <a:srgbClr val="91FF00"/>
                </a:solidFill>
              </c:spPr>
            </c:marker>
          </c:dPt>
          <c:dPt>
            <c:idx val="16"/>
            <c:marker>
              <c:spPr>
                <a:solidFill>
                  <a:srgbClr val="8AFF00"/>
                </a:solidFill>
              </c:spPr>
            </c:marker>
          </c:dPt>
          <c:dPt>
            <c:idx val="17"/>
            <c:marker>
              <c:spPr>
                <a:solidFill>
                  <a:srgbClr val="83FF00"/>
                </a:solidFill>
              </c:spPr>
            </c:marker>
          </c:dPt>
          <c:dPt>
            <c:idx val="18"/>
            <c:marker>
              <c:spPr>
                <a:solidFill>
                  <a:srgbClr val="7BFF00"/>
                </a:solidFill>
              </c:spPr>
            </c:marker>
          </c:dPt>
          <c:dPt>
            <c:idx val="19"/>
            <c:marker>
              <c:spPr>
                <a:solidFill>
                  <a:srgbClr val="74FF00"/>
                </a:solidFill>
              </c:spPr>
            </c:marker>
          </c:dPt>
          <c:dPt>
            <c:idx val="20"/>
            <c:marker>
              <c:spPr>
                <a:solidFill>
                  <a:srgbClr val="6DFF00"/>
                </a:solidFill>
              </c:spPr>
            </c:marker>
          </c:dPt>
          <c:dPt>
            <c:idx val="21"/>
            <c:marker>
              <c:spPr>
                <a:solidFill>
                  <a:srgbClr val="66FF00"/>
                </a:solidFill>
              </c:spPr>
            </c:marker>
          </c:dPt>
          <c:dPt>
            <c:idx val="22"/>
            <c:marker>
              <c:spPr>
                <a:solidFill>
                  <a:srgbClr val="5EFF00"/>
                </a:solidFill>
              </c:spPr>
            </c:marker>
          </c:dPt>
          <c:dPt>
            <c:idx val="23"/>
            <c:marker>
              <c:spPr>
                <a:solidFill>
                  <a:srgbClr val="57FF00"/>
                </a:solidFill>
              </c:spPr>
            </c:marker>
          </c:dPt>
          <c:dPt>
            <c:idx val="24"/>
            <c:marker>
              <c:spPr>
                <a:solidFill>
                  <a:srgbClr val="50FF00"/>
                </a:solidFill>
              </c:spPr>
            </c:marker>
          </c:dPt>
          <c:dPt>
            <c:idx val="25"/>
            <c:marker>
              <c:spPr>
                <a:solidFill>
                  <a:srgbClr val="48FF00"/>
                </a:solidFill>
              </c:spPr>
            </c:marker>
          </c:dPt>
          <c:dPt>
            <c:idx val="26"/>
            <c:marker>
              <c:spPr>
                <a:solidFill>
                  <a:srgbClr val="41FF00"/>
                </a:solidFill>
              </c:spPr>
            </c:marker>
          </c:dPt>
          <c:dPt>
            <c:idx val="27"/>
            <c:marker>
              <c:spPr>
                <a:solidFill>
                  <a:srgbClr val="3AFF00"/>
                </a:solidFill>
              </c:spPr>
            </c:marker>
          </c:dPt>
          <c:dPt>
            <c:idx val="28"/>
            <c:marker>
              <c:spPr>
                <a:solidFill>
                  <a:srgbClr val="33FF00"/>
                </a:solidFill>
              </c:spPr>
            </c:marker>
          </c:dPt>
          <c:dPt>
            <c:idx val="29"/>
            <c:marker>
              <c:spPr>
                <a:solidFill>
                  <a:srgbClr val="2BFF00"/>
                </a:solidFill>
              </c:spPr>
            </c:marker>
          </c:dPt>
          <c:dPt>
            <c:idx val="30"/>
            <c:marker>
              <c:spPr>
                <a:solidFill>
                  <a:srgbClr val="24FF00"/>
                </a:solidFill>
              </c:spPr>
            </c:marker>
          </c:dPt>
          <c:dPt>
            <c:idx val="31"/>
            <c:marker>
              <c:spPr>
                <a:solidFill>
                  <a:srgbClr val="1DFF00"/>
                </a:solidFill>
              </c:spPr>
            </c:marker>
          </c:dPt>
          <c:dPt>
            <c:idx val="32"/>
            <c:marker>
              <c:spPr>
                <a:solidFill>
                  <a:srgbClr val="15FF00"/>
                </a:solidFill>
              </c:spPr>
            </c:marker>
          </c:dPt>
          <c:dPt>
            <c:idx val="33"/>
            <c:marker>
              <c:spPr>
                <a:solidFill>
                  <a:srgbClr val="0EFF00"/>
                </a:solidFill>
              </c:spPr>
            </c:marker>
          </c:dPt>
          <c:dPt>
            <c:idx val="34"/>
            <c:marker>
              <c:spPr>
                <a:solidFill>
                  <a:srgbClr val="07FF00"/>
                </a:solidFill>
              </c:spPr>
            </c:marker>
          </c:dPt>
          <c:xVal>
            <c:numRef>
              <c:f>gráficos!$A$7:$A$41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xVal>
          <c:yVal>
            <c:numRef>
              <c:f>gráficos!$B$7:$B$41</c:f>
              <c:numCache>
                <c:formatCode>General</c:formatCode>
                <c:ptCount val="35"/>
                <c:pt idx="0">
                  <c:v>0</c:v>
                </c:pt>
                <c:pt idx="1">
                  <c:v>0</c:v>
                </c:pt>
                <c:pt idx="2">
                  <c:v>0</c:v>
                </c:pt>
                <c:pt idx="3">
                  <c:v>0</c:v>
                </c:pt>
                <c:pt idx="4">
                  <c:v>0</c:v>
                </c:pt>
                <c:pt idx="5">
                  <c:v>0</c:v>
                </c:pt>
                <c:pt idx="6">
                  <c:v>0</c:v>
                </c:pt>
                <c:pt idx="7">
                  <c:v>0</c:v>
                </c:pt>
                <c:pt idx="8">
                  <c:v>0</c:v>
                </c:pt>
                <c:pt idx="9">
                  <c:v>0</c:v>
                </c:pt>
                <c:pt idx="10">
                  <c:v>0</c:v>
                </c:pt>
                <c:pt idx="11">
                  <c:v>0</c:v>
                </c:pt>
                <c:pt idx="12">
                  <c:v>0</c:v>
                </c:pt>
                <c:pt idx="13">
                  <c:v>0</c:v>
                </c:pt>
                <c:pt idx="14">
                  <c:v>0</c:v>
                </c:pt>
                <c:pt idx="15">
                  <c:v>0</c:v>
                </c:pt>
                <c:pt idx="16">
                  <c:v>0</c:v>
                </c:pt>
                <c:pt idx="17">
                  <c:v>0</c:v>
                </c:pt>
                <c:pt idx="18">
                  <c:v>0</c:v>
                </c:pt>
                <c:pt idx="19">
                  <c:v>0</c:v>
                </c:pt>
                <c:pt idx="20">
                  <c:v>0</c:v>
                </c:pt>
                <c:pt idx="21">
                  <c:v>0</c:v>
                </c:pt>
                <c:pt idx="22">
                  <c:v>0</c:v>
                </c:pt>
                <c:pt idx="23">
                  <c:v>0</c:v>
                </c:pt>
                <c:pt idx="24">
                  <c:v>0</c:v>
                </c:pt>
                <c:pt idx="25">
                  <c:v>0</c:v>
                </c:pt>
                <c:pt idx="26">
                  <c:v>0</c:v>
                </c:pt>
                <c:pt idx="27">
                  <c:v>0</c:v>
                </c:pt>
                <c:pt idx="28">
                  <c:v>0</c:v>
                </c:pt>
                <c:pt idx="29">
                  <c:v>0</c:v>
                </c:pt>
                <c:pt idx="30">
                  <c:v>0</c:v>
                </c:pt>
                <c:pt idx="31">
                  <c:v>0</c:v>
                </c:pt>
                <c:pt idx="32">
                  <c:v>0</c:v>
                </c:pt>
                <c:pt idx="33">
                  <c:v>0</c:v>
                </c:pt>
                <c:pt idx="34">
                  <c:v>0</c:v>
                </c:pt>
              </c:numCache>
            </c:numRef>
          </c:yVal>
        </c:ser>
        <c:axId val="50010001"/>
        <c:axId val="50010002"/>
      </c:scatterChart>
      <c:valAx>
        <c:axId val="50010001"/>
        <c:scaling>
          <c:orientation val="minMax"/>
        </c:scaling>
        <c:axPos val="b"/>
        <c:title>
          <c:tx>
            <c:strRef>
              <c:f>gráficos!$B$1</c:f>
              <c:strCache>
                <c:ptCount val="1"/>
              </c:strCache>
            </c:strRef>
          </c:tx>
          <c:layout/>
          <c:txPr>
            <a:bodyPr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2"/>
        <c:crosses val="autoZero"/>
        <c:crossBetween val="midCat"/>
      </c:valAx>
      <c:valAx>
        <c:axId val="50010002"/>
        <c:scaling>
          <c:orientation val="minMax"/>
        </c:scaling>
        <c:axPos val="l"/>
        <c:majorGridlines/>
        <c:title>
          <c:tx>
            <c:strRef>
              <c:f>gráficos!$B$2</c:f>
              <c:strCache>
                <c:ptCount val="1"/>
              </c:strCache>
            </c:strRef>
          </c:tx>
          <c:layout/>
          <c:txPr>
            <a:bodyPr rot="-5400000" vert="horz"/>
            <a:lstStyle/>
            <a:p>
              <a:pPr>
                <a:defRPr/>
              </a:pPr>
              <a:endParaRPr lang="en-US"/>
            </a:p>
          </c:txPr>
        </c:title>
        <c:numFmt formatCode="General" sourceLinked="1"/>
        <c:tickLblPos val="nextTo"/>
        <c:crossAx val="50010001"/>
        <c:crosses val="autoZero"/>
        <c:crossBetween val="midCat"/>
      </c:valAx>
    </c:plotArea>
    <c:legend>
      <c:legendPos val="r"/>
      <c:layout/>
    </c:legend>
    <c:plotVisOnly val="1"/>
  </c:chart>
  <c:printSettings>
    <c:headerFooter/>
    <c:pageMargins b="0.75" l="0.7" r="0.7" t="0.75" header="0.3" footer="0.3"/>
    <c:pageSetup/>
  </c:printSettings>
</c:chartSpace>
</file>

<file path=xl/drawings/_rels/drawing1.xml.rels><?xml version="1.0" encoding="UTF-8" standalone="yes"?>
<Relationships xmlns="http://schemas.openxmlformats.org/package/2006/relationships"><Relationship Id="rId1" Type="http://schemas.openxmlformats.org/officeDocument/2006/relationships/chart" Target="../charts/chart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5</xdr:col>
      <xdr:colOff>0</xdr:colOff>
      <xdr:row>4</xdr:row>
      <xdr:rowOff>0</xdr:rowOff>
    </xdr:from>
    <xdr:to>
      <xdr:col>12</xdr:col>
      <xdr:colOff>304800</xdr:colOff>
      <xdr:row>18</xdr:row>
      <xdr:rowOff>76200</xdr:rowOff>
    </xdr:to>
    <xdr:graphicFrame macro="">
      <xdr:nvGraphicFramePr>
        <xdr:cNvPr id="2" name="Chart 1"/>
        <xdr:cNvGraphicFramePr/>
      </xdr:nvGraphicFramePr>
      <xdr:xfrm>
        <a:off x="0" y="0"/>
        <a:ext cx="0" cy="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1.xml.rels><?xml version="1.0" encoding="UTF-8" standalone="yes"?>
<Relationships xmlns="http://schemas.openxmlformats.org/package/2006/relationships"><Relationship Id="rId1" Type="http://schemas.openxmlformats.org/officeDocument/2006/relationships/drawing" Target="../drawings/drawing1.xml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Z4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1.482</v>
      </c>
      <c r="E2">
        <v>67.48</v>
      </c>
      <c r="F2">
        <v>47.19</v>
      </c>
      <c r="G2">
        <v>6.2</v>
      </c>
      <c r="H2">
        <v>0.09</v>
      </c>
      <c r="I2">
        <v>457</v>
      </c>
      <c r="J2">
        <v>194.77</v>
      </c>
      <c r="K2">
        <v>54.38</v>
      </c>
      <c r="L2">
        <v>1</v>
      </c>
      <c r="M2">
        <v>455</v>
      </c>
      <c r="N2">
        <v>39.4</v>
      </c>
      <c r="O2">
        <v>24256.19</v>
      </c>
      <c r="P2">
        <v>619.09</v>
      </c>
      <c r="Q2">
        <v>10039.94</v>
      </c>
      <c r="R2">
        <v>962.97</v>
      </c>
      <c r="S2">
        <v>167.94</v>
      </c>
      <c r="T2">
        <v>395911.84</v>
      </c>
      <c r="U2">
        <v>0.17</v>
      </c>
      <c r="V2">
        <v>0.5</v>
      </c>
      <c r="W2">
        <v>1.01</v>
      </c>
      <c r="X2">
        <v>23.32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2.7794</v>
      </c>
      <c r="E3">
        <v>35.98</v>
      </c>
      <c r="F3">
        <v>29.03</v>
      </c>
      <c r="G3">
        <v>15.28</v>
      </c>
      <c r="H3">
        <v>0.18</v>
      </c>
      <c r="I3">
        <v>114</v>
      </c>
      <c r="J3">
        <v>196.32</v>
      </c>
      <c r="K3">
        <v>54.38</v>
      </c>
      <c r="L3">
        <v>2</v>
      </c>
      <c r="M3">
        <v>75</v>
      </c>
      <c r="N3">
        <v>39.95</v>
      </c>
      <c r="O3">
        <v>24447.22</v>
      </c>
      <c r="P3">
        <v>307.47</v>
      </c>
      <c r="Q3">
        <v>10032.64</v>
      </c>
      <c r="R3">
        <v>341.79</v>
      </c>
      <c r="S3">
        <v>167.94</v>
      </c>
      <c r="T3">
        <v>87039.28999999999</v>
      </c>
      <c r="U3">
        <v>0.49</v>
      </c>
      <c r="V3">
        <v>0.8100000000000001</v>
      </c>
      <c r="W3">
        <v>0.5</v>
      </c>
      <c r="X3">
        <v>5.18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2.8554</v>
      </c>
      <c r="E4">
        <v>35.02</v>
      </c>
      <c r="F4">
        <v>28.54</v>
      </c>
      <c r="G4">
        <v>16.79</v>
      </c>
      <c r="H4">
        <v>0.27</v>
      </c>
      <c r="I4">
        <v>102</v>
      </c>
      <c r="J4">
        <v>197.88</v>
      </c>
      <c r="K4">
        <v>54.38</v>
      </c>
      <c r="L4">
        <v>3</v>
      </c>
      <c r="M4">
        <v>0</v>
      </c>
      <c r="N4">
        <v>40.5</v>
      </c>
      <c r="O4">
        <v>24639</v>
      </c>
      <c r="P4">
        <v>293.92</v>
      </c>
      <c r="Q4">
        <v>10032.26</v>
      </c>
      <c r="R4">
        <v>322.4</v>
      </c>
      <c r="S4">
        <v>167.94</v>
      </c>
      <c r="T4">
        <v>77402.98</v>
      </c>
      <c r="U4">
        <v>0.52</v>
      </c>
      <c r="V4">
        <v>0.83</v>
      </c>
      <c r="W4">
        <v>0.57</v>
      </c>
      <c r="X4">
        <v>4.69</v>
      </c>
      <c r="Y4">
        <v>2</v>
      </c>
      <c r="Z4">
        <v>10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40</v>
      </c>
      <c r="C2" t="s">
        <v>26</v>
      </c>
      <c r="D2">
        <v>2.3625</v>
      </c>
      <c r="E2">
        <v>42.33</v>
      </c>
      <c r="F2">
        <v>35.63</v>
      </c>
      <c r="G2">
        <v>8.48</v>
      </c>
      <c r="H2">
        <v>0.2</v>
      </c>
      <c r="I2">
        <v>252</v>
      </c>
      <c r="J2">
        <v>89.87</v>
      </c>
      <c r="K2">
        <v>37.55</v>
      </c>
      <c r="L2">
        <v>1</v>
      </c>
      <c r="M2">
        <v>0</v>
      </c>
      <c r="N2">
        <v>11.32</v>
      </c>
      <c r="O2">
        <v>11317.98</v>
      </c>
      <c r="P2">
        <v>232.6</v>
      </c>
      <c r="Q2">
        <v>10037.44</v>
      </c>
      <c r="R2">
        <v>555.38</v>
      </c>
      <c r="S2">
        <v>167.94</v>
      </c>
      <c r="T2">
        <v>193141.63</v>
      </c>
      <c r="U2">
        <v>0.3</v>
      </c>
      <c r="V2">
        <v>0.66</v>
      </c>
      <c r="W2">
        <v>1</v>
      </c>
      <c r="X2">
        <v>11.77</v>
      </c>
      <c r="Y2">
        <v>2</v>
      </c>
      <c r="Z2">
        <v>10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30</v>
      </c>
      <c r="C2" t="s">
        <v>26</v>
      </c>
      <c r="D2">
        <v>2.1471</v>
      </c>
      <c r="E2">
        <v>46.57</v>
      </c>
      <c r="F2">
        <v>39.52</v>
      </c>
      <c r="G2">
        <v>7.08</v>
      </c>
      <c r="H2">
        <v>0.24</v>
      </c>
      <c r="I2">
        <v>335</v>
      </c>
      <c r="J2">
        <v>71.52</v>
      </c>
      <c r="K2">
        <v>32.27</v>
      </c>
      <c r="L2">
        <v>1</v>
      </c>
      <c r="M2">
        <v>0</v>
      </c>
      <c r="N2">
        <v>8.25</v>
      </c>
      <c r="O2">
        <v>9054.6</v>
      </c>
      <c r="P2">
        <v>225.71</v>
      </c>
      <c r="Q2">
        <v>10039.94</v>
      </c>
      <c r="R2">
        <v>683.02</v>
      </c>
      <c r="S2">
        <v>167.94</v>
      </c>
      <c r="T2">
        <v>256549.08</v>
      </c>
      <c r="U2">
        <v>0.25</v>
      </c>
      <c r="V2">
        <v>0.6</v>
      </c>
      <c r="W2">
        <v>1.26</v>
      </c>
      <c r="X2">
        <v>15.66</v>
      </c>
      <c r="Y2">
        <v>2</v>
      </c>
      <c r="Z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15</v>
      </c>
      <c r="C2" t="s">
        <v>26</v>
      </c>
      <c r="D2">
        <v>1.5579</v>
      </c>
      <c r="E2">
        <v>64.19</v>
      </c>
      <c r="F2">
        <v>55.07</v>
      </c>
      <c r="G2">
        <v>4.95</v>
      </c>
      <c r="H2">
        <v>0.43</v>
      </c>
      <c r="I2">
        <v>668</v>
      </c>
      <c r="J2">
        <v>39.78</v>
      </c>
      <c r="K2">
        <v>19.54</v>
      </c>
      <c r="L2">
        <v>1</v>
      </c>
      <c r="M2">
        <v>0</v>
      </c>
      <c r="N2">
        <v>4.24</v>
      </c>
      <c r="O2">
        <v>5140</v>
      </c>
      <c r="P2">
        <v>215.88</v>
      </c>
      <c r="Q2">
        <v>10048.47</v>
      </c>
      <c r="R2">
        <v>1193.46</v>
      </c>
      <c r="S2">
        <v>167.94</v>
      </c>
      <c r="T2">
        <v>510102.86</v>
      </c>
      <c r="U2">
        <v>0.14</v>
      </c>
      <c r="V2">
        <v>0.43</v>
      </c>
      <c r="W2">
        <v>2.23</v>
      </c>
      <c r="X2">
        <v>31.19</v>
      </c>
      <c r="Y2">
        <v>2</v>
      </c>
      <c r="Z2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70</v>
      </c>
      <c r="C2" t="s">
        <v>26</v>
      </c>
      <c r="D2">
        <v>2.1715</v>
      </c>
      <c r="E2">
        <v>46.05</v>
      </c>
      <c r="F2">
        <v>36.37</v>
      </c>
      <c r="G2">
        <v>8.460000000000001</v>
      </c>
      <c r="H2">
        <v>0.12</v>
      </c>
      <c r="I2">
        <v>258</v>
      </c>
      <c r="J2">
        <v>141.81</v>
      </c>
      <c r="K2">
        <v>47.83</v>
      </c>
      <c r="L2">
        <v>1</v>
      </c>
      <c r="M2">
        <v>256</v>
      </c>
      <c r="N2">
        <v>22.98</v>
      </c>
      <c r="O2">
        <v>17723.39</v>
      </c>
      <c r="P2">
        <v>353.03</v>
      </c>
      <c r="Q2">
        <v>10034.26</v>
      </c>
      <c r="R2">
        <v>593.51</v>
      </c>
      <c r="S2">
        <v>167.94</v>
      </c>
      <c r="T2">
        <v>212179.64</v>
      </c>
      <c r="U2">
        <v>0.28</v>
      </c>
      <c r="V2">
        <v>0.65</v>
      </c>
      <c r="W2">
        <v>0.6899999999999999</v>
      </c>
      <c r="X2">
        <v>12.51</v>
      </c>
      <c r="Y2">
        <v>2</v>
      </c>
      <c r="Z2">
        <v>10</v>
      </c>
    </row>
    <row r="3" spans="1:26">
      <c r="A3">
        <v>1</v>
      </c>
      <c r="B3">
        <v>70</v>
      </c>
      <c r="C3" t="s">
        <v>26</v>
      </c>
      <c r="D3">
        <v>2.7009</v>
      </c>
      <c r="E3">
        <v>37.02</v>
      </c>
      <c r="F3">
        <v>30.61</v>
      </c>
      <c r="G3">
        <v>12.67</v>
      </c>
      <c r="H3">
        <v>0.25</v>
      </c>
      <c r="I3">
        <v>145</v>
      </c>
      <c r="J3">
        <v>143.17</v>
      </c>
      <c r="K3">
        <v>47.83</v>
      </c>
      <c r="L3">
        <v>2</v>
      </c>
      <c r="M3">
        <v>0</v>
      </c>
      <c r="N3">
        <v>23.34</v>
      </c>
      <c r="O3">
        <v>17891.86</v>
      </c>
      <c r="P3">
        <v>260.67</v>
      </c>
      <c r="Q3">
        <v>10033.53</v>
      </c>
      <c r="R3">
        <v>390.32</v>
      </c>
      <c r="S3">
        <v>167.94</v>
      </c>
      <c r="T3">
        <v>111149.02</v>
      </c>
      <c r="U3">
        <v>0.43</v>
      </c>
      <c r="V3">
        <v>0.77</v>
      </c>
      <c r="W3">
        <v>0.7</v>
      </c>
      <c r="X3">
        <v>6.76</v>
      </c>
      <c r="Y3">
        <v>2</v>
      </c>
      <c r="Z3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90</v>
      </c>
      <c r="C2" t="s">
        <v>26</v>
      </c>
      <c r="D2">
        <v>1.6949</v>
      </c>
      <c r="E2">
        <v>59</v>
      </c>
      <c r="F2">
        <v>43</v>
      </c>
      <c r="G2">
        <v>6.75</v>
      </c>
      <c r="H2">
        <v>0.1</v>
      </c>
      <c r="I2">
        <v>382</v>
      </c>
      <c r="J2">
        <v>176.73</v>
      </c>
      <c r="K2">
        <v>52.44</v>
      </c>
      <c r="L2">
        <v>1</v>
      </c>
      <c r="M2">
        <v>380</v>
      </c>
      <c r="N2">
        <v>33.29</v>
      </c>
      <c r="O2">
        <v>22031.19</v>
      </c>
      <c r="P2">
        <v>519.38</v>
      </c>
      <c r="Q2">
        <v>10037.82</v>
      </c>
      <c r="R2">
        <v>819.49</v>
      </c>
      <c r="S2">
        <v>167.94</v>
      </c>
      <c r="T2">
        <v>324549.65</v>
      </c>
      <c r="U2">
        <v>0.2</v>
      </c>
      <c r="V2">
        <v>0.55</v>
      </c>
      <c r="W2">
        <v>0.89</v>
      </c>
      <c r="X2">
        <v>19.13</v>
      </c>
      <c r="Y2">
        <v>2</v>
      </c>
      <c r="Z2">
        <v>10</v>
      </c>
    </row>
    <row r="3" spans="1:26">
      <c r="A3">
        <v>1</v>
      </c>
      <c r="B3">
        <v>90</v>
      </c>
      <c r="C3" t="s">
        <v>26</v>
      </c>
      <c r="D3">
        <v>2.8099</v>
      </c>
      <c r="E3">
        <v>35.59</v>
      </c>
      <c r="F3">
        <v>29.11</v>
      </c>
      <c r="G3">
        <v>15.32</v>
      </c>
      <c r="H3">
        <v>0.2</v>
      </c>
      <c r="I3">
        <v>114</v>
      </c>
      <c r="J3">
        <v>178.21</v>
      </c>
      <c r="K3">
        <v>52.44</v>
      </c>
      <c r="L3">
        <v>2</v>
      </c>
      <c r="M3">
        <v>10</v>
      </c>
      <c r="N3">
        <v>33.77</v>
      </c>
      <c r="O3">
        <v>22213.89</v>
      </c>
      <c r="P3">
        <v>282.2</v>
      </c>
      <c r="Q3">
        <v>10032.55</v>
      </c>
      <c r="R3">
        <v>341.55</v>
      </c>
      <c r="S3">
        <v>167.94</v>
      </c>
      <c r="T3">
        <v>86918.37</v>
      </c>
      <c r="U3">
        <v>0.49</v>
      </c>
      <c r="V3">
        <v>0.8100000000000001</v>
      </c>
      <c r="W3">
        <v>0.6</v>
      </c>
      <c r="X3">
        <v>5.26</v>
      </c>
      <c r="Y3">
        <v>2</v>
      </c>
      <c r="Z3">
        <v>10</v>
      </c>
    </row>
    <row r="4" spans="1:26">
      <c r="A4">
        <v>2</v>
      </c>
      <c r="B4">
        <v>90</v>
      </c>
      <c r="C4" t="s">
        <v>26</v>
      </c>
      <c r="D4">
        <v>2.8157</v>
      </c>
      <c r="E4">
        <v>35.52</v>
      </c>
      <c r="F4">
        <v>29.08</v>
      </c>
      <c r="G4">
        <v>15.44</v>
      </c>
      <c r="H4">
        <v>0.3</v>
      </c>
      <c r="I4">
        <v>113</v>
      </c>
      <c r="J4">
        <v>179.7</v>
      </c>
      <c r="K4">
        <v>52.44</v>
      </c>
      <c r="L4">
        <v>3</v>
      </c>
      <c r="M4">
        <v>0</v>
      </c>
      <c r="N4">
        <v>34.26</v>
      </c>
      <c r="O4">
        <v>22397.24</v>
      </c>
      <c r="P4">
        <v>283.63</v>
      </c>
      <c r="Q4">
        <v>10032.66</v>
      </c>
      <c r="R4">
        <v>339.95</v>
      </c>
      <c r="S4">
        <v>167.94</v>
      </c>
      <c r="T4">
        <v>86119.92</v>
      </c>
      <c r="U4">
        <v>0.49</v>
      </c>
      <c r="V4">
        <v>0.8100000000000001</v>
      </c>
      <c r="W4">
        <v>0.61</v>
      </c>
      <c r="X4">
        <v>5.23</v>
      </c>
      <c r="Y4">
        <v>2</v>
      </c>
      <c r="Z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</v>
      </c>
      <c r="C2" t="s">
        <v>26</v>
      </c>
      <c r="D2">
        <v>1.1998</v>
      </c>
      <c r="E2">
        <v>83.34999999999999</v>
      </c>
      <c r="F2">
        <v>70.59</v>
      </c>
      <c r="G2">
        <v>4.24</v>
      </c>
      <c r="H2">
        <v>0.64</v>
      </c>
      <c r="I2">
        <v>1000</v>
      </c>
      <c r="J2">
        <v>26.11</v>
      </c>
      <c r="K2">
        <v>12.1</v>
      </c>
      <c r="L2">
        <v>1</v>
      </c>
      <c r="M2">
        <v>0</v>
      </c>
      <c r="N2">
        <v>3.01</v>
      </c>
      <c r="O2">
        <v>3454.41</v>
      </c>
      <c r="P2">
        <v>203.28</v>
      </c>
      <c r="Q2">
        <v>10057.62</v>
      </c>
      <c r="R2">
        <v>1703.3</v>
      </c>
      <c r="S2">
        <v>167.94</v>
      </c>
      <c r="T2">
        <v>763360.46</v>
      </c>
      <c r="U2">
        <v>0.1</v>
      </c>
      <c r="V2">
        <v>0.34</v>
      </c>
      <c r="W2">
        <v>3.21</v>
      </c>
      <c r="X2">
        <v>46.69</v>
      </c>
      <c r="Y2">
        <v>2</v>
      </c>
      <c r="Z2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45</v>
      </c>
      <c r="C2" t="s">
        <v>26</v>
      </c>
      <c r="D2">
        <v>2.441</v>
      </c>
      <c r="E2">
        <v>40.97</v>
      </c>
      <c r="F2">
        <v>34.35</v>
      </c>
      <c r="G2">
        <v>9.16</v>
      </c>
      <c r="H2">
        <v>0.18</v>
      </c>
      <c r="I2">
        <v>225</v>
      </c>
      <c r="J2">
        <v>98.70999999999999</v>
      </c>
      <c r="K2">
        <v>39.72</v>
      </c>
      <c r="L2">
        <v>1</v>
      </c>
      <c r="M2">
        <v>1</v>
      </c>
      <c r="N2">
        <v>12.99</v>
      </c>
      <c r="O2">
        <v>12407.75</v>
      </c>
      <c r="P2">
        <v>236.76</v>
      </c>
      <c r="Q2">
        <v>10036</v>
      </c>
      <c r="R2">
        <v>513.48</v>
      </c>
      <c r="S2">
        <v>167.94</v>
      </c>
      <c r="T2">
        <v>172328.74</v>
      </c>
      <c r="U2">
        <v>0.33</v>
      </c>
      <c r="V2">
        <v>0.6899999999999999</v>
      </c>
      <c r="W2">
        <v>0.93</v>
      </c>
      <c r="X2">
        <v>10.5</v>
      </c>
      <c r="Y2">
        <v>2</v>
      </c>
      <c r="Z2">
        <v>10</v>
      </c>
    </row>
    <row r="3" spans="1:26">
      <c r="A3">
        <v>1</v>
      </c>
      <c r="B3">
        <v>45</v>
      </c>
      <c r="C3" t="s">
        <v>26</v>
      </c>
      <c r="D3">
        <v>2.4466</v>
      </c>
      <c r="E3">
        <v>40.87</v>
      </c>
      <c r="F3">
        <v>34.28</v>
      </c>
      <c r="G3">
        <v>9.18</v>
      </c>
      <c r="H3">
        <v>0.35</v>
      </c>
      <c r="I3">
        <v>224</v>
      </c>
      <c r="J3">
        <v>99.95</v>
      </c>
      <c r="K3">
        <v>39.72</v>
      </c>
      <c r="L3">
        <v>2</v>
      </c>
      <c r="M3">
        <v>0</v>
      </c>
      <c r="N3">
        <v>13.24</v>
      </c>
      <c r="O3">
        <v>12561.45</v>
      </c>
      <c r="P3">
        <v>238.84</v>
      </c>
      <c r="Q3">
        <v>10036</v>
      </c>
      <c r="R3">
        <v>510.89</v>
      </c>
      <c r="S3">
        <v>167.94</v>
      </c>
      <c r="T3">
        <v>171037.65</v>
      </c>
      <c r="U3">
        <v>0.33</v>
      </c>
      <c r="V3">
        <v>0.6899999999999999</v>
      </c>
      <c r="W3">
        <v>0.93</v>
      </c>
      <c r="X3">
        <v>10.42</v>
      </c>
      <c r="Y3">
        <v>2</v>
      </c>
      <c r="Z3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60</v>
      </c>
      <c r="C2" t="s">
        <v>26</v>
      </c>
      <c r="D2">
        <v>2.4415</v>
      </c>
      <c r="E2">
        <v>40.96</v>
      </c>
      <c r="F2">
        <v>33.61</v>
      </c>
      <c r="G2">
        <v>9.890000000000001</v>
      </c>
      <c r="H2">
        <v>0.14</v>
      </c>
      <c r="I2">
        <v>204</v>
      </c>
      <c r="J2">
        <v>124.63</v>
      </c>
      <c r="K2">
        <v>45</v>
      </c>
      <c r="L2">
        <v>1</v>
      </c>
      <c r="M2">
        <v>155</v>
      </c>
      <c r="N2">
        <v>18.64</v>
      </c>
      <c r="O2">
        <v>15605.44</v>
      </c>
      <c r="P2">
        <v>277.86</v>
      </c>
      <c r="Q2">
        <v>10034.48</v>
      </c>
      <c r="R2">
        <v>497.06</v>
      </c>
      <c r="S2">
        <v>167.94</v>
      </c>
      <c r="T2">
        <v>164223.71</v>
      </c>
      <c r="U2">
        <v>0.34</v>
      </c>
      <c r="V2">
        <v>0.7</v>
      </c>
      <c r="W2">
        <v>0.67</v>
      </c>
      <c r="X2">
        <v>9.76</v>
      </c>
      <c r="Y2">
        <v>2</v>
      </c>
      <c r="Z2">
        <v>10</v>
      </c>
    </row>
    <row r="3" spans="1:26">
      <c r="A3">
        <v>1</v>
      </c>
      <c r="B3">
        <v>60</v>
      </c>
      <c r="C3" t="s">
        <v>26</v>
      </c>
      <c r="D3">
        <v>2.621</v>
      </c>
      <c r="E3">
        <v>38.15</v>
      </c>
      <c r="F3">
        <v>31.7</v>
      </c>
      <c r="G3">
        <v>11.26</v>
      </c>
      <c r="H3">
        <v>0.28</v>
      </c>
      <c r="I3">
        <v>169</v>
      </c>
      <c r="J3">
        <v>125.95</v>
      </c>
      <c r="K3">
        <v>45</v>
      </c>
      <c r="L3">
        <v>2</v>
      </c>
      <c r="M3">
        <v>0</v>
      </c>
      <c r="N3">
        <v>18.95</v>
      </c>
      <c r="O3">
        <v>15767.7</v>
      </c>
      <c r="P3">
        <v>251.34</v>
      </c>
      <c r="Q3">
        <v>10035.75</v>
      </c>
      <c r="R3">
        <v>426.11</v>
      </c>
      <c r="S3">
        <v>167.94</v>
      </c>
      <c r="T3">
        <v>128922.32</v>
      </c>
      <c r="U3">
        <v>0.39</v>
      </c>
      <c r="V3">
        <v>0.75</v>
      </c>
      <c r="W3">
        <v>0.77</v>
      </c>
      <c r="X3">
        <v>7.85</v>
      </c>
      <c r="Y3">
        <v>2</v>
      </c>
      <c r="Z3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80</v>
      </c>
      <c r="C2" t="s">
        <v>26</v>
      </c>
      <c r="D2">
        <v>1.9181</v>
      </c>
      <c r="E2">
        <v>52.13</v>
      </c>
      <c r="F2">
        <v>39.56</v>
      </c>
      <c r="G2">
        <v>7.46</v>
      </c>
      <c r="H2">
        <v>0.11</v>
      </c>
      <c r="I2">
        <v>318</v>
      </c>
      <c r="J2">
        <v>159.12</v>
      </c>
      <c r="K2">
        <v>50.28</v>
      </c>
      <c r="L2">
        <v>1</v>
      </c>
      <c r="M2">
        <v>316</v>
      </c>
      <c r="N2">
        <v>27.84</v>
      </c>
      <c r="O2">
        <v>19859.16</v>
      </c>
      <c r="P2">
        <v>433.57</v>
      </c>
      <c r="Q2">
        <v>10036.02</v>
      </c>
      <c r="R2">
        <v>702.62</v>
      </c>
      <c r="S2">
        <v>167.94</v>
      </c>
      <c r="T2">
        <v>266434.02</v>
      </c>
      <c r="U2">
        <v>0.24</v>
      </c>
      <c r="V2">
        <v>0.6</v>
      </c>
      <c r="W2">
        <v>0.78</v>
      </c>
      <c r="X2">
        <v>15.7</v>
      </c>
      <c r="Y2">
        <v>2</v>
      </c>
      <c r="Z2">
        <v>10</v>
      </c>
    </row>
    <row r="3" spans="1:26">
      <c r="A3">
        <v>1</v>
      </c>
      <c r="B3">
        <v>80</v>
      </c>
      <c r="C3" t="s">
        <v>26</v>
      </c>
      <c r="D3">
        <v>2.7642</v>
      </c>
      <c r="E3">
        <v>36.18</v>
      </c>
      <c r="F3">
        <v>29.76</v>
      </c>
      <c r="G3">
        <v>14.06</v>
      </c>
      <c r="H3">
        <v>0.22</v>
      </c>
      <c r="I3">
        <v>127</v>
      </c>
      <c r="J3">
        <v>160.54</v>
      </c>
      <c r="K3">
        <v>50.28</v>
      </c>
      <c r="L3">
        <v>2</v>
      </c>
      <c r="M3">
        <v>0</v>
      </c>
      <c r="N3">
        <v>28.26</v>
      </c>
      <c r="O3">
        <v>20034.4</v>
      </c>
      <c r="P3">
        <v>270.73</v>
      </c>
      <c r="Q3">
        <v>10033.61</v>
      </c>
      <c r="R3">
        <v>362.61</v>
      </c>
      <c r="S3">
        <v>167.94</v>
      </c>
      <c r="T3">
        <v>97382.28999999999</v>
      </c>
      <c r="U3">
        <v>0.46</v>
      </c>
      <c r="V3">
        <v>0.79</v>
      </c>
      <c r="W3">
        <v>0.64</v>
      </c>
      <c r="X3">
        <v>5.91</v>
      </c>
      <c r="Y3">
        <v>2</v>
      </c>
      <c r="Z3">
        <v>10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35</v>
      </c>
      <c r="C2" t="s">
        <v>26</v>
      </c>
      <c r="D2">
        <v>2.2653</v>
      </c>
      <c r="E2">
        <v>44.14</v>
      </c>
      <c r="F2">
        <v>37.29</v>
      </c>
      <c r="G2">
        <v>7.77</v>
      </c>
      <c r="H2">
        <v>0.22</v>
      </c>
      <c r="I2">
        <v>288</v>
      </c>
      <c r="J2">
        <v>80.84</v>
      </c>
      <c r="K2">
        <v>35.1</v>
      </c>
      <c r="L2">
        <v>1</v>
      </c>
      <c r="M2">
        <v>0</v>
      </c>
      <c r="N2">
        <v>9.74</v>
      </c>
      <c r="O2">
        <v>10204.21</v>
      </c>
      <c r="P2">
        <v>228.85</v>
      </c>
      <c r="Q2">
        <v>10037.13</v>
      </c>
      <c r="R2">
        <v>609.9400000000001</v>
      </c>
      <c r="S2">
        <v>167.94</v>
      </c>
      <c r="T2">
        <v>220241.81</v>
      </c>
      <c r="U2">
        <v>0.28</v>
      </c>
      <c r="V2">
        <v>0.63</v>
      </c>
      <c r="W2">
        <v>1.12</v>
      </c>
      <c r="X2">
        <v>13.43</v>
      </c>
      <c r="Y2">
        <v>2</v>
      </c>
      <c r="Z2">
        <v>10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50</v>
      </c>
      <c r="C2" t="s">
        <v>26</v>
      </c>
      <c r="D2">
        <v>2.5085</v>
      </c>
      <c r="E2">
        <v>39.86</v>
      </c>
      <c r="F2">
        <v>33.32</v>
      </c>
      <c r="G2">
        <v>9.85</v>
      </c>
      <c r="H2">
        <v>0.16</v>
      </c>
      <c r="I2">
        <v>203</v>
      </c>
      <c r="J2">
        <v>107.41</v>
      </c>
      <c r="K2">
        <v>41.65</v>
      </c>
      <c r="L2">
        <v>1</v>
      </c>
      <c r="M2">
        <v>9</v>
      </c>
      <c r="N2">
        <v>14.77</v>
      </c>
      <c r="O2">
        <v>13481.73</v>
      </c>
      <c r="P2">
        <v>240.69</v>
      </c>
      <c r="Q2">
        <v>10036.64</v>
      </c>
      <c r="R2">
        <v>479.72</v>
      </c>
      <c r="S2">
        <v>167.94</v>
      </c>
      <c r="T2">
        <v>155556.5</v>
      </c>
      <c r="U2">
        <v>0.35</v>
      </c>
      <c r="V2">
        <v>0.71</v>
      </c>
      <c r="W2">
        <v>0.86</v>
      </c>
      <c r="X2">
        <v>9.460000000000001</v>
      </c>
      <c r="Y2">
        <v>2</v>
      </c>
      <c r="Z2">
        <v>10</v>
      </c>
    </row>
    <row r="3" spans="1:26">
      <c r="A3">
        <v>1</v>
      </c>
      <c r="B3">
        <v>50</v>
      </c>
      <c r="C3" t="s">
        <v>26</v>
      </c>
      <c r="D3">
        <v>2.5134</v>
      </c>
      <c r="E3">
        <v>39.79</v>
      </c>
      <c r="F3">
        <v>33.26</v>
      </c>
      <c r="G3">
        <v>9.880000000000001</v>
      </c>
      <c r="H3">
        <v>0.32</v>
      </c>
      <c r="I3">
        <v>202</v>
      </c>
      <c r="J3">
        <v>108.68</v>
      </c>
      <c r="K3">
        <v>41.65</v>
      </c>
      <c r="L3">
        <v>2</v>
      </c>
      <c r="M3">
        <v>0</v>
      </c>
      <c r="N3">
        <v>15.03</v>
      </c>
      <c r="O3">
        <v>13638.32</v>
      </c>
      <c r="P3">
        <v>242.61</v>
      </c>
      <c r="Q3">
        <v>10036.74</v>
      </c>
      <c r="R3">
        <v>477.51</v>
      </c>
      <c r="S3">
        <v>167.94</v>
      </c>
      <c r="T3">
        <v>154458.11</v>
      </c>
      <c r="U3">
        <v>0.35</v>
      </c>
      <c r="V3">
        <v>0.71</v>
      </c>
      <c r="W3">
        <v>0.86</v>
      </c>
      <c r="X3">
        <v>9.4</v>
      </c>
      <c r="Y3">
        <v>2</v>
      </c>
      <c r="Z3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25</v>
      </c>
      <c r="C2" t="s">
        <v>26</v>
      </c>
      <c r="D2">
        <v>2.0002</v>
      </c>
      <c r="E2">
        <v>49.99</v>
      </c>
      <c r="F2">
        <v>42.61</v>
      </c>
      <c r="G2">
        <v>6.36</v>
      </c>
      <c r="H2">
        <v>0.28</v>
      </c>
      <c r="I2">
        <v>402</v>
      </c>
      <c r="J2">
        <v>61.76</v>
      </c>
      <c r="K2">
        <v>28.92</v>
      </c>
      <c r="L2">
        <v>1</v>
      </c>
      <c r="M2">
        <v>0</v>
      </c>
      <c r="N2">
        <v>6.84</v>
      </c>
      <c r="O2">
        <v>7851.41</v>
      </c>
      <c r="P2">
        <v>222.65</v>
      </c>
      <c r="Q2">
        <v>10041.35</v>
      </c>
      <c r="R2">
        <v>784.64</v>
      </c>
      <c r="S2">
        <v>167.94</v>
      </c>
      <c r="T2">
        <v>307019.84</v>
      </c>
      <c r="U2">
        <v>0.21</v>
      </c>
      <c r="V2">
        <v>0.55</v>
      </c>
      <c r="W2">
        <v>1.45</v>
      </c>
      <c r="X2">
        <v>18.75</v>
      </c>
      <c r="Y2">
        <v>2</v>
      </c>
      <c r="Z2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85</v>
      </c>
      <c r="C2" t="s">
        <v>26</v>
      </c>
      <c r="D2">
        <v>1.8098</v>
      </c>
      <c r="E2">
        <v>55.25</v>
      </c>
      <c r="F2">
        <v>41.09</v>
      </c>
      <c r="G2">
        <v>7.08</v>
      </c>
      <c r="H2">
        <v>0.11</v>
      </c>
      <c r="I2">
        <v>348</v>
      </c>
      <c r="J2">
        <v>167.88</v>
      </c>
      <c r="K2">
        <v>51.39</v>
      </c>
      <c r="L2">
        <v>1</v>
      </c>
      <c r="M2">
        <v>346</v>
      </c>
      <c r="N2">
        <v>30.49</v>
      </c>
      <c r="O2">
        <v>20939.59</v>
      </c>
      <c r="P2">
        <v>473.78</v>
      </c>
      <c r="Q2">
        <v>10036.63</v>
      </c>
      <c r="R2">
        <v>754.5</v>
      </c>
      <c r="S2">
        <v>167.94</v>
      </c>
      <c r="T2">
        <v>292223.02</v>
      </c>
      <c r="U2">
        <v>0.22</v>
      </c>
      <c r="V2">
        <v>0.58</v>
      </c>
      <c r="W2">
        <v>0.83</v>
      </c>
      <c r="X2">
        <v>17.23</v>
      </c>
      <c r="Y2">
        <v>2</v>
      </c>
      <c r="Z2">
        <v>10</v>
      </c>
    </row>
    <row r="3" spans="1:26">
      <c r="A3">
        <v>1</v>
      </c>
      <c r="B3">
        <v>85</v>
      </c>
      <c r="C3" t="s">
        <v>26</v>
      </c>
      <c r="D3">
        <v>2.7898</v>
      </c>
      <c r="E3">
        <v>35.84</v>
      </c>
      <c r="F3">
        <v>29.41</v>
      </c>
      <c r="G3">
        <v>14.7</v>
      </c>
      <c r="H3">
        <v>0.21</v>
      </c>
      <c r="I3">
        <v>120</v>
      </c>
      <c r="J3">
        <v>169.33</v>
      </c>
      <c r="K3">
        <v>51.39</v>
      </c>
      <c r="L3">
        <v>2</v>
      </c>
      <c r="M3">
        <v>1</v>
      </c>
      <c r="N3">
        <v>30.94</v>
      </c>
      <c r="O3">
        <v>21118.46</v>
      </c>
      <c r="P3">
        <v>276.13</v>
      </c>
      <c r="Q3">
        <v>10033.19</v>
      </c>
      <c r="R3">
        <v>350.8</v>
      </c>
      <c r="S3">
        <v>167.94</v>
      </c>
      <c r="T3">
        <v>91510.56</v>
      </c>
      <c r="U3">
        <v>0.48</v>
      </c>
      <c r="V3">
        <v>0.8</v>
      </c>
      <c r="W3">
        <v>0.63</v>
      </c>
      <c r="X3">
        <v>5.56</v>
      </c>
      <c r="Y3">
        <v>2</v>
      </c>
      <c r="Z3">
        <v>10</v>
      </c>
    </row>
    <row r="4" spans="1:26">
      <c r="A4">
        <v>2</v>
      </c>
      <c r="B4">
        <v>85</v>
      </c>
      <c r="C4" t="s">
        <v>26</v>
      </c>
      <c r="D4">
        <v>2.7981</v>
      </c>
      <c r="E4">
        <v>35.74</v>
      </c>
      <c r="F4">
        <v>29.33</v>
      </c>
      <c r="G4">
        <v>14.79</v>
      </c>
      <c r="H4">
        <v>0.31</v>
      </c>
      <c r="I4">
        <v>119</v>
      </c>
      <c r="J4">
        <v>170.79</v>
      </c>
      <c r="K4">
        <v>51.39</v>
      </c>
      <c r="L4">
        <v>3</v>
      </c>
      <c r="M4">
        <v>0</v>
      </c>
      <c r="N4">
        <v>31.4</v>
      </c>
      <c r="O4">
        <v>21297.94</v>
      </c>
      <c r="P4">
        <v>277.29</v>
      </c>
      <c r="Q4">
        <v>10033.19</v>
      </c>
      <c r="R4">
        <v>348.28</v>
      </c>
      <c r="S4">
        <v>167.94</v>
      </c>
      <c r="T4">
        <v>90255.03999999999</v>
      </c>
      <c r="U4">
        <v>0.48</v>
      </c>
      <c r="V4">
        <v>0.8100000000000001</v>
      </c>
      <c r="W4">
        <v>0.63</v>
      </c>
      <c r="X4">
        <v>5.48</v>
      </c>
      <c r="Y4">
        <v>2</v>
      </c>
      <c r="Z4">
        <v>10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Z2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20</v>
      </c>
      <c r="C2" t="s">
        <v>26</v>
      </c>
      <c r="D2">
        <v>1.8122</v>
      </c>
      <c r="E2">
        <v>55.18</v>
      </c>
      <c r="F2">
        <v>47.3</v>
      </c>
      <c r="G2">
        <v>5.65</v>
      </c>
      <c r="H2">
        <v>0.34</v>
      </c>
      <c r="I2">
        <v>502</v>
      </c>
      <c r="J2">
        <v>51.33</v>
      </c>
      <c r="K2">
        <v>24.83</v>
      </c>
      <c r="L2">
        <v>1</v>
      </c>
      <c r="M2">
        <v>0</v>
      </c>
      <c r="N2">
        <v>5.51</v>
      </c>
      <c r="O2">
        <v>6564.78</v>
      </c>
      <c r="P2">
        <v>219.92</v>
      </c>
      <c r="Q2">
        <v>10040.39</v>
      </c>
      <c r="R2">
        <v>939.09</v>
      </c>
      <c r="S2">
        <v>167.94</v>
      </c>
      <c r="T2">
        <v>383745.67</v>
      </c>
      <c r="U2">
        <v>0.18</v>
      </c>
      <c r="V2">
        <v>0.5</v>
      </c>
      <c r="W2">
        <v>1.74</v>
      </c>
      <c r="X2">
        <v>23.43</v>
      </c>
      <c r="Y2">
        <v>2</v>
      </c>
      <c r="Z2">
        <v>10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65</v>
      </c>
      <c r="C2" t="s">
        <v>26</v>
      </c>
      <c r="D2">
        <v>2.3047</v>
      </c>
      <c r="E2">
        <v>43.39</v>
      </c>
      <c r="F2">
        <v>34.95</v>
      </c>
      <c r="G2">
        <v>9.119999999999999</v>
      </c>
      <c r="H2">
        <v>0.13</v>
      </c>
      <c r="I2">
        <v>230</v>
      </c>
      <c r="J2">
        <v>133.21</v>
      </c>
      <c r="K2">
        <v>46.47</v>
      </c>
      <c r="L2">
        <v>1</v>
      </c>
      <c r="M2">
        <v>226</v>
      </c>
      <c r="N2">
        <v>20.75</v>
      </c>
      <c r="O2">
        <v>16663.42</v>
      </c>
      <c r="P2">
        <v>314.93</v>
      </c>
      <c r="Q2">
        <v>10034.61</v>
      </c>
      <c r="R2">
        <v>545.42</v>
      </c>
      <c r="S2">
        <v>167.94</v>
      </c>
      <c r="T2">
        <v>188270.4</v>
      </c>
      <c r="U2">
        <v>0.31</v>
      </c>
      <c r="V2">
        <v>0.68</v>
      </c>
      <c r="W2">
        <v>0.64</v>
      </c>
      <c r="X2">
        <v>11.09</v>
      </c>
      <c r="Y2">
        <v>2</v>
      </c>
      <c r="Z2">
        <v>10</v>
      </c>
    </row>
    <row r="3" spans="1:26">
      <c r="A3">
        <v>1</v>
      </c>
      <c r="B3">
        <v>65</v>
      </c>
      <c r="C3" t="s">
        <v>26</v>
      </c>
      <c r="D3">
        <v>2.6629</v>
      </c>
      <c r="E3">
        <v>37.55</v>
      </c>
      <c r="F3">
        <v>31.13</v>
      </c>
      <c r="G3">
        <v>11.97</v>
      </c>
      <c r="H3">
        <v>0.26</v>
      </c>
      <c r="I3">
        <v>156</v>
      </c>
      <c r="J3">
        <v>134.55</v>
      </c>
      <c r="K3">
        <v>46.47</v>
      </c>
      <c r="L3">
        <v>2</v>
      </c>
      <c r="M3">
        <v>0</v>
      </c>
      <c r="N3">
        <v>21.09</v>
      </c>
      <c r="O3">
        <v>16828.84</v>
      </c>
      <c r="P3">
        <v>256.18</v>
      </c>
      <c r="Q3">
        <v>10034.03</v>
      </c>
      <c r="R3">
        <v>407.4</v>
      </c>
      <c r="S3">
        <v>167.94</v>
      </c>
      <c r="T3">
        <v>119632.79</v>
      </c>
      <c r="U3">
        <v>0.41</v>
      </c>
      <c r="V3">
        <v>0.76</v>
      </c>
      <c r="W3">
        <v>0.73</v>
      </c>
      <c r="X3">
        <v>7.27</v>
      </c>
      <c r="Y3">
        <v>2</v>
      </c>
      <c r="Z3">
        <v>10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75</v>
      </c>
      <c r="C2" t="s">
        <v>26</v>
      </c>
      <c r="D2">
        <v>2.0392</v>
      </c>
      <c r="E2">
        <v>49.04</v>
      </c>
      <c r="F2">
        <v>37.96</v>
      </c>
      <c r="G2">
        <v>7.91</v>
      </c>
      <c r="H2">
        <v>0.12</v>
      </c>
      <c r="I2">
        <v>288</v>
      </c>
      <c r="J2">
        <v>150.44</v>
      </c>
      <c r="K2">
        <v>49.1</v>
      </c>
      <c r="L2">
        <v>1</v>
      </c>
      <c r="M2">
        <v>286</v>
      </c>
      <c r="N2">
        <v>25.34</v>
      </c>
      <c r="O2">
        <v>18787.76</v>
      </c>
      <c r="P2">
        <v>393.36</v>
      </c>
      <c r="Q2">
        <v>10035.95</v>
      </c>
      <c r="R2">
        <v>647.96</v>
      </c>
      <c r="S2">
        <v>167.94</v>
      </c>
      <c r="T2">
        <v>239250.66</v>
      </c>
      <c r="U2">
        <v>0.26</v>
      </c>
      <c r="V2">
        <v>0.62</v>
      </c>
      <c r="W2">
        <v>0.73</v>
      </c>
      <c r="X2">
        <v>14.11</v>
      </c>
      <c r="Y2">
        <v>2</v>
      </c>
      <c r="Z2">
        <v>10</v>
      </c>
    </row>
    <row r="3" spans="1:26">
      <c r="A3">
        <v>1</v>
      </c>
      <c r="B3">
        <v>75</v>
      </c>
      <c r="C3" t="s">
        <v>26</v>
      </c>
      <c r="D3">
        <v>2.7375</v>
      </c>
      <c r="E3">
        <v>36.53</v>
      </c>
      <c r="F3">
        <v>30.13</v>
      </c>
      <c r="G3">
        <v>13.39</v>
      </c>
      <c r="H3">
        <v>0.23</v>
      </c>
      <c r="I3">
        <v>135</v>
      </c>
      <c r="J3">
        <v>151.83</v>
      </c>
      <c r="K3">
        <v>49.1</v>
      </c>
      <c r="L3">
        <v>2</v>
      </c>
      <c r="M3">
        <v>0</v>
      </c>
      <c r="N3">
        <v>25.73</v>
      </c>
      <c r="O3">
        <v>18959.54</v>
      </c>
      <c r="P3">
        <v>265.49</v>
      </c>
      <c r="Q3">
        <v>10033.36</v>
      </c>
      <c r="R3">
        <v>374.46</v>
      </c>
      <c r="S3">
        <v>167.94</v>
      </c>
      <c r="T3">
        <v>103268.47</v>
      </c>
      <c r="U3">
        <v>0.45</v>
      </c>
      <c r="V3">
        <v>0.78</v>
      </c>
      <c r="W3">
        <v>0.67</v>
      </c>
      <c r="X3">
        <v>6.28</v>
      </c>
      <c r="Y3">
        <v>2</v>
      </c>
      <c r="Z3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Z4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95</v>
      </c>
      <c r="C2" t="s">
        <v>26</v>
      </c>
      <c r="D2">
        <v>1.587</v>
      </c>
      <c r="E2">
        <v>63.01</v>
      </c>
      <c r="F2">
        <v>44.99</v>
      </c>
      <c r="G2">
        <v>6.46</v>
      </c>
      <c r="H2">
        <v>0.1</v>
      </c>
      <c r="I2">
        <v>418</v>
      </c>
      <c r="J2">
        <v>185.69</v>
      </c>
      <c r="K2">
        <v>53.44</v>
      </c>
      <c r="L2">
        <v>1</v>
      </c>
      <c r="M2">
        <v>416</v>
      </c>
      <c r="N2">
        <v>36.26</v>
      </c>
      <c r="O2">
        <v>23136.14</v>
      </c>
      <c r="P2">
        <v>567.13</v>
      </c>
      <c r="Q2">
        <v>10038.64</v>
      </c>
      <c r="R2">
        <v>887.97</v>
      </c>
      <c r="S2">
        <v>167.94</v>
      </c>
      <c r="T2">
        <v>358608.72</v>
      </c>
      <c r="U2">
        <v>0.19</v>
      </c>
      <c r="V2">
        <v>0.53</v>
      </c>
      <c r="W2">
        <v>0.9399999999999999</v>
      </c>
      <c r="X2">
        <v>21.12</v>
      </c>
      <c r="Y2">
        <v>2</v>
      </c>
      <c r="Z2">
        <v>10</v>
      </c>
    </row>
    <row r="3" spans="1:26">
      <c r="A3">
        <v>1</v>
      </c>
      <c r="B3">
        <v>95</v>
      </c>
      <c r="C3" t="s">
        <v>26</v>
      </c>
      <c r="D3">
        <v>2.82</v>
      </c>
      <c r="E3">
        <v>35.46</v>
      </c>
      <c r="F3">
        <v>28.9</v>
      </c>
      <c r="G3">
        <v>15.76</v>
      </c>
      <c r="H3">
        <v>0.19</v>
      </c>
      <c r="I3">
        <v>110</v>
      </c>
      <c r="J3">
        <v>187.21</v>
      </c>
      <c r="K3">
        <v>53.44</v>
      </c>
      <c r="L3">
        <v>2</v>
      </c>
      <c r="M3">
        <v>36</v>
      </c>
      <c r="N3">
        <v>36.77</v>
      </c>
      <c r="O3">
        <v>23322.88</v>
      </c>
      <c r="P3">
        <v>290.03</v>
      </c>
      <c r="Q3">
        <v>10033</v>
      </c>
      <c r="R3">
        <v>335.64</v>
      </c>
      <c r="S3">
        <v>167.94</v>
      </c>
      <c r="T3">
        <v>83979.85000000001</v>
      </c>
      <c r="U3">
        <v>0.5</v>
      </c>
      <c r="V3">
        <v>0.82</v>
      </c>
      <c r="W3">
        <v>0.55</v>
      </c>
      <c r="X3">
        <v>5.05</v>
      </c>
      <c r="Y3">
        <v>2</v>
      </c>
      <c r="Z3">
        <v>10</v>
      </c>
    </row>
    <row r="4" spans="1:26">
      <c r="A4">
        <v>2</v>
      </c>
      <c r="B4">
        <v>95</v>
      </c>
      <c r="C4" t="s">
        <v>26</v>
      </c>
      <c r="D4">
        <v>2.8376</v>
      </c>
      <c r="E4">
        <v>35.24</v>
      </c>
      <c r="F4">
        <v>28.79</v>
      </c>
      <c r="G4">
        <v>16.14</v>
      </c>
      <c r="H4">
        <v>0.28</v>
      </c>
      <c r="I4">
        <v>107</v>
      </c>
      <c r="J4">
        <v>188.73</v>
      </c>
      <c r="K4">
        <v>53.44</v>
      </c>
      <c r="L4">
        <v>3</v>
      </c>
      <c r="M4">
        <v>0</v>
      </c>
      <c r="N4">
        <v>37.29</v>
      </c>
      <c r="O4">
        <v>23510.33</v>
      </c>
      <c r="P4">
        <v>288.4</v>
      </c>
      <c r="Q4">
        <v>10032.05</v>
      </c>
      <c r="R4">
        <v>330.63</v>
      </c>
      <c r="S4">
        <v>167.94</v>
      </c>
      <c r="T4">
        <v>81493.22</v>
      </c>
      <c r="U4">
        <v>0.51</v>
      </c>
      <c r="V4">
        <v>0.82</v>
      </c>
      <c r="W4">
        <v>0.58</v>
      </c>
      <c r="X4">
        <v>4.94</v>
      </c>
      <c r="Y4">
        <v>2</v>
      </c>
      <c r="Z4">
        <v>10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Z3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55</v>
      </c>
      <c r="C2" t="s">
        <v>26</v>
      </c>
      <c r="D2">
        <v>2.5183</v>
      </c>
      <c r="E2">
        <v>39.71</v>
      </c>
      <c r="F2">
        <v>32.99</v>
      </c>
      <c r="G2">
        <v>10.2</v>
      </c>
      <c r="H2">
        <v>0.15</v>
      </c>
      <c r="I2">
        <v>194</v>
      </c>
      <c r="J2">
        <v>116.05</v>
      </c>
      <c r="K2">
        <v>43.4</v>
      </c>
      <c r="L2">
        <v>1</v>
      </c>
      <c r="M2">
        <v>66</v>
      </c>
      <c r="N2">
        <v>16.65</v>
      </c>
      <c r="O2">
        <v>14546.17</v>
      </c>
      <c r="P2">
        <v>252.67</v>
      </c>
      <c r="Q2">
        <v>10035.61</v>
      </c>
      <c r="R2">
        <v>472.04</v>
      </c>
      <c r="S2">
        <v>167.94</v>
      </c>
      <c r="T2">
        <v>151760.47</v>
      </c>
      <c r="U2">
        <v>0.36</v>
      </c>
      <c r="V2">
        <v>0.72</v>
      </c>
      <c r="W2">
        <v>0.75</v>
      </c>
      <c r="X2">
        <v>9.130000000000001</v>
      </c>
      <c r="Y2">
        <v>2</v>
      </c>
      <c r="Z2">
        <v>10</v>
      </c>
    </row>
    <row r="3" spans="1:26">
      <c r="A3">
        <v>1</v>
      </c>
      <c r="B3">
        <v>55</v>
      </c>
      <c r="C3" t="s">
        <v>26</v>
      </c>
      <c r="D3">
        <v>2.5713</v>
      </c>
      <c r="E3">
        <v>38.89</v>
      </c>
      <c r="F3">
        <v>32.41</v>
      </c>
      <c r="G3">
        <v>10.57</v>
      </c>
      <c r="H3">
        <v>0.3</v>
      </c>
      <c r="I3">
        <v>184</v>
      </c>
      <c r="J3">
        <v>117.34</v>
      </c>
      <c r="K3">
        <v>43.4</v>
      </c>
      <c r="L3">
        <v>2</v>
      </c>
      <c r="M3">
        <v>0</v>
      </c>
      <c r="N3">
        <v>16.94</v>
      </c>
      <c r="O3">
        <v>14705.49</v>
      </c>
      <c r="P3">
        <v>247.08</v>
      </c>
      <c r="Q3">
        <v>10034.82</v>
      </c>
      <c r="R3">
        <v>449.47</v>
      </c>
      <c r="S3">
        <v>167.94</v>
      </c>
      <c r="T3">
        <v>140529.25</v>
      </c>
      <c r="U3">
        <v>0.37</v>
      </c>
      <c r="V3">
        <v>0.73</v>
      </c>
      <c r="W3">
        <v>0.8100000000000001</v>
      </c>
      <c r="X3">
        <v>8.56</v>
      </c>
      <c r="Y3">
        <v>2</v>
      </c>
      <c r="Z3">
        <v>10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Z36"/>
  <sheetViews>
    <sheetView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>
        <v>0</v>
      </c>
      <c r="B2">
        <v>100</v>
      </c>
      <c r="C2" t="s">
        <v>26</v>
      </c>
      <c r="D2">
        <v>1.482</v>
      </c>
      <c r="E2">
        <v>67.48</v>
      </c>
      <c r="F2">
        <v>47.19</v>
      </c>
      <c r="G2">
        <v>6.2</v>
      </c>
      <c r="H2">
        <v>0.09</v>
      </c>
      <c r="I2">
        <v>457</v>
      </c>
      <c r="J2">
        <v>194.77</v>
      </c>
      <c r="K2">
        <v>54.38</v>
      </c>
      <c r="L2">
        <v>1</v>
      </c>
      <c r="M2">
        <v>455</v>
      </c>
      <c r="N2">
        <v>39.4</v>
      </c>
      <c r="O2">
        <v>24256.19</v>
      </c>
      <c r="P2">
        <v>619.09</v>
      </c>
      <c r="Q2">
        <v>10039.94</v>
      </c>
      <c r="R2">
        <v>962.97</v>
      </c>
      <c r="S2">
        <v>167.94</v>
      </c>
      <c r="T2">
        <v>395911.84</v>
      </c>
      <c r="U2">
        <v>0.17</v>
      </c>
      <c r="V2">
        <v>0.5</v>
      </c>
      <c r="W2">
        <v>1.01</v>
      </c>
      <c r="X2">
        <v>23.32</v>
      </c>
      <c r="Y2">
        <v>2</v>
      </c>
      <c r="Z2">
        <v>10</v>
      </c>
    </row>
    <row r="3" spans="1:26">
      <c r="A3">
        <v>1</v>
      </c>
      <c r="B3">
        <v>100</v>
      </c>
      <c r="C3" t="s">
        <v>26</v>
      </c>
      <c r="D3">
        <v>2.7794</v>
      </c>
      <c r="E3">
        <v>35.98</v>
      </c>
      <c r="F3">
        <v>29.03</v>
      </c>
      <c r="G3">
        <v>15.28</v>
      </c>
      <c r="H3">
        <v>0.18</v>
      </c>
      <c r="I3">
        <v>114</v>
      </c>
      <c r="J3">
        <v>196.32</v>
      </c>
      <c r="K3">
        <v>54.38</v>
      </c>
      <c r="L3">
        <v>2</v>
      </c>
      <c r="M3">
        <v>75</v>
      </c>
      <c r="N3">
        <v>39.95</v>
      </c>
      <c r="O3">
        <v>24447.22</v>
      </c>
      <c r="P3">
        <v>307.47</v>
      </c>
      <c r="Q3">
        <v>10032.64</v>
      </c>
      <c r="R3">
        <v>341.79</v>
      </c>
      <c r="S3">
        <v>167.94</v>
      </c>
      <c r="T3">
        <v>87039.28999999999</v>
      </c>
      <c r="U3">
        <v>0.49</v>
      </c>
      <c r="V3">
        <v>0.8100000000000001</v>
      </c>
      <c r="W3">
        <v>0.5</v>
      </c>
      <c r="X3">
        <v>5.18</v>
      </c>
      <c r="Y3">
        <v>2</v>
      </c>
      <c r="Z3">
        <v>10</v>
      </c>
    </row>
    <row r="4" spans="1:26">
      <c r="A4">
        <v>2</v>
      </c>
      <c r="B4">
        <v>100</v>
      </c>
      <c r="C4" t="s">
        <v>26</v>
      </c>
      <c r="D4">
        <v>2.8554</v>
      </c>
      <c r="E4">
        <v>35.02</v>
      </c>
      <c r="F4">
        <v>28.54</v>
      </c>
      <c r="G4">
        <v>16.79</v>
      </c>
      <c r="H4">
        <v>0.27</v>
      </c>
      <c r="I4">
        <v>102</v>
      </c>
      <c r="J4">
        <v>197.88</v>
      </c>
      <c r="K4">
        <v>54.38</v>
      </c>
      <c r="L4">
        <v>3</v>
      </c>
      <c r="M4">
        <v>0</v>
      </c>
      <c r="N4">
        <v>40.5</v>
      </c>
      <c r="O4">
        <v>24639</v>
      </c>
      <c r="P4">
        <v>293.92</v>
      </c>
      <c r="Q4">
        <v>10032.26</v>
      </c>
      <c r="R4">
        <v>322.4</v>
      </c>
      <c r="S4">
        <v>167.94</v>
      </c>
      <c r="T4">
        <v>77402.98</v>
      </c>
      <c r="U4">
        <v>0.52</v>
      </c>
      <c r="V4">
        <v>0.83</v>
      </c>
      <c r="W4">
        <v>0.57</v>
      </c>
      <c r="X4">
        <v>4.69</v>
      </c>
      <c r="Y4">
        <v>2</v>
      </c>
      <c r="Z4">
        <v>10</v>
      </c>
    </row>
    <row r="5" spans="1:26">
      <c r="A5">
        <v>0</v>
      </c>
      <c r="B5">
        <v>40</v>
      </c>
      <c r="C5" t="s">
        <v>26</v>
      </c>
      <c r="D5">
        <v>2.3625</v>
      </c>
      <c r="E5">
        <v>42.33</v>
      </c>
      <c r="F5">
        <v>35.63</v>
      </c>
      <c r="G5">
        <v>8.48</v>
      </c>
      <c r="H5">
        <v>0.2</v>
      </c>
      <c r="I5">
        <v>252</v>
      </c>
      <c r="J5">
        <v>89.87</v>
      </c>
      <c r="K5">
        <v>37.55</v>
      </c>
      <c r="L5">
        <v>1</v>
      </c>
      <c r="M5">
        <v>0</v>
      </c>
      <c r="N5">
        <v>11.32</v>
      </c>
      <c r="O5">
        <v>11317.98</v>
      </c>
      <c r="P5">
        <v>232.6</v>
      </c>
      <c r="Q5">
        <v>10037.44</v>
      </c>
      <c r="R5">
        <v>555.38</v>
      </c>
      <c r="S5">
        <v>167.94</v>
      </c>
      <c r="T5">
        <v>193141.63</v>
      </c>
      <c r="U5">
        <v>0.3</v>
      </c>
      <c r="V5">
        <v>0.66</v>
      </c>
      <c r="W5">
        <v>1</v>
      </c>
      <c r="X5">
        <v>11.77</v>
      </c>
      <c r="Y5">
        <v>2</v>
      </c>
      <c r="Z5">
        <v>10</v>
      </c>
    </row>
    <row r="6" spans="1:26">
      <c r="A6">
        <v>0</v>
      </c>
      <c r="B6">
        <v>30</v>
      </c>
      <c r="C6" t="s">
        <v>26</v>
      </c>
      <c r="D6">
        <v>2.1471</v>
      </c>
      <c r="E6">
        <v>46.57</v>
      </c>
      <c r="F6">
        <v>39.52</v>
      </c>
      <c r="G6">
        <v>7.08</v>
      </c>
      <c r="H6">
        <v>0.24</v>
      </c>
      <c r="I6">
        <v>335</v>
      </c>
      <c r="J6">
        <v>71.52</v>
      </c>
      <c r="K6">
        <v>32.27</v>
      </c>
      <c r="L6">
        <v>1</v>
      </c>
      <c r="M6">
        <v>0</v>
      </c>
      <c r="N6">
        <v>8.25</v>
      </c>
      <c r="O6">
        <v>9054.6</v>
      </c>
      <c r="P6">
        <v>225.71</v>
      </c>
      <c r="Q6">
        <v>10039.94</v>
      </c>
      <c r="R6">
        <v>683.02</v>
      </c>
      <c r="S6">
        <v>167.94</v>
      </c>
      <c r="T6">
        <v>256549.08</v>
      </c>
      <c r="U6">
        <v>0.25</v>
      </c>
      <c r="V6">
        <v>0.6</v>
      </c>
      <c r="W6">
        <v>1.26</v>
      </c>
      <c r="X6">
        <v>15.66</v>
      </c>
      <c r="Y6">
        <v>2</v>
      </c>
      <c r="Z6">
        <v>10</v>
      </c>
    </row>
    <row r="7" spans="1:26">
      <c r="A7">
        <v>0</v>
      </c>
      <c r="B7">
        <v>15</v>
      </c>
      <c r="C7" t="s">
        <v>26</v>
      </c>
      <c r="D7">
        <v>1.5579</v>
      </c>
      <c r="E7">
        <v>64.19</v>
      </c>
      <c r="F7">
        <v>55.07</v>
      </c>
      <c r="G7">
        <v>4.95</v>
      </c>
      <c r="H7">
        <v>0.43</v>
      </c>
      <c r="I7">
        <v>668</v>
      </c>
      <c r="J7">
        <v>39.78</v>
      </c>
      <c r="K7">
        <v>19.54</v>
      </c>
      <c r="L7">
        <v>1</v>
      </c>
      <c r="M7">
        <v>0</v>
      </c>
      <c r="N7">
        <v>4.24</v>
      </c>
      <c r="O7">
        <v>5140</v>
      </c>
      <c r="P7">
        <v>215.88</v>
      </c>
      <c r="Q7">
        <v>10048.47</v>
      </c>
      <c r="R7">
        <v>1193.46</v>
      </c>
      <c r="S7">
        <v>167.94</v>
      </c>
      <c r="T7">
        <v>510102.86</v>
      </c>
      <c r="U7">
        <v>0.14</v>
      </c>
      <c r="V7">
        <v>0.43</v>
      </c>
      <c r="W7">
        <v>2.23</v>
      </c>
      <c r="X7">
        <v>31.19</v>
      </c>
      <c r="Y7">
        <v>2</v>
      </c>
      <c r="Z7">
        <v>10</v>
      </c>
    </row>
    <row r="8" spans="1:26">
      <c r="A8">
        <v>0</v>
      </c>
      <c r="B8">
        <v>70</v>
      </c>
      <c r="C8" t="s">
        <v>26</v>
      </c>
      <c r="D8">
        <v>2.1715</v>
      </c>
      <c r="E8">
        <v>46.05</v>
      </c>
      <c r="F8">
        <v>36.37</v>
      </c>
      <c r="G8">
        <v>8.460000000000001</v>
      </c>
      <c r="H8">
        <v>0.12</v>
      </c>
      <c r="I8">
        <v>258</v>
      </c>
      <c r="J8">
        <v>141.81</v>
      </c>
      <c r="K8">
        <v>47.83</v>
      </c>
      <c r="L8">
        <v>1</v>
      </c>
      <c r="M8">
        <v>256</v>
      </c>
      <c r="N8">
        <v>22.98</v>
      </c>
      <c r="O8">
        <v>17723.39</v>
      </c>
      <c r="P8">
        <v>353.03</v>
      </c>
      <c r="Q8">
        <v>10034.26</v>
      </c>
      <c r="R8">
        <v>593.51</v>
      </c>
      <c r="S8">
        <v>167.94</v>
      </c>
      <c r="T8">
        <v>212179.64</v>
      </c>
      <c r="U8">
        <v>0.28</v>
      </c>
      <c r="V8">
        <v>0.65</v>
      </c>
      <c r="W8">
        <v>0.6899999999999999</v>
      </c>
      <c r="X8">
        <v>12.51</v>
      </c>
      <c r="Y8">
        <v>2</v>
      </c>
      <c r="Z8">
        <v>10</v>
      </c>
    </row>
    <row r="9" spans="1:26">
      <c r="A9">
        <v>1</v>
      </c>
      <c r="B9">
        <v>70</v>
      </c>
      <c r="C9" t="s">
        <v>26</v>
      </c>
      <c r="D9">
        <v>2.7009</v>
      </c>
      <c r="E9">
        <v>37.02</v>
      </c>
      <c r="F9">
        <v>30.61</v>
      </c>
      <c r="G9">
        <v>12.67</v>
      </c>
      <c r="H9">
        <v>0.25</v>
      </c>
      <c r="I9">
        <v>145</v>
      </c>
      <c r="J9">
        <v>143.17</v>
      </c>
      <c r="K9">
        <v>47.83</v>
      </c>
      <c r="L9">
        <v>2</v>
      </c>
      <c r="M9">
        <v>0</v>
      </c>
      <c r="N9">
        <v>23.34</v>
      </c>
      <c r="O9">
        <v>17891.86</v>
      </c>
      <c r="P9">
        <v>260.67</v>
      </c>
      <c r="Q9">
        <v>10033.53</v>
      </c>
      <c r="R9">
        <v>390.32</v>
      </c>
      <c r="S9">
        <v>167.94</v>
      </c>
      <c r="T9">
        <v>111149.02</v>
      </c>
      <c r="U9">
        <v>0.43</v>
      </c>
      <c r="V9">
        <v>0.77</v>
      </c>
      <c r="W9">
        <v>0.7</v>
      </c>
      <c r="X9">
        <v>6.76</v>
      </c>
      <c r="Y9">
        <v>2</v>
      </c>
      <c r="Z9">
        <v>10</v>
      </c>
    </row>
    <row r="10" spans="1:26">
      <c r="A10">
        <v>0</v>
      </c>
      <c r="B10">
        <v>90</v>
      </c>
      <c r="C10" t="s">
        <v>26</v>
      </c>
      <c r="D10">
        <v>1.6949</v>
      </c>
      <c r="E10">
        <v>59</v>
      </c>
      <c r="F10">
        <v>43</v>
      </c>
      <c r="G10">
        <v>6.75</v>
      </c>
      <c r="H10">
        <v>0.1</v>
      </c>
      <c r="I10">
        <v>382</v>
      </c>
      <c r="J10">
        <v>176.73</v>
      </c>
      <c r="K10">
        <v>52.44</v>
      </c>
      <c r="L10">
        <v>1</v>
      </c>
      <c r="M10">
        <v>380</v>
      </c>
      <c r="N10">
        <v>33.29</v>
      </c>
      <c r="O10">
        <v>22031.19</v>
      </c>
      <c r="P10">
        <v>519.38</v>
      </c>
      <c r="Q10">
        <v>10037.82</v>
      </c>
      <c r="R10">
        <v>819.49</v>
      </c>
      <c r="S10">
        <v>167.94</v>
      </c>
      <c r="T10">
        <v>324549.65</v>
      </c>
      <c r="U10">
        <v>0.2</v>
      </c>
      <c r="V10">
        <v>0.55</v>
      </c>
      <c r="W10">
        <v>0.89</v>
      </c>
      <c r="X10">
        <v>19.13</v>
      </c>
      <c r="Y10">
        <v>2</v>
      </c>
      <c r="Z10">
        <v>10</v>
      </c>
    </row>
    <row r="11" spans="1:26">
      <c r="A11">
        <v>1</v>
      </c>
      <c r="B11">
        <v>90</v>
      </c>
      <c r="C11" t="s">
        <v>26</v>
      </c>
      <c r="D11">
        <v>2.8099</v>
      </c>
      <c r="E11">
        <v>35.59</v>
      </c>
      <c r="F11">
        <v>29.11</v>
      </c>
      <c r="G11">
        <v>15.32</v>
      </c>
      <c r="H11">
        <v>0.2</v>
      </c>
      <c r="I11">
        <v>114</v>
      </c>
      <c r="J11">
        <v>178.21</v>
      </c>
      <c r="K11">
        <v>52.44</v>
      </c>
      <c r="L11">
        <v>2</v>
      </c>
      <c r="M11">
        <v>10</v>
      </c>
      <c r="N11">
        <v>33.77</v>
      </c>
      <c r="O11">
        <v>22213.89</v>
      </c>
      <c r="P11">
        <v>282.2</v>
      </c>
      <c r="Q11">
        <v>10032.55</v>
      </c>
      <c r="R11">
        <v>341.55</v>
      </c>
      <c r="S11">
        <v>167.94</v>
      </c>
      <c r="T11">
        <v>86918.37</v>
      </c>
      <c r="U11">
        <v>0.49</v>
      </c>
      <c r="V11">
        <v>0.8100000000000001</v>
      </c>
      <c r="W11">
        <v>0.6</v>
      </c>
      <c r="X11">
        <v>5.26</v>
      </c>
      <c r="Y11">
        <v>2</v>
      </c>
      <c r="Z11">
        <v>10</v>
      </c>
    </row>
    <row r="12" spans="1:26">
      <c r="A12">
        <v>2</v>
      </c>
      <c r="B12">
        <v>90</v>
      </c>
      <c r="C12" t="s">
        <v>26</v>
      </c>
      <c r="D12">
        <v>2.8157</v>
      </c>
      <c r="E12">
        <v>35.52</v>
      </c>
      <c r="F12">
        <v>29.08</v>
      </c>
      <c r="G12">
        <v>15.44</v>
      </c>
      <c r="H12">
        <v>0.3</v>
      </c>
      <c r="I12">
        <v>113</v>
      </c>
      <c r="J12">
        <v>179.7</v>
      </c>
      <c r="K12">
        <v>52.44</v>
      </c>
      <c r="L12">
        <v>3</v>
      </c>
      <c r="M12">
        <v>0</v>
      </c>
      <c r="N12">
        <v>34.26</v>
      </c>
      <c r="O12">
        <v>22397.24</v>
      </c>
      <c r="P12">
        <v>283.63</v>
      </c>
      <c r="Q12">
        <v>10032.66</v>
      </c>
      <c r="R12">
        <v>339.95</v>
      </c>
      <c r="S12">
        <v>167.94</v>
      </c>
      <c r="T12">
        <v>86119.92</v>
      </c>
      <c r="U12">
        <v>0.49</v>
      </c>
      <c r="V12">
        <v>0.8100000000000001</v>
      </c>
      <c r="W12">
        <v>0.61</v>
      </c>
      <c r="X12">
        <v>5.23</v>
      </c>
      <c r="Y12">
        <v>2</v>
      </c>
      <c r="Z12">
        <v>10</v>
      </c>
    </row>
    <row r="13" spans="1:26">
      <c r="A13">
        <v>0</v>
      </c>
      <c r="B13">
        <v>10</v>
      </c>
      <c r="C13" t="s">
        <v>26</v>
      </c>
      <c r="D13">
        <v>1.1998</v>
      </c>
      <c r="E13">
        <v>83.34999999999999</v>
      </c>
      <c r="F13">
        <v>70.59</v>
      </c>
      <c r="G13">
        <v>4.24</v>
      </c>
      <c r="H13">
        <v>0.64</v>
      </c>
      <c r="I13">
        <v>1000</v>
      </c>
      <c r="J13">
        <v>26.11</v>
      </c>
      <c r="K13">
        <v>12.1</v>
      </c>
      <c r="L13">
        <v>1</v>
      </c>
      <c r="M13">
        <v>0</v>
      </c>
      <c r="N13">
        <v>3.01</v>
      </c>
      <c r="O13">
        <v>3454.41</v>
      </c>
      <c r="P13">
        <v>203.28</v>
      </c>
      <c r="Q13">
        <v>10057.62</v>
      </c>
      <c r="R13">
        <v>1703.3</v>
      </c>
      <c r="S13">
        <v>167.94</v>
      </c>
      <c r="T13">
        <v>763360.46</v>
      </c>
      <c r="U13">
        <v>0.1</v>
      </c>
      <c r="V13">
        <v>0.34</v>
      </c>
      <c r="W13">
        <v>3.21</v>
      </c>
      <c r="X13">
        <v>46.69</v>
      </c>
      <c r="Y13">
        <v>2</v>
      </c>
      <c r="Z13">
        <v>10</v>
      </c>
    </row>
    <row r="14" spans="1:26">
      <c r="A14">
        <v>0</v>
      </c>
      <c r="B14">
        <v>45</v>
      </c>
      <c r="C14" t="s">
        <v>26</v>
      </c>
      <c r="D14">
        <v>2.441</v>
      </c>
      <c r="E14">
        <v>40.97</v>
      </c>
      <c r="F14">
        <v>34.35</v>
      </c>
      <c r="G14">
        <v>9.16</v>
      </c>
      <c r="H14">
        <v>0.18</v>
      </c>
      <c r="I14">
        <v>225</v>
      </c>
      <c r="J14">
        <v>98.70999999999999</v>
      </c>
      <c r="K14">
        <v>39.72</v>
      </c>
      <c r="L14">
        <v>1</v>
      </c>
      <c r="M14">
        <v>1</v>
      </c>
      <c r="N14">
        <v>12.99</v>
      </c>
      <c r="O14">
        <v>12407.75</v>
      </c>
      <c r="P14">
        <v>236.76</v>
      </c>
      <c r="Q14">
        <v>10036</v>
      </c>
      <c r="R14">
        <v>513.48</v>
      </c>
      <c r="S14">
        <v>167.94</v>
      </c>
      <c r="T14">
        <v>172328.74</v>
      </c>
      <c r="U14">
        <v>0.33</v>
      </c>
      <c r="V14">
        <v>0.6899999999999999</v>
      </c>
      <c r="W14">
        <v>0.93</v>
      </c>
      <c r="X14">
        <v>10.5</v>
      </c>
      <c r="Y14">
        <v>2</v>
      </c>
      <c r="Z14">
        <v>10</v>
      </c>
    </row>
    <row r="15" spans="1:26">
      <c r="A15">
        <v>1</v>
      </c>
      <c r="B15">
        <v>45</v>
      </c>
      <c r="C15" t="s">
        <v>26</v>
      </c>
      <c r="D15">
        <v>2.4466</v>
      </c>
      <c r="E15">
        <v>40.87</v>
      </c>
      <c r="F15">
        <v>34.28</v>
      </c>
      <c r="G15">
        <v>9.18</v>
      </c>
      <c r="H15">
        <v>0.35</v>
      </c>
      <c r="I15">
        <v>224</v>
      </c>
      <c r="J15">
        <v>99.95</v>
      </c>
      <c r="K15">
        <v>39.72</v>
      </c>
      <c r="L15">
        <v>2</v>
      </c>
      <c r="M15">
        <v>0</v>
      </c>
      <c r="N15">
        <v>13.24</v>
      </c>
      <c r="O15">
        <v>12561.45</v>
      </c>
      <c r="P15">
        <v>238.84</v>
      </c>
      <c r="Q15">
        <v>10036</v>
      </c>
      <c r="R15">
        <v>510.89</v>
      </c>
      <c r="S15">
        <v>167.94</v>
      </c>
      <c r="T15">
        <v>171037.65</v>
      </c>
      <c r="U15">
        <v>0.33</v>
      </c>
      <c r="V15">
        <v>0.6899999999999999</v>
      </c>
      <c r="W15">
        <v>0.93</v>
      </c>
      <c r="X15">
        <v>10.42</v>
      </c>
      <c r="Y15">
        <v>2</v>
      </c>
      <c r="Z15">
        <v>10</v>
      </c>
    </row>
    <row r="16" spans="1:26">
      <c r="A16">
        <v>0</v>
      </c>
      <c r="B16">
        <v>60</v>
      </c>
      <c r="C16" t="s">
        <v>26</v>
      </c>
      <c r="D16">
        <v>2.4415</v>
      </c>
      <c r="E16">
        <v>40.96</v>
      </c>
      <c r="F16">
        <v>33.61</v>
      </c>
      <c r="G16">
        <v>9.890000000000001</v>
      </c>
      <c r="H16">
        <v>0.14</v>
      </c>
      <c r="I16">
        <v>204</v>
      </c>
      <c r="J16">
        <v>124.63</v>
      </c>
      <c r="K16">
        <v>45</v>
      </c>
      <c r="L16">
        <v>1</v>
      </c>
      <c r="M16">
        <v>155</v>
      </c>
      <c r="N16">
        <v>18.64</v>
      </c>
      <c r="O16">
        <v>15605.44</v>
      </c>
      <c r="P16">
        <v>277.86</v>
      </c>
      <c r="Q16">
        <v>10034.48</v>
      </c>
      <c r="R16">
        <v>497.06</v>
      </c>
      <c r="S16">
        <v>167.94</v>
      </c>
      <c r="T16">
        <v>164223.71</v>
      </c>
      <c r="U16">
        <v>0.34</v>
      </c>
      <c r="V16">
        <v>0.7</v>
      </c>
      <c r="W16">
        <v>0.67</v>
      </c>
      <c r="X16">
        <v>9.76</v>
      </c>
      <c r="Y16">
        <v>2</v>
      </c>
      <c r="Z16">
        <v>10</v>
      </c>
    </row>
    <row r="17" spans="1:26">
      <c r="A17">
        <v>1</v>
      </c>
      <c r="B17">
        <v>60</v>
      </c>
      <c r="C17" t="s">
        <v>26</v>
      </c>
      <c r="D17">
        <v>2.621</v>
      </c>
      <c r="E17">
        <v>38.15</v>
      </c>
      <c r="F17">
        <v>31.7</v>
      </c>
      <c r="G17">
        <v>11.26</v>
      </c>
      <c r="H17">
        <v>0.28</v>
      </c>
      <c r="I17">
        <v>169</v>
      </c>
      <c r="J17">
        <v>125.95</v>
      </c>
      <c r="K17">
        <v>45</v>
      </c>
      <c r="L17">
        <v>2</v>
      </c>
      <c r="M17">
        <v>0</v>
      </c>
      <c r="N17">
        <v>18.95</v>
      </c>
      <c r="O17">
        <v>15767.7</v>
      </c>
      <c r="P17">
        <v>251.34</v>
      </c>
      <c r="Q17">
        <v>10035.75</v>
      </c>
      <c r="R17">
        <v>426.11</v>
      </c>
      <c r="S17">
        <v>167.94</v>
      </c>
      <c r="T17">
        <v>128922.32</v>
      </c>
      <c r="U17">
        <v>0.39</v>
      </c>
      <c r="V17">
        <v>0.75</v>
      </c>
      <c r="W17">
        <v>0.77</v>
      </c>
      <c r="X17">
        <v>7.85</v>
      </c>
      <c r="Y17">
        <v>2</v>
      </c>
      <c r="Z17">
        <v>10</v>
      </c>
    </row>
    <row r="18" spans="1:26">
      <c r="A18">
        <v>0</v>
      </c>
      <c r="B18">
        <v>80</v>
      </c>
      <c r="C18" t="s">
        <v>26</v>
      </c>
      <c r="D18">
        <v>1.9181</v>
      </c>
      <c r="E18">
        <v>52.13</v>
      </c>
      <c r="F18">
        <v>39.56</v>
      </c>
      <c r="G18">
        <v>7.46</v>
      </c>
      <c r="H18">
        <v>0.11</v>
      </c>
      <c r="I18">
        <v>318</v>
      </c>
      <c r="J18">
        <v>159.12</v>
      </c>
      <c r="K18">
        <v>50.28</v>
      </c>
      <c r="L18">
        <v>1</v>
      </c>
      <c r="M18">
        <v>316</v>
      </c>
      <c r="N18">
        <v>27.84</v>
      </c>
      <c r="O18">
        <v>19859.16</v>
      </c>
      <c r="P18">
        <v>433.57</v>
      </c>
      <c r="Q18">
        <v>10036.02</v>
      </c>
      <c r="R18">
        <v>702.62</v>
      </c>
      <c r="S18">
        <v>167.94</v>
      </c>
      <c r="T18">
        <v>266434.02</v>
      </c>
      <c r="U18">
        <v>0.24</v>
      </c>
      <c r="V18">
        <v>0.6</v>
      </c>
      <c r="W18">
        <v>0.78</v>
      </c>
      <c r="X18">
        <v>15.7</v>
      </c>
      <c r="Y18">
        <v>2</v>
      </c>
      <c r="Z18">
        <v>10</v>
      </c>
    </row>
    <row r="19" spans="1:26">
      <c r="A19">
        <v>1</v>
      </c>
      <c r="B19">
        <v>80</v>
      </c>
      <c r="C19" t="s">
        <v>26</v>
      </c>
      <c r="D19">
        <v>2.7642</v>
      </c>
      <c r="E19">
        <v>36.18</v>
      </c>
      <c r="F19">
        <v>29.76</v>
      </c>
      <c r="G19">
        <v>14.06</v>
      </c>
      <c r="H19">
        <v>0.22</v>
      </c>
      <c r="I19">
        <v>127</v>
      </c>
      <c r="J19">
        <v>160.54</v>
      </c>
      <c r="K19">
        <v>50.28</v>
      </c>
      <c r="L19">
        <v>2</v>
      </c>
      <c r="M19">
        <v>0</v>
      </c>
      <c r="N19">
        <v>28.26</v>
      </c>
      <c r="O19">
        <v>20034.4</v>
      </c>
      <c r="P19">
        <v>270.73</v>
      </c>
      <c r="Q19">
        <v>10033.61</v>
      </c>
      <c r="R19">
        <v>362.61</v>
      </c>
      <c r="S19">
        <v>167.94</v>
      </c>
      <c r="T19">
        <v>97382.28999999999</v>
      </c>
      <c r="U19">
        <v>0.46</v>
      </c>
      <c r="V19">
        <v>0.79</v>
      </c>
      <c r="W19">
        <v>0.64</v>
      </c>
      <c r="X19">
        <v>5.91</v>
      </c>
      <c r="Y19">
        <v>2</v>
      </c>
      <c r="Z19">
        <v>10</v>
      </c>
    </row>
    <row r="20" spans="1:26">
      <c r="A20">
        <v>0</v>
      </c>
      <c r="B20">
        <v>35</v>
      </c>
      <c r="C20" t="s">
        <v>26</v>
      </c>
      <c r="D20">
        <v>2.2653</v>
      </c>
      <c r="E20">
        <v>44.14</v>
      </c>
      <c r="F20">
        <v>37.29</v>
      </c>
      <c r="G20">
        <v>7.77</v>
      </c>
      <c r="H20">
        <v>0.22</v>
      </c>
      <c r="I20">
        <v>288</v>
      </c>
      <c r="J20">
        <v>80.84</v>
      </c>
      <c r="K20">
        <v>35.1</v>
      </c>
      <c r="L20">
        <v>1</v>
      </c>
      <c r="M20">
        <v>0</v>
      </c>
      <c r="N20">
        <v>9.74</v>
      </c>
      <c r="O20">
        <v>10204.21</v>
      </c>
      <c r="P20">
        <v>228.85</v>
      </c>
      <c r="Q20">
        <v>10037.13</v>
      </c>
      <c r="R20">
        <v>609.9400000000001</v>
      </c>
      <c r="S20">
        <v>167.94</v>
      </c>
      <c r="T20">
        <v>220241.81</v>
      </c>
      <c r="U20">
        <v>0.28</v>
      </c>
      <c r="V20">
        <v>0.63</v>
      </c>
      <c r="W20">
        <v>1.12</v>
      </c>
      <c r="X20">
        <v>13.43</v>
      </c>
      <c r="Y20">
        <v>2</v>
      </c>
      <c r="Z20">
        <v>10</v>
      </c>
    </row>
    <row r="21" spans="1:26">
      <c r="A21">
        <v>0</v>
      </c>
      <c r="B21">
        <v>50</v>
      </c>
      <c r="C21" t="s">
        <v>26</v>
      </c>
      <c r="D21">
        <v>2.5085</v>
      </c>
      <c r="E21">
        <v>39.86</v>
      </c>
      <c r="F21">
        <v>33.32</v>
      </c>
      <c r="G21">
        <v>9.85</v>
      </c>
      <c r="H21">
        <v>0.16</v>
      </c>
      <c r="I21">
        <v>203</v>
      </c>
      <c r="J21">
        <v>107.41</v>
      </c>
      <c r="K21">
        <v>41.65</v>
      </c>
      <c r="L21">
        <v>1</v>
      </c>
      <c r="M21">
        <v>9</v>
      </c>
      <c r="N21">
        <v>14.77</v>
      </c>
      <c r="O21">
        <v>13481.73</v>
      </c>
      <c r="P21">
        <v>240.69</v>
      </c>
      <c r="Q21">
        <v>10036.64</v>
      </c>
      <c r="R21">
        <v>479.72</v>
      </c>
      <c r="S21">
        <v>167.94</v>
      </c>
      <c r="T21">
        <v>155556.5</v>
      </c>
      <c r="U21">
        <v>0.35</v>
      </c>
      <c r="V21">
        <v>0.71</v>
      </c>
      <c r="W21">
        <v>0.86</v>
      </c>
      <c r="X21">
        <v>9.460000000000001</v>
      </c>
      <c r="Y21">
        <v>2</v>
      </c>
      <c r="Z21">
        <v>10</v>
      </c>
    </row>
    <row r="22" spans="1:26">
      <c r="A22">
        <v>1</v>
      </c>
      <c r="B22">
        <v>50</v>
      </c>
      <c r="C22" t="s">
        <v>26</v>
      </c>
      <c r="D22">
        <v>2.5134</v>
      </c>
      <c r="E22">
        <v>39.79</v>
      </c>
      <c r="F22">
        <v>33.26</v>
      </c>
      <c r="G22">
        <v>9.880000000000001</v>
      </c>
      <c r="H22">
        <v>0.32</v>
      </c>
      <c r="I22">
        <v>202</v>
      </c>
      <c r="J22">
        <v>108.68</v>
      </c>
      <c r="K22">
        <v>41.65</v>
      </c>
      <c r="L22">
        <v>2</v>
      </c>
      <c r="M22">
        <v>0</v>
      </c>
      <c r="N22">
        <v>15.03</v>
      </c>
      <c r="O22">
        <v>13638.32</v>
      </c>
      <c r="P22">
        <v>242.61</v>
      </c>
      <c r="Q22">
        <v>10036.74</v>
      </c>
      <c r="R22">
        <v>477.51</v>
      </c>
      <c r="S22">
        <v>167.94</v>
      </c>
      <c r="T22">
        <v>154458.11</v>
      </c>
      <c r="U22">
        <v>0.35</v>
      </c>
      <c r="V22">
        <v>0.71</v>
      </c>
      <c r="W22">
        <v>0.86</v>
      </c>
      <c r="X22">
        <v>9.4</v>
      </c>
      <c r="Y22">
        <v>2</v>
      </c>
      <c r="Z22">
        <v>10</v>
      </c>
    </row>
    <row r="23" spans="1:26">
      <c r="A23">
        <v>0</v>
      </c>
      <c r="B23">
        <v>25</v>
      </c>
      <c r="C23" t="s">
        <v>26</v>
      </c>
      <c r="D23">
        <v>2.0002</v>
      </c>
      <c r="E23">
        <v>49.99</v>
      </c>
      <c r="F23">
        <v>42.61</v>
      </c>
      <c r="G23">
        <v>6.36</v>
      </c>
      <c r="H23">
        <v>0.28</v>
      </c>
      <c r="I23">
        <v>402</v>
      </c>
      <c r="J23">
        <v>61.76</v>
      </c>
      <c r="K23">
        <v>28.92</v>
      </c>
      <c r="L23">
        <v>1</v>
      </c>
      <c r="M23">
        <v>0</v>
      </c>
      <c r="N23">
        <v>6.84</v>
      </c>
      <c r="O23">
        <v>7851.41</v>
      </c>
      <c r="P23">
        <v>222.65</v>
      </c>
      <c r="Q23">
        <v>10041.35</v>
      </c>
      <c r="R23">
        <v>784.64</v>
      </c>
      <c r="S23">
        <v>167.94</v>
      </c>
      <c r="T23">
        <v>307019.84</v>
      </c>
      <c r="U23">
        <v>0.21</v>
      </c>
      <c r="V23">
        <v>0.55</v>
      </c>
      <c r="W23">
        <v>1.45</v>
      </c>
      <c r="X23">
        <v>18.75</v>
      </c>
      <c r="Y23">
        <v>2</v>
      </c>
      <c r="Z23">
        <v>10</v>
      </c>
    </row>
    <row r="24" spans="1:26">
      <c r="A24">
        <v>0</v>
      </c>
      <c r="B24">
        <v>85</v>
      </c>
      <c r="C24" t="s">
        <v>26</v>
      </c>
      <c r="D24">
        <v>1.8098</v>
      </c>
      <c r="E24">
        <v>55.25</v>
      </c>
      <c r="F24">
        <v>41.09</v>
      </c>
      <c r="G24">
        <v>7.08</v>
      </c>
      <c r="H24">
        <v>0.11</v>
      </c>
      <c r="I24">
        <v>348</v>
      </c>
      <c r="J24">
        <v>167.88</v>
      </c>
      <c r="K24">
        <v>51.39</v>
      </c>
      <c r="L24">
        <v>1</v>
      </c>
      <c r="M24">
        <v>346</v>
      </c>
      <c r="N24">
        <v>30.49</v>
      </c>
      <c r="O24">
        <v>20939.59</v>
      </c>
      <c r="P24">
        <v>473.78</v>
      </c>
      <c r="Q24">
        <v>10036.63</v>
      </c>
      <c r="R24">
        <v>754.5</v>
      </c>
      <c r="S24">
        <v>167.94</v>
      </c>
      <c r="T24">
        <v>292223.02</v>
      </c>
      <c r="U24">
        <v>0.22</v>
      </c>
      <c r="V24">
        <v>0.58</v>
      </c>
      <c r="W24">
        <v>0.83</v>
      </c>
      <c r="X24">
        <v>17.23</v>
      </c>
      <c r="Y24">
        <v>2</v>
      </c>
      <c r="Z24">
        <v>10</v>
      </c>
    </row>
    <row r="25" spans="1:26">
      <c r="A25">
        <v>1</v>
      </c>
      <c r="B25">
        <v>85</v>
      </c>
      <c r="C25" t="s">
        <v>26</v>
      </c>
      <c r="D25">
        <v>2.7898</v>
      </c>
      <c r="E25">
        <v>35.84</v>
      </c>
      <c r="F25">
        <v>29.41</v>
      </c>
      <c r="G25">
        <v>14.7</v>
      </c>
      <c r="H25">
        <v>0.21</v>
      </c>
      <c r="I25">
        <v>120</v>
      </c>
      <c r="J25">
        <v>169.33</v>
      </c>
      <c r="K25">
        <v>51.39</v>
      </c>
      <c r="L25">
        <v>2</v>
      </c>
      <c r="M25">
        <v>1</v>
      </c>
      <c r="N25">
        <v>30.94</v>
      </c>
      <c r="O25">
        <v>21118.46</v>
      </c>
      <c r="P25">
        <v>276.13</v>
      </c>
      <c r="Q25">
        <v>10033.19</v>
      </c>
      <c r="R25">
        <v>350.8</v>
      </c>
      <c r="S25">
        <v>167.94</v>
      </c>
      <c r="T25">
        <v>91510.56</v>
      </c>
      <c r="U25">
        <v>0.48</v>
      </c>
      <c r="V25">
        <v>0.8</v>
      </c>
      <c r="W25">
        <v>0.63</v>
      </c>
      <c r="X25">
        <v>5.56</v>
      </c>
      <c r="Y25">
        <v>2</v>
      </c>
      <c r="Z25">
        <v>10</v>
      </c>
    </row>
    <row r="26" spans="1:26">
      <c r="A26">
        <v>2</v>
      </c>
      <c r="B26">
        <v>85</v>
      </c>
      <c r="C26" t="s">
        <v>26</v>
      </c>
      <c r="D26">
        <v>2.7981</v>
      </c>
      <c r="E26">
        <v>35.74</v>
      </c>
      <c r="F26">
        <v>29.33</v>
      </c>
      <c r="G26">
        <v>14.79</v>
      </c>
      <c r="H26">
        <v>0.31</v>
      </c>
      <c r="I26">
        <v>119</v>
      </c>
      <c r="J26">
        <v>170.79</v>
      </c>
      <c r="K26">
        <v>51.39</v>
      </c>
      <c r="L26">
        <v>3</v>
      </c>
      <c r="M26">
        <v>0</v>
      </c>
      <c r="N26">
        <v>31.4</v>
      </c>
      <c r="O26">
        <v>21297.94</v>
      </c>
      <c r="P26">
        <v>277.29</v>
      </c>
      <c r="Q26">
        <v>10033.19</v>
      </c>
      <c r="R26">
        <v>348.28</v>
      </c>
      <c r="S26">
        <v>167.94</v>
      </c>
      <c r="T26">
        <v>90255.03999999999</v>
      </c>
      <c r="U26">
        <v>0.48</v>
      </c>
      <c r="V26">
        <v>0.8100000000000001</v>
      </c>
      <c r="W26">
        <v>0.63</v>
      </c>
      <c r="X26">
        <v>5.48</v>
      </c>
      <c r="Y26">
        <v>2</v>
      </c>
      <c r="Z26">
        <v>10</v>
      </c>
    </row>
    <row r="27" spans="1:26">
      <c r="A27">
        <v>0</v>
      </c>
      <c r="B27">
        <v>20</v>
      </c>
      <c r="C27" t="s">
        <v>26</v>
      </c>
      <c r="D27">
        <v>1.8122</v>
      </c>
      <c r="E27">
        <v>55.18</v>
      </c>
      <c r="F27">
        <v>47.3</v>
      </c>
      <c r="G27">
        <v>5.65</v>
      </c>
      <c r="H27">
        <v>0.34</v>
      </c>
      <c r="I27">
        <v>502</v>
      </c>
      <c r="J27">
        <v>51.33</v>
      </c>
      <c r="K27">
        <v>24.83</v>
      </c>
      <c r="L27">
        <v>1</v>
      </c>
      <c r="M27">
        <v>0</v>
      </c>
      <c r="N27">
        <v>5.51</v>
      </c>
      <c r="O27">
        <v>6564.78</v>
      </c>
      <c r="P27">
        <v>219.92</v>
      </c>
      <c r="Q27">
        <v>10040.39</v>
      </c>
      <c r="R27">
        <v>939.09</v>
      </c>
      <c r="S27">
        <v>167.94</v>
      </c>
      <c r="T27">
        <v>383745.67</v>
      </c>
      <c r="U27">
        <v>0.18</v>
      </c>
      <c r="V27">
        <v>0.5</v>
      </c>
      <c r="W27">
        <v>1.74</v>
      </c>
      <c r="X27">
        <v>23.43</v>
      </c>
      <c r="Y27">
        <v>2</v>
      </c>
      <c r="Z27">
        <v>10</v>
      </c>
    </row>
    <row r="28" spans="1:26">
      <c r="A28">
        <v>0</v>
      </c>
      <c r="B28">
        <v>65</v>
      </c>
      <c r="C28" t="s">
        <v>26</v>
      </c>
      <c r="D28">
        <v>2.3047</v>
      </c>
      <c r="E28">
        <v>43.39</v>
      </c>
      <c r="F28">
        <v>34.95</v>
      </c>
      <c r="G28">
        <v>9.119999999999999</v>
      </c>
      <c r="H28">
        <v>0.13</v>
      </c>
      <c r="I28">
        <v>230</v>
      </c>
      <c r="J28">
        <v>133.21</v>
      </c>
      <c r="K28">
        <v>46.47</v>
      </c>
      <c r="L28">
        <v>1</v>
      </c>
      <c r="M28">
        <v>226</v>
      </c>
      <c r="N28">
        <v>20.75</v>
      </c>
      <c r="O28">
        <v>16663.42</v>
      </c>
      <c r="P28">
        <v>314.93</v>
      </c>
      <c r="Q28">
        <v>10034.61</v>
      </c>
      <c r="R28">
        <v>545.42</v>
      </c>
      <c r="S28">
        <v>167.94</v>
      </c>
      <c r="T28">
        <v>188270.4</v>
      </c>
      <c r="U28">
        <v>0.31</v>
      </c>
      <c r="V28">
        <v>0.68</v>
      </c>
      <c r="W28">
        <v>0.64</v>
      </c>
      <c r="X28">
        <v>11.09</v>
      </c>
      <c r="Y28">
        <v>2</v>
      </c>
      <c r="Z28">
        <v>10</v>
      </c>
    </row>
    <row r="29" spans="1:26">
      <c r="A29">
        <v>1</v>
      </c>
      <c r="B29">
        <v>65</v>
      </c>
      <c r="C29" t="s">
        <v>26</v>
      </c>
      <c r="D29">
        <v>2.6629</v>
      </c>
      <c r="E29">
        <v>37.55</v>
      </c>
      <c r="F29">
        <v>31.13</v>
      </c>
      <c r="G29">
        <v>11.97</v>
      </c>
      <c r="H29">
        <v>0.26</v>
      </c>
      <c r="I29">
        <v>156</v>
      </c>
      <c r="J29">
        <v>134.55</v>
      </c>
      <c r="K29">
        <v>46.47</v>
      </c>
      <c r="L29">
        <v>2</v>
      </c>
      <c r="M29">
        <v>0</v>
      </c>
      <c r="N29">
        <v>21.09</v>
      </c>
      <c r="O29">
        <v>16828.84</v>
      </c>
      <c r="P29">
        <v>256.18</v>
      </c>
      <c r="Q29">
        <v>10034.03</v>
      </c>
      <c r="R29">
        <v>407.4</v>
      </c>
      <c r="S29">
        <v>167.94</v>
      </c>
      <c r="T29">
        <v>119632.79</v>
      </c>
      <c r="U29">
        <v>0.41</v>
      </c>
      <c r="V29">
        <v>0.76</v>
      </c>
      <c r="W29">
        <v>0.73</v>
      </c>
      <c r="X29">
        <v>7.27</v>
      </c>
      <c r="Y29">
        <v>2</v>
      </c>
      <c r="Z29">
        <v>10</v>
      </c>
    </row>
    <row r="30" spans="1:26">
      <c r="A30">
        <v>0</v>
      </c>
      <c r="B30">
        <v>75</v>
      </c>
      <c r="C30" t="s">
        <v>26</v>
      </c>
      <c r="D30">
        <v>2.0392</v>
      </c>
      <c r="E30">
        <v>49.04</v>
      </c>
      <c r="F30">
        <v>37.96</v>
      </c>
      <c r="G30">
        <v>7.91</v>
      </c>
      <c r="H30">
        <v>0.12</v>
      </c>
      <c r="I30">
        <v>288</v>
      </c>
      <c r="J30">
        <v>150.44</v>
      </c>
      <c r="K30">
        <v>49.1</v>
      </c>
      <c r="L30">
        <v>1</v>
      </c>
      <c r="M30">
        <v>286</v>
      </c>
      <c r="N30">
        <v>25.34</v>
      </c>
      <c r="O30">
        <v>18787.76</v>
      </c>
      <c r="P30">
        <v>393.36</v>
      </c>
      <c r="Q30">
        <v>10035.95</v>
      </c>
      <c r="R30">
        <v>647.96</v>
      </c>
      <c r="S30">
        <v>167.94</v>
      </c>
      <c r="T30">
        <v>239250.66</v>
      </c>
      <c r="U30">
        <v>0.26</v>
      </c>
      <c r="V30">
        <v>0.62</v>
      </c>
      <c r="W30">
        <v>0.73</v>
      </c>
      <c r="X30">
        <v>14.11</v>
      </c>
      <c r="Y30">
        <v>2</v>
      </c>
      <c r="Z30">
        <v>10</v>
      </c>
    </row>
    <row r="31" spans="1:26">
      <c r="A31">
        <v>1</v>
      </c>
      <c r="B31">
        <v>75</v>
      </c>
      <c r="C31" t="s">
        <v>26</v>
      </c>
      <c r="D31">
        <v>2.7375</v>
      </c>
      <c r="E31">
        <v>36.53</v>
      </c>
      <c r="F31">
        <v>30.13</v>
      </c>
      <c r="G31">
        <v>13.39</v>
      </c>
      <c r="H31">
        <v>0.23</v>
      </c>
      <c r="I31">
        <v>135</v>
      </c>
      <c r="J31">
        <v>151.83</v>
      </c>
      <c r="K31">
        <v>49.1</v>
      </c>
      <c r="L31">
        <v>2</v>
      </c>
      <c r="M31">
        <v>0</v>
      </c>
      <c r="N31">
        <v>25.73</v>
      </c>
      <c r="O31">
        <v>18959.54</v>
      </c>
      <c r="P31">
        <v>265.49</v>
      </c>
      <c r="Q31">
        <v>10033.36</v>
      </c>
      <c r="R31">
        <v>374.46</v>
      </c>
      <c r="S31">
        <v>167.94</v>
      </c>
      <c r="T31">
        <v>103268.47</v>
      </c>
      <c r="U31">
        <v>0.45</v>
      </c>
      <c r="V31">
        <v>0.78</v>
      </c>
      <c r="W31">
        <v>0.67</v>
      </c>
      <c r="X31">
        <v>6.28</v>
      </c>
      <c r="Y31">
        <v>2</v>
      </c>
      <c r="Z31">
        <v>10</v>
      </c>
    </row>
    <row r="32" spans="1:26">
      <c r="A32">
        <v>0</v>
      </c>
      <c r="B32">
        <v>95</v>
      </c>
      <c r="C32" t="s">
        <v>26</v>
      </c>
      <c r="D32">
        <v>1.587</v>
      </c>
      <c r="E32">
        <v>63.01</v>
      </c>
      <c r="F32">
        <v>44.99</v>
      </c>
      <c r="G32">
        <v>6.46</v>
      </c>
      <c r="H32">
        <v>0.1</v>
      </c>
      <c r="I32">
        <v>418</v>
      </c>
      <c r="J32">
        <v>185.69</v>
      </c>
      <c r="K32">
        <v>53.44</v>
      </c>
      <c r="L32">
        <v>1</v>
      </c>
      <c r="M32">
        <v>416</v>
      </c>
      <c r="N32">
        <v>36.26</v>
      </c>
      <c r="O32">
        <v>23136.14</v>
      </c>
      <c r="P32">
        <v>567.13</v>
      </c>
      <c r="Q32">
        <v>10038.64</v>
      </c>
      <c r="R32">
        <v>887.97</v>
      </c>
      <c r="S32">
        <v>167.94</v>
      </c>
      <c r="T32">
        <v>358608.72</v>
      </c>
      <c r="U32">
        <v>0.19</v>
      </c>
      <c r="V32">
        <v>0.53</v>
      </c>
      <c r="W32">
        <v>0.9399999999999999</v>
      </c>
      <c r="X32">
        <v>21.12</v>
      </c>
      <c r="Y32">
        <v>2</v>
      </c>
      <c r="Z32">
        <v>10</v>
      </c>
    </row>
    <row r="33" spans="1:26">
      <c r="A33">
        <v>1</v>
      </c>
      <c r="B33">
        <v>95</v>
      </c>
      <c r="C33" t="s">
        <v>26</v>
      </c>
      <c r="D33">
        <v>2.82</v>
      </c>
      <c r="E33">
        <v>35.46</v>
      </c>
      <c r="F33">
        <v>28.9</v>
      </c>
      <c r="G33">
        <v>15.76</v>
      </c>
      <c r="H33">
        <v>0.19</v>
      </c>
      <c r="I33">
        <v>110</v>
      </c>
      <c r="J33">
        <v>187.21</v>
      </c>
      <c r="K33">
        <v>53.44</v>
      </c>
      <c r="L33">
        <v>2</v>
      </c>
      <c r="M33">
        <v>36</v>
      </c>
      <c r="N33">
        <v>36.77</v>
      </c>
      <c r="O33">
        <v>23322.88</v>
      </c>
      <c r="P33">
        <v>290.03</v>
      </c>
      <c r="Q33">
        <v>10033</v>
      </c>
      <c r="R33">
        <v>335.64</v>
      </c>
      <c r="S33">
        <v>167.94</v>
      </c>
      <c r="T33">
        <v>83979.85000000001</v>
      </c>
      <c r="U33">
        <v>0.5</v>
      </c>
      <c r="V33">
        <v>0.82</v>
      </c>
      <c r="W33">
        <v>0.55</v>
      </c>
      <c r="X33">
        <v>5.05</v>
      </c>
      <c r="Y33">
        <v>2</v>
      </c>
      <c r="Z33">
        <v>10</v>
      </c>
    </row>
    <row r="34" spans="1:26">
      <c r="A34">
        <v>2</v>
      </c>
      <c r="B34">
        <v>95</v>
      </c>
      <c r="C34" t="s">
        <v>26</v>
      </c>
      <c r="D34">
        <v>2.8376</v>
      </c>
      <c r="E34">
        <v>35.24</v>
      </c>
      <c r="F34">
        <v>28.79</v>
      </c>
      <c r="G34">
        <v>16.14</v>
      </c>
      <c r="H34">
        <v>0.28</v>
      </c>
      <c r="I34">
        <v>107</v>
      </c>
      <c r="J34">
        <v>188.73</v>
      </c>
      <c r="K34">
        <v>53.44</v>
      </c>
      <c r="L34">
        <v>3</v>
      </c>
      <c r="M34">
        <v>0</v>
      </c>
      <c r="N34">
        <v>37.29</v>
      </c>
      <c r="O34">
        <v>23510.33</v>
      </c>
      <c r="P34">
        <v>288.4</v>
      </c>
      <c r="Q34">
        <v>10032.05</v>
      </c>
      <c r="R34">
        <v>330.63</v>
      </c>
      <c r="S34">
        <v>167.94</v>
      </c>
      <c r="T34">
        <v>81493.22</v>
      </c>
      <c r="U34">
        <v>0.51</v>
      </c>
      <c r="V34">
        <v>0.82</v>
      </c>
      <c r="W34">
        <v>0.58</v>
      </c>
      <c r="X34">
        <v>4.94</v>
      </c>
      <c r="Y34">
        <v>2</v>
      </c>
      <c r="Z34">
        <v>10</v>
      </c>
    </row>
    <row r="35" spans="1:26">
      <c r="A35">
        <v>0</v>
      </c>
      <c r="B35">
        <v>55</v>
      </c>
      <c r="C35" t="s">
        <v>26</v>
      </c>
      <c r="D35">
        <v>2.5183</v>
      </c>
      <c r="E35">
        <v>39.71</v>
      </c>
      <c r="F35">
        <v>32.99</v>
      </c>
      <c r="G35">
        <v>10.2</v>
      </c>
      <c r="H35">
        <v>0.15</v>
      </c>
      <c r="I35">
        <v>194</v>
      </c>
      <c r="J35">
        <v>116.05</v>
      </c>
      <c r="K35">
        <v>43.4</v>
      </c>
      <c r="L35">
        <v>1</v>
      </c>
      <c r="M35">
        <v>66</v>
      </c>
      <c r="N35">
        <v>16.65</v>
      </c>
      <c r="O35">
        <v>14546.17</v>
      </c>
      <c r="P35">
        <v>252.67</v>
      </c>
      <c r="Q35">
        <v>10035.61</v>
      </c>
      <c r="R35">
        <v>472.04</v>
      </c>
      <c r="S35">
        <v>167.94</v>
      </c>
      <c r="T35">
        <v>151760.47</v>
      </c>
      <c r="U35">
        <v>0.36</v>
      </c>
      <c r="V35">
        <v>0.72</v>
      </c>
      <c r="W35">
        <v>0.75</v>
      </c>
      <c r="X35">
        <v>9.130000000000001</v>
      </c>
      <c r="Y35">
        <v>2</v>
      </c>
      <c r="Z35">
        <v>10</v>
      </c>
    </row>
    <row r="36" spans="1:26">
      <c r="A36">
        <v>1</v>
      </c>
      <c r="B36">
        <v>55</v>
      </c>
      <c r="C36" t="s">
        <v>26</v>
      </c>
      <c r="D36">
        <v>2.5713</v>
      </c>
      <c r="E36">
        <v>38.89</v>
      </c>
      <c r="F36">
        <v>32.41</v>
      </c>
      <c r="G36">
        <v>10.57</v>
      </c>
      <c r="H36">
        <v>0.3</v>
      </c>
      <c r="I36">
        <v>184</v>
      </c>
      <c r="J36">
        <v>117.34</v>
      </c>
      <c r="K36">
        <v>43.4</v>
      </c>
      <c r="L36">
        <v>2</v>
      </c>
      <c r="M36">
        <v>0</v>
      </c>
      <c r="N36">
        <v>16.94</v>
      </c>
      <c r="O36">
        <v>14705.49</v>
      </c>
      <c r="P36">
        <v>247.08</v>
      </c>
      <c r="Q36">
        <v>10034.82</v>
      </c>
      <c r="R36">
        <v>449.47</v>
      </c>
      <c r="S36">
        <v>167.94</v>
      </c>
      <c r="T36">
        <v>140529.25</v>
      </c>
      <c r="U36">
        <v>0.37</v>
      </c>
      <c r="V36">
        <v>0.73</v>
      </c>
      <c r="W36">
        <v>0.8100000000000001</v>
      </c>
      <c r="X36">
        <v>8.56</v>
      </c>
      <c r="Y36">
        <v>2</v>
      </c>
      <c r="Z36">
        <v>10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C41"/>
  <sheetViews>
    <sheetView workbookViewId="0"/>
  </sheetViews>
  <sheetFormatPr defaultRowHeight="15"/>
  <sheetData>
    <row r="1" spans="1:3">
      <c r="A1" t="s">
        <v>27</v>
      </c>
    </row>
    <row r="2" spans="1:3">
      <c r="A2" t="s">
        <v>28</v>
      </c>
    </row>
    <row r="3" spans="1:3">
      <c r="A3" t="s">
        <v>29</v>
      </c>
    </row>
    <row r="6" spans="1:3">
      <c r="A6" t="s">
        <v>30</v>
      </c>
      <c r="B6" t="s">
        <v>31</v>
      </c>
      <c r="C6" t="s">
        <v>32</v>
      </c>
    </row>
    <row r="7" spans="1:3">
      <c r="A7">
        <f>INDEX(resultados!$A$2:$ZZ$36, 1, MATCH($B$1, resultados!$A$1:$ZZ$1, 0))</f>
        <v>0</v>
      </c>
      <c r="B7">
        <f>INDEX(resultados!$A$2:$ZZ$36, 1, MATCH($B$2, resultados!$A$1:$ZZ$1, 0))</f>
        <v>0</v>
      </c>
      <c r="C7">
        <f>INDEX(resultados!$A$2:$ZZ$36, 1, MATCH($B$3, resultados!$A$1:$ZZ$1, 0))</f>
        <v>0</v>
      </c>
    </row>
    <row r="8" spans="1:3">
      <c r="A8">
        <f>INDEX(resultados!$A$2:$ZZ$36, 2, MATCH($B$1, resultados!$A$1:$ZZ$1, 0))</f>
        <v>0</v>
      </c>
      <c r="B8">
        <f>INDEX(resultados!$A$2:$ZZ$36, 2, MATCH($B$2, resultados!$A$1:$ZZ$1, 0))</f>
        <v>0</v>
      </c>
      <c r="C8">
        <f>INDEX(resultados!$A$2:$ZZ$36, 2, MATCH($B$3, resultados!$A$1:$ZZ$1, 0))</f>
        <v>0</v>
      </c>
    </row>
    <row r="9" spans="1:3">
      <c r="A9">
        <f>INDEX(resultados!$A$2:$ZZ$36, 3, MATCH($B$1, resultados!$A$1:$ZZ$1, 0))</f>
        <v>0</v>
      </c>
      <c r="B9">
        <f>INDEX(resultados!$A$2:$ZZ$36, 3, MATCH($B$2, resultados!$A$1:$ZZ$1, 0))</f>
        <v>0</v>
      </c>
      <c r="C9">
        <f>INDEX(resultados!$A$2:$ZZ$36, 3, MATCH($B$3, resultados!$A$1:$ZZ$1, 0))</f>
        <v>0</v>
      </c>
    </row>
    <row r="10" spans="1:3">
      <c r="A10">
        <f>INDEX(resultados!$A$2:$ZZ$36, 4, MATCH($B$1, resultados!$A$1:$ZZ$1, 0))</f>
        <v>0</v>
      </c>
      <c r="B10">
        <f>INDEX(resultados!$A$2:$ZZ$36, 4, MATCH($B$2, resultados!$A$1:$ZZ$1, 0))</f>
        <v>0</v>
      </c>
      <c r="C10">
        <f>INDEX(resultados!$A$2:$ZZ$36, 4, MATCH($B$3, resultados!$A$1:$ZZ$1, 0))</f>
        <v>0</v>
      </c>
    </row>
    <row r="11" spans="1:3">
      <c r="A11">
        <f>INDEX(resultados!$A$2:$ZZ$36, 5, MATCH($B$1, resultados!$A$1:$ZZ$1, 0))</f>
        <v>0</v>
      </c>
      <c r="B11">
        <f>INDEX(resultados!$A$2:$ZZ$36, 5, MATCH($B$2, resultados!$A$1:$ZZ$1, 0))</f>
        <v>0</v>
      </c>
      <c r="C11">
        <f>INDEX(resultados!$A$2:$ZZ$36, 5, MATCH($B$3, resultados!$A$1:$ZZ$1, 0))</f>
        <v>0</v>
      </c>
    </row>
    <row r="12" spans="1:3">
      <c r="A12">
        <f>INDEX(resultados!$A$2:$ZZ$36, 6, MATCH($B$1, resultados!$A$1:$ZZ$1, 0))</f>
        <v>0</v>
      </c>
      <c r="B12">
        <f>INDEX(resultados!$A$2:$ZZ$36, 6, MATCH($B$2, resultados!$A$1:$ZZ$1, 0))</f>
        <v>0</v>
      </c>
      <c r="C12">
        <f>INDEX(resultados!$A$2:$ZZ$36, 6, MATCH($B$3, resultados!$A$1:$ZZ$1, 0))</f>
        <v>0</v>
      </c>
    </row>
    <row r="13" spans="1:3">
      <c r="A13">
        <f>INDEX(resultados!$A$2:$ZZ$36, 7, MATCH($B$1, resultados!$A$1:$ZZ$1, 0))</f>
        <v>0</v>
      </c>
      <c r="B13">
        <f>INDEX(resultados!$A$2:$ZZ$36, 7, MATCH($B$2, resultados!$A$1:$ZZ$1, 0))</f>
        <v>0</v>
      </c>
      <c r="C13">
        <f>INDEX(resultados!$A$2:$ZZ$36, 7, MATCH($B$3, resultados!$A$1:$ZZ$1, 0))</f>
        <v>0</v>
      </c>
    </row>
    <row r="14" spans="1:3">
      <c r="A14">
        <f>INDEX(resultados!$A$2:$ZZ$36, 8, MATCH($B$1, resultados!$A$1:$ZZ$1, 0))</f>
        <v>0</v>
      </c>
      <c r="B14">
        <f>INDEX(resultados!$A$2:$ZZ$36, 8, MATCH($B$2, resultados!$A$1:$ZZ$1, 0))</f>
        <v>0</v>
      </c>
      <c r="C14">
        <f>INDEX(resultados!$A$2:$ZZ$36, 8, MATCH($B$3, resultados!$A$1:$ZZ$1, 0))</f>
        <v>0</v>
      </c>
    </row>
    <row r="15" spans="1:3">
      <c r="A15">
        <f>INDEX(resultados!$A$2:$ZZ$36, 9, MATCH($B$1, resultados!$A$1:$ZZ$1, 0))</f>
        <v>0</v>
      </c>
      <c r="B15">
        <f>INDEX(resultados!$A$2:$ZZ$36, 9, MATCH($B$2, resultados!$A$1:$ZZ$1, 0))</f>
        <v>0</v>
      </c>
      <c r="C15">
        <f>INDEX(resultados!$A$2:$ZZ$36, 9, MATCH($B$3, resultados!$A$1:$ZZ$1, 0))</f>
        <v>0</v>
      </c>
    </row>
    <row r="16" spans="1:3">
      <c r="A16">
        <f>INDEX(resultados!$A$2:$ZZ$36, 10, MATCH($B$1, resultados!$A$1:$ZZ$1, 0))</f>
        <v>0</v>
      </c>
      <c r="B16">
        <f>INDEX(resultados!$A$2:$ZZ$36, 10, MATCH($B$2, resultados!$A$1:$ZZ$1, 0))</f>
        <v>0</v>
      </c>
      <c r="C16">
        <f>INDEX(resultados!$A$2:$ZZ$36, 10, MATCH($B$3, resultados!$A$1:$ZZ$1, 0))</f>
        <v>0</v>
      </c>
    </row>
    <row r="17" spans="1:3">
      <c r="A17">
        <f>INDEX(resultados!$A$2:$ZZ$36, 11, MATCH($B$1, resultados!$A$1:$ZZ$1, 0))</f>
        <v>0</v>
      </c>
      <c r="B17">
        <f>INDEX(resultados!$A$2:$ZZ$36, 11, MATCH($B$2, resultados!$A$1:$ZZ$1, 0))</f>
        <v>0</v>
      </c>
      <c r="C17">
        <f>INDEX(resultados!$A$2:$ZZ$36, 11, MATCH($B$3, resultados!$A$1:$ZZ$1, 0))</f>
        <v>0</v>
      </c>
    </row>
    <row r="18" spans="1:3">
      <c r="A18">
        <f>INDEX(resultados!$A$2:$ZZ$36, 12, MATCH($B$1, resultados!$A$1:$ZZ$1, 0))</f>
        <v>0</v>
      </c>
      <c r="B18">
        <f>INDEX(resultados!$A$2:$ZZ$36, 12, MATCH($B$2, resultados!$A$1:$ZZ$1, 0))</f>
        <v>0</v>
      </c>
      <c r="C18">
        <f>INDEX(resultados!$A$2:$ZZ$36, 12, MATCH($B$3, resultados!$A$1:$ZZ$1, 0))</f>
        <v>0</v>
      </c>
    </row>
    <row r="19" spans="1:3">
      <c r="A19">
        <f>INDEX(resultados!$A$2:$ZZ$36, 13, MATCH($B$1, resultados!$A$1:$ZZ$1, 0))</f>
        <v>0</v>
      </c>
      <c r="B19">
        <f>INDEX(resultados!$A$2:$ZZ$36, 13, MATCH($B$2, resultados!$A$1:$ZZ$1, 0))</f>
        <v>0</v>
      </c>
      <c r="C19">
        <f>INDEX(resultados!$A$2:$ZZ$36, 13, MATCH($B$3, resultados!$A$1:$ZZ$1, 0))</f>
        <v>0</v>
      </c>
    </row>
    <row r="20" spans="1:3">
      <c r="A20">
        <f>INDEX(resultados!$A$2:$ZZ$36, 14, MATCH($B$1, resultados!$A$1:$ZZ$1, 0))</f>
        <v>0</v>
      </c>
      <c r="B20">
        <f>INDEX(resultados!$A$2:$ZZ$36, 14, MATCH($B$2, resultados!$A$1:$ZZ$1, 0))</f>
        <v>0</v>
      </c>
      <c r="C20">
        <f>INDEX(resultados!$A$2:$ZZ$36, 14, MATCH($B$3, resultados!$A$1:$ZZ$1, 0))</f>
        <v>0</v>
      </c>
    </row>
    <row r="21" spans="1:3">
      <c r="A21">
        <f>INDEX(resultados!$A$2:$ZZ$36, 15, MATCH($B$1, resultados!$A$1:$ZZ$1, 0))</f>
        <v>0</v>
      </c>
      <c r="B21">
        <f>INDEX(resultados!$A$2:$ZZ$36, 15, MATCH($B$2, resultados!$A$1:$ZZ$1, 0))</f>
        <v>0</v>
      </c>
      <c r="C21">
        <f>INDEX(resultados!$A$2:$ZZ$36, 15, MATCH($B$3, resultados!$A$1:$ZZ$1, 0))</f>
        <v>0</v>
      </c>
    </row>
    <row r="22" spans="1:3">
      <c r="A22">
        <f>INDEX(resultados!$A$2:$ZZ$36, 16, MATCH($B$1, resultados!$A$1:$ZZ$1, 0))</f>
        <v>0</v>
      </c>
      <c r="B22">
        <f>INDEX(resultados!$A$2:$ZZ$36, 16, MATCH($B$2, resultados!$A$1:$ZZ$1, 0))</f>
        <v>0</v>
      </c>
      <c r="C22">
        <f>INDEX(resultados!$A$2:$ZZ$36, 16, MATCH($B$3, resultados!$A$1:$ZZ$1, 0))</f>
        <v>0</v>
      </c>
    </row>
    <row r="23" spans="1:3">
      <c r="A23">
        <f>INDEX(resultados!$A$2:$ZZ$36, 17, MATCH($B$1, resultados!$A$1:$ZZ$1, 0))</f>
        <v>0</v>
      </c>
      <c r="B23">
        <f>INDEX(resultados!$A$2:$ZZ$36, 17, MATCH($B$2, resultados!$A$1:$ZZ$1, 0))</f>
        <v>0</v>
      </c>
      <c r="C23">
        <f>INDEX(resultados!$A$2:$ZZ$36, 17, MATCH($B$3, resultados!$A$1:$ZZ$1, 0))</f>
        <v>0</v>
      </c>
    </row>
    <row r="24" spans="1:3">
      <c r="A24">
        <f>INDEX(resultados!$A$2:$ZZ$36, 18, MATCH($B$1, resultados!$A$1:$ZZ$1, 0))</f>
        <v>0</v>
      </c>
      <c r="B24">
        <f>INDEX(resultados!$A$2:$ZZ$36, 18, MATCH($B$2, resultados!$A$1:$ZZ$1, 0))</f>
        <v>0</v>
      </c>
      <c r="C24">
        <f>INDEX(resultados!$A$2:$ZZ$36, 18, MATCH($B$3, resultados!$A$1:$ZZ$1, 0))</f>
        <v>0</v>
      </c>
    </row>
    <row r="25" spans="1:3">
      <c r="A25">
        <f>INDEX(resultados!$A$2:$ZZ$36, 19, MATCH($B$1, resultados!$A$1:$ZZ$1, 0))</f>
        <v>0</v>
      </c>
      <c r="B25">
        <f>INDEX(resultados!$A$2:$ZZ$36, 19, MATCH($B$2, resultados!$A$1:$ZZ$1, 0))</f>
        <v>0</v>
      </c>
      <c r="C25">
        <f>INDEX(resultados!$A$2:$ZZ$36, 19, MATCH($B$3, resultados!$A$1:$ZZ$1, 0))</f>
        <v>0</v>
      </c>
    </row>
    <row r="26" spans="1:3">
      <c r="A26">
        <f>INDEX(resultados!$A$2:$ZZ$36, 20, MATCH($B$1, resultados!$A$1:$ZZ$1, 0))</f>
        <v>0</v>
      </c>
      <c r="B26">
        <f>INDEX(resultados!$A$2:$ZZ$36, 20, MATCH($B$2, resultados!$A$1:$ZZ$1, 0))</f>
        <v>0</v>
      </c>
      <c r="C26">
        <f>INDEX(resultados!$A$2:$ZZ$36, 20, MATCH($B$3, resultados!$A$1:$ZZ$1, 0))</f>
        <v>0</v>
      </c>
    </row>
    <row r="27" spans="1:3">
      <c r="A27">
        <f>INDEX(resultados!$A$2:$ZZ$36, 21, MATCH($B$1, resultados!$A$1:$ZZ$1, 0))</f>
        <v>0</v>
      </c>
      <c r="B27">
        <f>INDEX(resultados!$A$2:$ZZ$36, 21, MATCH($B$2, resultados!$A$1:$ZZ$1, 0))</f>
        <v>0</v>
      </c>
      <c r="C27">
        <f>INDEX(resultados!$A$2:$ZZ$36, 21, MATCH($B$3, resultados!$A$1:$ZZ$1, 0))</f>
        <v>0</v>
      </c>
    </row>
    <row r="28" spans="1:3">
      <c r="A28">
        <f>INDEX(resultados!$A$2:$ZZ$36, 22, MATCH($B$1, resultados!$A$1:$ZZ$1, 0))</f>
        <v>0</v>
      </c>
      <c r="B28">
        <f>INDEX(resultados!$A$2:$ZZ$36, 22, MATCH($B$2, resultados!$A$1:$ZZ$1, 0))</f>
        <v>0</v>
      </c>
      <c r="C28">
        <f>INDEX(resultados!$A$2:$ZZ$36, 22, MATCH($B$3, resultados!$A$1:$ZZ$1, 0))</f>
        <v>0</v>
      </c>
    </row>
    <row r="29" spans="1:3">
      <c r="A29">
        <f>INDEX(resultados!$A$2:$ZZ$36, 23, MATCH($B$1, resultados!$A$1:$ZZ$1, 0))</f>
        <v>0</v>
      </c>
      <c r="B29">
        <f>INDEX(resultados!$A$2:$ZZ$36, 23, MATCH($B$2, resultados!$A$1:$ZZ$1, 0))</f>
        <v>0</v>
      </c>
      <c r="C29">
        <f>INDEX(resultados!$A$2:$ZZ$36, 23, MATCH($B$3, resultados!$A$1:$ZZ$1, 0))</f>
        <v>0</v>
      </c>
    </row>
    <row r="30" spans="1:3">
      <c r="A30">
        <f>INDEX(resultados!$A$2:$ZZ$36, 24, MATCH($B$1, resultados!$A$1:$ZZ$1, 0))</f>
        <v>0</v>
      </c>
      <c r="B30">
        <f>INDEX(resultados!$A$2:$ZZ$36, 24, MATCH($B$2, resultados!$A$1:$ZZ$1, 0))</f>
        <v>0</v>
      </c>
      <c r="C30">
        <f>INDEX(resultados!$A$2:$ZZ$36, 24, MATCH($B$3, resultados!$A$1:$ZZ$1, 0))</f>
        <v>0</v>
      </c>
    </row>
    <row r="31" spans="1:3">
      <c r="A31">
        <f>INDEX(resultados!$A$2:$ZZ$36, 25, MATCH($B$1, resultados!$A$1:$ZZ$1, 0))</f>
        <v>0</v>
      </c>
      <c r="B31">
        <f>INDEX(resultados!$A$2:$ZZ$36, 25, MATCH($B$2, resultados!$A$1:$ZZ$1, 0))</f>
        <v>0</v>
      </c>
      <c r="C31">
        <f>INDEX(resultados!$A$2:$ZZ$36, 25, MATCH($B$3, resultados!$A$1:$ZZ$1, 0))</f>
        <v>0</v>
      </c>
    </row>
    <row r="32" spans="1:3">
      <c r="A32">
        <f>INDEX(resultados!$A$2:$ZZ$36, 26, MATCH($B$1, resultados!$A$1:$ZZ$1, 0))</f>
        <v>0</v>
      </c>
      <c r="B32">
        <f>INDEX(resultados!$A$2:$ZZ$36, 26, MATCH($B$2, resultados!$A$1:$ZZ$1, 0))</f>
        <v>0</v>
      </c>
      <c r="C32">
        <f>INDEX(resultados!$A$2:$ZZ$36, 26, MATCH($B$3, resultados!$A$1:$ZZ$1, 0))</f>
        <v>0</v>
      </c>
    </row>
    <row r="33" spans="1:3">
      <c r="A33">
        <f>INDEX(resultados!$A$2:$ZZ$36, 27, MATCH($B$1, resultados!$A$1:$ZZ$1, 0))</f>
        <v>0</v>
      </c>
      <c r="B33">
        <f>INDEX(resultados!$A$2:$ZZ$36, 27, MATCH($B$2, resultados!$A$1:$ZZ$1, 0))</f>
        <v>0</v>
      </c>
      <c r="C33">
        <f>INDEX(resultados!$A$2:$ZZ$36, 27, MATCH($B$3, resultados!$A$1:$ZZ$1, 0))</f>
        <v>0</v>
      </c>
    </row>
    <row r="34" spans="1:3">
      <c r="A34">
        <f>INDEX(resultados!$A$2:$ZZ$36, 28, MATCH($B$1, resultados!$A$1:$ZZ$1, 0))</f>
        <v>0</v>
      </c>
      <c r="B34">
        <f>INDEX(resultados!$A$2:$ZZ$36, 28, MATCH($B$2, resultados!$A$1:$ZZ$1, 0))</f>
        <v>0</v>
      </c>
      <c r="C34">
        <f>INDEX(resultados!$A$2:$ZZ$36, 28, MATCH($B$3, resultados!$A$1:$ZZ$1, 0))</f>
        <v>0</v>
      </c>
    </row>
    <row r="35" spans="1:3">
      <c r="A35">
        <f>INDEX(resultados!$A$2:$ZZ$36, 29, MATCH($B$1, resultados!$A$1:$ZZ$1, 0))</f>
        <v>0</v>
      </c>
      <c r="B35">
        <f>INDEX(resultados!$A$2:$ZZ$36, 29, MATCH($B$2, resultados!$A$1:$ZZ$1, 0))</f>
        <v>0</v>
      </c>
      <c r="C35">
        <f>INDEX(resultados!$A$2:$ZZ$36, 29, MATCH($B$3, resultados!$A$1:$ZZ$1, 0))</f>
        <v>0</v>
      </c>
    </row>
    <row r="36" spans="1:3">
      <c r="A36">
        <f>INDEX(resultados!$A$2:$ZZ$36, 30, MATCH($B$1, resultados!$A$1:$ZZ$1, 0))</f>
        <v>0</v>
      </c>
      <c r="B36">
        <f>INDEX(resultados!$A$2:$ZZ$36, 30, MATCH($B$2, resultados!$A$1:$ZZ$1, 0))</f>
        <v>0</v>
      </c>
      <c r="C36">
        <f>INDEX(resultados!$A$2:$ZZ$36, 30, MATCH($B$3, resultados!$A$1:$ZZ$1, 0))</f>
        <v>0</v>
      </c>
    </row>
    <row r="37" spans="1:3">
      <c r="A37">
        <f>INDEX(resultados!$A$2:$ZZ$36, 31, MATCH($B$1, resultados!$A$1:$ZZ$1, 0))</f>
        <v>0</v>
      </c>
      <c r="B37">
        <f>INDEX(resultados!$A$2:$ZZ$36, 31, MATCH($B$2, resultados!$A$1:$ZZ$1, 0))</f>
        <v>0</v>
      </c>
      <c r="C37">
        <f>INDEX(resultados!$A$2:$ZZ$36, 31, MATCH($B$3, resultados!$A$1:$ZZ$1, 0))</f>
        <v>0</v>
      </c>
    </row>
    <row r="38" spans="1:3">
      <c r="A38">
        <f>INDEX(resultados!$A$2:$ZZ$36, 32, MATCH($B$1, resultados!$A$1:$ZZ$1, 0))</f>
        <v>0</v>
      </c>
      <c r="B38">
        <f>INDEX(resultados!$A$2:$ZZ$36, 32, MATCH($B$2, resultados!$A$1:$ZZ$1, 0))</f>
        <v>0</v>
      </c>
      <c r="C38">
        <f>INDEX(resultados!$A$2:$ZZ$36, 32, MATCH($B$3, resultados!$A$1:$ZZ$1, 0))</f>
        <v>0</v>
      </c>
    </row>
    <row r="39" spans="1:3">
      <c r="A39">
        <f>INDEX(resultados!$A$2:$ZZ$36, 33, MATCH($B$1, resultados!$A$1:$ZZ$1, 0))</f>
        <v>0</v>
      </c>
      <c r="B39">
        <f>INDEX(resultados!$A$2:$ZZ$36, 33, MATCH($B$2, resultados!$A$1:$ZZ$1, 0))</f>
        <v>0</v>
      </c>
      <c r="C39">
        <f>INDEX(resultados!$A$2:$ZZ$36, 33, MATCH($B$3, resultados!$A$1:$ZZ$1, 0))</f>
        <v>0</v>
      </c>
    </row>
    <row r="40" spans="1:3">
      <c r="A40">
        <f>INDEX(resultados!$A$2:$ZZ$36, 34, MATCH($B$1, resultados!$A$1:$ZZ$1, 0))</f>
        <v>0</v>
      </c>
      <c r="B40">
        <f>INDEX(resultados!$A$2:$ZZ$36, 34, MATCH($B$2, resultados!$A$1:$ZZ$1, 0))</f>
        <v>0</v>
      </c>
      <c r="C40">
        <f>INDEX(resultados!$A$2:$ZZ$36, 34, MATCH($B$3, resultados!$A$1:$ZZ$1, 0))</f>
        <v>0</v>
      </c>
    </row>
    <row r="41" spans="1:3">
      <c r="A41">
        <f>INDEX(resultados!$A$2:$ZZ$36, 35, MATCH($B$1, resultados!$A$1:$ZZ$1, 0))</f>
        <v>0</v>
      </c>
      <c r="B41">
        <f>INDEX(resultados!$A$2:$ZZ$36, 35, MATCH($B$2, resultados!$A$1:$ZZ$1, 0))</f>
        <v>0</v>
      </c>
      <c r="C41">
        <f>INDEX(resultados!$A$2:$ZZ$36, 35, MATCH($B$3, resultados!$A$1:$ZZ$1, 0))</f>
        <v>0</v>
      </c>
    </row>
  </sheetData>
  <dataValidations count="3">
    <dataValidation type="list" allowBlank="1" showInputMessage="1" showErrorMessage="1" sqref="B1">
      <formula1>'hidden'!$A$1:$A$26</formula1>
    </dataValidation>
    <dataValidation type="list" allowBlank="1" showInputMessage="1" showErrorMessage="1" sqref="B2">
      <formula1>'hidden'!$A$1:$A$26</formula1>
    </dataValidation>
    <dataValidation type="list" allowBlank="1" showInputMessage="1" showErrorMessage="1" sqref="B3">
      <formula1>'hidden'!$A$1:$A$26</formula1>
    </dataValidation>
  </dataValidations>
  <pageMargins left="0.7" right="0.7" top="0.75" bottom="0.75" header="0.3" footer="0.3"/>
  <drawing r:id="rId1"/>
</worksheet>
</file>

<file path=xl/worksheets/sheet22.xml><?xml version="1.0" encoding="utf-8"?>
<worksheet xmlns="http://schemas.openxmlformats.org/spreadsheetml/2006/main" xmlns:r="http://schemas.openxmlformats.org/officeDocument/2006/relationships">
  <dimension ref="A1:A26"/>
  <sheetViews>
    <sheetView workbookViewId="0"/>
  </sheetViews>
  <sheetFormatPr defaultRowHeight="15"/>
  <sheetData>
    <row r="1" spans="1:1">
      <c r="A1" t="s">
        <v>0</v>
      </c>
    </row>
    <row r="2" spans="1:1">
      <c r="A2" t="s">
        <v>1</v>
      </c>
    </row>
    <row r="3" spans="1:1">
      <c r="A3" t="s">
        <v>2</v>
      </c>
    </row>
    <row r="4" spans="1:1">
      <c r="A4" t="s">
        <v>3</v>
      </c>
    </row>
    <row r="5" spans="1:1">
      <c r="A5" t="s">
        <v>4</v>
      </c>
    </row>
    <row r="6" spans="1:1">
      <c r="A6" t="s">
        <v>5</v>
      </c>
    </row>
    <row r="7" spans="1:1">
      <c r="A7" t="s">
        <v>6</v>
      </c>
    </row>
    <row r="8" spans="1:1">
      <c r="A8" t="s">
        <v>7</v>
      </c>
    </row>
    <row r="9" spans="1:1">
      <c r="A9" t="s">
        <v>8</v>
      </c>
    </row>
    <row r="10" spans="1:1">
      <c r="A10" t="s">
        <v>9</v>
      </c>
    </row>
    <row r="11" spans="1:1">
      <c r="A11" t="s">
        <v>10</v>
      </c>
    </row>
    <row r="12" spans="1:1">
      <c r="A12" t="s">
        <v>11</v>
      </c>
    </row>
    <row r="13" spans="1:1">
      <c r="A13" t="s">
        <v>12</v>
      </c>
    </row>
    <row r="14" spans="1:1">
      <c r="A14" t="s">
        <v>13</v>
      </c>
    </row>
    <row r="15" spans="1:1">
      <c r="A15" t="s">
        <v>14</v>
      </c>
    </row>
    <row r="16" spans="1:1">
      <c r="A16" t="s">
        <v>15</v>
      </c>
    </row>
    <row r="17" spans="1:1">
      <c r="A17" t="s">
        <v>16</v>
      </c>
    </row>
    <row r="18" spans="1:1">
      <c r="A18" t="s">
        <v>17</v>
      </c>
    </row>
    <row r="19" spans="1:1">
      <c r="A19" t="s">
        <v>18</v>
      </c>
    </row>
    <row r="20" spans="1:1">
      <c r="A20" t="s">
        <v>19</v>
      </c>
    </row>
    <row r="21" spans="1:1">
      <c r="A21" t="s">
        <v>20</v>
      </c>
    </row>
    <row r="22" spans="1:1">
      <c r="A22" t="s">
        <v>21</v>
      </c>
    </row>
    <row r="23" spans="1:1">
      <c r="A23" t="s">
        <v>22</v>
      </c>
    </row>
    <row r="24" spans="1:1">
      <c r="A24" t="s">
        <v>23</v>
      </c>
    </row>
    <row r="25" spans="1:1">
      <c r="A25" t="s">
        <v>24</v>
      </c>
    </row>
    <row r="26" spans="1:1">
      <c r="A26" t="s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22</vt:i4>
      </vt:variant>
    </vt:vector>
  </HeadingPairs>
  <TitlesOfParts>
    <vt:vector size="22" baseType="lpstr">
      <vt:lpstr>RESULTADOS_18</vt:lpstr>
      <vt:lpstr>RESULTADOS_6</vt:lpstr>
      <vt:lpstr>RESULTADOS_4</vt:lpstr>
      <vt:lpstr>RESULTADOS_1</vt:lpstr>
      <vt:lpstr>RESULTADOS_12</vt:lpstr>
      <vt:lpstr>RESULTADOS_16</vt:lpstr>
      <vt:lpstr>RESULTADOS_0</vt:lpstr>
      <vt:lpstr>RESULTADOS_7</vt:lpstr>
      <vt:lpstr>RESULTADOS_10</vt:lpstr>
      <vt:lpstr>RESULTADOS_14</vt:lpstr>
      <vt:lpstr>RESULTADOS_5</vt:lpstr>
      <vt:lpstr>RESULTADOS_8</vt:lpstr>
      <vt:lpstr>RESULTADOS_3</vt:lpstr>
      <vt:lpstr>RESULTADOS_15</vt:lpstr>
      <vt:lpstr>RESULTADOS_2</vt:lpstr>
      <vt:lpstr>RESULTADOS_11</vt:lpstr>
      <vt:lpstr>RESULTADOS_13</vt:lpstr>
      <vt:lpstr>RESULTADOS_17</vt:lpstr>
      <vt:lpstr>RESULTADOS_9</vt:lpstr>
      <vt:lpstr>resultados</vt:lpstr>
      <vt:lpstr>gráficos</vt:lpstr>
      <vt:lpstr>hidden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2024-09-25T23:04:50Z</dcterms:created>
  <dcterms:modified xsi:type="dcterms:W3CDTF">2024-09-25T23:04:50Z</dcterms:modified>
</cp:coreProperties>
</file>