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gráficos!$A$7:$A$456</f>
              <numCache>
                <formatCode>General</formatCode>
                <ptCount val="4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</numCache>
            </numRef>
          </xVal>
          <yVal>
            <numRef>
              <f>gráficos!$B$7:$B$456</f>
              <numCache>
                <formatCode>General</formatCode>
                <ptCount val="4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0.1549</v>
      </c>
      <c r="E2" t="n">
        <v>645.52</v>
      </c>
      <c r="F2" t="n">
        <v>458.17</v>
      </c>
      <c r="G2" t="n">
        <v>5.78</v>
      </c>
      <c r="H2" t="n">
        <v>0.09</v>
      </c>
      <c r="I2" t="n">
        <v>4753</v>
      </c>
      <c r="J2" t="n">
        <v>194.77</v>
      </c>
      <c r="K2" t="n">
        <v>54.38</v>
      </c>
      <c r="L2" t="n">
        <v>1</v>
      </c>
      <c r="M2" t="n">
        <v>4751</v>
      </c>
      <c r="N2" t="n">
        <v>39.4</v>
      </c>
      <c r="O2" t="n">
        <v>24256.19</v>
      </c>
      <c r="P2" t="n">
        <v>6442.39</v>
      </c>
      <c r="Q2" t="n">
        <v>3446.81</v>
      </c>
      <c r="R2" t="n">
        <v>8598.030000000001</v>
      </c>
      <c r="S2" t="n">
        <v>300.98</v>
      </c>
      <c r="T2" t="n">
        <v>4121668.63</v>
      </c>
      <c r="U2" t="n">
        <v>0.04</v>
      </c>
      <c r="V2" t="n">
        <v>0.44</v>
      </c>
      <c r="W2" t="n">
        <v>64.69</v>
      </c>
      <c r="X2" t="n">
        <v>243.41</v>
      </c>
      <c r="Y2" t="n">
        <v>0.5</v>
      </c>
      <c r="Z2" t="n">
        <v>10</v>
      </c>
      <c r="AA2" t="n">
        <v>52129.61634834646</v>
      </c>
      <c r="AB2" t="n">
        <v>71326.04088417397</v>
      </c>
      <c r="AC2" t="n">
        <v>64518.78364891252</v>
      </c>
      <c r="AD2" t="n">
        <v>52129616.34834646</v>
      </c>
      <c r="AE2" t="n">
        <v>71326040.88417397</v>
      </c>
      <c r="AF2" t="n">
        <v>3.257800845832297e-07</v>
      </c>
      <c r="AG2" t="n">
        <v>134.4833333333333</v>
      </c>
      <c r="AH2" t="n">
        <v>64518783.64891252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0.293</v>
      </c>
      <c r="E3" t="n">
        <v>341.28</v>
      </c>
      <c r="F3" t="n">
        <v>282.68</v>
      </c>
      <c r="G3" t="n">
        <v>11.76</v>
      </c>
      <c r="H3" t="n">
        <v>0.18</v>
      </c>
      <c r="I3" t="n">
        <v>1442</v>
      </c>
      <c r="J3" t="n">
        <v>196.32</v>
      </c>
      <c r="K3" t="n">
        <v>54.38</v>
      </c>
      <c r="L3" t="n">
        <v>2</v>
      </c>
      <c r="M3" t="n">
        <v>1440</v>
      </c>
      <c r="N3" t="n">
        <v>39.95</v>
      </c>
      <c r="O3" t="n">
        <v>24447.22</v>
      </c>
      <c r="P3" t="n">
        <v>3977.13</v>
      </c>
      <c r="Q3" t="n">
        <v>3442.87</v>
      </c>
      <c r="R3" t="n">
        <v>2615.42</v>
      </c>
      <c r="S3" t="n">
        <v>300.98</v>
      </c>
      <c r="T3" t="n">
        <v>1146915.65</v>
      </c>
      <c r="U3" t="n">
        <v>0.12</v>
      </c>
      <c r="V3" t="n">
        <v>0.71</v>
      </c>
      <c r="W3" t="n">
        <v>59.22</v>
      </c>
      <c r="X3" t="n">
        <v>68.09</v>
      </c>
      <c r="Y3" t="n">
        <v>0.5</v>
      </c>
      <c r="Z3" t="n">
        <v>10</v>
      </c>
      <c r="AA3" t="n">
        <v>17371.63376472727</v>
      </c>
      <c r="AB3" t="n">
        <v>23768.63569929435</v>
      </c>
      <c r="AC3" t="n">
        <v>21500.19046764252</v>
      </c>
      <c r="AD3" t="n">
        <v>17371633.76472727</v>
      </c>
      <c r="AE3" t="n">
        <v>23768635.69929435</v>
      </c>
      <c r="AF3" t="n">
        <v>6.162270160289625e-07</v>
      </c>
      <c r="AG3" t="n">
        <v>71.09999999999999</v>
      </c>
      <c r="AH3" t="n">
        <v>21500190.46764252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0.344</v>
      </c>
      <c r="E4" t="n">
        <v>290.7</v>
      </c>
      <c r="F4" t="n">
        <v>254.67</v>
      </c>
      <c r="G4" t="n">
        <v>17.73</v>
      </c>
      <c r="H4" t="n">
        <v>0.27</v>
      </c>
      <c r="I4" t="n">
        <v>862</v>
      </c>
      <c r="J4" t="n">
        <v>197.88</v>
      </c>
      <c r="K4" t="n">
        <v>54.38</v>
      </c>
      <c r="L4" t="n">
        <v>3</v>
      </c>
      <c r="M4" t="n">
        <v>860</v>
      </c>
      <c r="N4" t="n">
        <v>40.5</v>
      </c>
      <c r="O4" t="n">
        <v>24639</v>
      </c>
      <c r="P4" t="n">
        <v>3578.59</v>
      </c>
      <c r="Q4" t="n">
        <v>3441.93</v>
      </c>
      <c r="R4" t="n">
        <v>1666.03</v>
      </c>
      <c r="S4" t="n">
        <v>300.98</v>
      </c>
      <c r="T4" t="n">
        <v>675124.1899999999</v>
      </c>
      <c r="U4" t="n">
        <v>0.18</v>
      </c>
      <c r="V4" t="n">
        <v>0.78</v>
      </c>
      <c r="W4" t="n">
        <v>58.25</v>
      </c>
      <c r="X4" t="n">
        <v>40.1</v>
      </c>
      <c r="Y4" t="n">
        <v>0.5</v>
      </c>
      <c r="Z4" t="n">
        <v>10</v>
      </c>
      <c r="AA4" t="n">
        <v>13398.46059946825</v>
      </c>
      <c r="AB4" t="n">
        <v>18332.36489055752</v>
      </c>
      <c r="AC4" t="n">
        <v>16582.74971503775</v>
      </c>
      <c r="AD4" t="n">
        <v>13398460.59946825</v>
      </c>
      <c r="AE4" t="n">
        <v>18332364.89055752</v>
      </c>
      <c r="AF4" t="n">
        <v>7.234883737677922e-07</v>
      </c>
      <c r="AG4" t="n">
        <v>60.5625</v>
      </c>
      <c r="AH4" t="n">
        <v>16582749.71503774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0.3714</v>
      </c>
      <c r="E5" t="n">
        <v>269.28</v>
      </c>
      <c r="F5" t="n">
        <v>242.88</v>
      </c>
      <c r="G5" t="n">
        <v>23.73</v>
      </c>
      <c r="H5" t="n">
        <v>0.36</v>
      </c>
      <c r="I5" t="n">
        <v>614</v>
      </c>
      <c r="J5" t="n">
        <v>199.44</v>
      </c>
      <c r="K5" t="n">
        <v>54.38</v>
      </c>
      <c r="L5" t="n">
        <v>4</v>
      </c>
      <c r="M5" t="n">
        <v>612</v>
      </c>
      <c r="N5" t="n">
        <v>41.06</v>
      </c>
      <c r="O5" t="n">
        <v>24831.54</v>
      </c>
      <c r="P5" t="n">
        <v>3407.41</v>
      </c>
      <c r="Q5" t="n">
        <v>3441.57</v>
      </c>
      <c r="R5" t="n">
        <v>1267.22</v>
      </c>
      <c r="S5" t="n">
        <v>300.98</v>
      </c>
      <c r="T5" t="n">
        <v>476956.34</v>
      </c>
      <c r="U5" t="n">
        <v>0.24</v>
      </c>
      <c r="V5" t="n">
        <v>0.82</v>
      </c>
      <c r="W5" t="n">
        <v>57.83</v>
      </c>
      <c r="X5" t="n">
        <v>28.33</v>
      </c>
      <c r="Y5" t="n">
        <v>0.5</v>
      </c>
      <c r="Z5" t="n">
        <v>10</v>
      </c>
      <c r="AA5" t="n">
        <v>11855.20113043269</v>
      </c>
      <c r="AB5" t="n">
        <v>16220.80920122029</v>
      </c>
      <c r="AC5" t="n">
        <v>14672.71793710391</v>
      </c>
      <c r="AD5" t="n">
        <v>11855201.13043269</v>
      </c>
      <c r="AE5" t="n">
        <v>16220809.20122029</v>
      </c>
      <c r="AF5" t="n">
        <v>7.811150640039477e-07</v>
      </c>
      <c r="AG5" t="n">
        <v>56.09999999999999</v>
      </c>
      <c r="AH5" t="n">
        <v>14672717.93710391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0.3883</v>
      </c>
      <c r="E6" t="n">
        <v>257.55</v>
      </c>
      <c r="F6" t="n">
        <v>236.48</v>
      </c>
      <c r="G6" t="n">
        <v>29.75</v>
      </c>
      <c r="H6" t="n">
        <v>0.44</v>
      </c>
      <c r="I6" t="n">
        <v>477</v>
      </c>
      <c r="J6" t="n">
        <v>201.01</v>
      </c>
      <c r="K6" t="n">
        <v>54.38</v>
      </c>
      <c r="L6" t="n">
        <v>5</v>
      </c>
      <c r="M6" t="n">
        <v>475</v>
      </c>
      <c r="N6" t="n">
        <v>41.63</v>
      </c>
      <c r="O6" t="n">
        <v>25024.84</v>
      </c>
      <c r="P6" t="n">
        <v>3311.73</v>
      </c>
      <c r="Q6" t="n">
        <v>3441.59</v>
      </c>
      <c r="R6" t="n">
        <v>1050.56</v>
      </c>
      <c r="S6" t="n">
        <v>300.98</v>
      </c>
      <c r="T6" t="n">
        <v>369315.2</v>
      </c>
      <c r="U6" t="n">
        <v>0.29</v>
      </c>
      <c r="V6" t="n">
        <v>0.84</v>
      </c>
      <c r="W6" t="n">
        <v>57.61</v>
      </c>
      <c r="X6" t="n">
        <v>21.93</v>
      </c>
      <c r="Y6" t="n">
        <v>0.5</v>
      </c>
      <c r="Z6" t="n">
        <v>10</v>
      </c>
      <c r="AA6" t="n">
        <v>11051.83942544098</v>
      </c>
      <c r="AB6" t="n">
        <v>15121.61427463351</v>
      </c>
      <c r="AC6" t="n">
        <v>13678.42863158085</v>
      </c>
      <c r="AD6" t="n">
        <v>11051839.42544098</v>
      </c>
      <c r="AE6" t="n">
        <v>15121614.27463351</v>
      </c>
      <c r="AF6" t="n">
        <v>8.166585335291677e-07</v>
      </c>
      <c r="AG6" t="n">
        <v>53.65625</v>
      </c>
      <c r="AH6" t="n">
        <v>13678428.63158085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0.3999</v>
      </c>
      <c r="E7" t="n">
        <v>250.09</v>
      </c>
      <c r="F7" t="n">
        <v>232.41</v>
      </c>
      <c r="G7" t="n">
        <v>35.76</v>
      </c>
      <c r="H7" t="n">
        <v>0.53</v>
      </c>
      <c r="I7" t="n">
        <v>390</v>
      </c>
      <c r="J7" t="n">
        <v>202.58</v>
      </c>
      <c r="K7" t="n">
        <v>54.38</v>
      </c>
      <c r="L7" t="n">
        <v>6</v>
      </c>
      <c r="M7" t="n">
        <v>388</v>
      </c>
      <c r="N7" t="n">
        <v>42.2</v>
      </c>
      <c r="O7" t="n">
        <v>25218.93</v>
      </c>
      <c r="P7" t="n">
        <v>3248.38</v>
      </c>
      <c r="Q7" t="n">
        <v>3441.39</v>
      </c>
      <c r="R7" t="n">
        <v>913.4</v>
      </c>
      <c r="S7" t="n">
        <v>300.98</v>
      </c>
      <c r="T7" t="n">
        <v>301169.42</v>
      </c>
      <c r="U7" t="n">
        <v>0.33</v>
      </c>
      <c r="V7" t="n">
        <v>0.86</v>
      </c>
      <c r="W7" t="n">
        <v>57.45</v>
      </c>
      <c r="X7" t="n">
        <v>17.87</v>
      </c>
      <c r="Y7" t="n">
        <v>0.5</v>
      </c>
      <c r="Z7" t="n">
        <v>10</v>
      </c>
      <c r="AA7" t="n">
        <v>10539.46659377468</v>
      </c>
      <c r="AB7" t="n">
        <v>14420.56316205363</v>
      </c>
      <c r="AC7" t="n">
        <v>13044.2848532542</v>
      </c>
      <c r="AD7" t="n">
        <v>10539466.59377468</v>
      </c>
      <c r="AE7" t="n">
        <v>14420563.16205363</v>
      </c>
      <c r="AF7" t="n">
        <v>8.410552345050583e-07</v>
      </c>
      <c r="AG7" t="n">
        <v>52.10208333333333</v>
      </c>
      <c r="AH7" t="n">
        <v>13044284.8532542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0.4082</v>
      </c>
      <c r="E8" t="n">
        <v>244.99</v>
      </c>
      <c r="F8" t="n">
        <v>229.64</v>
      </c>
      <c r="G8" t="n">
        <v>41.75</v>
      </c>
      <c r="H8" t="n">
        <v>0.61</v>
      </c>
      <c r="I8" t="n">
        <v>330</v>
      </c>
      <c r="J8" t="n">
        <v>204.16</v>
      </c>
      <c r="K8" t="n">
        <v>54.38</v>
      </c>
      <c r="L8" t="n">
        <v>7</v>
      </c>
      <c r="M8" t="n">
        <v>328</v>
      </c>
      <c r="N8" t="n">
        <v>42.78</v>
      </c>
      <c r="O8" t="n">
        <v>25413.94</v>
      </c>
      <c r="P8" t="n">
        <v>3203.88</v>
      </c>
      <c r="Q8" t="n">
        <v>3441.39</v>
      </c>
      <c r="R8" t="n">
        <v>818.64</v>
      </c>
      <c r="S8" t="n">
        <v>300.98</v>
      </c>
      <c r="T8" t="n">
        <v>254089.45</v>
      </c>
      <c r="U8" t="n">
        <v>0.37</v>
      </c>
      <c r="V8" t="n">
        <v>0.87</v>
      </c>
      <c r="W8" t="n">
        <v>57.37</v>
      </c>
      <c r="X8" t="n">
        <v>15.09</v>
      </c>
      <c r="Y8" t="n">
        <v>0.5</v>
      </c>
      <c r="Z8" t="n">
        <v>10</v>
      </c>
      <c r="AA8" t="n">
        <v>10202.98330146149</v>
      </c>
      <c r="AB8" t="n">
        <v>13960.17187691552</v>
      </c>
      <c r="AC8" t="n">
        <v>12627.83266620646</v>
      </c>
      <c r="AD8" t="n">
        <v>10202983.30146149</v>
      </c>
      <c r="AE8" t="n">
        <v>13960171.87691552</v>
      </c>
      <c r="AF8" t="n">
        <v>8.585114946860837e-07</v>
      </c>
      <c r="AG8" t="n">
        <v>51.03958333333333</v>
      </c>
      <c r="AH8" t="n">
        <v>12627832.66620646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0.4148</v>
      </c>
      <c r="E9" t="n">
        <v>241.11</v>
      </c>
      <c r="F9" t="n">
        <v>227.51</v>
      </c>
      <c r="G9" t="n">
        <v>47.9</v>
      </c>
      <c r="H9" t="n">
        <v>0.6899999999999999</v>
      </c>
      <c r="I9" t="n">
        <v>285</v>
      </c>
      <c r="J9" t="n">
        <v>205.75</v>
      </c>
      <c r="K9" t="n">
        <v>54.38</v>
      </c>
      <c r="L9" t="n">
        <v>8</v>
      </c>
      <c r="M9" t="n">
        <v>283</v>
      </c>
      <c r="N9" t="n">
        <v>43.37</v>
      </c>
      <c r="O9" t="n">
        <v>25609.61</v>
      </c>
      <c r="P9" t="n">
        <v>3168</v>
      </c>
      <c r="Q9" t="n">
        <v>3441.11</v>
      </c>
      <c r="R9" t="n">
        <v>746.97</v>
      </c>
      <c r="S9" t="n">
        <v>300.98</v>
      </c>
      <c r="T9" t="n">
        <v>218477.51</v>
      </c>
      <c r="U9" t="n">
        <v>0.4</v>
      </c>
      <c r="V9" t="n">
        <v>0.88</v>
      </c>
      <c r="W9" t="n">
        <v>57.29</v>
      </c>
      <c r="X9" t="n">
        <v>12.97</v>
      </c>
      <c r="Y9" t="n">
        <v>0.5</v>
      </c>
      <c r="Z9" t="n">
        <v>10</v>
      </c>
      <c r="AA9" t="n">
        <v>9942.774286862848</v>
      </c>
      <c r="AB9" t="n">
        <v>13604.14242353011</v>
      </c>
      <c r="AC9" t="n">
        <v>12305.78216416169</v>
      </c>
      <c r="AD9" t="n">
        <v>9942774.286862848</v>
      </c>
      <c r="AE9" t="n">
        <v>13604142.42353011</v>
      </c>
      <c r="AF9" t="n">
        <v>8.723923762758146e-07</v>
      </c>
      <c r="AG9" t="n">
        <v>50.23125000000001</v>
      </c>
      <c r="AH9" t="n">
        <v>12305782.16416169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0.4196</v>
      </c>
      <c r="E10" t="n">
        <v>238.33</v>
      </c>
      <c r="F10" t="n">
        <v>226.01</v>
      </c>
      <c r="G10" t="n">
        <v>53.81</v>
      </c>
      <c r="H10" t="n">
        <v>0.77</v>
      </c>
      <c r="I10" t="n">
        <v>252</v>
      </c>
      <c r="J10" t="n">
        <v>207.34</v>
      </c>
      <c r="K10" t="n">
        <v>54.38</v>
      </c>
      <c r="L10" t="n">
        <v>9</v>
      </c>
      <c r="M10" t="n">
        <v>250</v>
      </c>
      <c r="N10" t="n">
        <v>43.96</v>
      </c>
      <c r="O10" t="n">
        <v>25806.1</v>
      </c>
      <c r="P10" t="n">
        <v>3142</v>
      </c>
      <c r="Q10" t="n">
        <v>3441.23</v>
      </c>
      <c r="R10" t="n">
        <v>696.21</v>
      </c>
      <c r="S10" t="n">
        <v>300.98</v>
      </c>
      <c r="T10" t="n">
        <v>193265.08</v>
      </c>
      <c r="U10" t="n">
        <v>0.43</v>
      </c>
      <c r="V10" t="n">
        <v>0.88</v>
      </c>
      <c r="W10" t="n">
        <v>57.24</v>
      </c>
      <c r="X10" t="n">
        <v>11.48</v>
      </c>
      <c r="Y10" t="n">
        <v>0.5</v>
      </c>
      <c r="Z10" t="n">
        <v>10</v>
      </c>
      <c r="AA10" t="n">
        <v>9757.024015692097</v>
      </c>
      <c r="AB10" t="n">
        <v>13349.99070779066</v>
      </c>
      <c r="AC10" t="n">
        <v>12075.88633146825</v>
      </c>
      <c r="AD10" t="n">
        <v>9757024.015692098</v>
      </c>
      <c r="AE10" t="n">
        <v>13349990.70779066</v>
      </c>
      <c r="AF10" t="n">
        <v>8.824875628865279e-07</v>
      </c>
      <c r="AG10" t="n">
        <v>49.65208333333334</v>
      </c>
      <c r="AH10" t="n">
        <v>12075886.33146825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0.4236</v>
      </c>
      <c r="E11" t="n">
        <v>236.05</v>
      </c>
      <c r="F11" t="n">
        <v>224.78</v>
      </c>
      <c r="G11" t="n">
        <v>59.94</v>
      </c>
      <c r="H11" t="n">
        <v>0.85</v>
      </c>
      <c r="I11" t="n">
        <v>225</v>
      </c>
      <c r="J11" t="n">
        <v>208.94</v>
      </c>
      <c r="K11" t="n">
        <v>54.38</v>
      </c>
      <c r="L11" t="n">
        <v>10</v>
      </c>
      <c r="M11" t="n">
        <v>223</v>
      </c>
      <c r="N11" t="n">
        <v>44.56</v>
      </c>
      <c r="O11" t="n">
        <v>26003.41</v>
      </c>
      <c r="P11" t="n">
        <v>3118.99</v>
      </c>
      <c r="Q11" t="n">
        <v>3441.07</v>
      </c>
      <c r="R11" t="n">
        <v>654.28</v>
      </c>
      <c r="S11" t="n">
        <v>300.98</v>
      </c>
      <c r="T11" t="n">
        <v>172433.98</v>
      </c>
      <c r="U11" t="n">
        <v>0.46</v>
      </c>
      <c r="V11" t="n">
        <v>0.89</v>
      </c>
      <c r="W11" t="n">
        <v>57.22</v>
      </c>
      <c r="X11" t="n">
        <v>10.25</v>
      </c>
      <c r="Y11" t="n">
        <v>0.5</v>
      </c>
      <c r="Z11" t="n">
        <v>10</v>
      </c>
      <c r="AA11" t="n">
        <v>9601.323993430129</v>
      </c>
      <c r="AB11" t="n">
        <v>13136.95506833163</v>
      </c>
      <c r="AC11" t="n">
        <v>11883.1825144418</v>
      </c>
      <c r="AD11" t="n">
        <v>9601323.993430128</v>
      </c>
      <c r="AE11" t="n">
        <v>13136955.06833163</v>
      </c>
      <c r="AF11" t="n">
        <v>8.909002183954557e-07</v>
      </c>
      <c r="AG11" t="n">
        <v>49.17708333333334</v>
      </c>
      <c r="AH11" t="n">
        <v>11883182.5144418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0.427</v>
      </c>
      <c r="E12" t="n">
        <v>234.17</v>
      </c>
      <c r="F12" t="n">
        <v>223.76</v>
      </c>
      <c r="G12" t="n">
        <v>66.14</v>
      </c>
      <c r="H12" t="n">
        <v>0.93</v>
      </c>
      <c r="I12" t="n">
        <v>203</v>
      </c>
      <c r="J12" t="n">
        <v>210.55</v>
      </c>
      <c r="K12" t="n">
        <v>54.38</v>
      </c>
      <c r="L12" t="n">
        <v>11</v>
      </c>
      <c r="M12" t="n">
        <v>201</v>
      </c>
      <c r="N12" t="n">
        <v>45.17</v>
      </c>
      <c r="O12" t="n">
        <v>26201.54</v>
      </c>
      <c r="P12" t="n">
        <v>3098.77</v>
      </c>
      <c r="Q12" t="n">
        <v>3441.13</v>
      </c>
      <c r="R12" t="n">
        <v>620.22</v>
      </c>
      <c r="S12" t="n">
        <v>300.98</v>
      </c>
      <c r="T12" t="n">
        <v>155512.7</v>
      </c>
      <c r="U12" t="n">
        <v>0.49</v>
      </c>
      <c r="V12" t="n">
        <v>0.89</v>
      </c>
      <c r="W12" t="n">
        <v>57.16</v>
      </c>
      <c r="X12" t="n">
        <v>9.23</v>
      </c>
      <c r="Y12" t="n">
        <v>0.5</v>
      </c>
      <c r="Z12" t="n">
        <v>10</v>
      </c>
      <c r="AA12" t="n">
        <v>9468.787018328367</v>
      </c>
      <c r="AB12" t="n">
        <v>12955.61213187872</v>
      </c>
      <c r="AC12" t="n">
        <v>11719.14669332755</v>
      </c>
      <c r="AD12" t="n">
        <v>9468787.018328367</v>
      </c>
      <c r="AE12" t="n">
        <v>12955612.13187872</v>
      </c>
      <c r="AF12" t="n">
        <v>8.980509755780444e-07</v>
      </c>
      <c r="AG12" t="n">
        <v>48.78541666666666</v>
      </c>
      <c r="AH12" t="n">
        <v>11719146.69332755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0.4298</v>
      </c>
      <c r="E13" t="n">
        <v>232.65</v>
      </c>
      <c r="F13" t="n">
        <v>222.94</v>
      </c>
      <c r="G13" t="n">
        <v>72.3</v>
      </c>
      <c r="H13" t="n">
        <v>1</v>
      </c>
      <c r="I13" t="n">
        <v>185</v>
      </c>
      <c r="J13" t="n">
        <v>212.16</v>
      </c>
      <c r="K13" t="n">
        <v>54.38</v>
      </c>
      <c r="L13" t="n">
        <v>12</v>
      </c>
      <c r="M13" t="n">
        <v>183</v>
      </c>
      <c r="N13" t="n">
        <v>45.78</v>
      </c>
      <c r="O13" t="n">
        <v>26400.51</v>
      </c>
      <c r="P13" t="n">
        <v>3081.43</v>
      </c>
      <c r="Q13" t="n">
        <v>3441.05</v>
      </c>
      <c r="R13" t="n">
        <v>592.75</v>
      </c>
      <c r="S13" t="n">
        <v>300.98</v>
      </c>
      <c r="T13" t="n">
        <v>141869.28</v>
      </c>
      <c r="U13" t="n">
        <v>0.51</v>
      </c>
      <c r="V13" t="n">
        <v>0.9</v>
      </c>
      <c r="W13" t="n">
        <v>57.12</v>
      </c>
      <c r="X13" t="n">
        <v>8.41</v>
      </c>
      <c r="Y13" t="n">
        <v>0.5</v>
      </c>
      <c r="Z13" t="n">
        <v>10</v>
      </c>
      <c r="AA13" t="n">
        <v>9366.87824605101</v>
      </c>
      <c r="AB13" t="n">
        <v>12816.1760537511</v>
      </c>
      <c r="AC13" t="n">
        <v>11593.01819879668</v>
      </c>
      <c r="AD13" t="n">
        <v>9366878.24605101</v>
      </c>
      <c r="AE13" t="n">
        <v>12816176.0537511</v>
      </c>
      <c r="AF13" t="n">
        <v>9.039398344342939e-07</v>
      </c>
      <c r="AG13" t="n">
        <v>48.46875</v>
      </c>
      <c r="AH13" t="n">
        <v>11593018.19879668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0.4322</v>
      </c>
      <c r="E14" t="n">
        <v>231.35</v>
      </c>
      <c r="F14" t="n">
        <v>222.22</v>
      </c>
      <c r="G14" t="n">
        <v>78.43000000000001</v>
      </c>
      <c r="H14" t="n">
        <v>1.08</v>
      </c>
      <c r="I14" t="n">
        <v>170</v>
      </c>
      <c r="J14" t="n">
        <v>213.78</v>
      </c>
      <c r="K14" t="n">
        <v>54.38</v>
      </c>
      <c r="L14" t="n">
        <v>13</v>
      </c>
      <c r="M14" t="n">
        <v>168</v>
      </c>
      <c r="N14" t="n">
        <v>46.4</v>
      </c>
      <c r="O14" t="n">
        <v>26600.32</v>
      </c>
      <c r="P14" t="n">
        <v>3066.78</v>
      </c>
      <c r="Q14" t="n">
        <v>3441.05</v>
      </c>
      <c r="R14" t="n">
        <v>569.01</v>
      </c>
      <c r="S14" t="n">
        <v>300.98</v>
      </c>
      <c r="T14" t="n">
        <v>130073.39</v>
      </c>
      <c r="U14" t="n">
        <v>0.53</v>
      </c>
      <c r="V14" t="n">
        <v>0.9</v>
      </c>
      <c r="W14" t="n">
        <v>57.09</v>
      </c>
      <c r="X14" t="n">
        <v>7.69</v>
      </c>
      <c r="Y14" t="n">
        <v>0.5</v>
      </c>
      <c r="Z14" t="n">
        <v>10</v>
      </c>
      <c r="AA14" t="n">
        <v>9280.962462697951</v>
      </c>
      <c r="AB14" t="n">
        <v>12698.62228863059</v>
      </c>
      <c r="AC14" t="n">
        <v>11486.68360003152</v>
      </c>
      <c r="AD14" t="n">
        <v>9280962.462697951</v>
      </c>
      <c r="AE14" t="n">
        <v>12698622.28863059</v>
      </c>
      <c r="AF14" t="n">
        <v>9.089874277396505e-07</v>
      </c>
      <c r="AG14" t="n">
        <v>48.19791666666666</v>
      </c>
      <c r="AH14" t="n">
        <v>11486683.60003152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0.4341</v>
      </c>
      <c r="E15" t="n">
        <v>230.38</v>
      </c>
      <c r="F15" t="n">
        <v>221.72</v>
      </c>
      <c r="G15" t="n">
        <v>84.2</v>
      </c>
      <c r="H15" t="n">
        <v>1.15</v>
      </c>
      <c r="I15" t="n">
        <v>158</v>
      </c>
      <c r="J15" t="n">
        <v>215.41</v>
      </c>
      <c r="K15" t="n">
        <v>54.38</v>
      </c>
      <c r="L15" t="n">
        <v>14</v>
      </c>
      <c r="M15" t="n">
        <v>156</v>
      </c>
      <c r="N15" t="n">
        <v>47.03</v>
      </c>
      <c r="O15" t="n">
        <v>26801</v>
      </c>
      <c r="P15" t="n">
        <v>3054.08</v>
      </c>
      <c r="Q15" t="n">
        <v>3440.99</v>
      </c>
      <c r="R15" t="n">
        <v>551.52</v>
      </c>
      <c r="S15" t="n">
        <v>300.98</v>
      </c>
      <c r="T15" t="n">
        <v>121389.08</v>
      </c>
      <c r="U15" t="n">
        <v>0.55</v>
      </c>
      <c r="V15" t="n">
        <v>0.9</v>
      </c>
      <c r="W15" t="n">
        <v>57.08</v>
      </c>
      <c r="X15" t="n">
        <v>7.19</v>
      </c>
      <c r="Y15" t="n">
        <v>0.5</v>
      </c>
      <c r="Z15" t="n">
        <v>10</v>
      </c>
      <c r="AA15" t="n">
        <v>9203.546718066416</v>
      </c>
      <c r="AB15" t="n">
        <v>12592.6986514841</v>
      </c>
      <c r="AC15" t="n">
        <v>11390.86916614954</v>
      </c>
      <c r="AD15" t="n">
        <v>9203546.718066417</v>
      </c>
      <c r="AE15" t="n">
        <v>12592698.6514841</v>
      </c>
      <c r="AF15" t="n">
        <v>9.129834391063912e-07</v>
      </c>
      <c r="AG15" t="n">
        <v>47.99583333333334</v>
      </c>
      <c r="AH15" t="n">
        <v>11390869.16614955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0.4359</v>
      </c>
      <c r="E16" t="n">
        <v>229.43</v>
      </c>
      <c r="F16" t="n">
        <v>221.2</v>
      </c>
      <c r="G16" t="n">
        <v>90.28</v>
      </c>
      <c r="H16" t="n">
        <v>1.23</v>
      </c>
      <c r="I16" t="n">
        <v>147</v>
      </c>
      <c r="J16" t="n">
        <v>217.04</v>
      </c>
      <c r="K16" t="n">
        <v>54.38</v>
      </c>
      <c r="L16" t="n">
        <v>15</v>
      </c>
      <c r="M16" t="n">
        <v>145</v>
      </c>
      <c r="N16" t="n">
        <v>47.66</v>
      </c>
      <c r="O16" t="n">
        <v>27002.55</v>
      </c>
      <c r="P16" t="n">
        <v>3041.8</v>
      </c>
      <c r="Q16" t="n">
        <v>3441.05</v>
      </c>
      <c r="R16" t="n">
        <v>533.72</v>
      </c>
      <c r="S16" t="n">
        <v>300.98</v>
      </c>
      <c r="T16" t="n">
        <v>112540.88</v>
      </c>
      <c r="U16" t="n">
        <v>0.5600000000000001</v>
      </c>
      <c r="V16" t="n">
        <v>0.9</v>
      </c>
      <c r="W16" t="n">
        <v>57.06</v>
      </c>
      <c r="X16" t="n">
        <v>6.67</v>
      </c>
      <c r="Y16" t="n">
        <v>0.5</v>
      </c>
      <c r="Z16" t="n">
        <v>10</v>
      </c>
      <c r="AA16" t="n">
        <v>9137.933239587222</v>
      </c>
      <c r="AB16" t="n">
        <v>12502.92339556649</v>
      </c>
      <c r="AC16" t="n">
        <v>11309.66193465635</v>
      </c>
      <c r="AD16" t="n">
        <v>9137933.239587223</v>
      </c>
      <c r="AE16" t="n">
        <v>12502923.39556649</v>
      </c>
      <c r="AF16" t="n">
        <v>9.167691340854088e-07</v>
      </c>
      <c r="AG16" t="n">
        <v>47.79791666666667</v>
      </c>
      <c r="AH16" t="n">
        <v>11309661.93465635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0.4374</v>
      </c>
      <c r="E17" t="n">
        <v>228.62</v>
      </c>
      <c r="F17" t="n">
        <v>220.78</v>
      </c>
      <c r="G17" t="n">
        <v>96.69</v>
      </c>
      <c r="H17" t="n">
        <v>1.3</v>
      </c>
      <c r="I17" t="n">
        <v>137</v>
      </c>
      <c r="J17" t="n">
        <v>218.68</v>
      </c>
      <c r="K17" t="n">
        <v>54.38</v>
      </c>
      <c r="L17" t="n">
        <v>16</v>
      </c>
      <c r="M17" t="n">
        <v>135</v>
      </c>
      <c r="N17" t="n">
        <v>48.31</v>
      </c>
      <c r="O17" t="n">
        <v>27204.98</v>
      </c>
      <c r="P17" t="n">
        <v>3030.81</v>
      </c>
      <c r="Q17" t="n">
        <v>3441</v>
      </c>
      <c r="R17" t="n">
        <v>519.23</v>
      </c>
      <c r="S17" t="n">
        <v>300.98</v>
      </c>
      <c r="T17" t="n">
        <v>105349.11</v>
      </c>
      <c r="U17" t="n">
        <v>0.58</v>
      </c>
      <c r="V17" t="n">
        <v>0.9</v>
      </c>
      <c r="W17" t="n">
        <v>57.06</v>
      </c>
      <c r="X17" t="n">
        <v>6.25</v>
      </c>
      <c r="Y17" t="n">
        <v>0.5</v>
      </c>
      <c r="Z17" t="n">
        <v>10</v>
      </c>
      <c r="AA17" t="n">
        <v>9082.307348185725</v>
      </c>
      <c r="AB17" t="n">
        <v>12426.81359690982</v>
      </c>
      <c r="AC17" t="n">
        <v>11240.8159483627</v>
      </c>
      <c r="AD17" t="n">
        <v>9082307.348185724</v>
      </c>
      <c r="AE17" t="n">
        <v>12426813.59690982</v>
      </c>
      <c r="AF17" t="n">
        <v>9.199238799012567e-07</v>
      </c>
      <c r="AG17" t="n">
        <v>47.62916666666666</v>
      </c>
      <c r="AH17" t="n">
        <v>11240815.9483627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0.4388</v>
      </c>
      <c r="E18" t="n">
        <v>227.91</v>
      </c>
      <c r="F18" t="n">
        <v>220.38</v>
      </c>
      <c r="G18" t="n">
        <v>102.5</v>
      </c>
      <c r="H18" t="n">
        <v>1.37</v>
      </c>
      <c r="I18" t="n">
        <v>129</v>
      </c>
      <c r="J18" t="n">
        <v>220.33</v>
      </c>
      <c r="K18" t="n">
        <v>54.38</v>
      </c>
      <c r="L18" t="n">
        <v>17</v>
      </c>
      <c r="M18" t="n">
        <v>127</v>
      </c>
      <c r="N18" t="n">
        <v>48.95</v>
      </c>
      <c r="O18" t="n">
        <v>27408.3</v>
      </c>
      <c r="P18" t="n">
        <v>3019.67</v>
      </c>
      <c r="Q18" t="n">
        <v>3440.96</v>
      </c>
      <c r="R18" t="n">
        <v>506.02</v>
      </c>
      <c r="S18" t="n">
        <v>300.98</v>
      </c>
      <c r="T18" t="n">
        <v>98784.48</v>
      </c>
      <c r="U18" t="n">
        <v>0.59</v>
      </c>
      <c r="V18" t="n">
        <v>0.91</v>
      </c>
      <c r="W18" t="n">
        <v>57.04</v>
      </c>
      <c r="X18" t="n">
        <v>5.85</v>
      </c>
      <c r="Y18" t="n">
        <v>0.5</v>
      </c>
      <c r="Z18" t="n">
        <v>10</v>
      </c>
      <c r="AA18" t="n">
        <v>9020.261039449522</v>
      </c>
      <c r="AB18" t="n">
        <v>12341.91910000699</v>
      </c>
      <c r="AC18" t="n">
        <v>11164.02366309411</v>
      </c>
      <c r="AD18" t="n">
        <v>9020261.039449522</v>
      </c>
      <c r="AE18" t="n">
        <v>12341919.100007</v>
      </c>
      <c r="AF18" t="n">
        <v>9.228683093293815e-07</v>
      </c>
      <c r="AG18" t="n">
        <v>47.48125</v>
      </c>
      <c r="AH18" t="n">
        <v>11164023.66309411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0.4401</v>
      </c>
      <c r="E19" t="n">
        <v>227.21</v>
      </c>
      <c r="F19" t="n">
        <v>219.99</v>
      </c>
      <c r="G19" t="n">
        <v>109.09</v>
      </c>
      <c r="H19" t="n">
        <v>1.44</v>
      </c>
      <c r="I19" t="n">
        <v>121</v>
      </c>
      <c r="J19" t="n">
        <v>221.99</v>
      </c>
      <c r="K19" t="n">
        <v>54.38</v>
      </c>
      <c r="L19" t="n">
        <v>18</v>
      </c>
      <c r="M19" t="n">
        <v>119</v>
      </c>
      <c r="N19" t="n">
        <v>49.61</v>
      </c>
      <c r="O19" t="n">
        <v>27612.53</v>
      </c>
      <c r="P19" t="n">
        <v>3009.71</v>
      </c>
      <c r="Q19" t="n">
        <v>3441.1</v>
      </c>
      <c r="R19" t="n">
        <v>492.52</v>
      </c>
      <c r="S19" t="n">
        <v>300.98</v>
      </c>
      <c r="T19" t="n">
        <v>92073.32000000001</v>
      </c>
      <c r="U19" t="n">
        <v>0.61</v>
      </c>
      <c r="V19" t="n">
        <v>0.91</v>
      </c>
      <c r="W19" t="n">
        <v>57.03</v>
      </c>
      <c r="X19" t="n">
        <v>5.46</v>
      </c>
      <c r="Y19" t="n">
        <v>0.5</v>
      </c>
      <c r="Z19" t="n">
        <v>10</v>
      </c>
      <c r="AA19" t="n">
        <v>8971.526031993868</v>
      </c>
      <c r="AB19" t="n">
        <v>12275.23771276938</v>
      </c>
      <c r="AC19" t="n">
        <v>11103.70625386654</v>
      </c>
      <c r="AD19" t="n">
        <v>8971526.031993868</v>
      </c>
      <c r="AE19" t="n">
        <v>12275237.71276938</v>
      </c>
      <c r="AF19" t="n">
        <v>9.25602422369783e-07</v>
      </c>
      <c r="AG19" t="n">
        <v>47.33541666666667</v>
      </c>
      <c r="AH19" t="n">
        <v>11103706.25386654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0.4413</v>
      </c>
      <c r="E20" t="n">
        <v>226.63</v>
      </c>
      <c r="F20" t="n">
        <v>219.68</v>
      </c>
      <c r="G20" t="n">
        <v>115.62</v>
      </c>
      <c r="H20" t="n">
        <v>1.51</v>
      </c>
      <c r="I20" t="n">
        <v>114</v>
      </c>
      <c r="J20" t="n">
        <v>223.65</v>
      </c>
      <c r="K20" t="n">
        <v>54.38</v>
      </c>
      <c r="L20" t="n">
        <v>19</v>
      </c>
      <c r="M20" t="n">
        <v>112</v>
      </c>
      <c r="N20" t="n">
        <v>50.27</v>
      </c>
      <c r="O20" t="n">
        <v>27817.81</v>
      </c>
      <c r="P20" t="n">
        <v>2999.11</v>
      </c>
      <c r="Q20" t="n">
        <v>3441.02</v>
      </c>
      <c r="R20" t="n">
        <v>482.18</v>
      </c>
      <c r="S20" t="n">
        <v>300.98</v>
      </c>
      <c r="T20" t="n">
        <v>86935.8</v>
      </c>
      <c r="U20" t="n">
        <v>0.62</v>
      </c>
      <c r="V20" t="n">
        <v>0.91</v>
      </c>
      <c r="W20" t="n">
        <v>57.01</v>
      </c>
      <c r="X20" t="n">
        <v>5.15</v>
      </c>
      <c r="Y20" t="n">
        <v>0.5</v>
      </c>
      <c r="Z20" t="n">
        <v>10</v>
      </c>
      <c r="AA20" t="n">
        <v>8924.562018703169</v>
      </c>
      <c r="AB20" t="n">
        <v>12210.979477879</v>
      </c>
      <c r="AC20" t="n">
        <v>11045.5807347271</v>
      </c>
      <c r="AD20" t="n">
        <v>8924562.018703168</v>
      </c>
      <c r="AE20" t="n">
        <v>12210979.477879</v>
      </c>
      <c r="AF20" t="n">
        <v>9.281262190224614e-07</v>
      </c>
      <c r="AG20" t="n">
        <v>47.21458333333334</v>
      </c>
      <c r="AH20" t="n">
        <v>11045580.7347271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0.4423</v>
      </c>
      <c r="E21" t="n">
        <v>226.1</v>
      </c>
      <c r="F21" t="n">
        <v>219.38</v>
      </c>
      <c r="G21" t="n">
        <v>121.88</v>
      </c>
      <c r="H21" t="n">
        <v>1.58</v>
      </c>
      <c r="I21" t="n">
        <v>108</v>
      </c>
      <c r="J21" t="n">
        <v>225.32</v>
      </c>
      <c r="K21" t="n">
        <v>54.38</v>
      </c>
      <c r="L21" t="n">
        <v>20</v>
      </c>
      <c r="M21" t="n">
        <v>106</v>
      </c>
      <c r="N21" t="n">
        <v>50.95</v>
      </c>
      <c r="O21" t="n">
        <v>28023.89</v>
      </c>
      <c r="P21" t="n">
        <v>2989.93</v>
      </c>
      <c r="Q21" t="n">
        <v>3440.96</v>
      </c>
      <c r="R21" t="n">
        <v>472.25</v>
      </c>
      <c r="S21" t="n">
        <v>300.98</v>
      </c>
      <c r="T21" t="n">
        <v>82005.12</v>
      </c>
      <c r="U21" t="n">
        <v>0.64</v>
      </c>
      <c r="V21" t="n">
        <v>0.91</v>
      </c>
      <c r="W21" t="n">
        <v>57</v>
      </c>
      <c r="X21" t="n">
        <v>4.85</v>
      </c>
      <c r="Y21" t="n">
        <v>0.5</v>
      </c>
      <c r="Z21" t="n">
        <v>10</v>
      </c>
      <c r="AA21" t="n">
        <v>8884.487136969483</v>
      </c>
      <c r="AB21" t="n">
        <v>12156.14725671196</v>
      </c>
      <c r="AC21" t="n">
        <v>10995.98162379075</v>
      </c>
      <c r="AD21" t="n">
        <v>8884487.136969483</v>
      </c>
      <c r="AE21" t="n">
        <v>12156147.25671196</v>
      </c>
      <c r="AF21" t="n">
        <v>9.302293828996934e-07</v>
      </c>
      <c r="AG21" t="n">
        <v>47.10416666666666</v>
      </c>
      <c r="AH21" t="n">
        <v>10995981.62379074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0.4431</v>
      </c>
      <c r="E22" t="n">
        <v>225.7</v>
      </c>
      <c r="F22" t="n">
        <v>219.18</v>
      </c>
      <c r="G22" t="n">
        <v>127.68</v>
      </c>
      <c r="H22" t="n">
        <v>1.64</v>
      </c>
      <c r="I22" t="n">
        <v>103</v>
      </c>
      <c r="J22" t="n">
        <v>227</v>
      </c>
      <c r="K22" t="n">
        <v>54.38</v>
      </c>
      <c r="L22" t="n">
        <v>21</v>
      </c>
      <c r="M22" t="n">
        <v>101</v>
      </c>
      <c r="N22" t="n">
        <v>51.62</v>
      </c>
      <c r="O22" t="n">
        <v>28230.92</v>
      </c>
      <c r="P22" t="n">
        <v>2982.98</v>
      </c>
      <c r="Q22" t="n">
        <v>3440.9</v>
      </c>
      <c r="R22" t="n">
        <v>465.11</v>
      </c>
      <c r="S22" t="n">
        <v>300.98</v>
      </c>
      <c r="T22" t="n">
        <v>78455.33</v>
      </c>
      <c r="U22" t="n">
        <v>0.65</v>
      </c>
      <c r="V22" t="n">
        <v>0.91</v>
      </c>
      <c r="W22" t="n">
        <v>57.01</v>
      </c>
      <c r="X22" t="n">
        <v>4.65</v>
      </c>
      <c r="Y22" t="n">
        <v>0.5</v>
      </c>
      <c r="Z22" t="n">
        <v>10</v>
      </c>
      <c r="AA22" t="n">
        <v>8853.763320663487</v>
      </c>
      <c r="AB22" t="n">
        <v>12114.10957580299</v>
      </c>
      <c r="AC22" t="n">
        <v>10957.95596014747</v>
      </c>
      <c r="AD22" t="n">
        <v>8853763.320663488</v>
      </c>
      <c r="AE22" t="n">
        <v>12114109.57580299</v>
      </c>
      <c r="AF22" t="n">
        <v>9.319119140014789e-07</v>
      </c>
      <c r="AG22" t="n">
        <v>47.02083333333334</v>
      </c>
      <c r="AH22" t="n">
        <v>10957955.96014747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0.4439</v>
      </c>
      <c r="E23" t="n">
        <v>225.27</v>
      </c>
      <c r="F23" t="n">
        <v>218.94</v>
      </c>
      <c r="G23" t="n">
        <v>134.05</v>
      </c>
      <c r="H23" t="n">
        <v>1.71</v>
      </c>
      <c r="I23" t="n">
        <v>98</v>
      </c>
      <c r="J23" t="n">
        <v>228.69</v>
      </c>
      <c r="K23" t="n">
        <v>54.38</v>
      </c>
      <c r="L23" t="n">
        <v>22</v>
      </c>
      <c r="M23" t="n">
        <v>96</v>
      </c>
      <c r="N23" t="n">
        <v>52.31</v>
      </c>
      <c r="O23" t="n">
        <v>28438.91</v>
      </c>
      <c r="P23" t="n">
        <v>2975.05</v>
      </c>
      <c r="Q23" t="n">
        <v>3440.98</v>
      </c>
      <c r="R23" t="n">
        <v>457.55</v>
      </c>
      <c r="S23" t="n">
        <v>300.98</v>
      </c>
      <c r="T23" t="n">
        <v>74704.83</v>
      </c>
      <c r="U23" t="n">
        <v>0.66</v>
      </c>
      <c r="V23" t="n">
        <v>0.91</v>
      </c>
      <c r="W23" t="n">
        <v>56.99</v>
      </c>
      <c r="X23" t="n">
        <v>4.41</v>
      </c>
      <c r="Y23" t="n">
        <v>0.5</v>
      </c>
      <c r="Z23" t="n">
        <v>10</v>
      </c>
      <c r="AA23" t="n">
        <v>8820.626530604248</v>
      </c>
      <c r="AB23" t="n">
        <v>12068.77035775193</v>
      </c>
      <c r="AC23" t="n">
        <v>10916.94385343321</v>
      </c>
      <c r="AD23" t="n">
        <v>8820626.530604247</v>
      </c>
      <c r="AE23" t="n">
        <v>12068770.35775193</v>
      </c>
      <c r="AF23" t="n">
        <v>9.335944451032644e-07</v>
      </c>
      <c r="AG23" t="n">
        <v>46.93125000000001</v>
      </c>
      <c r="AH23" t="n">
        <v>10916943.85343321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0.4445</v>
      </c>
      <c r="E24" t="n">
        <v>224.96</v>
      </c>
      <c r="F24" t="n">
        <v>218.79</v>
      </c>
      <c r="G24" t="n">
        <v>139.65</v>
      </c>
      <c r="H24" t="n">
        <v>1.77</v>
      </c>
      <c r="I24" t="n">
        <v>94</v>
      </c>
      <c r="J24" t="n">
        <v>230.38</v>
      </c>
      <c r="K24" t="n">
        <v>54.38</v>
      </c>
      <c r="L24" t="n">
        <v>23</v>
      </c>
      <c r="M24" t="n">
        <v>92</v>
      </c>
      <c r="N24" t="n">
        <v>53</v>
      </c>
      <c r="O24" t="n">
        <v>28647.87</v>
      </c>
      <c r="P24" t="n">
        <v>2967.94</v>
      </c>
      <c r="Q24" t="n">
        <v>3440.96</v>
      </c>
      <c r="R24" t="n">
        <v>452.39</v>
      </c>
      <c r="S24" t="n">
        <v>300.98</v>
      </c>
      <c r="T24" t="n">
        <v>72144.22</v>
      </c>
      <c r="U24" t="n">
        <v>0.67</v>
      </c>
      <c r="V24" t="n">
        <v>0.91</v>
      </c>
      <c r="W24" t="n">
        <v>56.98</v>
      </c>
      <c r="X24" t="n">
        <v>4.26</v>
      </c>
      <c r="Y24" t="n">
        <v>0.5</v>
      </c>
      <c r="Z24" t="n">
        <v>10</v>
      </c>
      <c r="AA24" t="n">
        <v>8794.025277811628</v>
      </c>
      <c r="AB24" t="n">
        <v>12032.37335011662</v>
      </c>
      <c r="AC24" t="n">
        <v>10884.02052512309</v>
      </c>
      <c r="AD24" t="n">
        <v>8794025.277811628</v>
      </c>
      <c r="AE24" t="n">
        <v>12032373.35011662</v>
      </c>
      <c r="AF24" t="n">
        <v>9.348563434296036e-07</v>
      </c>
      <c r="AG24" t="n">
        <v>46.86666666666667</v>
      </c>
      <c r="AH24" t="n">
        <v>10884020.52512309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0.4452</v>
      </c>
      <c r="E25" t="n">
        <v>224.6</v>
      </c>
      <c r="F25" t="n">
        <v>218.58</v>
      </c>
      <c r="G25" t="n">
        <v>145.72</v>
      </c>
      <c r="H25" t="n">
        <v>1.84</v>
      </c>
      <c r="I25" t="n">
        <v>90</v>
      </c>
      <c r="J25" t="n">
        <v>232.08</v>
      </c>
      <c r="K25" t="n">
        <v>54.38</v>
      </c>
      <c r="L25" t="n">
        <v>24</v>
      </c>
      <c r="M25" t="n">
        <v>88</v>
      </c>
      <c r="N25" t="n">
        <v>53.71</v>
      </c>
      <c r="O25" t="n">
        <v>28857.81</v>
      </c>
      <c r="P25" t="n">
        <v>2960.81</v>
      </c>
      <c r="Q25" t="n">
        <v>3440.97</v>
      </c>
      <c r="R25" t="n">
        <v>445.23</v>
      </c>
      <c r="S25" t="n">
        <v>300.98</v>
      </c>
      <c r="T25" t="n">
        <v>68584.61</v>
      </c>
      <c r="U25" t="n">
        <v>0.68</v>
      </c>
      <c r="V25" t="n">
        <v>0.91</v>
      </c>
      <c r="W25" t="n">
        <v>56.97</v>
      </c>
      <c r="X25" t="n">
        <v>4.05</v>
      </c>
      <c r="Y25" t="n">
        <v>0.5</v>
      </c>
      <c r="Z25" t="n">
        <v>10</v>
      </c>
      <c r="AA25" t="n">
        <v>8756.521014810496</v>
      </c>
      <c r="AB25" t="n">
        <v>11981.05836290716</v>
      </c>
      <c r="AC25" t="n">
        <v>10837.60296827187</v>
      </c>
      <c r="AD25" t="n">
        <v>8756521.014810497</v>
      </c>
      <c r="AE25" t="n">
        <v>11981058.36290716</v>
      </c>
      <c r="AF25" t="n">
        <v>9.363285581436659e-07</v>
      </c>
      <c r="AG25" t="n">
        <v>46.79166666666666</v>
      </c>
      <c r="AH25" t="n">
        <v>10837602.96827187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0.446</v>
      </c>
      <c r="E26" t="n">
        <v>224.23</v>
      </c>
      <c r="F26" t="n">
        <v>218.37</v>
      </c>
      <c r="G26" t="n">
        <v>152.35</v>
      </c>
      <c r="H26" t="n">
        <v>1.9</v>
      </c>
      <c r="I26" t="n">
        <v>86</v>
      </c>
      <c r="J26" t="n">
        <v>233.79</v>
      </c>
      <c r="K26" t="n">
        <v>54.38</v>
      </c>
      <c r="L26" t="n">
        <v>25</v>
      </c>
      <c r="M26" t="n">
        <v>84</v>
      </c>
      <c r="N26" t="n">
        <v>54.42</v>
      </c>
      <c r="O26" t="n">
        <v>29068.74</v>
      </c>
      <c r="P26" t="n">
        <v>2953.37</v>
      </c>
      <c r="Q26" t="n">
        <v>3441.02</v>
      </c>
      <c r="R26" t="n">
        <v>437.69</v>
      </c>
      <c r="S26" t="n">
        <v>300.98</v>
      </c>
      <c r="T26" t="n">
        <v>64832.71</v>
      </c>
      <c r="U26" t="n">
        <v>0.6899999999999999</v>
      </c>
      <c r="V26" t="n">
        <v>0.91</v>
      </c>
      <c r="W26" t="n">
        <v>56.98</v>
      </c>
      <c r="X26" t="n">
        <v>3.84</v>
      </c>
      <c r="Y26" t="n">
        <v>0.5</v>
      </c>
      <c r="Z26" t="n">
        <v>10</v>
      </c>
      <c r="AA26" t="n">
        <v>8725.147204664216</v>
      </c>
      <c r="AB26" t="n">
        <v>11938.13133175019</v>
      </c>
      <c r="AC26" t="n">
        <v>10798.77283272006</v>
      </c>
      <c r="AD26" t="n">
        <v>8725147.204664215</v>
      </c>
      <c r="AE26" t="n">
        <v>11938131.33175019</v>
      </c>
      <c r="AF26" t="n">
        <v>9.380110892454516e-07</v>
      </c>
      <c r="AG26" t="n">
        <v>46.71458333333333</v>
      </c>
      <c r="AH26" t="n">
        <v>10798772.83272006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0.4465</v>
      </c>
      <c r="E27" t="n">
        <v>223.99</v>
      </c>
      <c r="F27" t="n">
        <v>218.24</v>
      </c>
      <c r="G27" t="n">
        <v>157.77</v>
      </c>
      <c r="H27" t="n">
        <v>1.96</v>
      </c>
      <c r="I27" t="n">
        <v>83</v>
      </c>
      <c r="J27" t="n">
        <v>235.51</v>
      </c>
      <c r="K27" t="n">
        <v>54.38</v>
      </c>
      <c r="L27" t="n">
        <v>26</v>
      </c>
      <c r="M27" t="n">
        <v>81</v>
      </c>
      <c r="N27" t="n">
        <v>55.14</v>
      </c>
      <c r="O27" t="n">
        <v>29280.69</v>
      </c>
      <c r="P27" t="n">
        <v>2946.2</v>
      </c>
      <c r="Q27" t="n">
        <v>3440.93</v>
      </c>
      <c r="R27" t="n">
        <v>433.83</v>
      </c>
      <c r="S27" t="n">
        <v>300.98</v>
      </c>
      <c r="T27" t="n">
        <v>62918.38</v>
      </c>
      <c r="U27" t="n">
        <v>0.6899999999999999</v>
      </c>
      <c r="V27" t="n">
        <v>0.92</v>
      </c>
      <c r="W27" t="n">
        <v>56.96</v>
      </c>
      <c r="X27" t="n">
        <v>3.72</v>
      </c>
      <c r="Y27" t="n">
        <v>0.5</v>
      </c>
      <c r="Z27" t="n">
        <v>10</v>
      </c>
      <c r="AA27" t="n">
        <v>8700.694833472809</v>
      </c>
      <c r="AB27" t="n">
        <v>11904.67451872363</v>
      </c>
      <c r="AC27" t="n">
        <v>10768.50909097182</v>
      </c>
      <c r="AD27" t="n">
        <v>8700694.833472809</v>
      </c>
      <c r="AE27" t="n">
        <v>11904674.51872363</v>
      </c>
      <c r="AF27" t="n">
        <v>9.390626711840675e-07</v>
      </c>
      <c r="AG27" t="n">
        <v>46.66458333333333</v>
      </c>
      <c r="AH27" t="n">
        <v>10768509.09097182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0.4471</v>
      </c>
      <c r="E28" t="n">
        <v>223.66</v>
      </c>
      <c r="F28" t="n">
        <v>218.07</v>
      </c>
      <c r="G28" t="n">
        <v>165.62</v>
      </c>
      <c r="H28" t="n">
        <v>2.02</v>
      </c>
      <c r="I28" t="n">
        <v>79</v>
      </c>
      <c r="J28" t="n">
        <v>237.24</v>
      </c>
      <c r="K28" t="n">
        <v>54.38</v>
      </c>
      <c r="L28" t="n">
        <v>27</v>
      </c>
      <c r="M28" t="n">
        <v>77</v>
      </c>
      <c r="N28" t="n">
        <v>55.86</v>
      </c>
      <c r="O28" t="n">
        <v>29493.67</v>
      </c>
      <c r="P28" t="n">
        <v>2940.44</v>
      </c>
      <c r="Q28" t="n">
        <v>3440.93</v>
      </c>
      <c r="R28" t="n">
        <v>428.3</v>
      </c>
      <c r="S28" t="n">
        <v>300.98</v>
      </c>
      <c r="T28" t="n">
        <v>60173.25</v>
      </c>
      <c r="U28" t="n">
        <v>0.7</v>
      </c>
      <c r="V28" t="n">
        <v>0.92</v>
      </c>
      <c r="W28" t="n">
        <v>56.95</v>
      </c>
      <c r="X28" t="n">
        <v>3.54</v>
      </c>
      <c r="Y28" t="n">
        <v>0.5</v>
      </c>
      <c r="Z28" t="n">
        <v>10</v>
      </c>
      <c r="AA28" t="n">
        <v>8676.813065420391</v>
      </c>
      <c r="AB28" t="n">
        <v>11871.99843008506</v>
      </c>
      <c r="AC28" t="n">
        <v>10738.95156237175</v>
      </c>
      <c r="AD28" t="n">
        <v>8676813.065420391</v>
      </c>
      <c r="AE28" t="n">
        <v>11871998.43008506</v>
      </c>
      <c r="AF28" t="n">
        <v>9.403245695104067e-07</v>
      </c>
      <c r="AG28" t="n">
        <v>46.59583333333333</v>
      </c>
      <c r="AH28" t="n">
        <v>10738951.56237175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0.4475</v>
      </c>
      <c r="E29" t="n">
        <v>223.45</v>
      </c>
      <c r="F29" t="n">
        <v>217.98</v>
      </c>
      <c r="G29" t="n">
        <v>172.09</v>
      </c>
      <c r="H29" t="n">
        <v>2.08</v>
      </c>
      <c r="I29" t="n">
        <v>76</v>
      </c>
      <c r="J29" t="n">
        <v>238.97</v>
      </c>
      <c r="K29" t="n">
        <v>54.38</v>
      </c>
      <c r="L29" t="n">
        <v>28</v>
      </c>
      <c r="M29" t="n">
        <v>74</v>
      </c>
      <c r="N29" t="n">
        <v>56.6</v>
      </c>
      <c r="O29" t="n">
        <v>29707.68</v>
      </c>
      <c r="P29" t="n">
        <v>2934.24</v>
      </c>
      <c r="Q29" t="n">
        <v>3440.95</v>
      </c>
      <c r="R29" t="n">
        <v>424.93</v>
      </c>
      <c r="S29" t="n">
        <v>300.98</v>
      </c>
      <c r="T29" t="n">
        <v>58500.94</v>
      </c>
      <c r="U29" t="n">
        <v>0.71</v>
      </c>
      <c r="V29" t="n">
        <v>0.92</v>
      </c>
      <c r="W29" t="n">
        <v>56.95</v>
      </c>
      <c r="X29" t="n">
        <v>3.45</v>
      </c>
      <c r="Y29" t="n">
        <v>0.5</v>
      </c>
      <c r="Z29" t="n">
        <v>10</v>
      </c>
      <c r="AA29" t="n">
        <v>8656.584850723229</v>
      </c>
      <c r="AB29" t="n">
        <v>11844.32129433055</v>
      </c>
      <c r="AC29" t="n">
        <v>10713.91589360854</v>
      </c>
      <c r="AD29" t="n">
        <v>8656584.850723229</v>
      </c>
      <c r="AE29" t="n">
        <v>11844321.29433055</v>
      </c>
      <c r="AF29" t="n">
        <v>9.411658350612995e-07</v>
      </c>
      <c r="AG29" t="n">
        <v>46.55208333333334</v>
      </c>
      <c r="AH29" t="n">
        <v>10713915.89360854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0.448</v>
      </c>
      <c r="E30" t="n">
        <v>223.22</v>
      </c>
      <c r="F30" t="n">
        <v>217.82</v>
      </c>
      <c r="G30" t="n">
        <v>176.61</v>
      </c>
      <c r="H30" t="n">
        <v>2.14</v>
      </c>
      <c r="I30" t="n">
        <v>74</v>
      </c>
      <c r="J30" t="n">
        <v>240.72</v>
      </c>
      <c r="K30" t="n">
        <v>54.38</v>
      </c>
      <c r="L30" t="n">
        <v>29</v>
      </c>
      <c r="M30" t="n">
        <v>72</v>
      </c>
      <c r="N30" t="n">
        <v>57.34</v>
      </c>
      <c r="O30" t="n">
        <v>29922.88</v>
      </c>
      <c r="P30" t="n">
        <v>2928.63</v>
      </c>
      <c r="Q30" t="n">
        <v>3440.93</v>
      </c>
      <c r="R30" t="n">
        <v>419.67</v>
      </c>
      <c r="S30" t="n">
        <v>300.98</v>
      </c>
      <c r="T30" t="n">
        <v>55881.45</v>
      </c>
      <c r="U30" t="n">
        <v>0.72</v>
      </c>
      <c r="V30" t="n">
        <v>0.92</v>
      </c>
      <c r="W30" t="n">
        <v>56.94</v>
      </c>
      <c r="X30" t="n">
        <v>3.29</v>
      </c>
      <c r="Y30" t="n">
        <v>0.5</v>
      </c>
      <c r="Z30" t="n">
        <v>10</v>
      </c>
      <c r="AA30" t="n">
        <v>8635.002643508526</v>
      </c>
      <c r="AB30" t="n">
        <v>11814.79156627961</v>
      </c>
      <c r="AC30" t="n">
        <v>10687.20444135754</v>
      </c>
      <c r="AD30" t="n">
        <v>8635002.643508526</v>
      </c>
      <c r="AE30" t="n">
        <v>11814791.56627961</v>
      </c>
      <c r="AF30" t="n">
        <v>9.422174169999154e-07</v>
      </c>
      <c r="AG30" t="n">
        <v>46.50416666666666</v>
      </c>
      <c r="AH30" t="n">
        <v>10687204.44135754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0.4485</v>
      </c>
      <c r="E31" t="n">
        <v>222.99</v>
      </c>
      <c r="F31" t="n">
        <v>217.71</v>
      </c>
      <c r="G31" t="n">
        <v>183.98</v>
      </c>
      <c r="H31" t="n">
        <v>2.2</v>
      </c>
      <c r="I31" t="n">
        <v>71</v>
      </c>
      <c r="J31" t="n">
        <v>242.47</v>
      </c>
      <c r="K31" t="n">
        <v>54.38</v>
      </c>
      <c r="L31" t="n">
        <v>30</v>
      </c>
      <c r="M31" t="n">
        <v>69</v>
      </c>
      <c r="N31" t="n">
        <v>58.1</v>
      </c>
      <c r="O31" t="n">
        <v>30139.04</v>
      </c>
      <c r="P31" t="n">
        <v>2922.53</v>
      </c>
      <c r="Q31" t="n">
        <v>3440.93</v>
      </c>
      <c r="R31" t="n">
        <v>416.01</v>
      </c>
      <c r="S31" t="n">
        <v>300.98</v>
      </c>
      <c r="T31" t="n">
        <v>54065.77</v>
      </c>
      <c r="U31" t="n">
        <v>0.72</v>
      </c>
      <c r="V31" t="n">
        <v>0.92</v>
      </c>
      <c r="W31" t="n">
        <v>56.93</v>
      </c>
      <c r="X31" t="n">
        <v>3.19</v>
      </c>
      <c r="Y31" t="n">
        <v>0.5</v>
      </c>
      <c r="Z31" t="n">
        <v>10</v>
      </c>
      <c r="AA31" t="n">
        <v>8612.879716719939</v>
      </c>
      <c r="AB31" t="n">
        <v>11784.52200185282</v>
      </c>
      <c r="AC31" t="n">
        <v>10659.82376167605</v>
      </c>
      <c r="AD31" t="n">
        <v>8612879.716719938</v>
      </c>
      <c r="AE31" t="n">
        <v>11784522.00185282</v>
      </c>
      <c r="AF31" t="n">
        <v>9.432689989385314e-07</v>
      </c>
      <c r="AG31" t="n">
        <v>46.45625</v>
      </c>
      <c r="AH31" t="n">
        <v>10659823.76167605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0.4488</v>
      </c>
      <c r="E32" t="n">
        <v>222.81</v>
      </c>
      <c r="F32" t="n">
        <v>217.61</v>
      </c>
      <c r="G32" t="n">
        <v>189.22</v>
      </c>
      <c r="H32" t="n">
        <v>2.26</v>
      </c>
      <c r="I32" t="n">
        <v>69</v>
      </c>
      <c r="J32" t="n">
        <v>244.23</v>
      </c>
      <c r="K32" t="n">
        <v>54.38</v>
      </c>
      <c r="L32" t="n">
        <v>31</v>
      </c>
      <c r="M32" t="n">
        <v>67</v>
      </c>
      <c r="N32" t="n">
        <v>58.86</v>
      </c>
      <c r="O32" t="n">
        <v>30356.28</v>
      </c>
      <c r="P32" t="n">
        <v>2917.5</v>
      </c>
      <c r="Q32" t="n">
        <v>3440.95</v>
      </c>
      <c r="R32" t="n">
        <v>412.07</v>
      </c>
      <c r="S32" t="n">
        <v>300.98</v>
      </c>
      <c r="T32" t="n">
        <v>52107.09</v>
      </c>
      <c r="U32" t="n">
        <v>0.73</v>
      </c>
      <c r="V32" t="n">
        <v>0.92</v>
      </c>
      <c r="W32" t="n">
        <v>56.94</v>
      </c>
      <c r="X32" t="n">
        <v>3.08</v>
      </c>
      <c r="Y32" t="n">
        <v>0.5</v>
      </c>
      <c r="Z32" t="n">
        <v>10</v>
      </c>
      <c r="AA32" t="n">
        <v>8596.711648085713</v>
      </c>
      <c r="AB32" t="n">
        <v>11762.40013706262</v>
      </c>
      <c r="AC32" t="n">
        <v>10639.8131766132</v>
      </c>
      <c r="AD32" t="n">
        <v>8596711.648085713</v>
      </c>
      <c r="AE32" t="n">
        <v>11762400.13706262</v>
      </c>
      <c r="AF32" t="n">
        <v>9.438999481017009e-07</v>
      </c>
      <c r="AG32" t="n">
        <v>46.41875</v>
      </c>
      <c r="AH32" t="n">
        <v>10639813.17661319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0.4491</v>
      </c>
      <c r="E33" t="n">
        <v>222.65</v>
      </c>
      <c r="F33" t="n">
        <v>217.53</v>
      </c>
      <c r="G33" t="n">
        <v>194.8</v>
      </c>
      <c r="H33" t="n">
        <v>2.31</v>
      </c>
      <c r="I33" t="n">
        <v>67</v>
      </c>
      <c r="J33" t="n">
        <v>246</v>
      </c>
      <c r="K33" t="n">
        <v>54.38</v>
      </c>
      <c r="L33" t="n">
        <v>32</v>
      </c>
      <c r="M33" t="n">
        <v>65</v>
      </c>
      <c r="N33" t="n">
        <v>59.63</v>
      </c>
      <c r="O33" t="n">
        <v>30574.64</v>
      </c>
      <c r="P33" t="n">
        <v>2912.31</v>
      </c>
      <c r="Q33" t="n">
        <v>3440.94</v>
      </c>
      <c r="R33" t="n">
        <v>409.43</v>
      </c>
      <c r="S33" t="n">
        <v>300.98</v>
      </c>
      <c r="T33" t="n">
        <v>50797.79</v>
      </c>
      <c r="U33" t="n">
        <v>0.74</v>
      </c>
      <c r="V33" t="n">
        <v>0.92</v>
      </c>
      <c r="W33" t="n">
        <v>56.94</v>
      </c>
      <c r="X33" t="n">
        <v>3</v>
      </c>
      <c r="Y33" t="n">
        <v>0.5</v>
      </c>
      <c r="Z33" t="n">
        <v>10</v>
      </c>
      <c r="AA33" t="n">
        <v>8580.467900958662</v>
      </c>
      <c r="AB33" t="n">
        <v>11740.17472561984</v>
      </c>
      <c r="AC33" t="n">
        <v>10619.70892724495</v>
      </c>
      <c r="AD33" t="n">
        <v>8580467.900958661</v>
      </c>
      <c r="AE33" t="n">
        <v>11740174.72561984</v>
      </c>
      <c r="AF33" t="n">
        <v>9.445308972648706e-07</v>
      </c>
      <c r="AG33" t="n">
        <v>46.38541666666666</v>
      </c>
      <c r="AH33" t="n">
        <v>10619708.92724495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0.4497</v>
      </c>
      <c r="E34" t="n">
        <v>222.38</v>
      </c>
      <c r="F34" t="n">
        <v>217.37</v>
      </c>
      <c r="G34" t="n">
        <v>203.78</v>
      </c>
      <c r="H34" t="n">
        <v>2.37</v>
      </c>
      <c r="I34" t="n">
        <v>64</v>
      </c>
      <c r="J34" t="n">
        <v>247.78</v>
      </c>
      <c r="K34" t="n">
        <v>54.38</v>
      </c>
      <c r="L34" t="n">
        <v>33</v>
      </c>
      <c r="M34" t="n">
        <v>62</v>
      </c>
      <c r="N34" t="n">
        <v>60.41</v>
      </c>
      <c r="O34" t="n">
        <v>30794.11</v>
      </c>
      <c r="P34" t="n">
        <v>2905.27</v>
      </c>
      <c r="Q34" t="n">
        <v>3440.91</v>
      </c>
      <c r="R34" t="n">
        <v>403.9</v>
      </c>
      <c r="S34" t="n">
        <v>300.98</v>
      </c>
      <c r="T34" t="n">
        <v>48046.5</v>
      </c>
      <c r="U34" t="n">
        <v>0.75</v>
      </c>
      <c r="V34" t="n">
        <v>0.92</v>
      </c>
      <c r="W34" t="n">
        <v>56.94</v>
      </c>
      <c r="X34" t="n">
        <v>2.84</v>
      </c>
      <c r="Y34" t="n">
        <v>0.5</v>
      </c>
      <c r="Z34" t="n">
        <v>10</v>
      </c>
      <c r="AA34" t="n">
        <v>8554.512364460868</v>
      </c>
      <c r="AB34" t="n">
        <v>11704.6612155061</v>
      </c>
      <c r="AC34" t="n">
        <v>10587.58477669295</v>
      </c>
      <c r="AD34" t="n">
        <v>8554512.364460869</v>
      </c>
      <c r="AE34" t="n">
        <v>11704661.2155061</v>
      </c>
      <c r="AF34" t="n">
        <v>9.457927955912098e-07</v>
      </c>
      <c r="AG34" t="n">
        <v>46.32916666666667</v>
      </c>
      <c r="AH34" t="n">
        <v>10587584.77669295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0.4498</v>
      </c>
      <c r="E35" t="n">
        <v>222.34</v>
      </c>
      <c r="F35" t="n">
        <v>217.38</v>
      </c>
      <c r="G35" t="n">
        <v>207.02</v>
      </c>
      <c r="H35" t="n">
        <v>2.42</v>
      </c>
      <c r="I35" t="n">
        <v>63</v>
      </c>
      <c r="J35" t="n">
        <v>249.57</v>
      </c>
      <c r="K35" t="n">
        <v>54.38</v>
      </c>
      <c r="L35" t="n">
        <v>34</v>
      </c>
      <c r="M35" t="n">
        <v>61</v>
      </c>
      <c r="N35" t="n">
        <v>61.2</v>
      </c>
      <c r="O35" t="n">
        <v>31014.73</v>
      </c>
      <c r="P35" t="n">
        <v>2903.6</v>
      </c>
      <c r="Q35" t="n">
        <v>3440.94</v>
      </c>
      <c r="R35" t="n">
        <v>404.39</v>
      </c>
      <c r="S35" t="n">
        <v>300.98</v>
      </c>
      <c r="T35" t="n">
        <v>48298.43</v>
      </c>
      <c r="U35" t="n">
        <v>0.74</v>
      </c>
      <c r="V35" t="n">
        <v>0.92</v>
      </c>
      <c r="W35" t="n">
        <v>56.93</v>
      </c>
      <c r="X35" t="n">
        <v>2.85</v>
      </c>
      <c r="Y35" t="n">
        <v>0.5</v>
      </c>
      <c r="Z35" t="n">
        <v>10</v>
      </c>
      <c r="AA35" t="n">
        <v>8549.621498028077</v>
      </c>
      <c r="AB35" t="n">
        <v>11697.96931628296</v>
      </c>
      <c r="AC35" t="n">
        <v>10581.53154293952</v>
      </c>
      <c r="AD35" t="n">
        <v>8549621.498028077</v>
      </c>
      <c r="AE35" t="n">
        <v>11697969.31628296</v>
      </c>
      <c r="AF35" t="n">
        <v>9.460031119789329e-07</v>
      </c>
      <c r="AG35" t="n">
        <v>46.32083333333333</v>
      </c>
      <c r="AH35" t="n">
        <v>10581531.54293952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0.4501</v>
      </c>
      <c r="E36" t="n">
        <v>222.17</v>
      </c>
      <c r="F36" t="n">
        <v>217.28</v>
      </c>
      <c r="G36" t="n">
        <v>213.72</v>
      </c>
      <c r="H36" t="n">
        <v>2.48</v>
      </c>
      <c r="I36" t="n">
        <v>61</v>
      </c>
      <c r="J36" t="n">
        <v>251.37</v>
      </c>
      <c r="K36" t="n">
        <v>54.38</v>
      </c>
      <c r="L36" t="n">
        <v>35</v>
      </c>
      <c r="M36" t="n">
        <v>59</v>
      </c>
      <c r="N36" t="n">
        <v>61.99</v>
      </c>
      <c r="O36" t="n">
        <v>31236.5</v>
      </c>
      <c r="P36" t="n">
        <v>2900.09</v>
      </c>
      <c r="Q36" t="n">
        <v>3440.88</v>
      </c>
      <c r="R36" t="n">
        <v>400.94</v>
      </c>
      <c r="S36" t="n">
        <v>300.98</v>
      </c>
      <c r="T36" t="n">
        <v>46583.58</v>
      </c>
      <c r="U36" t="n">
        <v>0.75</v>
      </c>
      <c r="V36" t="n">
        <v>0.92</v>
      </c>
      <c r="W36" t="n">
        <v>56.93</v>
      </c>
      <c r="X36" t="n">
        <v>2.75</v>
      </c>
      <c r="Y36" t="n">
        <v>0.5</v>
      </c>
      <c r="Z36" t="n">
        <v>10</v>
      </c>
      <c r="AA36" t="n">
        <v>8536.482712393889</v>
      </c>
      <c r="AB36" t="n">
        <v>11679.99225013595</v>
      </c>
      <c r="AC36" t="n">
        <v>10565.27018275461</v>
      </c>
      <c r="AD36" t="n">
        <v>8536482.712393889</v>
      </c>
      <c r="AE36" t="n">
        <v>11679992.25013595</v>
      </c>
      <c r="AF36" t="n">
        <v>9.466340611421025e-07</v>
      </c>
      <c r="AG36" t="n">
        <v>46.28541666666666</v>
      </c>
      <c r="AH36" t="n">
        <v>10565270.18275461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0.4505</v>
      </c>
      <c r="E37" t="n">
        <v>221.98</v>
      </c>
      <c r="F37" t="n">
        <v>217.17</v>
      </c>
      <c r="G37" t="n">
        <v>220.85</v>
      </c>
      <c r="H37" t="n">
        <v>2.53</v>
      </c>
      <c r="I37" t="n">
        <v>59</v>
      </c>
      <c r="J37" t="n">
        <v>253.18</v>
      </c>
      <c r="K37" t="n">
        <v>54.38</v>
      </c>
      <c r="L37" t="n">
        <v>36</v>
      </c>
      <c r="M37" t="n">
        <v>57</v>
      </c>
      <c r="N37" t="n">
        <v>62.8</v>
      </c>
      <c r="O37" t="n">
        <v>31459.45</v>
      </c>
      <c r="P37" t="n">
        <v>2895.33</v>
      </c>
      <c r="Q37" t="n">
        <v>3440.93</v>
      </c>
      <c r="R37" t="n">
        <v>397.01</v>
      </c>
      <c r="S37" t="n">
        <v>300.98</v>
      </c>
      <c r="T37" t="n">
        <v>44629.26</v>
      </c>
      <c r="U37" t="n">
        <v>0.76</v>
      </c>
      <c r="V37" t="n">
        <v>0.92</v>
      </c>
      <c r="W37" t="n">
        <v>56.93</v>
      </c>
      <c r="X37" t="n">
        <v>2.64</v>
      </c>
      <c r="Y37" t="n">
        <v>0.5</v>
      </c>
      <c r="Z37" t="n">
        <v>10</v>
      </c>
      <c r="AA37" t="n">
        <v>8519.084574756087</v>
      </c>
      <c r="AB37" t="n">
        <v>11656.18735066825</v>
      </c>
      <c r="AC37" t="n">
        <v>10543.73718948172</v>
      </c>
      <c r="AD37" t="n">
        <v>8519084.574756088</v>
      </c>
      <c r="AE37" t="n">
        <v>11656187.35066825</v>
      </c>
      <c r="AF37" t="n">
        <v>9.474753266929953e-07</v>
      </c>
      <c r="AG37" t="n">
        <v>46.24583333333333</v>
      </c>
      <c r="AH37" t="n">
        <v>10543737.18948172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0.4508</v>
      </c>
      <c r="E38" t="n">
        <v>221.82</v>
      </c>
      <c r="F38" t="n">
        <v>217.08</v>
      </c>
      <c r="G38" t="n">
        <v>228.51</v>
      </c>
      <c r="H38" t="n">
        <v>2.58</v>
      </c>
      <c r="I38" t="n">
        <v>57</v>
      </c>
      <c r="J38" t="n">
        <v>255</v>
      </c>
      <c r="K38" t="n">
        <v>54.38</v>
      </c>
      <c r="L38" t="n">
        <v>37</v>
      </c>
      <c r="M38" t="n">
        <v>55</v>
      </c>
      <c r="N38" t="n">
        <v>63.62</v>
      </c>
      <c r="O38" t="n">
        <v>31683.59</v>
      </c>
      <c r="P38" t="n">
        <v>2888.94</v>
      </c>
      <c r="Q38" t="n">
        <v>3440.94</v>
      </c>
      <c r="R38" t="n">
        <v>394.57</v>
      </c>
      <c r="S38" t="n">
        <v>300.98</v>
      </c>
      <c r="T38" t="n">
        <v>43415.53</v>
      </c>
      <c r="U38" t="n">
        <v>0.76</v>
      </c>
      <c r="V38" t="n">
        <v>0.92</v>
      </c>
      <c r="W38" t="n">
        <v>56.92</v>
      </c>
      <c r="X38" t="n">
        <v>2.56</v>
      </c>
      <c r="Y38" t="n">
        <v>0.5</v>
      </c>
      <c r="Z38" t="n">
        <v>10</v>
      </c>
      <c r="AA38" t="n">
        <v>8500.529899065943</v>
      </c>
      <c r="AB38" t="n">
        <v>11630.80002481447</v>
      </c>
      <c r="AC38" t="n">
        <v>10520.7727943761</v>
      </c>
      <c r="AD38" t="n">
        <v>8500529.899065943</v>
      </c>
      <c r="AE38" t="n">
        <v>11630800.02481447</v>
      </c>
      <c r="AF38" t="n">
        <v>9.481062758561649e-07</v>
      </c>
      <c r="AG38" t="n">
        <v>46.2125</v>
      </c>
      <c r="AH38" t="n">
        <v>10520772.7943761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0.451</v>
      </c>
      <c r="E39" t="n">
        <v>221.75</v>
      </c>
      <c r="F39" t="n">
        <v>217.06</v>
      </c>
      <c r="G39" t="n">
        <v>232.56</v>
      </c>
      <c r="H39" t="n">
        <v>2.63</v>
      </c>
      <c r="I39" t="n">
        <v>56</v>
      </c>
      <c r="J39" t="n">
        <v>256.82</v>
      </c>
      <c r="K39" t="n">
        <v>54.38</v>
      </c>
      <c r="L39" t="n">
        <v>38</v>
      </c>
      <c r="M39" t="n">
        <v>54</v>
      </c>
      <c r="N39" t="n">
        <v>64.45</v>
      </c>
      <c r="O39" t="n">
        <v>31909.08</v>
      </c>
      <c r="P39" t="n">
        <v>2887.17</v>
      </c>
      <c r="Q39" t="n">
        <v>3440.91</v>
      </c>
      <c r="R39" t="n">
        <v>393.07</v>
      </c>
      <c r="S39" t="n">
        <v>300.98</v>
      </c>
      <c r="T39" t="n">
        <v>42671.47</v>
      </c>
      <c r="U39" t="n">
        <v>0.77</v>
      </c>
      <c r="V39" t="n">
        <v>0.92</v>
      </c>
      <c r="W39" t="n">
        <v>56.94</v>
      </c>
      <c r="X39" t="n">
        <v>2.53</v>
      </c>
      <c r="Y39" t="n">
        <v>0.5</v>
      </c>
      <c r="Z39" t="n">
        <v>10</v>
      </c>
      <c r="AA39" t="n">
        <v>8484.942469893456</v>
      </c>
      <c r="AB39" t="n">
        <v>11609.47261655183</v>
      </c>
      <c r="AC39" t="n">
        <v>10501.48084402484</v>
      </c>
      <c r="AD39" t="n">
        <v>8484942.469893456</v>
      </c>
      <c r="AE39" t="n">
        <v>11609472.61655183</v>
      </c>
      <c r="AF39" t="n">
        <v>9.485269086316113e-07</v>
      </c>
      <c r="AG39" t="n">
        <v>46.19791666666666</v>
      </c>
      <c r="AH39" t="n">
        <v>10501480.84402484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0.4514</v>
      </c>
      <c r="E40" t="n">
        <v>221.54</v>
      </c>
      <c r="F40" t="n">
        <v>216.92</v>
      </c>
      <c r="G40" t="n">
        <v>241.03</v>
      </c>
      <c r="H40" t="n">
        <v>2.68</v>
      </c>
      <c r="I40" t="n">
        <v>54</v>
      </c>
      <c r="J40" t="n">
        <v>258.66</v>
      </c>
      <c r="K40" t="n">
        <v>54.38</v>
      </c>
      <c r="L40" t="n">
        <v>39</v>
      </c>
      <c r="M40" t="n">
        <v>52</v>
      </c>
      <c r="N40" t="n">
        <v>65.28</v>
      </c>
      <c r="O40" t="n">
        <v>32135.68</v>
      </c>
      <c r="P40" t="n">
        <v>2881.57</v>
      </c>
      <c r="Q40" t="n">
        <v>3440.91</v>
      </c>
      <c r="R40" t="n">
        <v>389.27</v>
      </c>
      <c r="S40" t="n">
        <v>300.98</v>
      </c>
      <c r="T40" t="n">
        <v>40782.32</v>
      </c>
      <c r="U40" t="n">
        <v>0.77</v>
      </c>
      <c r="V40" t="n">
        <v>0.92</v>
      </c>
      <c r="W40" t="n">
        <v>56.91</v>
      </c>
      <c r="X40" t="n">
        <v>2.4</v>
      </c>
      <c r="Y40" t="n">
        <v>0.5</v>
      </c>
      <c r="Z40" t="n">
        <v>10</v>
      </c>
      <c r="AA40" t="n">
        <v>8465.679137272342</v>
      </c>
      <c r="AB40" t="n">
        <v>11583.11567502136</v>
      </c>
      <c r="AC40" t="n">
        <v>10477.63937200184</v>
      </c>
      <c r="AD40" t="n">
        <v>8465679.137272341</v>
      </c>
      <c r="AE40" t="n">
        <v>11583115.67502136</v>
      </c>
      <c r="AF40" t="n">
        <v>9.493681741825041e-07</v>
      </c>
      <c r="AG40" t="n">
        <v>46.15416666666667</v>
      </c>
      <c r="AH40" t="n">
        <v>10477639.37200184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0.4515</v>
      </c>
      <c r="E41" t="n">
        <v>221.49</v>
      </c>
      <c r="F41" t="n">
        <v>216.91</v>
      </c>
      <c r="G41" t="n">
        <v>245.56</v>
      </c>
      <c r="H41" t="n">
        <v>2.73</v>
      </c>
      <c r="I41" t="n">
        <v>53</v>
      </c>
      <c r="J41" t="n">
        <v>260.51</v>
      </c>
      <c r="K41" t="n">
        <v>54.38</v>
      </c>
      <c r="L41" t="n">
        <v>40</v>
      </c>
      <c r="M41" t="n">
        <v>51</v>
      </c>
      <c r="N41" t="n">
        <v>66.13</v>
      </c>
      <c r="O41" t="n">
        <v>32363.54</v>
      </c>
      <c r="P41" t="n">
        <v>2878.75</v>
      </c>
      <c r="Q41" t="n">
        <v>3440.88</v>
      </c>
      <c r="R41" t="n">
        <v>388.49</v>
      </c>
      <c r="S41" t="n">
        <v>300.98</v>
      </c>
      <c r="T41" t="n">
        <v>40400.14</v>
      </c>
      <c r="U41" t="n">
        <v>0.77</v>
      </c>
      <c r="V41" t="n">
        <v>0.92</v>
      </c>
      <c r="W41" t="n">
        <v>56.92</v>
      </c>
      <c r="X41" t="n">
        <v>2.38</v>
      </c>
      <c r="Y41" t="n">
        <v>0.5</v>
      </c>
      <c r="Z41" t="n">
        <v>10</v>
      </c>
      <c r="AA41" t="n">
        <v>8458.39492657315</v>
      </c>
      <c r="AB41" t="n">
        <v>11573.14909658603</v>
      </c>
      <c r="AC41" t="n">
        <v>10468.6239898242</v>
      </c>
      <c r="AD41" t="n">
        <v>8458394.92657315</v>
      </c>
      <c r="AE41" t="n">
        <v>11573149.09658603</v>
      </c>
      <c r="AF41" t="n">
        <v>9.495784905702273e-07</v>
      </c>
      <c r="AG41" t="n">
        <v>46.14375</v>
      </c>
      <c r="AH41" t="n">
        <v>10468623.9898242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0.1967</v>
      </c>
      <c r="E2" t="n">
        <v>508.29</v>
      </c>
      <c r="F2" t="n">
        <v>391.48</v>
      </c>
      <c r="G2" t="n">
        <v>6.61</v>
      </c>
      <c r="H2" t="n">
        <v>0.11</v>
      </c>
      <c r="I2" t="n">
        <v>3553</v>
      </c>
      <c r="J2" t="n">
        <v>159.12</v>
      </c>
      <c r="K2" t="n">
        <v>50.28</v>
      </c>
      <c r="L2" t="n">
        <v>1</v>
      </c>
      <c r="M2" t="n">
        <v>3551</v>
      </c>
      <c r="N2" t="n">
        <v>27.84</v>
      </c>
      <c r="O2" t="n">
        <v>19859.16</v>
      </c>
      <c r="P2" t="n">
        <v>4840.22</v>
      </c>
      <c r="Q2" t="n">
        <v>3445.7</v>
      </c>
      <c r="R2" t="n">
        <v>6318.6</v>
      </c>
      <c r="S2" t="n">
        <v>300.98</v>
      </c>
      <c r="T2" t="n">
        <v>2987952.58</v>
      </c>
      <c r="U2" t="n">
        <v>0.05</v>
      </c>
      <c r="V2" t="n">
        <v>0.51</v>
      </c>
      <c r="W2" t="n">
        <v>62.69</v>
      </c>
      <c r="X2" t="n">
        <v>176.77</v>
      </c>
      <c r="Y2" t="n">
        <v>0.5</v>
      </c>
      <c r="Z2" t="n">
        <v>10</v>
      </c>
      <c r="AA2" t="n">
        <v>31487.93395596756</v>
      </c>
      <c r="AB2" t="n">
        <v>43083.18038816243</v>
      </c>
      <c r="AC2" t="n">
        <v>38971.38211953784</v>
      </c>
      <c r="AD2" t="n">
        <v>31487933.95596756</v>
      </c>
      <c r="AE2" t="n">
        <v>43083180.38816243</v>
      </c>
      <c r="AF2" t="n">
        <v>4.345780969141508e-07</v>
      </c>
      <c r="AG2" t="n">
        <v>105.89375</v>
      </c>
      <c r="AH2" t="n">
        <v>38971382.11953784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0.3193</v>
      </c>
      <c r="E3" t="n">
        <v>313.15</v>
      </c>
      <c r="F3" t="n">
        <v>271.68</v>
      </c>
      <c r="G3" t="n">
        <v>13.42</v>
      </c>
      <c r="H3" t="n">
        <v>0.22</v>
      </c>
      <c r="I3" t="n">
        <v>1215</v>
      </c>
      <c r="J3" t="n">
        <v>160.54</v>
      </c>
      <c r="K3" t="n">
        <v>50.28</v>
      </c>
      <c r="L3" t="n">
        <v>2</v>
      </c>
      <c r="M3" t="n">
        <v>1213</v>
      </c>
      <c r="N3" t="n">
        <v>28.26</v>
      </c>
      <c r="O3" t="n">
        <v>20034.4</v>
      </c>
      <c r="P3" t="n">
        <v>3355.17</v>
      </c>
      <c r="Q3" t="n">
        <v>3442.51</v>
      </c>
      <c r="R3" t="n">
        <v>2240.63</v>
      </c>
      <c r="S3" t="n">
        <v>300.98</v>
      </c>
      <c r="T3" t="n">
        <v>960655.22</v>
      </c>
      <c r="U3" t="n">
        <v>0.13</v>
      </c>
      <c r="V3" t="n">
        <v>0.74</v>
      </c>
      <c r="W3" t="n">
        <v>58.89</v>
      </c>
      <c r="X3" t="n">
        <v>57.09</v>
      </c>
      <c r="Y3" t="n">
        <v>0.5</v>
      </c>
      <c r="Z3" t="n">
        <v>10</v>
      </c>
      <c r="AA3" t="n">
        <v>13707.64537442609</v>
      </c>
      <c r="AB3" t="n">
        <v>18755.40513992445</v>
      </c>
      <c r="AC3" t="n">
        <v>16965.4155967458</v>
      </c>
      <c r="AD3" t="n">
        <v>13707645.37442609</v>
      </c>
      <c r="AE3" t="n">
        <v>18755405.13992445</v>
      </c>
      <c r="AF3" t="n">
        <v>7.054437536588119e-07</v>
      </c>
      <c r="AG3" t="n">
        <v>65.23958333333333</v>
      </c>
      <c r="AH3" t="n">
        <v>16965415.5967458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0.3639</v>
      </c>
      <c r="E4" t="n">
        <v>274.79</v>
      </c>
      <c r="F4" t="n">
        <v>248.72</v>
      </c>
      <c r="G4" t="n">
        <v>20.25</v>
      </c>
      <c r="H4" t="n">
        <v>0.33</v>
      </c>
      <c r="I4" t="n">
        <v>737</v>
      </c>
      <c r="J4" t="n">
        <v>161.97</v>
      </c>
      <c r="K4" t="n">
        <v>50.28</v>
      </c>
      <c r="L4" t="n">
        <v>3</v>
      </c>
      <c r="M4" t="n">
        <v>735</v>
      </c>
      <c r="N4" t="n">
        <v>28.69</v>
      </c>
      <c r="O4" t="n">
        <v>20210.21</v>
      </c>
      <c r="P4" t="n">
        <v>3062.72</v>
      </c>
      <c r="Q4" t="n">
        <v>3441.95</v>
      </c>
      <c r="R4" t="n">
        <v>1463.95</v>
      </c>
      <c r="S4" t="n">
        <v>300.98</v>
      </c>
      <c r="T4" t="n">
        <v>574706.88</v>
      </c>
      <c r="U4" t="n">
        <v>0.21</v>
      </c>
      <c r="V4" t="n">
        <v>0.8</v>
      </c>
      <c r="W4" t="n">
        <v>58.05</v>
      </c>
      <c r="X4" t="n">
        <v>34.15</v>
      </c>
      <c r="Y4" t="n">
        <v>0.5</v>
      </c>
      <c r="Z4" t="n">
        <v>10</v>
      </c>
      <c r="AA4" t="n">
        <v>11053.45197633783</v>
      </c>
      <c r="AB4" t="n">
        <v>15123.8206379113</v>
      </c>
      <c r="AC4" t="n">
        <v>13680.42442264405</v>
      </c>
      <c r="AD4" t="n">
        <v>11053451.97633783</v>
      </c>
      <c r="AE4" t="n">
        <v>15123820.6379113</v>
      </c>
      <c r="AF4" t="n">
        <v>8.039805260145371e-07</v>
      </c>
      <c r="AG4" t="n">
        <v>57.24791666666667</v>
      </c>
      <c r="AH4" t="n">
        <v>13680424.42264405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0.3873</v>
      </c>
      <c r="E5" t="n">
        <v>258.21</v>
      </c>
      <c r="F5" t="n">
        <v>238.87</v>
      </c>
      <c r="G5" t="n">
        <v>27.14</v>
      </c>
      <c r="H5" t="n">
        <v>0.43</v>
      </c>
      <c r="I5" t="n">
        <v>528</v>
      </c>
      <c r="J5" t="n">
        <v>163.4</v>
      </c>
      <c r="K5" t="n">
        <v>50.28</v>
      </c>
      <c r="L5" t="n">
        <v>4</v>
      </c>
      <c r="M5" t="n">
        <v>526</v>
      </c>
      <c r="N5" t="n">
        <v>29.12</v>
      </c>
      <c r="O5" t="n">
        <v>20386.62</v>
      </c>
      <c r="P5" t="n">
        <v>2931.75</v>
      </c>
      <c r="Q5" t="n">
        <v>3441.55</v>
      </c>
      <c r="R5" t="n">
        <v>1130.77</v>
      </c>
      <c r="S5" t="n">
        <v>300.98</v>
      </c>
      <c r="T5" t="n">
        <v>409161.92</v>
      </c>
      <c r="U5" t="n">
        <v>0.27</v>
      </c>
      <c r="V5" t="n">
        <v>0.84</v>
      </c>
      <c r="W5" t="n">
        <v>57.71</v>
      </c>
      <c r="X5" t="n">
        <v>24.32</v>
      </c>
      <c r="Y5" t="n">
        <v>0.5</v>
      </c>
      <c r="Z5" t="n">
        <v>10</v>
      </c>
      <c r="AA5" t="n">
        <v>9982.240006626358</v>
      </c>
      <c r="AB5" t="n">
        <v>13658.14116241522</v>
      </c>
      <c r="AC5" t="n">
        <v>12354.62733919531</v>
      </c>
      <c r="AD5" t="n">
        <v>9982240.006626358</v>
      </c>
      <c r="AE5" t="n">
        <v>13658141.16241522</v>
      </c>
      <c r="AF5" t="n">
        <v>8.556791913312179e-07</v>
      </c>
      <c r="AG5" t="n">
        <v>53.79375</v>
      </c>
      <c r="AH5" t="n">
        <v>12354627.33919531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0.4017</v>
      </c>
      <c r="E6" t="n">
        <v>248.94</v>
      </c>
      <c r="F6" t="n">
        <v>233.37</v>
      </c>
      <c r="G6" t="n">
        <v>34.07</v>
      </c>
      <c r="H6" t="n">
        <v>0.54</v>
      </c>
      <c r="I6" t="n">
        <v>411</v>
      </c>
      <c r="J6" t="n">
        <v>164.83</v>
      </c>
      <c r="K6" t="n">
        <v>50.28</v>
      </c>
      <c r="L6" t="n">
        <v>5</v>
      </c>
      <c r="M6" t="n">
        <v>409</v>
      </c>
      <c r="N6" t="n">
        <v>29.55</v>
      </c>
      <c r="O6" t="n">
        <v>20563.61</v>
      </c>
      <c r="P6" t="n">
        <v>2853.98</v>
      </c>
      <c r="Q6" t="n">
        <v>3441.26</v>
      </c>
      <c r="R6" t="n">
        <v>945.54</v>
      </c>
      <c r="S6" t="n">
        <v>300.98</v>
      </c>
      <c r="T6" t="n">
        <v>317130.78</v>
      </c>
      <c r="U6" t="n">
        <v>0.32</v>
      </c>
      <c r="V6" t="n">
        <v>0.86</v>
      </c>
      <c r="W6" t="n">
        <v>57.5</v>
      </c>
      <c r="X6" t="n">
        <v>18.82</v>
      </c>
      <c r="Y6" t="n">
        <v>0.5</v>
      </c>
      <c r="Z6" t="n">
        <v>10</v>
      </c>
      <c r="AA6" t="n">
        <v>9395.530100940527</v>
      </c>
      <c r="AB6" t="n">
        <v>12855.37878564157</v>
      </c>
      <c r="AC6" t="n">
        <v>11628.47947697689</v>
      </c>
      <c r="AD6" t="n">
        <v>9395530.100940527</v>
      </c>
      <c r="AE6" t="n">
        <v>12855378.78564157</v>
      </c>
      <c r="AF6" t="n">
        <v>8.874937546030216e-07</v>
      </c>
      <c r="AG6" t="n">
        <v>51.8625</v>
      </c>
      <c r="AH6" t="n">
        <v>11628479.47697689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0.4113</v>
      </c>
      <c r="E7" t="n">
        <v>243.16</v>
      </c>
      <c r="F7" t="n">
        <v>229.97</v>
      </c>
      <c r="G7" t="n">
        <v>40.94</v>
      </c>
      <c r="H7" t="n">
        <v>0.64</v>
      </c>
      <c r="I7" t="n">
        <v>337</v>
      </c>
      <c r="J7" t="n">
        <v>166.27</v>
      </c>
      <c r="K7" t="n">
        <v>50.28</v>
      </c>
      <c r="L7" t="n">
        <v>6</v>
      </c>
      <c r="M7" t="n">
        <v>335</v>
      </c>
      <c r="N7" t="n">
        <v>29.99</v>
      </c>
      <c r="O7" t="n">
        <v>20741.2</v>
      </c>
      <c r="P7" t="n">
        <v>2802.71</v>
      </c>
      <c r="Q7" t="n">
        <v>3441.23</v>
      </c>
      <c r="R7" t="n">
        <v>829.97</v>
      </c>
      <c r="S7" t="n">
        <v>300.98</v>
      </c>
      <c r="T7" t="n">
        <v>259719.89</v>
      </c>
      <c r="U7" t="n">
        <v>0.36</v>
      </c>
      <c r="V7" t="n">
        <v>0.87</v>
      </c>
      <c r="W7" t="n">
        <v>57.39</v>
      </c>
      <c r="X7" t="n">
        <v>15.43</v>
      </c>
      <c r="Y7" t="n">
        <v>0.5</v>
      </c>
      <c r="Z7" t="n">
        <v>10</v>
      </c>
      <c r="AA7" t="n">
        <v>9030.392473066266</v>
      </c>
      <c r="AB7" t="n">
        <v>12355.78137444873</v>
      </c>
      <c r="AC7" t="n">
        <v>11176.56294151895</v>
      </c>
      <c r="AD7" t="n">
        <v>9030392.473066265</v>
      </c>
      <c r="AE7" t="n">
        <v>12355781.37444873</v>
      </c>
      <c r="AF7" t="n">
        <v>9.087034634508906e-07</v>
      </c>
      <c r="AG7" t="n">
        <v>50.65833333333333</v>
      </c>
      <c r="AH7" t="n">
        <v>11176562.94151895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0.4183</v>
      </c>
      <c r="E8" t="n">
        <v>239.08</v>
      </c>
      <c r="F8" t="n">
        <v>227.57</v>
      </c>
      <c r="G8" t="n">
        <v>47.91</v>
      </c>
      <c r="H8" t="n">
        <v>0.74</v>
      </c>
      <c r="I8" t="n">
        <v>285</v>
      </c>
      <c r="J8" t="n">
        <v>167.72</v>
      </c>
      <c r="K8" t="n">
        <v>50.28</v>
      </c>
      <c r="L8" t="n">
        <v>7</v>
      </c>
      <c r="M8" t="n">
        <v>283</v>
      </c>
      <c r="N8" t="n">
        <v>30.44</v>
      </c>
      <c r="O8" t="n">
        <v>20919.39</v>
      </c>
      <c r="P8" t="n">
        <v>2763.62</v>
      </c>
      <c r="Q8" t="n">
        <v>3441.2</v>
      </c>
      <c r="R8" t="n">
        <v>748.78</v>
      </c>
      <c r="S8" t="n">
        <v>300.98</v>
      </c>
      <c r="T8" t="n">
        <v>219382.03</v>
      </c>
      <c r="U8" t="n">
        <v>0.4</v>
      </c>
      <c r="V8" t="n">
        <v>0.88</v>
      </c>
      <c r="W8" t="n">
        <v>57.3</v>
      </c>
      <c r="X8" t="n">
        <v>13.03</v>
      </c>
      <c r="Y8" t="n">
        <v>0.5</v>
      </c>
      <c r="Z8" t="n">
        <v>10</v>
      </c>
      <c r="AA8" t="n">
        <v>8775.188992806839</v>
      </c>
      <c r="AB8" t="n">
        <v>12006.60071397482</v>
      </c>
      <c r="AC8" t="n">
        <v>10860.70759320255</v>
      </c>
      <c r="AD8" t="n">
        <v>8775188.992806839</v>
      </c>
      <c r="AE8" t="n">
        <v>12006600.71397482</v>
      </c>
      <c r="AF8" t="n">
        <v>9.241688761524618e-07</v>
      </c>
      <c r="AG8" t="n">
        <v>49.80833333333334</v>
      </c>
      <c r="AH8" t="n">
        <v>10860707.59320255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0.4237</v>
      </c>
      <c r="E9" t="n">
        <v>236</v>
      </c>
      <c r="F9" t="n">
        <v>225.75</v>
      </c>
      <c r="G9" t="n">
        <v>55.06</v>
      </c>
      <c r="H9" t="n">
        <v>0.84</v>
      </c>
      <c r="I9" t="n">
        <v>246</v>
      </c>
      <c r="J9" t="n">
        <v>169.17</v>
      </c>
      <c r="K9" t="n">
        <v>50.28</v>
      </c>
      <c r="L9" t="n">
        <v>8</v>
      </c>
      <c r="M9" t="n">
        <v>244</v>
      </c>
      <c r="N9" t="n">
        <v>30.89</v>
      </c>
      <c r="O9" t="n">
        <v>21098.19</v>
      </c>
      <c r="P9" t="n">
        <v>2731.88</v>
      </c>
      <c r="Q9" t="n">
        <v>3441.26</v>
      </c>
      <c r="R9" t="n">
        <v>687.39</v>
      </c>
      <c r="S9" t="n">
        <v>300.98</v>
      </c>
      <c r="T9" t="n">
        <v>188884.8</v>
      </c>
      <c r="U9" t="n">
        <v>0.44</v>
      </c>
      <c r="V9" t="n">
        <v>0.88</v>
      </c>
      <c r="W9" t="n">
        <v>57.23</v>
      </c>
      <c r="X9" t="n">
        <v>11.21</v>
      </c>
      <c r="Y9" t="n">
        <v>0.5</v>
      </c>
      <c r="Z9" t="n">
        <v>10</v>
      </c>
      <c r="AA9" t="n">
        <v>8579.160333955959</v>
      </c>
      <c r="AB9" t="n">
        <v>11738.38565476096</v>
      </c>
      <c r="AC9" t="n">
        <v>10618.09060279787</v>
      </c>
      <c r="AD9" t="n">
        <v>8579160.333955958</v>
      </c>
      <c r="AE9" t="n">
        <v>11738385.65476096</v>
      </c>
      <c r="AF9" t="n">
        <v>9.360993373793882e-07</v>
      </c>
      <c r="AG9" t="n">
        <v>49.16666666666666</v>
      </c>
      <c r="AH9" t="n">
        <v>10618090.60279787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0.4279</v>
      </c>
      <c r="E10" t="n">
        <v>233.72</v>
      </c>
      <c r="F10" t="n">
        <v>224.4</v>
      </c>
      <c r="G10" t="n">
        <v>62.05</v>
      </c>
      <c r="H10" t="n">
        <v>0.9399999999999999</v>
      </c>
      <c r="I10" t="n">
        <v>217</v>
      </c>
      <c r="J10" t="n">
        <v>170.62</v>
      </c>
      <c r="K10" t="n">
        <v>50.28</v>
      </c>
      <c r="L10" t="n">
        <v>9</v>
      </c>
      <c r="M10" t="n">
        <v>215</v>
      </c>
      <c r="N10" t="n">
        <v>31.34</v>
      </c>
      <c r="O10" t="n">
        <v>21277.6</v>
      </c>
      <c r="P10" t="n">
        <v>2705.51</v>
      </c>
      <c r="Q10" t="n">
        <v>3441.06</v>
      </c>
      <c r="R10" t="n">
        <v>641.67</v>
      </c>
      <c r="S10" t="n">
        <v>300.98</v>
      </c>
      <c r="T10" t="n">
        <v>166168.34</v>
      </c>
      <c r="U10" t="n">
        <v>0.47</v>
      </c>
      <c r="V10" t="n">
        <v>0.89</v>
      </c>
      <c r="W10" t="n">
        <v>57.19</v>
      </c>
      <c r="X10" t="n">
        <v>9.869999999999999</v>
      </c>
      <c r="Y10" t="n">
        <v>0.5</v>
      </c>
      <c r="Z10" t="n">
        <v>10</v>
      </c>
      <c r="AA10" t="n">
        <v>8425.340938474212</v>
      </c>
      <c r="AB10" t="n">
        <v>11527.92317183003</v>
      </c>
      <c r="AC10" t="n">
        <v>10427.71436385192</v>
      </c>
      <c r="AD10" t="n">
        <v>8425340.938474212</v>
      </c>
      <c r="AE10" t="n">
        <v>11527923.17183002</v>
      </c>
      <c r="AF10" t="n">
        <v>9.453785850003309e-07</v>
      </c>
      <c r="AG10" t="n">
        <v>48.69166666666666</v>
      </c>
      <c r="AH10" t="n">
        <v>10427714.36385192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0.4312</v>
      </c>
      <c r="E11" t="n">
        <v>231.91</v>
      </c>
      <c r="F11" t="n">
        <v>223.34</v>
      </c>
      <c r="G11" t="n">
        <v>69.06999999999999</v>
      </c>
      <c r="H11" t="n">
        <v>1.03</v>
      </c>
      <c r="I11" t="n">
        <v>194</v>
      </c>
      <c r="J11" t="n">
        <v>172.08</v>
      </c>
      <c r="K11" t="n">
        <v>50.28</v>
      </c>
      <c r="L11" t="n">
        <v>10</v>
      </c>
      <c r="M11" t="n">
        <v>192</v>
      </c>
      <c r="N11" t="n">
        <v>31.8</v>
      </c>
      <c r="O11" t="n">
        <v>21457.64</v>
      </c>
      <c r="P11" t="n">
        <v>2682.57</v>
      </c>
      <c r="Q11" t="n">
        <v>3441.21</v>
      </c>
      <c r="R11" t="n">
        <v>605.99</v>
      </c>
      <c r="S11" t="n">
        <v>300.98</v>
      </c>
      <c r="T11" t="n">
        <v>148442.56</v>
      </c>
      <c r="U11" t="n">
        <v>0.5</v>
      </c>
      <c r="V11" t="n">
        <v>0.89</v>
      </c>
      <c r="W11" t="n">
        <v>57.13</v>
      </c>
      <c r="X11" t="n">
        <v>8.800000000000001</v>
      </c>
      <c r="Y11" t="n">
        <v>0.5</v>
      </c>
      <c r="Z11" t="n">
        <v>10</v>
      </c>
      <c r="AA11" t="n">
        <v>8308.435955704539</v>
      </c>
      <c r="AB11" t="n">
        <v>11367.96861692071</v>
      </c>
      <c r="AC11" t="n">
        <v>10283.02564716553</v>
      </c>
      <c r="AD11" t="n">
        <v>8308435.955704539</v>
      </c>
      <c r="AE11" t="n">
        <v>11367968.61692071</v>
      </c>
      <c r="AF11" t="n">
        <v>9.52669422416786e-07</v>
      </c>
      <c r="AG11" t="n">
        <v>48.31458333333333</v>
      </c>
      <c r="AH11" t="n">
        <v>10283025.64716553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0.4339</v>
      </c>
      <c r="E12" t="n">
        <v>230.46</v>
      </c>
      <c r="F12" t="n">
        <v>222.5</v>
      </c>
      <c r="G12" t="n">
        <v>76.29000000000001</v>
      </c>
      <c r="H12" t="n">
        <v>1.12</v>
      </c>
      <c r="I12" t="n">
        <v>175</v>
      </c>
      <c r="J12" t="n">
        <v>173.55</v>
      </c>
      <c r="K12" t="n">
        <v>50.28</v>
      </c>
      <c r="L12" t="n">
        <v>11</v>
      </c>
      <c r="M12" t="n">
        <v>173</v>
      </c>
      <c r="N12" t="n">
        <v>32.27</v>
      </c>
      <c r="O12" t="n">
        <v>21638.31</v>
      </c>
      <c r="P12" t="n">
        <v>2662.89</v>
      </c>
      <c r="Q12" t="n">
        <v>3441.06</v>
      </c>
      <c r="R12" t="n">
        <v>577.14</v>
      </c>
      <c r="S12" t="n">
        <v>300.98</v>
      </c>
      <c r="T12" t="n">
        <v>134111.18</v>
      </c>
      <c r="U12" t="n">
        <v>0.52</v>
      </c>
      <c r="V12" t="n">
        <v>0.9</v>
      </c>
      <c r="W12" t="n">
        <v>57.13</v>
      </c>
      <c r="X12" t="n">
        <v>7.97</v>
      </c>
      <c r="Y12" t="n">
        <v>0.5</v>
      </c>
      <c r="Z12" t="n">
        <v>10</v>
      </c>
      <c r="AA12" t="n">
        <v>8204.446701694373</v>
      </c>
      <c r="AB12" t="n">
        <v>11225.68593190188</v>
      </c>
      <c r="AC12" t="n">
        <v>10154.3222219099</v>
      </c>
      <c r="AD12" t="n">
        <v>8204446.701694372</v>
      </c>
      <c r="AE12" t="n">
        <v>11225685.93190188</v>
      </c>
      <c r="AF12" t="n">
        <v>9.586346530302491e-07</v>
      </c>
      <c r="AG12" t="n">
        <v>48.0125</v>
      </c>
      <c r="AH12" t="n">
        <v>10154322.2219099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0.4363</v>
      </c>
      <c r="E13" t="n">
        <v>229.2</v>
      </c>
      <c r="F13" t="n">
        <v>221.75</v>
      </c>
      <c r="G13" t="n">
        <v>83.68000000000001</v>
      </c>
      <c r="H13" t="n">
        <v>1.22</v>
      </c>
      <c r="I13" t="n">
        <v>159</v>
      </c>
      <c r="J13" t="n">
        <v>175.02</v>
      </c>
      <c r="K13" t="n">
        <v>50.28</v>
      </c>
      <c r="L13" t="n">
        <v>12</v>
      </c>
      <c r="M13" t="n">
        <v>157</v>
      </c>
      <c r="N13" t="n">
        <v>32.74</v>
      </c>
      <c r="O13" t="n">
        <v>21819.6</v>
      </c>
      <c r="P13" t="n">
        <v>2644.1</v>
      </c>
      <c r="Q13" t="n">
        <v>3441.1</v>
      </c>
      <c r="R13" t="n">
        <v>552.01</v>
      </c>
      <c r="S13" t="n">
        <v>300.98</v>
      </c>
      <c r="T13" t="n">
        <v>121626.34</v>
      </c>
      <c r="U13" t="n">
        <v>0.55</v>
      </c>
      <c r="V13" t="n">
        <v>0.9</v>
      </c>
      <c r="W13" t="n">
        <v>57.09</v>
      </c>
      <c r="X13" t="n">
        <v>7.21</v>
      </c>
      <c r="Y13" t="n">
        <v>0.5</v>
      </c>
      <c r="Z13" t="n">
        <v>10</v>
      </c>
      <c r="AA13" t="n">
        <v>8117.545346431457</v>
      </c>
      <c r="AB13" t="n">
        <v>11106.78366381394</v>
      </c>
      <c r="AC13" t="n">
        <v>10046.76781940789</v>
      </c>
      <c r="AD13" t="n">
        <v>8117545.346431457</v>
      </c>
      <c r="AE13" t="n">
        <v>11106783.66381394</v>
      </c>
      <c r="AF13" t="n">
        <v>9.639370802422163e-07</v>
      </c>
      <c r="AG13" t="n">
        <v>47.75</v>
      </c>
      <c r="AH13" t="n">
        <v>10046767.81940789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0.4384</v>
      </c>
      <c r="E14" t="n">
        <v>228.12</v>
      </c>
      <c r="F14" t="n">
        <v>221.09</v>
      </c>
      <c r="G14" t="n">
        <v>90.86</v>
      </c>
      <c r="H14" t="n">
        <v>1.31</v>
      </c>
      <c r="I14" t="n">
        <v>146</v>
      </c>
      <c r="J14" t="n">
        <v>176.49</v>
      </c>
      <c r="K14" t="n">
        <v>50.28</v>
      </c>
      <c r="L14" t="n">
        <v>13</v>
      </c>
      <c r="M14" t="n">
        <v>144</v>
      </c>
      <c r="N14" t="n">
        <v>33.21</v>
      </c>
      <c r="O14" t="n">
        <v>22001.54</v>
      </c>
      <c r="P14" t="n">
        <v>2627.01</v>
      </c>
      <c r="Q14" t="n">
        <v>3440.95</v>
      </c>
      <c r="R14" t="n">
        <v>530.09</v>
      </c>
      <c r="S14" t="n">
        <v>300.98</v>
      </c>
      <c r="T14" t="n">
        <v>110732.67</v>
      </c>
      <c r="U14" t="n">
        <v>0.57</v>
      </c>
      <c r="V14" t="n">
        <v>0.9</v>
      </c>
      <c r="W14" t="n">
        <v>57.06</v>
      </c>
      <c r="X14" t="n">
        <v>6.56</v>
      </c>
      <c r="Y14" t="n">
        <v>0.5</v>
      </c>
      <c r="Z14" t="n">
        <v>10</v>
      </c>
      <c r="AA14" t="n">
        <v>8041.109032174551</v>
      </c>
      <c r="AB14" t="n">
        <v>11002.20012651544</v>
      </c>
      <c r="AC14" t="n">
        <v>9952.165588125255</v>
      </c>
      <c r="AD14" t="n">
        <v>8041109.032174552</v>
      </c>
      <c r="AE14" t="n">
        <v>11002200.12651544</v>
      </c>
      <c r="AF14" t="n">
        <v>9.685767040526877e-07</v>
      </c>
      <c r="AG14" t="n">
        <v>47.525</v>
      </c>
      <c r="AH14" t="n">
        <v>9952165.588125255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0.4399</v>
      </c>
      <c r="E15" t="n">
        <v>227.3</v>
      </c>
      <c r="F15" t="n">
        <v>220.62</v>
      </c>
      <c r="G15" t="n">
        <v>98.06</v>
      </c>
      <c r="H15" t="n">
        <v>1.4</v>
      </c>
      <c r="I15" t="n">
        <v>135</v>
      </c>
      <c r="J15" t="n">
        <v>177.97</v>
      </c>
      <c r="K15" t="n">
        <v>50.28</v>
      </c>
      <c r="L15" t="n">
        <v>14</v>
      </c>
      <c r="M15" t="n">
        <v>133</v>
      </c>
      <c r="N15" t="n">
        <v>33.69</v>
      </c>
      <c r="O15" t="n">
        <v>22184.13</v>
      </c>
      <c r="P15" t="n">
        <v>2611.33</v>
      </c>
      <c r="Q15" t="n">
        <v>3441.02</v>
      </c>
      <c r="R15" t="n">
        <v>514.9400000000001</v>
      </c>
      <c r="S15" t="n">
        <v>300.98</v>
      </c>
      <c r="T15" t="n">
        <v>103211.82</v>
      </c>
      <c r="U15" t="n">
        <v>0.58</v>
      </c>
      <c r="V15" t="n">
        <v>0.91</v>
      </c>
      <c r="W15" t="n">
        <v>57.03</v>
      </c>
      <c r="X15" t="n">
        <v>6.09</v>
      </c>
      <c r="Y15" t="n">
        <v>0.5</v>
      </c>
      <c r="Z15" t="n">
        <v>10</v>
      </c>
      <c r="AA15" t="n">
        <v>7971.681350271788</v>
      </c>
      <c r="AB15" t="n">
        <v>10907.20610920292</v>
      </c>
      <c r="AC15" t="n">
        <v>9866.237666500103</v>
      </c>
      <c r="AD15" t="n">
        <v>7971681.350271787</v>
      </c>
      <c r="AE15" t="n">
        <v>10907206.10920292</v>
      </c>
      <c r="AF15" t="n">
        <v>9.718907210601674e-07</v>
      </c>
      <c r="AG15" t="n">
        <v>47.35416666666666</v>
      </c>
      <c r="AH15" t="n">
        <v>9866237.666500103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0.4415</v>
      </c>
      <c r="E16" t="n">
        <v>226.52</v>
      </c>
      <c r="F16" t="n">
        <v>220.17</v>
      </c>
      <c r="G16" t="n">
        <v>105.68</v>
      </c>
      <c r="H16" t="n">
        <v>1.48</v>
      </c>
      <c r="I16" t="n">
        <v>125</v>
      </c>
      <c r="J16" t="n">
        <v>179.46</v>
      </c>
      <c r="K16" t="n">
        <v>50.28</v>
      </c>
      <c r="L16" t="n">
        <v>15</v>
      </c>
      <c r="M16" t="n">
        <v>123</v>
      </c>
      <c r="N16" t="n">
        <v>34.18</v>
      </c>
      <c r="O16" t="n">
        <v>22367.38</v>
      </c>
      <c r="P16" t="n">
        <v>2596.51</v>
      </c>
      <c r="Q16" t="n">
        <v>3440.92</v>
      </c>
      <c r="R16" t="n">
        <v>498.96</v>
      </c>
      <c r="S16" t="n">
        <v>300.98</v>
      </c>
      <c r="T16" t="n">
        <v>95270.72</v>
      </c>
      <c r="U16" t="n">
        <v>0.6</v>
      </c>
      <c r="V16" t="n">
        <v>0.91</v>
      </c>
      <c r="W16" t="n">
        <v>57.03</v>
      </c>
      <c r="X16" t="n">
        <v>5.64</v>
      </c>
      <c r="Y16" t="n">
        <v>0.5</v>
      </c>
      <c r="Z16" t="n">
        <v>10</v>
      </c>
      <c r="AA16" t="n">
        <v>7911.326304137556</v>
      </c>
      <c r="AB16" t="n">
        <v>10824.62567240535</v>
      </c>
      <c r="AC16" t="n">
        <v>9791.53859068812</v>
      </c>
      <c r="AD16" t="n">
        <v>7911326.304137556</v>
      </c>
      <c r="AE16" t="n">
        <v>10824625.67240535</v>
      </c>
      <c r="AF16" t="n">
        <v>9.754256725348121e-07</v>
      </c>
      <c r="AG16" t="n">
        <v>47.19166666666667</v>
      </c>
      <c r="AH16" t="n">
        <v>9791538.590688121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0.4427</v>
      </c>
      <c r="E17" t="n">
        <v>225.9</v>
      </c>
      <c r="F17" t="n">
        <v>219.8</v>
      </c>
      <c r="G17" t="n">
        <v>112.72</v>
      </c>
      <c r="H17" t="n">
        <v>1.57</v>
      </c>
      <c r="I17" t="n">
        <v>117</v>
      </c>
      <c r="J17" t="n">
        <v>180.95</v>
      </c>
      <c r="K17" t="n">
        <v>50.28</v>
      </c>
      <c r="L17" t="n">
        <v>16</v>
      </c>
      <c r="M17" t="n">
        <v>115</v>
      </c>
      <c r="N17" t="n">
        <v>34.67</v>
      </c>
      <c r="O17" t="n">
        <v>22551.28</v>
      </c>
      <c r="P17" t="n">
        <v>2582.49</v>
      </c>
      <c r="Q17" t="n">
        <v>3440.96</v>
      </c>
      <c r="R17" t="n">
        <v>487</v>
      </c>
      <c r="S17" t="n">
        <v>300.98</v>
      </c>
      <c r="T17" t="n">
        <v>89330.58</v>
      </c>
      <c r="U17" t="n">
        <v>0.62</v>
      </c>
      <c r="V17" t="n">
        <v>0.91</v>
      </c>
      <c r="W17" t="n">
        <v>57</v>
      </c>
      <c r="X17" t="n">
        <v>5.27</v>
      </c>
      <c r="Y17" t="n">
        <v>0.5</v>
      </c>
      <c r="Z17" t="n">
        <v>10</v>
      </c>
      <c r="AA17" t="n">
        <v>7860.31189795672</v>
      </c>
      <c r="AB17" t="n">
        <v>10754.82551127196</v>
      </c>
      <c r="AC17" t="n">
        <v>9728.400058968167</v>
      </c>
      <c r="AD17" t="n">
        <v>7860311.89795672</v>
      </c>
      <c r="AE17" t="n">
        <v>10754825.51127196</v>
      </c>
      <c r="AF17" t="n">
        <v>9.780768861407957e-07</v>
      </c>
      <c r="AG17" t="n">
        <v>47.0625</v>
      </c>
      <c r="AH17" t="n">
        <v>9728400.058968168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0.4437</v>
      </c>
      <c r="E18" t="n">
        <v>225.36</v>
      </c>
      <c r="F18" t="n">
        <v>219.49</v>
      </c>
      <c r="G18" t="n">
        <v>119.72</v>
      </c>
      <c r="H18" t="n">
        <v>1.65</v>
      </c>
      <c r="I18" t="n">
        <v>110</v>
      </c>
      <c r="J18" t="n">
        <v>182.45</v>
      </c>
      <c r="K18" t="n">
        <v>50.28</v>
      </c>
      <c r="L18" t="n">
        <v>17</v>
      </c>
      <c r="M18" t="n">
        <v>108</v>
      </c>
      <c r="N18" t="n">
        <v>35.17</v>
      </c>
      <c r="O18" t="n">
        <v>22735.98</v>
      </c>
      <c r="P18" t="n">
        <v>2568.15</v>
      </c>
      <c r="Q18" t="n">
        <v>3441.03</v>
      </c>
      <c r="R18" t="n">
        <v>476.15</v>
      </c>
      <c r="S18" t="n">
        <v>300.98</v>
      </c>
      <c r="T18" t="n">
        <v>83943.31</v>
      </c>
      <c r="U18" t="n">
        <v>0.63</v>
      </c>
      <c r="V18" t="n">
        <v>0.91</v>
      </c>
      <c r="W18" t="n">
        <v>57</v>
      </c>
      <c r="X18" t="n">
        <v>4.96</v>
      </c>
      <c r="Y18" t="n">
        <v>0.5</v>
      </c>
      <c r="Z18" t="n">
        <v>10</v>
      </c>
      <c r="AA18" t="n">
        <v>7812.610252411942</v>
      </c>
      <c r="AB18" t="n">
        <v>10689.55801538951</v>
      </c>
      <c r="AC18" t="n">
        <v>9669.361601289238</v>
      </c>
      <c r="AD18" t="n">
        <v>7812610.252411942</v>
      </c>
      <c r="AE18" t="n">
        <v>10689558.01538951</v>
      </c>
      <c r="AF18" t="n">
        <v>9.802862308124488e-07</v>
      </c>
      <c r="AG18" t="n">
        <v>46.95000000000001</v>
      </c>
      <c r="AH18" t="n">
        <v>9669361.601289239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0.4448</v>
      </c>
      <c r="E19" t="n">
        <v>224.81</v>
      </c>
      <c r="F19" t="n">
        <v>219.17</v>
      </c>
      <c r="G19" t="n">
        <v>127.67</v>
      </c>
      <c r="H19" t="n">
        <v>1.74</v>
      </c>
      <c r="I19" t="n">
        <v>103</v>
      </c>
      <c r="J19" t="n">
        <v>183.95</v>
      </c>
      <c r="K19" t="n">
        <v>50.28</v>
      </c>
      <c r="L19" t="n">
        <v>18</v>
      </c>
      <c r="M19" t="n">
        <v>101</v>
      </c>
      <c r="N19" t="n">
        <v>35.67</v>
      </c>
      <c r="O19" t="n">
        <v>22921.24</v>
      </c>
      <c r="P19" t="n">
        <v>2554.85</v>
      </c>
      <c r="Q19" t="n">
        <v>3440.99</v>
      </c>
      <c r="R19" t="n">
        <v>464.98</v>
      </c>
      <c r="S19" t="n">
        <v>300.98</v>
      </c>
      <c r="T19" t="n">
        <v>78390.78</v>
      </c>
      <c r="U19" t="n">
        <v>0.65</v>
      </c>
      <c r="V19" t="n">
        <v>0.91</v>
      </c>
      <c r="W19" t="n">
        <v>57</v>
      </c>
      <c r="X19" t="n">
        <v>4.64</v>
      </c>
      <c r="Y19" t="n">
        <v>0.5</v>
      </c>
      <c r="Z19" t="n">
        <v>10</v>
      </c>
      <c r="AA19" t="n">
        <v>7757.3754540354</v>
      </c>
      <c r="AB19" t="n">
        <v>10613.9833274634</v>
      </c>
      <c r="AC19" t="n">
        <v>9600.999655509058</v>
      </c>
      <c r="AD19" t="n">
        <v>7757375.4540354</v>
      </c>
      <c r="AE19" t="n">
        <v>10613983.3274634</v>
      </c>
      <c r="AF19" t="n">
        <v>9.827165099512671e-07</v>
      </c>
      <c r="AG19" t="n">
        <v>46.83541666666667</v>
      </c>
      <c r="AH19" t="n">
        <v>9600999.655509058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0.4456</v>
      </c>
      <c r="E20" t="n">
        <v>224.4</v>
      </c>
      <c r="F20" t="n">
        <v>218.94</v>
      </c>
      <c r="G20" t="n">
        <v>135.43</v>
      </c>
      <c r="H20" t="n">
        <v>1.82</v>
      </c>
      <c r="I20" t="n">
        <v>97</v>
      </c>
      <c r="J20" t="n">
        <v>185.46</v>
      </c>
      <c r="K20" t="n">
        <v>50.28</v>
      </c>
      <c r="L20" t="n">
        <v>19</v>
      </c>
      <c r="M20" t="n">
        <v>95</v>
      </c>
      <c r="N20" t="n">
        <v>36.18</v>
      </c>
      <c r="O20" t="n">
        <v>23107.19</v>
      </c>
      <c r="P20" t="n">
        <v>2544.26</v>
      </c>
      <c r="Q20" t="n">
        <v>3440.99</v>
      </c>
      <c r="R20" t="n">
        <v>457.58</v>
      </c>
      <c r="S20" t="n">
        <v>300.98</v>
      </c>
      <c r="T20" t="n">
        <v>74724.38</v>
      </c>
      <c r="U20" t="n">
        <v>0.66</v>
      </c>
      <c r="V20" t="n">
        <v>0.91</v>
      </c>
      <c r="W20" t="n">
        <v>56.98</v>
      </c>
      <c r="X20" t="n">
        <v>4.42</v>
      </c>
      <c r="Y20" t="n">
        <v>0.5</v>
      </c>
      <c r="Z20" t="n">
        <v>10</v>
      </c>
      <c r="AA20" t="n">
        <v>7721.582404612112</v>
      </c>
      <c r="AB20" t="n">
        <v>10565.00969816456</v>
      </c>
      <c r="AC20" t="n">
        <v>9556.700000655579</v>
      </c>
      <c r="AD20" t="n">
        <v>7721582.404612112</v>
      </c>
      <c r="AE20" t="n">
        <v>10565009.69816456</v>
      </c>
      <c r="AF20" t="n">
        <v>9.844839856885896e-07</v>
      </c>
      <c r="AG20" t="n">
        <v>46.75</v>
      </c>
      <c r="AH20" t="n">
        <v>9556700.000655578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0.4464</v>
      </c>
      <c r="E21" t="n">
        <v>223.99</v>
      </c>
      <c r="F21" t="n">
        <v>218.7</v>
      </c>
      <c r="G21" t="n">
        <v>142.63</v>
      </c>
      <c r="H21" t="n">
        <v>1.9</v>
      </c>
      <c r="I21" t="n">
        <v>92</v>
      </c>
      <c r="J21" t="n">
        <v>186.97</v>
      </c>
      <c r="K21" t="n">
        <v>50.28</v>
      </c>
      <c r="L21" t="n">
        <v>20</v>
      </c>
      <c r="M21" t="n">
        <v>90</v>
      </c>
      <c r="N21" t="n">
        <v>36.69</v>
      </c>
      <c r="O21" t="n">
        <v>23293.82</v>
      </c>
      <c r="P21" t="n">
        <v>2529.35</v>
      </c>
      <c r="Q21" t="n">
        <v>3440.92</v>
      </c>
      <c r="R21" t="n">
        <v>449.24</v>
      </c>
      <c r="S21" t="n">
        <v>300.98</v>
      </c>
      <c r="T21" t="n">
        <v>70577.98</v>
      </c>
      <c r="U21" t="n">
        <v>0.67</v>
      </c>
      <c r="V21" t="n">
        <v>0.91</v>
      </c>
      <c r="W21" t="n">
        <v>56.98</v>
      </c>
      <c r="X21" t="n">
        <v>4.18</v>
      </c>
      <c r="Y21" t="n">
        <v>0.5</v>
      </c>
      <c r="Z21" t="n">
        <v>10</v>
      </c>
      <c r="AA21" t="n">
        <v>7677.393498732859</v>
      </c>
      <c r="AB21" t="n">
        <v>10504.54848766363</v>
      </c>
      <c r="AC21" t="n">
        <v>9502.009123227012</v>
      </c>
      <c r="AD21" t="n">
        <v>7677393.498732859</v>
      </c>
      <c r="AE21" t="n">
        <v>10504548.48766362</v>
      </c>
      <c r="AF21" t="n">
        <v>9.862514614259121e-07</v>
      </c>
      <c r="AG21" t="n">
        <v>46.66458333333333</v>
      </c>
      <c r="AH21" t="n">
        <v>9502009.123227011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0.4473</v>
      </c>
      <c r="E22" t="n">
        <v>223.57</v>
      </c>
      <c r="F22" t="n">
        <v>218.44</v>
      </c>
      <c r="G22" t="n">
        <v>150.65</v>
      </c>
      <c r="H22" t="n">
        <v>1.98</v>
      </c>
      <c r="I22" t="n">
        <v>87</v>
      </c>
      <c r="J22" t="n">
        <v>188.49</v>
      </c>
      <c r="K22" t="n">
        <v>50.28</v>
      </c>
      <c r="L22" t="n">
        <v>21</v>
      </c>
      <c r="M22" t="n">
        <v>85</v>
      </c>
      <c r="N22" t="n">
        <v>37.21</v>
      </c>
      <c r="O22" t="n">
        <v>23481.16</v>
      </c>
      <c r="P22" t="n">
        <v>2516.49</v>
      </c>
      <c r="Q22" t="n">
        <v>3440.96</v>
      </c>
      <c r="R22" t="n">
        <v>440.39</v>
      </c>
      <c r="S22" t="n">
        <v>300.98</v>
      </c>
      <c r="T22" t="n">
        <v>66178.10000000001</v>
      </c>
      <c r="U22" t="n">
        <v>0.68</v>
      </c>
      <c r="V22" t="n">
        <v>0.91</v>
      </c>
      <c r="W22" t="n">
        <v>56.97</v>
      </c>
      <c r="X22" t="n">
        <v>3.91</v>
      </c>
      <c r="Y22" t="n">
        <v>0.5</v>
      </c>
      <c r="Z22" t="n">
        <v>10</v>
      </c>
      <c r="AA22" t="n">
        <v>7635.58610632709</v>
      </c>
      <c r="AB22" t="n">
        <v>10447.34576896207</v>
      </c>
      <c r="AC22" t="n">
        <v>9450.26575171381</v>
      </c>
      <c r="AD22" t="n">
        <v>7635586.106327089</v>
      </c>
      <c r="AE22" t="n">
        <v>10447345.76896207</v>
      </c>
      <c r="AF22" t="n">
        <v>9.882398716303996e-07</v>
      </c>
      <c r="AG22" t="n">
        <v>46.57708333333333</v>
      </c>
      <c r="AH22" t="n">
        <v>9450265.75171381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0.4479</v>
      </c>
      <c r="E23" t="n">
        <v>223.27</v>
      </c>
      <c r="F23" t="n">
        <v>218.27</v>
      </c>
      <c r="G23" t="n">
        <v>157.79</v>
      </c>
      <c r="H23" t="n">
        <v>2.05</v>
      </c>
      <c r="I23" t="n">
        <v>83</v>
      </c>
      <c r="J23" t="n">
        <v>190.01</v>
      </c>
      <c r="K23" t="n">
        <v>50.28</v>
      </c>
      <c r="L23" t="n">
        <v>22</v>
      </c>
      <c r="M23" t="n">
        <v>81</v>
      </c>
      <c r="N23" t="n">
        <v>37.74</v>
      </c>
      <c r="O23" t="n">
        <v>23669.2</v>
      </c>
      <c r="P23" t="n">
        <v>2507.17</v>
      </c>
      <c r="Q23" t="n">
        <v>3440.99</v>
      </c>
      <c r="R23" t="n">
        <v>434.53</v>
      </c>
      <c r="S23" t="n">
        <v>300.98</v>
      </c>
      <c r="T23" t="n">
        <v>63268.66</v>
      </c>
      <c r="U23" t="n">
        <v>0.6899999999999999</v>
      </c>
      <c r="V23" t="n">
        <v>0.92</v>
      </c>
      <c r="W23" t="n">
        <v>56.97</v>
      </c>
      <c r="X23" t="n">
        <v>3.74</v>
      </c>
      <c r="Y23" t="n">
        <v>0.5</v>
      </c>
      <c r="Z23" t="n">
        <v>10</v>
      </c>
      <c r="AA23" t="n">
        <v>7606.388859582476</v>
      </c>
      <c r="AB23" t="n">
        <v>10407.39680787447</v>
      </c>
      <c r="AC23" t="n">
        <v>9414.129463403697</v>
      </c>
      <c r="AD23" t="n">
        <v>7606388.859582476</v>
      </c>
      <c r="AE23" t="n">
        <v>10407396.80787447</v>
      </c>
      <c r="AF23" t="n">
        <v>9.895654784333915e-07</v>
      </c>
      <c r="AG23" t="n">
        <v>46.51458333333334</v>
      </c>
      <c r="AH23" t="n">
        <v>9414129.463403696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0.4485</v>
      </c>
      <c r="E24" t="n">
        <v>222.98</v>
      </c>
      <c r="F24" t="n">
        <v>218.11</v>
      </c>
      <c r="G24" t="n">
        <v>165.65</v>
      </c>
      <c r="H24" t="n">
        <v>2.13</v>
      </c>
      <c r="I24" t="n">
        <v>79</v>
      </c>
      <c r="J24" t="n">
        <v>191.55</v>
      </c>
      <c r="K24" t="n">
        <v>50.28</v>
      </c>
      <c r="L24" t="n">
        <v>23</v>
      </c>
      <c r="M24" t="n">
        <v>77</v>
      </c>
      <c r="N24" t="n">
        <v>38.27</v>
      </c>
      <c r="O24" t="n">
        <v>23857.96</v>
      </c>
      <c r="P24" t="n">
        <v>2494.3</v>
      </c>
      <c r="Q24" t="n">
        <v>3440.95</v>
      </c>
      <c r="R24" t="n">
        <v>429.26</v>
      </c>
      <c r="S24" t="n">
        <v>300.98</v>
      </c>
      <c r="T24" t="n">
        <v>60652.98</v>
      </c>
      <c r="U24" t="n">
        <v>0.7</v>
      </c>
      <c r="V24" t="n">
        <v>0.92</v>
      </c>
      <c r="W24" t="n">
        <v>56.96</v>
      </c>
      <c r="X24" t="n">
        <v>3.58</v>
      </c>
      <c r="Y24" t="n">
        <v>0.5</v>
      </c>
      <c r="Z24" t="n">
        <v>10</v>
      </c>
      <c r="AA24" t="n">
        <v>7570.304636400037</v>
      </c>
      <c r="AB24" t="n">
        <v>10358.02478179268</v>
      </c>
      <c r="AC24" t="n">
        <v>9369.469434197079</v>
      </c>
      <c r="AD24" t="n">
        <v>7570304.636400037</v>
      </c>
      <c r="AE24" t="n">
        <v>10358024.78179268</v>
      </c>
      <c r="AF24" t="n">
        <v>9.908910852363833e-07</v>
      </c>
      <c r="AG24" t="n">
        <v>46.45416666666666</v>
      </c>
      <c r="AH24" t="n">
        <v>9369469.434197079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0.4492</v>
      </c>
      <c r="E25" t="n">
        <v>222.63</v>
      </c>
      <c r="F25" t="n">
        <v>217.89</v>
      </c>
      <c r="G25" t="n">
        <v>174.31</v>
      </c>
      <c r="H25" t="n">
        <v>2.21</v>
      </c>
      <c r="I25" t="n">
        <v>75</v>
      </c>
      <c r="J25" t="n">
        <v>193.08</v>
      </c>
      <c r="K25" t="n">
        <v>50.28</v>
      </c>
      <c r="L25" t="n">
        <v>24</v>
      </c>
      <c r="M25" t="n">
        <v>73</v>
      </c>
      <c r="N25" t="n">
        <v>38.8</v>
      </c>
      <c r="O25" t="n">
        <v>24047.45</v>
      </c>
      <c r="P25" t="n">
        <v>2482.22</v>
      </c>
      <c r="Q25" t="n">
        <v>3440.9</v>
      </c>
      <c r="R25" t="n">
        <v>421.61</v>
      </c>
      <c r="S25" t="n">
        <v>300.98</v>
      </c>
      <c r="T25" t="n">
        <v>56850.15</v>
      </c>
      <c r="U25" t="n">
        <v>0.71</v>
      </c>
      <c r="V25" t="n">
        <v>0.92</v>
      </c>
      <c r="W25" t="n">
        <v>56.96</v>
      </c>
      <c r="X25" t="n">
        <v>3.37</v>
      </c>
      <c r="Y25" t="n">
        <v>0.5</v>
      </c>
      <c r="Z25" t="n">
        <v>10</v>
      </c>
      <c r="AA25" t="n">
        <v>7533.891496911358</v>
      </c>
      <c r="AB25" t="n">
        <v>10308.20271790993</v>
      </c>
      <c r="AC25" t="n">
        <v>9324.402318165596</v>
      </c>
      <c r="AD25" t="n">
        <v>7533891.496911358</v>
      </c>
      <c r="AE25" t="n">
        <v>10308202.71790993</v>
      </c>
      <c r="AF25" t="n">
        <v>9.924376265065404e-07</v>
      </c>
      <c r="AG25" t="n">
        <v>46.38125</v>
      </c>
      <c r="AH25" t="n">
        <v>9324402.318165597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0.4496</v>
      </c>
      <c r="E26" t="n">
        <v>222.43</v>
      </c>
      <c r="F26" t="n">
        <v>217.78</v>
      </c>
      <c r="G26" t="n">
        <v>181.48</v>
      </c>
      <c r="H26" t="n">
        <v>2.28</v>
      </c>
      <c r="I26" t="n">
        <v>72</v>
      </c>
      <c r="J26" t="n">
        <v>194.62</v>
      </c>
      <c r="K26" t="n">
        <v>50.28</v>
      </c>
      <c r="L26" t="n">
        <v>25</v>
      </c>
      <c r="M26" t="n">
        <v>70</v>
      </c>
      <c r="N26" t="n">
        <v>39.34</v>
      </c>
      <c r="O26" t="n">
        <v>24237.67</v>
      </c>
      <c r="P26" t="n">
        <v>2472.32</v>
      </c>
      <c r="Q26" t="n">
        <v>3440.95</v>
      </c>
      <c r="R26" t="n">
        <v>417.99</v>
      </c>
      <c r="S26" t="n">
        <v>300.98</v>
      </c>
      <c r="T26" t="n">
        <v>55053.09</v>
      </c>
      <c r="U26" t="n">
        <v>0.72</v>
      </c>
      <c r="V26" t="n">
        <v>0.92</v>
      </c>
      <c r="W26" t="n">
        <v>56.95</v>
      </c>
      <c r="X26" t="n">
        <v>3.25</v>
      </c>
      <c r="Y26" t="n">
        <v>0.5</v>
      </c>
      <c r="Z26" t="n">
        <v>10</v>
      </c>
      <c r="AA26" t="n">
        <v>7507.483239754095</v>
      </c>
      <c r="AB26" t="n">
        <v>10272.06977541728</v>
      </c>
      <c r="AC26" t="n">
        <v>9291.71785299154</v>
      </c>
      <c r="AD26" t="n">
        <v>7507483.239754095</v>
      </c>
      <c r="AE26" t="n">
        <v>10272069.77541728</v>
      </c>
      <c r="AF26" t="n">
        <v>9.933213643752016e-07</v>
      </c>
      <c r="AG26" t="n">
        <v>46.33958333333334</v>
      </c>
      <c r="AH26" t="n">
        <v>9291717.85299154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0.4501</v>
      </c>
      <c r="E27" t="n">
        <v>222.17</v>
      </c>
      <c r="F27" t="n">
        <v>217.62</v>
      </c>
      <c r="G27" t="n">
        <v>189.24</v>
      </c>
      <c r="H27" t="n">
        <v>2.35</v>
      </c>
      <c r="I27" t="n">
        <v>69</v>
      </c>
      <c r="J27" t="n">
        <v>196.17</v>
      </c>
      <c r="K27" t="n">
        <v>50.28</v>
      </c>
      <c r="L27" t="n">
        <v>26</v>
      </c>
      <c r="M27" t="n">
        <v>67</v>
      </c>
      <c r="N27" t="n">
        <v>39.89</v>
      </c>
      <c r="O27" t="n">
        <v>24428.62</v>
      </c>
      <c r="P27" t="n">
        <v>2460.45</v>
      </c>
      <c r="Q27" t="n">
        <v>3440.91</v>
      </c>
      <c r="R27" t="n">
        <v>413.22</v>
      </c>
      <c r="S27" t="n">
        <v>300.98</v>
      </c>
      <c r="T27" t="n">
        <v>52683.94</v>
      </c>
      <c r="U27" t="n">
        <v>0.73</v>
      </c>
      <c r="V27" t="n">
        <v>0.92</v>
      </c>
      <c r="W27" t="n">
        <v>56.93</v>
      </c>
      <c r="X27" t="n">
        <v>3.1</v>
      </c>
      <c r="Y27" t="n">
        <v>0.5</v>
      </c>
      <c r="Z27" t="n">
        <v>10</v>
      </c>
      <c r="AA27" t="n">
        <v>7475.29740242783</v>
      </c>
      <c r="AB27" t="n">
        <v>10228.03169284855</v>
      </c>
      <c r="AC27" t="n">
        <v>9251.882703215339</v>
      </c>
      <c r="AD27" t="n">
        <v>7475297.40242783</v>
      </c>
      <c r="AE27" t="n">
        <v>10228031.69284855</v>
      </c>
      <c r="AF27" t="n">
        <v>9.944260367110282e-07</v>
      </c>
      <c r="AG27" t="n">
        <v>46.28541666666666</v>
      </c>
      <c r="AH27" t="n">
        <v>9251882.703215338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0.4505</v>
      </c>
      <c r="E28" t="n">
        <v>221.96</v>
      </c>
      <c r="F28" t="n">
        <v>217.51</v>
      </c>
      <c r="G28" t="n">
        <v>197.74</v>
      </c>
      <c r="H28" t="n">
        <v>2.42</v>
      </c>
      <c r="I28" t="n">
        <v>66</v>
      </c>
      <c r="J28" t="n">
        <v>197.73</v>
      </c>
      <c r="K28" t="n">
        <v>50.28</v>
      </c>
      <c r="L28" t="n">
        <v>27</v>
      </c>
      <c r="M28" t="n">
        <v>64</v>
      </c>
      <c r="N28" t="n">
        <v>40.45</v>
      </c>
      <c r="O28" t="n">
        <v>24620.33</v>
      </c>
      <c r="P28" t="n">
        <v>2449.7</v>
      </c>
      <c r="Q28" t="n">
        <v>3440.92</v>
      </c>
      <c r="R28" t="n">
        <v>409.16</v>
      </c>
      <c r="S28" t="n">
        <v>300.98</v>
      </c>
      <c r="T28" t="n">
        <v>50665.77</v>
      </c>
      <c r="U28" t="n">
        <v>0.74</v>
      </c>
      <c r="V28" t="n">
        <v>0.92</v>
      </c>
      <c r="W28" t="n">
        <v>56.93</v>
      </c>
      <c r="X28" t="n">
        <v>2.98</v>
      </c>
      <c r="Y28" t="n">
        <v>0.5</v>
      </c>
      <c r="Z28" t="n">
        <v>10</v>
      </c>
      <c r="AA28" t="n">
        <v>7447.351073581617</v>
      </c>
      <c r="AB28" t="n">
        <v>10189.79429281614</v>
      </c>
      <c r="AC28" t="n">
        <v>9217.294626975499</v>
      </c>
      <c r="AD28" t="n">
        <v>7447351.073581617</v>
      </c>
      <c r="AE28" t="n">
        <v>10189794.29281614</v>
      </c>
      <c r="AF28" t="n">
        <v>9.953097745796893e-07</v>
      </c>
      <c r="AG28" t="n">
        <v>46.24166666666667</v>
      </c>
      <c r="AH28" t="n">
        <v>9217294.626975499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0.4508</v>
      </c>
      <c r="E29" t="n">
        <v>221.82</v>
      </c>
      <c r="F29" t="n">
        <v>217.44</v>
      </c>
      <c r="G29" t="n">
        <v>203.85</v>
      </c>
      <c r="H29" t="n">
        <v>2.49</v>
      </c>
      <c r="I29" t="n">
        <v>64</v>
      </c>
      <c r="J29" t="n">
        <v>199.29</v>
      </c>
      <c r="K29" t="n">
        <v>50.28</v>
      </c>
      <c r="L29" t="n">
        <v>28</v>
      </c>
      <c r="M29" t="n">
        <v>62</v>
      </c>
      <c r="N29" t="n">
        <v>41.01</v>
      </c>
      <c r="O29" t="n">
        <v>24812.8</v>
      </c>
      <c r="P29" t="n">
        <v>2442.35</v>
      </c>
      <c r="Q29" t="n">
        <v>3440.93</v>
      </c>
      <c r="R29" t="n">
        <v>406.44</v>
      </c>
      <c r="S29" t="n">
        <v>300.98</v>
      </c>
      <c r="T29" t="n">
        <v>49319.19</v>
      </c>
      <c r="U29" t="n">
        <v>0.74</v>
      </c>
      <c r="V29" t="n">
        <v>0.92</v>
      </c>
      <c r="W29" t="n">
        <v>56.93</v>
      </c>
      <c r="X29" t="n">
        <v>2.91</v>
      </c>
      <c r="Y29" t="n">
        <v>0.5</v>
      </c>
      <c r="Z29" t="n">
        <v>10</v>
      </c>
      <c r="AA29" t="n">
        <v>7427.921222463151</v>
      </c>
      <c r="AB29" t="n">
        <v>10163.20951333132</v>
      </c>
      <c r="AC29" t="n">
        <v>9193.247061532738</v>
      </c>
      <c r="AD29" t="n">
        <v>7427921.222463151</v>
      </c>
      <c r="AE29" t="n">
        <v>10163209.51333132</v>
      </c>
      <c r="AF29" t="n">
        <v>9.959725779811852e-07</v>
      </c>
      <c r="AG29" t="n">
        <v>46.2125</v>
      </c>
      <c r="AH29" t="n">
        <v>9193247.061532738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0.4514</v>
      </c>
      <c r="E30" t="n">
        <v>221.55</v>
      </c>
      <c r="F30" t="n">
        <v>217.26</v>
      </c>
      <c r="G30" t="n">
        <v>213.7</v>
      </c>
      <c r="H30" t="n">
        <v>2.56</v>
      </c>
      <c r="I30" t="n">
        <v>61</v>
      </c>
      <c r="J30" t="n">
        <v>200.85</v>
      </c>
      <c r="K30" t="n">
        <v>50.28</v>
      </c>
      <c r="L30" t="n">
        <v>29</v>
      </c>
      <c r="M30" t="n">
        <v>59</v>
      </c>
      <c r="N30" t="n">
        <v>41.57</v>
      </c>
      <c r="O30" t="n">
        <v>25006.03</v>
      </c>
      <c r="P30" t="n">
        <v>2427.22</v>
      </c>
      <c r="Q30" t="n">
        <v>3440.91</v>
      </c>
      <c r="R30" t="n">
        <v>400.92</v>
      </c>
      <c r="S30" t="n">
        <v>300.98</v>
      </c>
      <c r="T30" t="n">
        <v>46570.78</v>
      </c>
      <c r="U30" t="n">
        <v>0.75</v>
      </c>
      <c r="V30" t="n">
        <v>0.92</v>
      </c>
      <c r="W30" t="n">
        <v>56.92</v>
      </c>
      <c r="X30" t="n">
        <v>2.73</v>
      </c>
      <c r="Y30" t="n">
        <v>0.5</v>
      </c>
      <c r="Z30" t="n">
        <v>10</v>
      </c>
      <c r="AA30" t="n">
        <v>7379.675605195724</v>
      </c>
      <c r="AB30" t="n">
        <v>10097.19773133961</v>
      </c>
      <c r="AC30" t="n">
        <v>9133.535351366198</v>
      </c>
      <c r="AD30" t="n">
        <v>7379675.605195723</v>
      </c>
      <c r="AE30" t="n">
        <v>10097197.73133961</v>
      </c>
      <c r="AF30" t="n">
        <v>9.972981847841771e-07</v>
      </c>
      <c r="AG30" t="n">
        <v>46.15625</v>
      </c>
      <c r="AH30" t="n">
        <v>9133535.351366198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0.4517</v>
      </c>
      <c r="E31" t="n">
        <v>221.39</v>
      </c>
      <c r="F31" t="n">
        <v>217.17</v>
      </c>
      <c r="G31" t="n">
        <v>220.85</v>
      </c>
      <c r="H31" t="n">
        <v>2.63</v>
      </c>
      <c r="I31" t="n">
        <v>59</v>
      </c>
      <c r="J31" t="n">
        <v>202.43</v>
      </c>
      <c r="K31" t="n">
        <v>50.28</v>
      </c>
      <c r="L31" t="n">
        <v>30</v>
      </c>
      <c r="M31" t="n">
        <v>57</v>
      </c>
      <c r="N31" t="n">
        <v>42.15</v>
      </c>
      <c r="O31" t="n">
        <v>25200.04</v>
      </c>
      <c r="P31" t="n">
        <v>2417.29</v>
      </c>
      <c r="Q31" t="n">
        <v>3440.92</v>
      </c>
      <c r="R31" t="n">
        <v>397.31</v>
      </c>
      <c r="S31" t="n">
        <v>300.98</v>
      </c>
      <c r="T31" t="n">
        <v>44777.24</v>
      </c>
      <c r="U31" t="n">
        <v>0.76</v>
      </c>
      <c r="V31" t="n">
        <v>0.92</v>
      </c>
      <c r="W31" t="n">
        <v>56.92</v>
      </c>
      <c r="X31" t="n">
        <v>2.64</v>
      </c>
      <c r="Y31" t="n">
        <v>0.5</v>
      </c>
      <c r="Z31" t="n">
        <v>10</v>
      </c>
      <c r="AA31" t="n">
        <v>7355.157155689949</v>
      </c>
      <c r="AB31" t="n">
        <v>10063.65050704816</v>
      </c>
      <c r="AC31" t="n">
        <v>9103.189827077296</v>
      </c>
      <c r="AD31" t="n">
        <v>7355157.155689949</v>
      </c>
      <c r="AE31" t="n">
        <v>10063650.50704816</v>
      </c>
      <c r="AF31" t="n">
        <v>9.97960988185673e-07</v>
      </c>
      <c r="AG31" t="n">
        <v>46.12291666666666</v>
      </c>
      <c r="AH31" t="n">
        <v>9103189.827077296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0.452</v>
      </c>
      <c r="E32" t="n">
        <v>221.26</v>
      </c>
      <c r="F32" t="n">
        <v>217.1</v>
      </c>
      <c r="G32" t="n">
        <v>228.52</v>
      </c>
      <c r="H32" t="n">
        <v>2.7</v>
      </c>
      <c r="I32" t="n">
        <v>57</v>
      </c>
      <c r="J32" t="n">
        <v>204.01</v>
      </c>
      <c r="K32" t="n">
        <v>50.28</v>
      </c>
      <c r="L32" t="n">
        <v>31</v>
      </c>
      <c r="M32" t="n">
        <v>55</v>
      </c>
      <c r="N32" t="n">
        <v>42.73</v>
      </c>
      <c r="O32" t="n">
        <v>25394.96</v>
      </c>
      <c r="P32" t="n">
        <v>2408.86</v>
      </c>
      <c r="Q32" t="n">
        <v>3440.93</v>
      </c>
      <c r="R32" t="n">
        <v>395.06</v>
      </c>
      <c r="S32" t="n">
        <v>300.98</v>
      </c>
      <c r="T32" t="n">
        <v>43663.3</v>
      </c>
      <c r="U32" t="n">
        <v>0.76</v>
      </c>
      <c r="V32" t="n">
        <v>0.92</v>
      </c>
      <c r="W32" t="n">
        <v>56.92</v>
      </c>
      <c r="X32" t="n">
        <v>2.57</v>
      </c>
      <c r="Y32" t="n">
        <v>0.5</v>
      </c>
      <c r="Z32" t="n">
        <v>10</v>
      </c>
      <c r="AA32" t="n">
        <v>7333.754139823219</v>
      </c>
      <c r="AB32" t="n">
        <v>10034.36595650487</v>
      </c>
      <c r="AC32" t="n">
        <v>9076.700152936743</v>
      </c>
      <c r="AD32" t="n">
        <v>7333754.139823219</v>
      </c>
      <c r="AE32" t="n">
        <v>10034365.95650487</v>
      </c>
      <c r="AF32" t="n">
        <v>9.98623791587169e-07</v>
      </c>
      <c r="AG32" t="n">
        <v>46.09583333333333</v>
      </c>
      <c r="AH32" t="n">
        <v>9076700.152936742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0.4523</v>
      </c>
      <c r="E33" t="n">
        <v>221.08</v>
      </c>
      <c r="F33" t="n">
        <v>216.98</v>
      </c>
      <c r="G33" t="n">
        <v>236.71</v>
      </c>
      <c r="H33" t="n">
        <v>2.76</v>
      </c>
      <c r="I33" t="n">
        <v>55</v>
      </c>
      <c r="J33" t="n">
        <v>205.59</v>
      </c>
      <c r="K33" t="n">
        <v>50.28</v>
      </c>
      <c r="L33" t="n">
        <v>32</v>
      </c>
      <c r="M33" t="n">
        <v>53</v>
      </c>
      <c r="N33" t="n">
        <v>43.31</v>
      </c>
      <c r="O33" t="n">
        <v>25590.57</v>
      </c>
      <c r="P33" t="n">
        <v>2398.98</v>
      </c>
      <c r="Q33" t="n">
        <v>3440.95</v>
      </c>
      <c r="R33" t="n">
        <v>391.18</v>
      </c>
      <c r="S33" t="n">
        <v>300.98</v>
      </c>
      <c r="T33" t="n">
        <v>41732.06</v>
      </c>
      <c r="U33" t="n">
        <v>0.77</v>
      </c>
      <c r="V33" t="n">
        <v>0.92</v>
      </c>
      <c r="W33" t="n">
        <v>56.91</v>
      </c>
      <c r="X33" t="n">
        <v>2.45</v>
      </c>
      <c r="Y33" t="n">
        <v>0.5</v>
      </c>
      <c r="Z33" t="n">
        <v>10</v>
      </c>
      <c r="AA33" t="n">
        <v>7309.105093057306</v>
      </c>
      <c r="AB33" t="n">
        <v>10000.64004328055</v>
      </c>
      <c r="AC33" t="n">
        <v>9046.192993535937</v>
      </c>
      <c r="AD33" t="n">
        <v>7309105.093057306</v>
      </c>
      <c r="AE33" t="n">
        <v>10000640.04328055</v>
      </c>
      <c r="AF33" t="n">
        <v>9.992865949886647e-07</v>
      </c>
      <c r="AG33" t="n">
        <v>46.05833333333334</v>
      </c>
      <c r="AH33" t="n">
        <v>9046192.993535936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0.4526</v>
      </c>
      <c r="E34" t="n">
        <v>220.93</v>
      </c>
      <c r="F34" t="n">
        <v>216.9</v>
      </c>
      <c r="G34" t="n">
        <v>245.54</v>
      </c>
      <c r="H34" t="n">
        <v>2.83</v>
      </c>
      <c r="I34" t="n">
        <v>53</v>
      </c>
      <c r="J34" t="n">
        <v>207.19</v>
      </c>
      <c r="K34" t="n">
        <v>50.28</v>
      </c>
      <c r="L34" t="n">
        <v>33</v>
      </c>
      <c r="M34" t="n">
        <v>51</v>
      </c>
      <c r="N34" t="n">
        <v>43.91</v>
      </c>
      <c r="O34" t="n">
        <v>25786.97</v>
      </c>
      <c r="P34" t="n">
        <v>2386.26</v>
      </c>
      <c r="Q34" t="n">
        <v>3440.98</v>
      </c>
      <c r="R34" t="n">
        <v>388.28</v>
      </c>
      <c r="S34" t="n">
        <v>300.98</v>
      </c>
      <c r="T34" t="n">
        <v>40291.97</v>
      </c>
      <c r="U34" t="n">
        <v>0.78</v>
      </c>
      <c r="V34" t="n">
        <v>0.92</v>
      </c>
      <c r="W34" t="n">
        <v>56.91</v>
      </c>
      <c r="X34" t="n">
        <v>2.37</v>
      </c>
      <c r="Y34" t="n">
        <v>0.5</v>
      </c>
      <c r="Z34" t="n">
        <v>10</v>
      </c>
      <c r="AA34" t="n">
        <v>7279.411311897628</v>
      </c>
      <c r="AB34" t="n">
        <v>9960.011701900712</v>
      </c>
      <c r="AC34" t="n">
        <v>9009.44216403515</v>
      </c>
      <c r="AD34" t="n">
        <v>7279411.311897628</v>
      </c>
      <c r="AE34" t="n">
        <v>9960011.701900711</v>
      </c>
      <c r="AF34" t="n">
        <v>9.999493983901607e-07</v>
      </c>
      <c r="AG34" t="n">
        <v>46.02708333333334</v>
      </c>
      <c r="AH34" t="n">
        <v>9009442.164035151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0.4529</v>
      </c>
      <c r="E35" t="n">
        <v>220.78</v>
      </c>
      <c r="F35" t="n">
        <v>216.82</v>
      </c>
      <c r="G35" t="n">
        <v>255.08</v>
      </c>
      <c r="H35" t="n">
        <v>2.89</v>
      </c>
      <c r="I35" t="n">
        <v>51</v>
      </c>
      <c r="J35" t="n">
        <v>208.78</v>
      </c>
      <c r="K35" t="n">
        <v>50.28</v>
      </c>
      <c r="L35" t="n">
        <v>34</v>
      </c>
      <c r="M35" t="n">
        <v>49</v>
      </c>
      <c r="N35" t="n">
        <v>44.5</v>
      </c>
      <c r="O35" t="n">
        <v>25984.2</v>
      </c>
      <c r="P35" t="n">
        <v>2369.57</v>
      </c>
      <c r="Q35" t="n">
        <v>3440.89</v>
      </c>
      <c r="R35" t="n">
        <v>385.82</v>
      </c>
      <c r="S35" t="n">
        <v>300.98</v>
      </c>
      <c r="T35" t="n">
        <v>39074.31</v>
      </c>
      <c r="U35" t="n">
        <v>0.78</v>
      </c>
      <c r="V35" t="n">
        <v>0.92</v>
      </c>
      <c r="W35" t="n">
        <v>56.9</v>
      </c>
      <c r="X35" t="n">
        <v>2.29</v>
      </c>
      <c r="Y35" t="n">
        <v>0.5</v>
      </c>
      <c r="Z35" t="n">
        <v>10</v>
      </c>
      <c r="AA35" t="n">
        <v>7241.953836720101</v>
      </c>
      <c r="AB35" t="n">
        <v>9908.76073185564</v>
      </c>
      <c r="AC35" t="n">
        <v>8963.082514639997</v>
      </c>
      <c r="AD35" t="n">
        <v>7241953.836720102</v>
      </c>
      <c r="AE35" t="n">
        <v>9908760.73185564</v>
      </c>
      <c r="AF35" t="n">
        <v>1.000612201791657e-06</v>
      </c>
      <c r="AG35" t="n">
        <v>45.99583333333334</v>
      </c>
      <c r="AH35" t="n">
        <v>8963082.514639996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0.4531</v>
      </c>
      <c r="E36" t="n">
        <v>220.7</v>
      </c>
      <c r="F36" t="n">
        <v>216.77</v>
      </c>
      <c r="G36" t="n">
        <v>260.12</v>
      </c>
      <c r="H36" t="n">
        <v>2.96</v>
      </c>
      <c r="I36" t="n">
        <v>50</v>
      </c>
      <c r="J36" t="n">
        <v>210.39</v>
      </c>
      <c r="K36" t="n">
        <v>50.28</v>
      </c>
      <c r="L36" t="n">
        <v>35</v>
      </c>
      <c r="M36" t="n">
        <v>48</v>
      </c>
      <c r="N36" t="n">
        <v>45.11</v>
      </c>
      <c r="O36" t="n">
        <v>26182.25</v>
      </c>
      <c r="P36" t="n">
        <v>2365.46</v>
      </c>
      <c r="Q36" t="n">
        <v>3440.89</v>
      </c>
      <c r="R36" t="n">
        <v>383.66</v>
      </c>
      <c r="S36" t="n">
        <v>300.98</v>
      </c>
      <c r="T36" t="n">
        <v>37995.9</v>
      </c>
      <c r="U36" t="n">
        <v>0.78</v>
      </c>
      <c r="V36" t="n">
        <v>0.92</v>
      </c>
      <c r="W36" t="n">
        <v>56.91</v>
      </c>
      <c r="X36" t="n">
        <v>2.24</v>
      </c>
      <c r="Y36" t="n">
        <v>0.5</v>
      </c>
      <c r="Z36" t="n">
        <v>10</v>
      </c>
      <c r="AA36" t="n">
        <v>7230.639283216336</v>
      </c>
      <c r="AB36" t="n">
        <v>9893.279660588914</v>
      </c>
      <c r="AC36" t="n">
        <v>8949.078935087146</v>
      </c>
      <c r="AD36" t="n">
        <v>7230639.283216336</v>
      </c>
      <c r="AE36" t="n">
        <v>9893279.660588915</v>
      </c>
      <c r="AF36" t="n">
        <v>1.001054070725987e-06</v>
      </c>
      <c r="AG36" t="n">
        <v>45.97916666666666</v>
      </c>
      <c r="AH36" t="n">
        <v>8949078.935087146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0.4534</v>
      </c>
      <c r="E37" t="n">
        <v>220.53</v>
      </c>
      <c r="F37" t="n">
        <v>216.66</v>
      </c>
      <c r="G37" t="n">
        <v>270.83</v>
      </c>
      <c r="H37" t="n">
        <v>3.02</v>
      </c>
      <c r="I37" t="n">
        <v>48</v>
      </c>
      <c r="J37" t="n">
        <v>212</v>
      </c>
      <c r="K37" t="n">
        <v>50.28</v>
      </c>
      <c r="L37" t="n">
        <v>36</v>
      </c>
      <c r="M37" t="n">
        <v>46</v>
      </c>
      <c r="N37" t="n">
        <v>45.72</v>
      </c>
      <c r="O37" t="n">
        <v>26381.14</v>
      </c>
      <c r="P37" t="n">
        <v>2353.92</v>
      </c>
      <c r="Q37" t="n">
        <v>3440.9</v>
      </c>
      <c r="R37" t="n">
        <v>380.57</v>
      </c>
      <c r="S37" t="n">
        <v>300.98</v>
      </c>
      <c r="T37" t="n">
        <v>36465</v>
      </c>
      <c r="U37" t="n">
        <v>0.79</v>
      </c>
      <c r="V37" t="n">
        <v>0.92</v>
      </c>
      <c r="W37" t="n">
        <v>56.9</v>
      </c>
      <c r="X37" t="n">
        <v>2.13</v>
      </c>
      <c r="Y37" t="n">
        <v>0.5</v>
      </c>
      <c r="Z37" t="n">
        <v>10</v>
      </c>
      <c r="AA37" t="n">
        <v>7203.026651260563</v>
      </c>
      <c r="AB37" t="n">
        <v>9855.498839363678</v>
      </c>
      <c r="AC37" t="n">
        <v>8914.903862413934</v>
      </c>
      <c r="AD37" t="n">
        <v>7203026.651260563</v>
      </c>
      <c r="AE37" t="n">
        <v>9855498.839363677</v>
      </c>
      <c r="AF37" t="n">
        <v>1.001716874127483e-06</v>
      </c>
      <c r="AG37" t="n">
        <v>45.94375</v>
      </c>
      <c r="AH37" t="n">
        <v>8914903.862413934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0.4536</v>
      </c>
      <c r="E38" t="n">
        <v>220.48</v>
      </c>
      <c r="F38" t="n">
        <v>216.64</v>
      </c>
      <c r="G38" t="n">
        <v>276.57</v>
      </c>
      <c r="H38" t="n">
        <v>3.08</v>
      </c>
      <c r="I38" t="n">
        <v>47</v>
      </c>
      <c r="J38" t="n">
        <v>213.62</v>
      </c>
      <c r="K38" t="n">
        <v>50.28</v>
      </c>
      <c r="L38" t="n">
        <v>37</v>
      </c>
      <c r="M38" t="n">
        <v>38</v>
      </c>
      <c r="N38" t="n">
        <v>46.34</v>
      </c>
      <c r="O38" t="n">
        <v>26580.87</v>
      </c>
      <c r="P38" t="n">
        <v>2347.16</v>
      </c>
      <c r="Q38" t="n">
        <v>3440.96</v>
      </c>
      <c r="R38" t="n">
        <v>379.59</v>
      </c>
      <c r="S38" t="n">
        <v>300.98</v>
      </c>
      <c r="T38" t="n">
        <v>35979.6</v>
      </c>
      <c r="U38" t="n">
        <v>0.79</v>
      </c>
      <c r="V38" t="n">
        <v>0.92</v>
      </c>
      <c r="W38" t="n">
        <v>56.91</v>
      </c>
      <c r="X38" t="n">
        <v>2.12</v>
      </c>
      <c r="Y38" t="n">
        <v>0.5</v>
      </c>
      <c r="Z38" t="n">
        <v>10</v>
      </c>
      <c r="AA38" t="n">
        <v>7186.94389802149</v>
      </c>
      <c r="AB38" t="n">
        <v>9833.49370686098</v>
      </c>
      <c r="AC38" t="n">
        <v>8894.998868872894</v>
      </c>
      <c r="AD38" t="n">
        <v>7186943.89802149</v>
      </c>
      <c r="AE38" t="n">
        <v>9833493.70686098</v>
      </c>
      <c r="AF38" t="n">
        <v>1.002158743061814e-06</v>
      </c>
      <c r="AG38" t="n">
        <v>45.93333333333333</v>
      </c>
      <c r="AH38" t="n">
        <v>8894998.868872894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0.4537</v>
      </c>
      <c r="E39" t="n">
        <v>220.41</v>
      </c>
      <c r="F39" t="n">
        <v>216.6</v>
      </c>
      <c r="G39" t="n">
        <v>282.53</v>
      </c>
      <c r="H39" t="n">
        <v>3.14</v>
      </c>
      <c r="I39" t="n">
        <v>46</v>
      </c>
      <c r="J39" t="n">
        <v>215.25</v>
      </c>
      <c r="K39" t="n">
        <v>50.28</v>
      </c>
      <c r="L39" t="n">
        <v>38</v>
      </c>
      <c r="M39" t="n">
        <v>27</v>
      </c>
      <c r="N39" t="n">
        <v>46.97</v>
      </c>
      <c r="O39" t="n">
        <v>26781.46</v>
      </c>
      <c r="P39" t="n">
        <v>2339.25</v>
      </c>
      <c r="Q39" t="n">
        <v>3440.99</v>
      </c>
      <c r="R39" t="n">
        <v>377.7</v>
      </c>
      <c r="S39" t="n">
        <v>300.98</v>
      </c>
      <c r="T39" t="n">
        <v>35035.28</v>
      </c>
      <c r="U39" t="n">
        <v>0.8</v>
      </c>
      <c r="V39" t="n">
        <v>0.92</v>
      </c>
      <c r="W39" t="n">
        <v>56.92</v>
      </c>
      <c r="X39" t="n">
        <v>2.08</v>
      </c>
      <c r="Y39" t="n">
        <v>0.5</v>
      </c>
      <c r="Z39" t="n">
        <v>10</v>
      </c>
      <c r="AA39" t="n">
        <v>7169.925198336146</v>
      </c>
      <c r="AB39" t="n">
        <v>9810.207971139451</v>
      </c>
      <c r="AC39" t="n">
        <v>8873.935491086895</v>
      </c>
      <c r="AD39" t="n">
        <v>7169925.198336147</v>
      </c>
      <c r="AE39" t="n">
        <v>9810207.971139451</v>
      </c>
      <c r="AF39" t="n">
        <v>1.002379677528979e-06</v>
      </c>
      <c r="AG39" t="n">
        <v>45.91875</v>
      </c>
      <c r="AH39" t="n">
        <v>8873935.491086895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0.4538</v>
      </c>
      <c r="E40" t="n">
        <v>220.35</v>
      </c>
      <c r="F40" t="n">
        <v>216.58</v>
      </c>
      <c r="G40" t="n">
        <v>288.77</v>
      </c>
      <c r="H40" t="n">
        <v>3.2</v>
      </c>
      <c r="I40" t="n">
        <v>45</v>
      </c>
      <c r="J40" t="n">
        <v>216.88</v>
      </c>
      <c r="K40" t="n">
        <v>50.28</v>
      </c>
      <c r="L40" t="n">
        <v>39</v>
      </c>
      <c r="M40" t="n">
        <v>16</v>
      </c>
      <c r="N40" t="n">
        <v>47.6</v>
      </c>
      <c r="O40" t="n">
        <v>26982.93</v>
      </c>
      <c r="P40" t="n">
        <v>2343.37</v>
      </c>
      <c r="Q40" t="n">
        <v>3440.98</v>
      </c>
      <c r="R40" t="n">
        <v>376.32</v>
      </c>
      <c r="S40" t="n">
        <v>300.98</v>
      </c>
      <c r="T40" t="n">
        <v>34353.67</v>
      </c>
      <c r="U40" t="n">
        <v>0.8</v>
      </c>
      <c r="V40" t="n">
        <v>0.92</v>
      </c>
      <c r="W40" t="n">
        <v>56.93</v>
      </c>
      <c r="X40" t="n">
        <v>2.05</v>
      </c>
      <c r="Y40" t="n">
        <v>0.5</v>
      </c>
      <c r="Z40" t="n">
        <v>10</v>
      </c>
      <c r="AA40" t="n">
        <v>7176.188738555372</v>
      </c>
      <c r="AB40" t="n">
        <v>9818.778023195286</v>
      </c>
      <c r="AC40" t="n">
        <v>8881.687629402664</v>
      </c>
      <c r="AD40" t="n">
        <v>7176188.738555372</v>
      </c>
      <c r="AE40" t="n">
        <v>9818778.023195285</v>
      </c>
      <c r="AF40" t="n">
        <v>1.002600611996144e-06</v>
      </c>
      <c r="AG40" t="n">
        <v>45.90625</v>
      </c>
      <c r="AH40" t="n">
        <v>8881687.629402664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0.4538</v>
      </c>
      <c r="E41" t="n">
        <v>220.34</v>
      </c>
      <c r="F41" t="n">
        <v>216.57</v>
      </c>
      <c r="G41" t="n">
        <v>288.76</v>
      </c>
      <c r="H41" t="n">
        <v>3.25</v>
      </c>
      <c r="I41" t="n">
        <v>45</v>
      </c>
      <c r="J41" t="n">
        <v>218.52</v>
      </c>
      <c r="K41" t="n">
        <v>50.28</v>
      </c>
      <c r="L41" t="n">
        <v>40</v>
      </c>
      <c r="M41" t="n">
        <v>7</v>
      </c>
      <c r="N41" t="n">
        <v>48.24</v>
      </c>
      <c r="O41" t="n">
        <v>27185.27</v>
      </c>
      <c r="P41" t="n">
        <v>2352.27</v>
      </c>
      <c r="Q41" t="n">
        <v>3440.94</v>
      </c>
      <c r="R41" t="n">
        <v>375.42</v>
      </c>
      <c r="S41" t="n">
        <v>300.98</v>
      </c>
      <c r="T41" t="n">
        <v>33900.37</v>
      </c>
      <c r="U41" t="n">
        <v>0.8</v>
      </c>
      <c r="V41" t="n">
        <v>0.92</v>
      </c>
      <c r="W41" t="n">
        <v>56.95</v>
      </c>
      <c r="X41" t="n">
        <v>2.04</v>
      </c>
      <c r="Y41" t="n">
        <v>0.5</v>
      </c>
      <c r="Z41" t="n">
        <v>10</v>
      </c>
      <c r="AA41" t="n">
        <v>7193.169019647949</v>
      </c>
      <c r="AB41" t="n">
        <v>9842.011192903285</v>
      </c>
      <c r="AC41" t="n">
        <v>8902.703458001686</v>
      </c>
      <c r="AD41" t="n">
        <v>7193169.019647948</v>
      </c>
      <c r="AE41" t="n">
        <v>9842011.192903284</v>
      </c>
      <c r="AF41" t="n">
        <v>1.002600611996144e-06</v>
      </c>
      <c r="AG41" t="n">
        <v>45.90416666666667</v>
      </c>
      <c r="AH41" t="n">
        <v>8902703.458001686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0.3071</v>
      </c>
      <c r="E2" t="n">
        <v>325.66</v>
      </c>
      <c r="F2" t="n">
        <v>294.73</v>
      </c>
      <c r="G2" t="n">
        <v>10.49</v>
      </c>
      <c r="H2" t="n">
        <v>0.22</v>
      </c>
      <c r="I2" t="n">
        <v>1686</v>
      </c>
      <c r="J2" t="n">
        <v>80.84</v>
      </c>
      <c r="K2" t="n">
        <v>35.1</v>
      </c>
      <c r="L2" t="n">
        <v>1</v>
      </c>
      <c r="M2" t="n">
        <v>1684</v>
      </c>
      <c r="N2" t="n">
        <v>9.74</v>
      </c>
      <c r="O2" t="n">
        <v>10204.21</v>
      </c>
      <c r="P2" t="n">
        <v>2319.5</v>
      </c>
      <c r="Q2" t="n">
        <v>3443.16</v>
      </c>
      <c r="R2" t="n">
        <v>3025.94</v>
      </c>
      <c r="S2" t="n">
        <v>300.98</v>
      </c>
      <c r="T2" t="n">
        <v>1350956.38</v>
      </c>
      <c r="U2" t="n">
        <v>0.1</v>
      </c>
      <c r="V2" t="n">
        <v>0.68</v>
      </c>
      <c r="W2" t="n">
        <v>59.59</v>
      </c>
      <c r="X2" t="n">
        <v>80.13</v>
      </c>
      <c r="Y2" t="n">
        <v>0.5</v>
      </c>
      <c r="Z2" t="n">
        <v>10</v>
      </c>
      <c r="AA2" t="n">
        <v>10388.10835578891</v>
      </c>
      <c r="AB2" t="n">
        <v>14213.46814338731</v>
      </c>
      <c r="AC2" t="n">
        <v>12856.95469250971</v>
      </c>
      <c r="AD2" t="n">
        <v>10388108.35578891</v>
      </c>
      <c r="AE2" t="n">
        <v>14213468.14338731</v>
      </c>
      <c r="AF2" t="n">
        <v>8.001028868962847e-07</v>
      </c>
      <c r="AG2" t="n">
        <v>67.84583333333335</v>
      </c>
      <c r="AH2" t="n">
        <v>12856954.69250971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0.3843</v>
      </c>
      <c r="E3" t="n">
        <v>260.2</v>
      </c>
      <c r="F3" t="n">
        <v>246.42</v>
      </c>
      <c r="G3" t="n">
        <v>21.43</v>
      </c>
      <c r="H3" t="n">
        <v>0.43</v>
      </c>
      <c r="I3" t="n">
        <v>690</v>
      </c>
      <c r="J3" t="n">
        <v>82.04000000000001</v>
      </c>
      <c r="K3" t="n">
        <v>35.1</v>
      </c>
      <c r="L3" t="n">
        <v>2</v>
      </c>
      <c r="M3" t="n">
        <v>688</v>
      </c>
      <c r="N3" t="n">
        <v>9.94</v>
      </c>
      <c r="O3" t="n">
        <v>10352.53</v>
      </c>
      <c r="P3" t="n">
        <v>1913.51</v>
      </c>
      <c r="Q3" t="n">
        <v>3441.82</v>
      </c>
      <c r="R3" t="n">
        <v>1387.64</v>
      </c>
      <c r="S3" t="n">
        <v>300.98</v>
      </c>
      <c r="T3" t="n">
        <v>536788.42</v>
      </c>
      <c r="U3" t="n">
        <v>0.22</v>
      </c>
      <c r="V3" t="n">
        <v>0.8100000000000001</v>
      </c>
      <c r="W3" t="n">
        <v>57.94</v>
      </c>
      <c r="X3" t="n">
        <v>31.86</v>
      </c>
      <c r="Y3" t="n">
        <v>0.5</v>
      </c>
      <c r="Z3" t="n">
        <v>10</v>
      </c>
      <c r="AA3" t="n">
        <v>6993.483669428655</v>
      </c>
      <c r="AB3" t="n">
        <v>9568.792887237321</v>
      </c>
      <c r="AC3" t="n">
        <v>8655.560723964198</v>
      </c>
      <c r="AD3" t="n">
        <v>6993483.669428655</v>
      </c>
      <c r="AE3" t="n">
        <v>9568792.887237322</v>
      </c>
      <c r="AF3" t="n">
        <v>1.001235882234589e-06</v>
      </c>
      <c r="AG3" t="n">
        <v>54.20833333333334</v>
      </c>
      <c r="AH3" t="n">
        <v>8655560.723964198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0.4106</v>
      </c>
      <c r="E4" t="n">
        <v>243.57</v>
      </c>
      <c r="F4" t="n">
        <v>234.28</v>
      </c>
      <c r="G4" t="n">
        <v>32.69</v>
      </c>
      <c r="H4" t="n">
        <v>0.63</v>
      </c>
      <c r="I4" t="n">
        <v>430</v>
      </c>
      <c r="J4" t="n">
        <v>83.25</v>
      </c>
      <c r="K4" t="n">
        <v>35.1</v>
      </c>
      <c r="L4" t="n">
        <v>3</v>
      </c>
      <c r="M4" t="n">
        <v>428</v>
      </c>
      <c r="N4" t="n">
        <v>10.15</v>
      </c>
      <c r="O4" t="n">
        <v>10501.19</v>
      </c>
      <c r="P4" t="n">
        <v>1791.89</v>
      </c>
      <c r="Q4" t="n">
        <v>3441.39</v>
      </c>
      <c r="R4" t="n">
        <v>975.73</v>
      </c>
      <c r="S4" t="n">
        <v>300.98</v>
      </c>
      <c r="T4" t="n">
        <v>332131.62</v>
      </c>
      <c r="U4" t="n">
        <v>0.31</v>
      </c>
      <c r="V4" t="n">
        <v>0.85</v>
      </c>
      <c r="W4" t="n">
        <v>57.54</v>
      </c>
      <c r="X4" t="n">
        <v>19.73</v>
      </c>
      <c r="Y4" t="n">
        <v>0.5</v>
      </c>
      <c r="Z4" t="n">
        <v>10</v>
      </c>
      <c r="AA4" t="n">
        <v>6189.961094730542</v>
      </c>
      <c r="AB4" t="n">
        <v>8469.377851621162</v>
      </c>
      <c r="AC4" t="n">
        <v>7661.07231630859</v>
      </c>
      <c r="AD4" t="n">
        <v>6189961.094730542</v>
      </c>
      <c r="AE4" t="n">
        <v>8469377.851621162</v>
      </c>
      <c r="AF4" t="n">
        <v>1.069756578833001e-06</v>
      </c>
      <c r="AG4" t="n">
        <v>50.74375</v>
      </c>
      <c r="AH4" t="n">
        <v>7661072.316308591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0.4238</v>
      </c>
      <c r="E5" t="n">
        <v>235.94</v>
      </c>
      <c r="F5" t="n">
        <v>228.71</v>
      </c>
      <c r="G5" t="n">
        <v>44.27</v>
      </c>
      <c r="H5" t="n">
        <v>0.83</v>
      </c>
      <c r="I5" t="n">
        <v>310</v>
      </c>
      <c r="J5" t="n">
        <v>84.45999999999999</v>
      </c>
      <c r="K5" t="n">
        <v>35.1</v>
      </c>
      <c r="L5" t="n">
        <v>4</v>
      </c>
      <c r="M5" t="n">
        <v>308</v>
      </c>
      <c r="N5" t="n">
        <v>10.36</v>
      </c>
      <c r="O5" t="n">
        <v>10650.22</v>
      </c>
      <c r="P5" t="n">
        <v>1721.1</v>
      </c>
      <c r="Q5" t="n">
        <v>3441.17</v>
      </c>
      <c r="R5" t="n">
        <v>787.11</v>
      </c>
      <c r="S5" t="n">
        <v>300.98</v>
      </c>
      <c r="T5" t="n">
        <v>238420.26</v>
      </c>
      <c r="U5" t="n">
        <v>0.38</v>
      </c>
      <c r="V5" t="n">
        <v>0.87</v>
      </c>
      <c r="W5" t="n">
        <v>57.35</v>
      </c>
      <c r="X5" t="n">
        <v>14.17</v>
      </c>
      <c r="Y5" t="n">
        <v>0.5</v>
      </c>
      <c r="Z5" t="n">
        <v>10</v>
      </c>
      <c r="AA5" t="n">
        <v>5813.67807378546</v>
      </c>
      <c r="AB5" t="n">
        <v>7954.53082192879</v>
      </c>
      <c r="AC5" t="n">
        <v>7195.361564537732</v>
      </c>
      <c r="AD5" t="n">
        <v>5813678.07378546</v>
      </c>
      <c r="AE5" t="n">
        <v>7954530.82192879</v>
      </c>
      <c r="AF5" t="n">
        <v>1.104147194616234e-06</v>
      </c>
      <c r="AG5" t="n">
        <v>49.15416666666667</v>
      </c>
      <c r="AH5" t="n">
        <v>7195361.564537732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0.4319</v>
      </c>
      <c r="E6" t="n">
        <v>231.56</v>
      </c>
      <c r="F6" t="n">
        <v>225.51</v>
      </c>
      <c r="G6" t="n">
        <v>56.14</v>
      </c>
      <c r="H6" t="n">
        <v>1.02</v>
      </c>
      <c r="I6" t="n">
        <v>241</v>
      </c>
      <c r="J6" t="n">
        <v>85.67</v>
      </c>
      <c r="K6" t="n">
        <v>35.1</v>
      </c>
      <c r="L6" t="n">
        <v>5</v>
      </c>
      <c r="M6" t="n">
        <v>239</v>
      </c>
      <c r="N6" t="n">
        <v>10.57</v>
      </c>
      <c r="O6" t="n">
        <v>10799.59</v>
      </c>
      <c r="P6" t="n">
        <v>1667.98</v>
      </c>
      <c r="Q6" t="n">
        <v>3441.23</v>
      </c>
      <c r="R6" t="n">
        <v>679.61</v>
      </c>
      <c r="S6" t="n">
        <v>300.98</v>
      </c>
      <c r="T6" t="n">
        <v>185016.75</v>
      </c>
      <c r="U6" t="n">
        <v>0.44</v>
      </c>
      <c r="V6" t="n">
        <v>0.89</v>
      </c>
      <c r="W6" t="n">
        <v>57.22</v>
      </c>
      <c r="X6" t="n">
        <v>10.98</v>
      </c>
      <c r="Y6" t="n">
        <v>0.5</v>
      </c>
      <c r="Z6" t="n">
        <v>10</v>
      </c>
      <c r="AA6" t="n">
        <v>5577.452097815136</v>
      </c>
      <c r="AB6" t="n">
        <v>7631.316020051629</v>
      </c>
      <c r="AC6" t="n">
        <v>6902.993929716916</v>
      </c>
      <c r="AD6" t="n">
        <v>5577452.097815135</v>
      </c>
      <c r="AE6" t="n">
        <v>7631316.020051629</v>
      </c>
      <c r="AF6" t="n">
        <v>1.125250527028673e-06</v>
      </c>
      <c r="AG6" t="n">
        <v>48.24166666666667</v>
      </c>
      <c r="AH6" t="n">
        <v>6902993.929716916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0.4373</v>
      </c>
      <c r="E7" t="n">
        <v>228.69</v>
      </c>
      <c r="F7" t="n">
        <v>223.44</v>
      </c>
      <c r="G7" t="n">
        <v>68.75</v>
      </c>
      <c r="H7" t="n">
        <v>1.21</v>
      </c>
      <c r="I7" t="n">
        <v>195</v>
      </c>
      <c r="J7" t="n">
        <v>86.88</v>
      </c>
      <c r="K7" t="n">
        <v>35.1</v>
      </c>
      <c r="L7" t="n">
        <v>6</v>
      </c>
      <c r="M7" t="n">
        <v>193</v>
      </c>
      <c r="N7" t="n">
        <v>10.78</v>
      </c>
      <c r="O7" t="n">
        <v>10949.33</v>
      </c>
      <c r="P7" t="n">
        <v>1623.54</v>
      </c>
      <c r="Q7" t="n">
        <v>3441.07</v>
      </c>
      <c r="R7" t="n">
        <v>609.86</v>
      </c>
      <c r="S7" t="n">
        <v>300.98</v>
      </c>
      <c r="T7" t="n">
        <v>150370.85</v>
      </c>
      <c r="U7" t="n">
        <v>0.49</v>
      </c>
      <c r="V7" t="n">
        <v>0.89</v>
      </c>
      <c r="W7" t="n">
        <v>57.14</v>
      </c>
      <c r="X7" t="n">
        <v>8.91</v>
      </c>
      <c r="Y7" t="n">
        <v>0.5</v>
      </c>
      <c r="Z7" t="n">
        <v>10</v>
      </c>
      <c r="AA7" t="n">
        <v>5404.671441011772</v>
      </c>
      <c r="AB7" t="n">
        <v>7394.909902868648</v>
      </c>
      <c r="AC7" t="n">
        <v>6689.150080559818</v>
      </c>
      <c r="AD7" t="n">
        <v>5404671.441011772</v>
      </c>
      <c r="AE7" t="n">
        <v>7394909.902868648</v>
      </c>
      <c r="AF7" t="n">
        <v>1.139319415303632e-06</v>
      </c>
      <c r="AG7" t="n">
        <v>47.64375</v>
      </c>
      <c r="AH7" t="n">
        <v>6689150.080559818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0.4413</v>
      </c>
      <c r="E8" t="n">
        <v>226.62</v>
      </c>
      <c r="F8" t="n">
        <v>221.92</v>
      </c>
      <c r="G8" t="n">
        <v>81.69</v>
      </c>
      <c r="H8" t="n">
        <v>1.39</v>
      </c>
      <c r="I8" t="n">
        <v>163</v>
      </c>
      <c r="J8" t="n">
        <v>88.09999999999999</v>
      </c>
      <c r="K8" t="n">
        <v>35.1</v>
      </c>
      <c r="L8" t="n">
        <v>7</v>
      </c>
      <c r="M8" t="n">
        <v>161</v>
      </c>
      <c r="N8" t="n">
        <v>11</v>
      </c>
      <c r="O8" t="n">
        <v>11099.43</v>
      </c>
      <c r="P8" t="n">
        <v>1581.57</v>
      </c>
      <c r="Q8" t="n">
        <v>3441.06</v>
      </c>
      <c r="R8" t="n">
        <v>558.6799999999999</v>
      </c>
      <c r="S8" t="n">
        <v>300.98</v>
      </c>
      <c r="T8" t="n">
        <v>124944.66</v>
      </c>
      <c r="U8" t="n">
        <v>0.54</v>
      </c>
      <c r="V8" t="n">
        <v>0.9</v>
      </c>
      <c r="W8" t="n">
        <v>57.08</v>
      </c>
      <c r="X8" t="n">
        <v>7.39</v>
      </c>
      <c r="Y8" t="n">
        <v>0.5</v>
      </c>
      <c r="Z8" t="n">
        <v>10</v>
      </c>
      <c r="AA8" t="n">
        <v>5259.511115070779</v>
      </c>
      <c r="AB8" t="n">
        <v>7196.295140894562</v>
      </c>
      <c r="AC8" t="n">
        <v>6509.49083271098</v>
      </c>
      <c r="AD8" t="n">
        <v>5259511.115070779</v>
      </c>
      <c r="AE8" t="n">
        <v>7196295.140894562</v>
      </c>
      <c r="AF8" t="n">
        <v>1.149740814025824e-06</v>
      </c>
      <c r="AG8" t="n">
        <v>47.2125</v>
      </c>
      <c r="AH8" t="n">
        <v>6509490.83271098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0.4442</v>
      </c>
      <c r="E9" t="n">
        <v>225.14</v>
      </c>
      <c r="F9" t="n">
        <v>220.86</v>
      </c>
      <c r="G9" t="n">
        <v>95.33</v>
      </c>
      <c r="H9" t="n">
        <v>1.57</v>
      </c>
      <c r="I9" t="n">
        <v>139</v>
      </c>
      <c r="J9" t="n">
        <v>89.31999999999999</v>
      </c>
      <c r="K9" t="n">
        <v>35.1</v>
      </c>
      <c r="L9" t="n">
        <v>8</v>
      </c>
      <c r="M9" t="n">
        <v>137</v>
      </c>
      <c r="N9" t="n">
        <v>11.22</v>
      </c>
      <c r="O9" t="n">
        <v>11249.89</v>
      </c>
      <c r="P9" t="n">
        <v>1540.89</v>
      </c>
      <c r="Q9" t="n">
        <v>3440.99</v>
      </c>
      <c r="R9" t="n">
        <v>521.49</v>
      </c>
      <c r="S9" t="n">
        <v>300.98</v>
      </c>
      <c r="T9" t="n">
        <v>106466.47</v>
      </c>
      <c r="U9" t="n">
        <v>0.58</v>
      </c>
      <c r="V9" t="n">
        <v>0.9</v>
      </c>
      <c r="W9" t="n">
        <v>57.07</v>
      </c>
      <c r="X9" t="n">
        <v>6.33</v>
      </c>
      <c r="Y9" t="n">
        <v>0.5</v>
      </c>
      <c r="Z9" t="n">
        <v>10</v>
      </c>
      <c r="AA9" t="n">
        <v>5141.478506181114</v>
      </c>
      <c r="AB9" t="n">
        <v>7034.797718180519</v>
      </c>
      <c r="AC9" t="n">
        <v>6363.406497357713</v>
      </c>
      <c r="AD9" t="n">
        <v>5141478.506181114</v>
      </c>
      <c r="AE9" t="n">
        <v>7034797.718180519</v>
      </c>
      <c r="AF9" t="n">
        <v>1.157296328099413e-06</v>
      </c>
      <c r="AG9" t="n">
        <v>46.90416666666666</v>
      </c>
      <c r="AH9" t="n">
        <v>6363406.497357713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0.4466</v>
      </c>
      <c r="E10" t="n">
        <v>223.93</v>
      </c>
      <c r="F10" t="n">
        <v>219.95</v>
      </c>
      <c r="G10" t="n">
        <v>109.07</v>
      </c>
      <c r="H10" t="n">
        <v>1.75</v>
      </c>
      <c r="I10" t="n">
        <v>121</v>
      </c>
      <c r="J10" t="n">
        <v>90.54000000000001</v>
      </c>
      <c r="K10" t="n">
        <v>35.1</v>
      </c>
      <c r="L10" t="n">
        <v>9</v>
      </c>
      <c r="M10" t="n">
        <v>119</v>
      </c>
      <c r="N10" t="n">
        <v>11.44</v>
      </c>
      <c r="O10" t="n">
        <v>11400.71</v>
      </c>
      <c r="P10" t="n">
        <v>1500.99</v>
      </c>
      <c r="Q10" t="n">
        <v>3440.93</v>
      </c>
      <c r="R10" t="n">
        <v>491.5</v>
      </c>
      <c r="S10" t="n">
        <v>300.98</v>
      </c>
      <c r="T10" t="n">
        <v>91560.5</v>
      </c>
      <c r="U10" t="n">
        <v>0.61</v>
      </c>
      <c r="V10" t="n">
        <v>0.91</v>
      </c>
      <c r="W10" t="n">
        <v>57.02</v>
      </c>
      <c r="X10" t="n">
        <v>5.42</v>
      </c>
      <c r="Y10" t="n">
        <v>0.5</v>
      </c>
      <c r="Z10" t="n">
        <v>10</v>
      </c>
      <c r="AA10" t="n">
        <v>5025.115132951099</v>
      </c>
      <c r="AB10" t="n">
        <v>6875.584217337486</v>
      </c>
      <c r="AC10" t="n">
        <v>6219.388109577592</v>
      </c>
      <c r="AD10" t="n">
        <v>5025115.132951098</v>
      </c>
      <c r="AE10" t="n">
        <v>6875584.217337485</v>
      </c>
      <c r="AF10" t="n">
        <v>1.163549167332728e-06</v>
      </c>
      <c r="AG10" t="n">
        <v>46.65208333333334</v>
      </c>
      <c r="AH10" t="n">
        <v>6219388.109577592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0.4483</v>
      </c>
      <c r="E11" t="n">
        <v>223.07</v>
      </c>
      <c r="F11" t="n">
        <v>219.33</v>
      </c>
      <c r="G11" t="n">
        <v>122.99</v>
      </c>
      <c r="H11" t="n">
        <v>1.91</v>
      </c>
      <c r="I11" t="n">
        <v>107</v>
      </c>
      <c r="J11" t="n">
        <v>91.77</v>
      </c>
      <c r="K11" t="n">
        <v>35.1</v>
      </c>
      <c r="L11" t="n">
        <v>10</v>
      </c>
      <c r="M11" t="n">
        <v>92</v>
      </c>
      <c r="N11" t="n">
        <v>11.67</v>
      </c>
      <c r="O11" t="n">
        <v>11551.91</v>
      </c>
      <c r="P11" t="n">
        <v>1465.17</v>
      </c>
      <c r="Q11" t="n">
        <v>3441.03</v>
      </c>
      <c r="R11" t="n">
        <v>469.96</v>
      </c>
      <c r="S11" t="n">
        <v>300.98</v>
      </c>
      <c r="T11" t="n">
        <v>80862.89999999999</v>
      </c>
      <c r="U11" t="n">
        <v>0.64</v>
      </c>
      <c r="V11" t="n">
        <v>0.91</v>
      </c>
      <c r="W11" t="n">
        <v>57.02</v>
      </c>
      <c r="X11" t="n">
        <v>4.8</v>
      </c>
      <c r="Y11" t="n">
        <v>0.5</v>
      </c>
      <c r="Z11" t="n">
        <v>10</v>
      </c>
      <c r="AA11" t="n">
        <v>4934.09910139745</v>
      </c>
      <c r="AB11" t="n">
        <v>6751.052067621853</v>
      </c>
      <c r="AC11" t="n">
        <v>6106.741133448854</v>
      </c>
      <c r="AD11" t="n">
        <v>4934099.10139745</v>
      </c>
      <c r="AE11" t="n">
        <v>6751052.067621853</v>
      </c>
      <c r="AF11" t="n">
        <v>1.167978261789659e-06</v>
      </c>
      <c r="AG11" t="n">
        <v>46.47291666666666</v>
      </c>
      <c r="AH11" t="n">
        <v>6106741.133448854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0.4489</v>
      </c>
      <c r="E12" t="n">
        <v>222.74</v>
      </c>
      <c r="F12" t="n">
        <v>219.13</v>
      </c>
      <c r="G12" t="n">
        <v>131.48</v>
      </c>
      <c r="H12" t="n">
        <v>2.08</v>
      </c>
      <c r="I12" t="n">
        <v>100</v>
      </c>
      <c r="J12" t="n">
        <v>93</v>
      </c>
      <c r="K12" t="n">
        <v>35.1</v>
      </c>
      <c r="L12" t="n">
        <v>11</v>
      </c>
      <c r="M12" t="n">
        <v>13</v>
      </c>
      <c r="N12" t="n">
        <v>11.9</v>
      </c>
      <c r="O12" t="n">
        <v>11703.47</v>
      </c>
      <c r="P12" t="n">
        <v>1453.16</v>
      </c>
      <c r="Q12" t="n">
        <v>3441.29</v>
      </c>
      <c r="R12" t="n">
        <v>459.74</v>
      </c>
      <c r="S12" t="n">
        <v>300.98</v>
      </c>
      <c r="T12" t="n">
        <v>75788.42999999999</v>
      </c>
      <c r="U12" t="n">
        <v>0.65</v>
      </c>
      <c r="V12" t="n">
        <v>0.91</v>
      </c>
      <c r="W12" t="n">
        <v>57.1</v>
      </c>
      <c r="X12" t="n">
        <v>4.6</v>
      </c>
      <c r="Y12" t="n">
        <v>0.5</v>
      </c>
      <c r="Z12" t="n">
        <v>10</v>
      </c>
      <c r="AA12" t="n">
        <v>4903.558111727642</v>
      </c>
      <c r="AB12" t="n">
        <v>6709.264538182249</v>
      </c>
      <c r="AC12" t="n">
        <v>6068.941747169802</v>
      </c>
      <c r="AD12" t="n">
        <v>4903558.111727643</v>
      </c>
      <c r="AE12" t="n">
        <v>6709264.538182249</v>
      </c>
      <c r="AF12" t="n">
        <v>1.169541471597988e-06</v>
      </c>
      <c r="AG12" t="n">
        <v>46.40416666666667</v>
      </c>
      <c r="AH12" t="n">
        <v>6068941.747169802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0.4488</v>
      </c>
      <c r="E13" t="n">
        <v>222.8</v>
      </c>
      <c r="F13" t="n">
        <v>219.18</v>
      </c>
      <c r="G13" t="n">
        <v>131.51</v>
      </c>
      <c r="H13" t="n">
        <v>2.24</v>
      </c>
      <c r="I13" t="n">
        <v>100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1469.39</v>
      </c>
      <c r="Q13" t="n">
        <v>3441.26</v>
      </c>
      <c r="R13" t="n">
        <v>460.42</v>
      </c>
      <c r="S13" t="n">
        <v>300.98</v>
      </c>
      <c r="T13" t="n">
        <v>76128.2</v>
      </c>
      <c r="U13" t="n">
        <v>0.65</v>
      </c>
      <c r="V13" t="n">
        <v>0.91</v>
      </c>
      <c r="W13" t="n">
        <v>57.14</v>
      </c>
      <c r="X13" t="n">
        <v>4.65</v>
      </c>
      <c r="Y13" t="n">
        <v>0.5</v>
      </c>
      <c r="Z13" t="n">
        <v>10</v>
      </c>
      <c r="AA13" t="n">
        <v>4936.363145021723</v>
      </c>
      <c r="AB13" t="n">
        <v>6754.149831991138</v>
      </c>
      <c r="AC13" t="n">
        <v>6109.543251534474</v>
      </c>
      <c r="AD13" t="n">
        <v>4936363.145021723</v>
      </c>
      <c r="AE13" t="n">
        <v>6754149.831991138</v>
      </c>
      <c r="AF13" t="n">
        <v>1.169280936629934e-06</v>
      </c>
      <c r="AG13" t="n">
        <v>46.41666666666666</v>
      </c>
      <c r="AH13" t="n">
        <v>6109543.251534474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0.2664</v>
      </c>
      <c r="E2" t="n">
        <v>375.35</v>
      </c>
      <c r="F2" t="n">
        <v>323.25</v>
      </c>
      <c r="G2" t="n">
        <v>8.609999999999999</v>
      </c>
      <c r="H2" t="n">
        <v>0.16</v>
      </c>
      <c r="I2" t="n">
        <v>2253</v>
      </c>
      <c r="J2" t="n">
        <v>107.41</v>
      </c>
      <c r="K2" t="n">
        <v>41.65</v>
      </c>
      <c r="L2" t="n">
        <v>1</v>
      </c>
      <c r="M2" t="n">
        <v>2251</v>
      </c>
      <c r="N2" t="n">
        <v>14.77</v>
      </c>
      <c r="O2" t="n">
        <v>13481.73</v>
      </c>
      <c r="P2" t="n">
        <v>3089.94</v>
      </c>
      <c r="Q2" t="n">
        <v>3443.85</v>
      </c>
      <c r="R2" t="n">
        <v>3994.22</v>
      </c>
      <c r="S2" t="n">
        <v>300.98</v>
      </c>
      <c r="T2" t="n">
        <v>1832263.87</v>
      </c>
      <c r="U2" t="n">
        <v>0.08</v>
      </c>
      <c r="V2" t="n">
        <v>0.62</v>
      </c>
      <c r="W2" t="n">
        <v>60.52</v>
      </c>
      <c r="X2" t="n">
        <v>108.61</v>
      </c>
      <c r="Y2" t="n">
        <v>0.5</v>
      </c>
      <c r="Z2" t="n">
        <v>10</v>
      </c>
      <c r="AA2" t="n">
        <v>15448.35068803911</v>
      </c>
      <c r="AB2" t="n">
        <v>21137.11494450848</v>
      </c>
      <c r="AC2" t="n">
        <v>19119.81836033094</v>
      </c>
      <c r="AD2" t="n">
        <v>15448350.68803911</v>
      </c>
      <c r="AE2" t="n">
        <v>21137114.94450848</v>
      </c>
      <c r="AF2" t="n">
        <v>6.486129199631617e-07</v>
      </c>
      <c r="AG2" t="n">
        <v>78.19791666666667</v>
      </c>
      <c r="AH2" t="n">
        <v>19119818.36033094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0.3613</v>
      </c>
      <c r="E3" t="n">
        <v>276.81</v>
      </c>
      <c r="F3" t="n">
        <v>255.3</v>
      </c>
      <c r="G3" t="n">
        <v>17.49</v>
      </c>
      <c r="H3" t="n">
        <v>0.32</v>
      </c>
      <c r="I3" t="n">
        <v>876</v>
      </c>
      <c r="J3" t="n">
        <v>108.68</v>
      </c>
      <c r="K3" t="n">
        <v>41.65</v>
      </c>
      <c r="L3" t="n">
        <v>2</v>
      </c>
      <c r="M3" t="n">
        <v>874</v>
      </c>
      <c r="N3" t="n">
        <v>15.03</v>
      </c>
      <c r="O3" t="n">
        <v>13638.32</v>
      </c>
      <c r="P3" t="n">
        <v>2424.78</v>
      </c>
      <c r="Q3" t="n">
        <v>3442.1</v>
      </c>
      <c r="R3" t="n">
        <v>1687.75</v>
      </c>
      <c r="S3" t="n">
        <v>300.98</v>
      </c>
      <c r="T3" t="n">
        <v>685913.84</v>
      </c>
      <c r="U3" t="n">
        <v>0.18</v>
      </c>
      <c r="V3" t="n">
        <v>0.78</v>
      </c>
      <c r="W3" t="n">
        <v>58.26</v>
      </c>
      <c r="X3" t="n">
        <v>40.73</v>
      </c>
      <c r="Y3" t="n">
        <v>0.5</v>
      </c>
      <c r="Z3" t="n">
        <v>10</v>
      </c>
      <c r="AA3" t="n">
        <v>9110.193040873768</v>
      </c>
      <c r="AB3" t="n">
        <v>12464.96803187554</v>
      </c>
      <c r="AC3" t="n">
        <v>11275.32897760538</v>
      </c>
      <c r="AD3" t="n">
        <v>9110193.040873768</v>
      </c>
      <c r="AE3" t="n">
        <v>12464968.03187554</v>
      </c>
      <c r="AF3" t="n">
        <v>8.796690990341228e-07</v>
      </c>
      <c r="AG3" t="n">
        <v>57.66875</v>
      </c>
      <c r="AH3" t="n">
        <v>11275328.97760538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0.3943</v>
      </c>
      <c r="E4" t="n">
        <v>253.59</v>
      </c>
      <c r="F4" t="n">
        <v>239.51</v>
      </c>
      <c r="G4" t="n">
        <v>26.51</v>
      </c>
      <c r="H4" t="n">
        <v>0.48</v>
      </c>
      <c r="I4" t="n">
        <v>542</v>
      </c>
      <c r="J4" t="n">
        <v>109.96</v>
      </c>
      <c r="K4" t="n">
        <v>41.65</v>
      </c>
      <c r="L4" t="n">
        <v>3</v>
      </c>
      <c r="M4" t="n">
        <v>540</v>
      </c>
      <c r="N4" t="n">
        <v>15.31</v>
      </c>
      <c r="O4" t="n">
        <v>13795.21</v>
      </c>
      <c r="P4" t="n">
        <v>2256.04</v>
      </c>
      <c r="Q4" t="n">
        <v>3441.61</v>
      </c>
      <c r="R4" t="n">
        <v>1153.05</v>
      </c>
      <c r="S4" t="n">
        <v>300.98</v>
      </c>
      <c r="T4" t="n">
        <v>420231.66</v>
      </c>
      <c r="U4" t="n">
        <v>0.26</v>
      </c>
      <c r="V4" t="n">
        <v>0.83</v>
      </c>
      <c r="W4" t="n">
        <v>57.7</v>
      </c>
      <c r="X4" t="n">
        <v>24.95</v>
      </c>
      <c r="Y4" t="n">
        <v>0.5</v>
      </c>
      <c r="Z4" t="n">
        <v>10</v>
      </c>
      <c r="AA4" t="n">
        <v>7833.285515172896</v>
      </c>
      <c r="AB4" t="n">
        <v>10717.84682202727</v>
      </c>
      <c r="AC4" t="n">
        <v>9694.950563925078</v>
      </c>
      <c r="AD4" t="n">
        <v>7833285.515172896</v>
      </c>
      <c r="AE4" t="n">
        <v>10717846.82202727</v>
      </c>
      <c r="AF4" t="n">
        <v>9.600152940746045e-07</v>
      </c>
      <c r="AG4" t="n">
        <v>52.83125</v>
      </c>
      <c r="AH4" t="n">
        <v>9694950.563925078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0.4112</v>
      </c>
      <c r="E5" t="n">
        <v>243.19</v>
      </c>
      <c r="F5" t="n">
        <v>232.47</v>
      </c>
      <c r="G5" t="n">
        <v>35.67</v>
      </c>
      <c r="H5" t="n">
        <v>0.63</v>
      </c>
      <c r="I5" t="n">
        <v>391</v>
      </c>
      <c r="J5" t="n">
        <v>111.23</v>
      </c>
      <c r="K5" t="n">
        <v>41.65</v>
      </c>
      <c r="L5" t="n">
        <v>4</v>
      </c>
      <c r="M5" t="n">
        <v>389</v>
      </c>
      <c r="N5" t="n">
        <v>15.58</v>
      </c>
      <c r="O5" t="n">
        <v>13952.52</v>
      </c>
      <c r="P5" t="n">
        <v>2171.24</v>
      </c>
      <c r="Q5" t="n">
        <v>3441.27</v>
      </c>
      <c r="R5" t="n">
        <v>914.8099999999999</v>
      </c>
      <c r="S5" t="n">
        <v>300.98</v>
      </c>
      <c r="T5" t="n">
        <v>301868.33</v>
      </c>
      <c r="U5" t="n">
        <v>0.33</v>
      </c>
      <c r="V5" t="n">
        <v>0.86</v>
      </c>
      <c r="W5" t="n">
        <v>57.46</v>
      </c>
      <c r="X5" t="n">
        <v>17.92</v>
      </c>
      <c r="Y5" t="n">
        <v>0.5</v>
      </c>
      <c r="Z5" t="n">
        <v>10</v>
      </c>
      <c r="AA5" t="n">
        <v>7264.740656432934</v>
      </c>
      <c r="AB5" t="n">
        <v>9939.938663870278</v>
      </c>
      <c r="AC5" t="n">
        <v>8991.284868581657</v>
      </c>
      <c r="AD5" t="n">
        <v>7264740.656432934</v>
      </c>
      <c r="AE5" t="n">
        <v>9939938.663870279</v>
      </c>
      <c r="AF5" t="n">
        <v>1.001162284868063e-06</v>
      </c>
      <c r="AG5" t="n">
        <v>50.66458333333333</v>
      </c>
      <c r="AH5" t="n">
        <v>8991284.868581656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0.4214</v>
      </c>
      <c r="E6" t="n">
        <v>237.32</v>
      </c>
      <c r="F6" t="n">
        <v>228.5</v>
      </c>
      <c r="G6" t="n">
        <v>44.95</v>
      </c>
      <c r="H6" t="n">
        <v>0.78</v>
      </c>
      <c r="I6" t="n">
        <v>305</v>
      </c>
      <c r="J6" t="n">
        <v>112.51</v>
      </c>
      <c r="K6" t="n">
        <v>41.65</v>
      </c>
      <c r="L6" t="n">
        <v>5</v>
      </c>
      <c r="M6" t="n">
        <v>303</v>
      </c>
      <c r="N6" t="n">
        <v>15.86</v>
      </c>
      <c r="O6" t="n">
        <v>14110.24</v>
      </c>
      <c r="P6" t="n">
        <v>2114.76</v>
      </c>
      <c r="Q6" t="n">
        <v>3441.19</v>
      </c>
      <c r="R6" t="n">
        <v>780.15</v>
      </c>
      <c r="S6" t="n">
        <v>300.98</v>
      </c>
      <c r="T6" t="n">
        <v>234965.53</v>
      </c>
      <c r="U6" t="n">
        <v>0.39</v>
      </c>
      <c r="V6" t="n">
        <v>0.87</v>
      </c>
      <c r="W6" t="n">
        <v>57.34</v>
      </c>
      <c r="X6" t="n">
        <v>13.96</v>
      </c>
      <c r="Y6" t="n">
        <v>0.5</v>
      </c>
      <c r="Z6" t="n">
        <v>10</v>
      </c>
      <c r="AA6" t="n">
        <v>6937.013797162943</v>
      </c>
      <c r="AB6" t="n">
        <v>9491.528316728431</v>
      </c>
      <c r="AC6" t="n">
        <v>8585.670175623171</v>
      </c>
      <c r="AD6" t="n">
        <v>6937013.797162943</v>
      </c>
      <c r="AE6" t="n">
        <v>9491528.31672843</v>
      </c>
      <c r="AF6" t="n">
        <v>1.025996563335121e-06</v>
      </c>
      <c r="AG6" t="n">
        <v>49.44166666666666</v>
      </c>
      <c r="AH6" t="n">
        <v>8585670.175623171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0.4284</v>
      </c>
      <c r="E7" t="n">
        <v>233.45</v>
      </c>
      <c r="F7" t="n">
        <v>225.88</v>
      </c>
      <c r="G7" t="n">
        <v>54.43</v>
      </c>
      <c r="H7" t="n">
        <v>0.93</v>
      </c>
      <c r="I7" t="n">
        <v>249</v>
      </c>
      <c r="J7" t="n">
        <v>113.79</v>
      </c>
      <c r="K7" t="n">
        <v>41.65</v>
      </c>
      <c r="L7" t="n">
        <v>6</v>
      </c>
      <c r="M7" t="n">
        <v>247</v>
      </c>
      <c r="N7" t="n">
        <v>16.14</v>
      </c>
      <c r="O7" t="n">
        <v>14268.39</v>
      </c>
      <c r="P7" t="n">
        <v>2070.42</v>
      </c>
      <c r="Q7" t="n">
        <v>3441.17</v>
      </c>
      <c r="R7" t="n">
        <v>691.77</v>
      </c>
      <c r="S7" t="n">
        <v>300.98</v>
      </c>
      <c r="T7" t="n">
        <v>191059.02</v>
      </c>
      <c r="U7" t="n">
        <v>0.44</v>
      </c>
      <c r="V7" t="n">
        <v>0.88</v>
      </c>
      <c r="W7" t="n">
        <v>57.23</v>
      </c>
      <c r="X7" t="n">
        <v>11.34</v>
      </c>
      <c r="Y7" t="n">
        <v>0.5</v>
      </c>
      <c r="Z7" t="n">
        <v>10</v>
      </c>
      <c r="AA7" t="n">
        <v>6713.334212812522</v>
      </c>
      <c r="AB7" t="n">
        <v>9185.480041373359</v>
      </c>
      <c r="AC7" t="n">
        <v>8308.830718126546</v>
      </c>
      <c r="AD7" t="n">
        <v>6713334.212812522</v>
      </c>
      <c r="AE7" t="n">
        <v>9185480.041373359</v>
      </c>
      <c r="AF7" t="n">
        <v>1.043039695616436e-06</v>
      </c>
      <c r="AG7" t="n">
        <v>48.63541666666666</v>
      </c>
      <c r="AH7" t="n">
        <v>8308830.718126547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0.4333</v>
      </c>
      <c r="E8" t="n">
        <v>230.8</v>
      </c>
      <c r="F8" t="n">
        <v>224.1</v>
      </c>
      <c r="G8" t="n">
        <v>64.03</v>
      </c>
      <c r="H8" t="n">
        <v>1.07</v>
      </c>
      <c r="I8" t="n">
        <v>210</v>
      </c>
      <c r="J8" t="n">
        <v>115.08</v>
      </c>
      <c r="K8" t="n">
        <v>41.65</v>
      </c>
      <c r="L8" t="n">
        <v>7</v>
      </c>
      <c r="M8" t="n">
        <v>208</v>
      </c>
      <c r="N8" t="n">
        <v>16.43</v>
      </c>
      <c r="O8" t="n">
        <v>14426.96</v>
      </c>
      <c r="P8" t="n">
        <v>2034.62</v>
      </c>
      <c r="Q8" t="n">
        <v>3441.09</v>
      </c>
      <c r="R8" t="n">
        <v>632.74</v>
      </c>
      <c r="S8" t="n">
        <v>300.98</v>
      </c>
      <c r="T8" t="n">
        <v>161739.14</v>
      </c>
      <c r="U8" t="n">
        <v>0.48</v>
      </c>
      <c r="V8" t="n">
        <v>0.89</v>
      </c>
      <c r="W8" t="n">
        <v>57.14</v>
      </c>
      <c r="X8" t="n">
        <v>9.57</v>
      </c>
      <c r="Y8" t="n">
        <v>0.5</v>
      </c>
      <c r="Z8" t="n">
        <v>10</v>
      </c>
      <c r="AA8" t="n">
        <v>6549.379349899443</v>
      </c>
      <c r="AB8" t="n">
        <v>8961.149764757611</v>
      </c>
      <c r="AC8" t="n">
        <v>8105.910208261493</v>
      </c>
      <c r="AD8" t="n">
        <v>6549379.349899443</v>
      </c>
      <c r="AE8" t="n">
        <v>8961149.764757611</v>
      </c>
      <c r="AF8" t="n">
        <v>1.054969888213356e-06</v>
      </c>
      <c r="AG8" t="n">
        <v>48.08333333333334</v>
      </c>
      <c r="AH8" t="n">
        <v>8105910.208261493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0.437</v>
      </c>
      <c r="E9" t="n">
        <v>228.84</v>
      </c>
      <c r="F9" t="n">
        <v>222.78</v>
      </c>
      <c r="G9" t="n">
        <v>73.84999999999999</v>
      </c>
      <c r="H9" t="n">
        <v>1.21</v>
      </c>
      <c r="I9" t="n">
        <v>181</v>
      </c>
      <c r="J9" t="n">
        <v>116.37</v>
      </c>
      <c r="K9" t="n">
        <v>41.65</v>
      </c>
      <c r="L9" t="n">
        <v>8</v>
      </c>
      <c r="M9" t="n">
        <v>179</v>
      </c>
      <c r="N9" t="n">
        <v>16.72</v>
      </c>
      <c r="O9" t="n">
        <v>14585.96</v>
      </c>
      <c r="P9" t="n">
        <v>2003.23</v>
      </c>
      <c r="Q9" t="n">
        <v>3441.1</v>
      </c>
      <c r="R9" t="n">
        <v>587.39</v>
      </c>
      <c r="S9" t="n">
        <v>300.98</v>
      </c>
      <c r="T9" t="n">
        <v>139205.43</v>
      </c>
      <c r="U9" t="n">
        <v>0.51</v>
      </c>
      <c r="V9" t="n">
        <v>0.9</v>
      </c>
      <c r="W9" t="n">
        <v>57.12</v>
      </c>
      <c r="X9" t="n">
        <v>8.25</v>
      </c>
      <c r="Y9" t="n">
        <v>0.5</v>
      </c>
      <c r="Z9" t="n">
        <v>10</v>
      </c>
      <c r="AA9" t="n">
        <v>6425.29754926978</v>
      </c>
      <c r="AB9" t="n">
        <v>8791.375571033395</v>
      </c>
      <c r="AC9" t="n">
        <v>7952.339025306745</v>
      </c>
      <c r="AD9" t="n">
        <v>6425297.54926978</v>
      </c>
      <c r="AE9" t="n">
        <v>8791375.571033396</v>
      </c>
      <c r="AF9" t="n">
        <v>1.063978400990622e-06</v>
      </c>
      <c r="AG9" t="n">
        <v>47.675</v>
      </c>
      <c r="AH9" t="n">
        <v>7952339.025306745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0.4401</v>
      </c>
      <c r="E10" t="n">
        <v>227.23</v>
      </c>
      <c r="F10" t="n">
        <v>221.68</v>
      </c>
      <c r="G10" t="n">
        <v>84.18000000000001</v>
      </c>
      <c r="H10" t="n">
        <v>1.35</v>
      </c>
      <c r="I10" t="n">
        <v>158</v>
      </c>
      <c r="J10" t="n">
        <v>117.66</v>
      </c>
      <c r="K10" t="n">
        <v>41.65</v>
      </c>
      <c r="L10" t="n">
        <v>9</v>
      </c>
      <c r="M10" t="n">
        <v>156</v>
      </c>
      <c r="N10" t="n">
        <v>17.01</v>
      </c>
      <c r="O10" t="n">
        <v>14745.39</v>
      </c>
      <c r="P10" t="n">
        <v>1973.19</v>
      </c>
      <c r="Q10" t="n">
        <v>3441.07</v>
      </c>
      <c r="R10" t="n">
        <v>549.5599999999999</v>
      </c>
      <c r="S10" t="n">
        <v>300.98</v>
      </c>
      <c r="T10" t="n">
        <v>120408.6</v>
      </c>
      <c r="U10" t="n">
        <v>0.55</v>
      </c>
      <c r="V10" t="n">
        <v>0.9</v>
      </c>
      <c r="W10" t="n">
        <v>57.1</v>
      </c>
      <c r="X10" t="n">
        <v>7.15</v>
      </c>
      <c r="Y10" t="n">
        <v>0.5</v>
      </c>
      <c r="Z10" t="n">
        <v>10</v>
      </c>
      <c r="AA10" t="n">
        <v>6307.71168694088</v>
      </c>
      <c r="AB10" t="n">
        <v>8630.489406672858</v>
      </c>
      <c r="AC10" t="n">
        <v>7806.807610667634</v>
      </c>
      <c r="AD10" t="n">
        <v>6307711.68694088</v>
      </c>
      <c r="AE10" t="n">
        <v>8630489.406672858</v>
      </c>
      <c r="AF10" t="n">
        <v>1.071526073858061e-06</v>
      </c>
      <c r="AG10" t="n">
        <v>47.33958333333333</v>
      </c>
      <c r="AH10" t="n">
        <v>7806807.610667634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0.4423</v>
      </c>
      <c r="E11" t="n">
        <v>226.09</v>
      </c>
      <c r="F11" t="n">
        <v>220.92</v>
      </c>
      <c r="G11" t="n">
        <v>94.01000000000001</v>
      </c>
      <c r="H11" t="n">
        <v>1.48</v>
      </c>
      <c r="I11" t="n">
        <v>141</v>
      </c>
      <c r="J11" t="n">
        <v>118.96</v>
      </c>
      <c r="K11" t="n">
        <v>41.65</v>
      </c>
      <c r="L11" t="n">
        <v>10</v>
      </c>
      <c r="M11" t="n">
        <v>139</v>
      </c>
      <c r="N11" t="n">
        <v>17.31</v>
      </c>
      <c r="O11" t="n">
        <v>14905.25</v>
      </c>
      <c r="P11" t="n">
        <v>1945.72</v>
      </c>
      <c r="Q11" t="n">
        <v>3440.95</v>
      </c>
      <c r="R11" t="n">
        <v>524.8099999999999</v>
      </c>
      <c r="S11" t="n">
        <v>300.98</v>
      </c>
      <c r="T11" t="n">
        <v>108119.48</v>
      </c>
      <c r="U11" t="n">
        <v>0.57</v>
      </c>
      <c r="V11" t="n">
        <v>0.9</v>
      </c>
      <c r="W11" t="n">
        <v>57.04</v>
      </c>
      <c r="X11" t="n">
        <v>6.39</v>
      </c>
      <c r="Y11" t="n">
        <v>0.5</v>
      </c>
      <c r="Z11" t="n">
        <v>10</v>
      </c>
      <c r="AA11" t="n">
        <v>6218.947263500969</v>
      </c>
      <c r="AB11" t="n">
        <v>8509.038006512381</v>
      </c>
      <c r="AC11" t="n">
        <v>7696.947361680366</v>
      </c>
      <c r="AD11" t="n">
        <v>6218947.263500969</v>
      </c>
      <c r="AE11" t="n">
        <v>8509038.006512381</v>
      </c>
      <c r="AF11" t="n">
        <v>1.07688248686076e-06</v>
      </c>
      <c r="AG11" t="n">
        <v>47.10208333333333</v>
      </c>
      <c r="AH11" t="n">
        <v>7696947.361680366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0.4442</v>
      </c>
      <c r="E12" t="n">
        <v>225.11</v>
      </c>
      <c r="F12" t="n">
        <v>220.28</v>
      </c>
      <c r="G12" t="n">
        <v>104.89</v>
      </c>
      <c r="H12" t="n">
        <v>1.61</v>
      </c>
      <c r="I12" t="n">
        <v>126</v>
      </c>
      <c r="J12" t="n">
        <v>120.26</v>
      </c>
      <c r="K12" t="n">
        <v>41.65</v>
      </c>
      <c r="L12" t="n">
        <v>11</v>
      </c>
      <c r="M12" t="n">
        <v>124</v>
      </c>
      <c r="N12" t="n">
        <v>17.61</v>
      </c>
      <c r="O12" t="n">
        <v>15065.56</v>
      </c>
      <c r="P12" t="n">
        <v>1919.07</v>
      </c>
      <c r="Q12" t="n">
        <v>3440.97</v>
      </c>
      <c r="R12" t="n">
        <v>502.55</v>
      </c>
      <c r="S12" t="n">
        <v>300.98</v>
      </c>
      <c r="T12" t="n">
        <v>97063.59</v>
      </c>
      <c r="U12" t="n">
        <v>0.6</v>
      </c>
      <c r="V12" t="n">
        <v>0.91</v>
      </c>
      <c r="W12" t="n">
        <v>57.04</v>
      </c>
      <c r="X12" t="n">
        <v>5.75</v>
      </c>
      <c r="Y12" t="n">
        <v>0.5</v>
      </c>
      <c r="Z12" t="n">
        <v>10</v>
      </c>
      <c r="AA12" t="n">
        <v>6137.221923702583</v>
      </c>
      <c r="AB12" t="n">
        <v>8397.217791132691</v>
      </c>
      <c r="AC12" t="n">
        <v>7595.79911071586</v>
      </c>
      <c r="AD12" t="n">
        <v>6137221.923702583</v>
      </c>
      <c r="AE12" t="n">
        <v>8397217.79113269</v>
      </c>
      <c r="AF12" t="n">
        <v>1.081508479908545e-06</v>
      </c>
      <c r="AG12" t="n">
        <v>46.89791666666667</v>
      </c>
      <c r="AH12" t="n">
        <v>7595799.110715861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0.446</v>
      </c>
      <c r="E13" t="n">
        <v>224.24</v>
      </c>
      <c r="F13" t="n">
        <v>219.67</v>
      </c>
      <c r="G13" t="n">
        <v>115.61</v>
      </c>
      <c r="H13" t="n">
        <v>1.74</v>
      </c>
      <c r="I13" t="n">
        <v>114</v>
      </c>
      <c r="J13" t="n">
        <v>121.56</v>
      </c>
      <c r="K13" t="n">
        <v>41.65</v>
      </c>
      <c r="L13" t="n">
        <v>12</v>
      </c>
      <c r="M13" t="n">
        <v>112</v>
      </c>
      <c r="N13" t="n">
        <v>17.91</v>
      </c>
      <c r="O13" t="n">
        <v>15226.31</v>
      </c>
      <c r="P13" t="n">
        <v>1893.02</v>
      </c>
      <c r="Q13" t="n">
        <v>3440.99</v>
      </c>
      <c r="R13" t="n">
        <v>482.23</v>
      </c>
      <c r="S13" t="n">
        <v>300.98</v>
      </c>
      <c r="T13" t="n">
        <v>86963.19</v>
      </c>
      <c r="U13" t="n">
        <v>0.62</v>
      </c>
      <c r="V13" t="n">
        <v>0.91</v>
      </c>
      <c r="W13" t="n">
        <v>57</v>
      </c>
      <c r="X13" t="n">
        <v>5.14</v>
      </c>
      <c r="Y13" t="n">
        <v>0.5</v>
      </c>
      <c r="Z13" t="n">
        <v>10</v>
      </c>
      <c r="AA13" t="n">
        <v>6051.152895440798</v>
      </c>
      <c r="AB13" t="n">
        <v>8279.45434956737</v>
      </c>
      <c r="AC13" t="n">
        <v>7489.274846731507</v>
      </c>
      <c r="AD13" t="n">
        <v>6051152.895440797</v>
      </c>
      <c r="AE13" t="n">
        <v>8279454.34956737</v>
      </c>
      <c r="AF13" t="n">
        <v>1.085890999638026e-06</v>
      </c>
      <c r="AG13" t="n">
        <v>46.71666666666667</v>
      </c>
      <c r="AH13" t="n">
        <v>7489274.846731507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0.4473</v>
      </c>
      <c r="E14" t="n">
        <v>223.58</v>
      </c>
      <c r="F14" t="n">
        <v>219.24</v>
      </c>
      <c r="G14" t="n">
        <v>126.48</v>
      </c>
      <c r="H14" t="n">
        <v>1.87</v>
      </c>
      <c r="I14" t="n">
        <v>104</v>
      </c>
      <c r="J14" t="n">
        <v>122.87</v>
      </c>
      <c r="K14" t="n">
        <v>41.65</v>
      </c>
      <c r="L14" t="n">
        <v>13</v>
      </c>
      <c r="M14" t="n">
        <v>102</v>
      </c>
      <c r="N14" t="n">
        <v>18.22</v>
      </c>
      <c r="O14" t="n">
        <v>15387.5</v>
      </c>
      <c r="P14" t="n">
        <v>1867.24</v>
      </c>
      <c r="Q14" t="n">
        <v>3441</v>
      </c>
      <c r="R14" t="n">
        <v>466.92</v>
      </c>
      <c r="S14" t="n">
        <v>300.98</v>
      </c>
      <c r="T14" t="n">
        <v>79359.47</v>
      </c>
      <c r="U14" t="n">
        <v>0.64</v>
      </c>
      <c r="V14" t="n">
        <v>0.91</v>
      </c>
      <c r="W14" t="n">
        <v>57.01</v>
      </c>
      <c r="X14" t="n">
        <v>4.71</v>
      </c>
      <c r="Y14" t="n">
        <v>0.5</v>
      </c>
      <c r="Z14" t="n">
        <v>10</v>
      </c>
      <c r="AA14" t="n">
        <v>5981.578541330255</v>
      </c>
      <c r="AB14" t="n">
        <v>8184.259648869443</v>
      </c>
      <c r="AC14" t="n">
        <v>7403.165394661594</v>
      </c>
      <c r="AD14" t="n">
        <v>5981578.541330255</v>
      </c>
      <c r="AE14" t="n">
        <v>8184259.648869443</v>
      </c>
      <c r="AF14" t="n">
        <v>1.089056152775984e-06</v>
      </c>
      <c r="AG14" t="n">
        <v>46.57916666666667</v>
      </c>
      <c r="AH14" t="n">
        <v>7403165.394661594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0.4484</v>
      </c>
      <c r="E15" t="n">
        <v>223.04</v>
      </c>
      <c r="F15" t="n">
        <v>218.87</v>
      </c>
      <c r="G15" t="n">
        <v>136.79</v>
      </c>
      <c r="H15" t="n">
        <v>1.99</v>
      </c>
      <c r="I15" t="n">
        <v>96</v>
      </c>
      <c r="J15" t="n">
        <v>124.18</v>
      </c>
      <c r="K15" t="n">
        <v>41.65</v>
      </c>
      <c r="L15" t="n">
        <v>14</v>
      </c>
      <c r="M15" t="n">
        <v>94</v>
      </c>
      <c r="N15" t="n">
        <v>18.53</v>
      </c>
      <c r="O15" t="n">
        <v>15549.15</v>
      </c>
      <c r="P15" t="n">
        <v>1842.61</v>
      </c>
      <c r="Q15" t="n">
        <v>3441.05</v>
      </c>
      <c r="R15" t="n">
        <v>454.48</v>
      </c>
      <c r="S15" t="n">
        <v>300.98</v>
      </c>
      <c r="T15" t="n">
        <v>73176.19</v>
      </c>
      <c r="U15" t="n">
        <v>0.66</v>
      </c>
      <c r="V15" t="n">
        <v>0.91</v>
      </c>
      <c r="W15" t="n">
        <v>57</v>
      </c>
      <c r="X15" t="n">
        <v>4.34</v>
      </c>
      <c r="Y15" t="n">
        <v>0.5</v>
      </c>
      <c r="Z15" t="n">
        <v>10</v>
      </c>
      <c r="AA15" t="n">
        <v>5917.334353112407</v>
      </c>
      <c r="AB15" t="n">
        <v>8096.357916296225</v>
      </c>
      <c r="AC15" t="n">
        <v>7323.652880074312</v>
      </c>
      <c r="AD15" t="n">
        <v>5917334.353112407</v>
      </c>
      <c r="AE15" t="n">
        <v>8096357.916296225</v>
      </c>
      <c r="AF15" t="n">
        <v>1.091734359277334e-06</v>
      </c>
      <c r="AG15" t="n">
        <v>46.46666666666667</v>
      </c>
      <c r="AH15" t="n">
        <v>7323652.880074312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0.4495</v>
      </c>
      <c r="E16" t="n">
        <v>222.49</v>
      </c>
      <c r="F16" t="n">
        <v>218.5</v>
      </c>
      <c r="G16" t="n">
        <v>148.97</v>
      </c>
      <c r="H16" t="n">
        <v>2.11</v>
      </c>
      <c r="I16" t="n">
        <v>88</v>
      </c>
      <c r="J16" t="n">
        <v>125.49</v>
      </c>
      <c r="K16" t="n">
        <v>41.65</v>
      </c>
      <c r="L16" t="n">
        <v>15</v>
      </c>
      <c r="M16" t="n">
        <v>86</v>
      </c>
      <c r="N16" t="n">
        <v>18.84</v>
      </c>
      <c r="O16" t="n">
        <v>15711.24</v>
      </c>
      <c r="P16" t="n">
        <v>1818.94</v>
      </c>
      <c r="Q16" t="n">
        <v>3441.01</v>
      </c>
      <c r="R16" t="n">
        <v>442.26</v>
      </c>
      <c r="S16" t="n">
        <v>300.98</v>
      </c>
      <c r="T16" t="n">
        <v>67107.85000000001</v>
      </c>
      <c r="U16" t="n">
        <v>0.68</v>
      </c>
      <c r="V16" t="n">
        <v>0.91</v>
      </c>
      <c r="W16" t="n">
        <v>56.97</v>
      </c>
      <c r="X16" t="n">
        <v>3.97</v>
      </c>
      <c r="Y16" t="n">
        <v>0.5</v>
      </c>
      <c r="Z16" t="n">
        <v>10</v>
      </c>
      <c r="AA16" t="n">
        <v>5855.433942294536</v>
      </c>
      <c r="AB16" t="n">
        <v>8011.663043361818</v>
      </c>
      <c r="AC16" t="n">
        <v>7247.041166942769</v>
      </c>
      <c r="AD16" t="n">
        <v>5855433.942294536</v>
      </c>
      <c r="AE16" t="n">
        <v>8011663.043361818</v>
      </c>
      <c r="AF16" t="n">
        <v>1.094412565778683e-06</v>
      </c>
      <c r="AG16" t="n">
        <v>46.35208333333333</v>
      </c>
      <c r="AH16" t="n">
        <v>7247041.166942769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0.4504</v>
      </c>
      <c r="E17" t="n">
        <v>222.02</v>
      </c>
      <c r="F17" t="n">
        <v>218.18</v>
      </c>
      <c r="G17" t="n">
        <v>161.62</v>
      </c>
      <c r="H17" t="n">
        <v>2.23</v>
      </c>
      <c r="I17" t="n">
        <v>81</v>
      </c>
      <c r="J17" t="n">
        <v>126.81</v>
      </c>
      <c r="K17" t="n">
        <v>41.65</v>
      </c>
      <c r="L17" t="n">
        <v>16</v>
      </c>
      <c r="M17" t="n">
        <v>79</v>
      </c>
      <c r="N17" t="n">
        <v>19.16</v>
      </c>
      <c r="O17" t="n">
        <v>15873.8</v>
      </c>
      <c r="P17" t="n">
        <v>1788.27</v>
      </c>
      <c r="Q17" t="n">
        <v>3440.98</v>
      </c>
      <c r="R17" t="n">
        <v>431.78</v>
      </c>
      <c r="S17" t="n">
        <v>300.98</v>
      </c>
      <c r="T17" t="n">
        <v>61904.74</v>
      </c>
      <c r="U17" t="n">
        <v>0.7</v>
      </c>
      <c r="V17" t="n">
        <v>0.92</v>
      </c>
      <c r="W17" t="n">
        <v>56.96</v>
      </c>
      <c r="X17" t="n">
        <v>3.66</v>
      </c>
      <c r="Y17" t="n">
        <v>0.5</v>
      </c>
      <c r="Z17" t="n">
        <v>10</v>
      </c>
      <c r="AA17" t="n">
        <v>5783.022213783877</v>
      </c>
      <c r="AB17" t="n">
        <v>7912.586121833529</v>
      </c>
      <c r="AC17" t="n">
        <v>7157.42000774981</v>
      </c>
      <c r="AD17" t="n">
        <v>5783022.213783877</v>
      </c>
      <c r="AE17" t="n">
        <v>7912586.121833529</v>
      </c>
      <c r="AF17" t="n">
        <v>1.096603825643423e-06</v>
      </c>
      <c r="AG17" t="n">
        <v>46.25416666666667</v>
      </c>
      <c r="AH17" t="n">
        <v>7157420.00774981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0.4511</v>
      </c>
      <c r="E18" t="n">
        <v>221.67</v>
      </c>
      <c r="F18" t="n">
        <v>217.94</v>
      </c>
      <c r="G18" t="n">
        <v>172.06</v>
      </c>
      <c r="H18" t="n">
        <v>2.34</v>
      </c>
      <c r="I18" t="n">
        <v>76</v>
      </c>
      <c r="J18" t="n">
        <v>128.13</v>
      </c>
      <c r="K18" t="n">
        <v>41.65</v>
      </c>
      <c r="L18" t="n">
        <v>17</v>
      </c>
      <c r="M18" t="n">
        <v>69</v>
      </c>
      <c r="N18" t="n">
        <v>19.48</v>
      </c>
      <c r="O18" t="n">
        <v>16036.82</v>
      </c>
      <c r="P18" t="n">
        <v>1764.72</v>
      </c>
      <c r="Q18" t="n">
        <v>3440.9</v>
      </c>
      <c r="R18" t="n">
        <v>423.71</v>
      </c>
      <c r="S18" t="n">
        <v>300.98</v>
      </c>
      <c r="T18" t="n">
        <v>57893.89</v>
      </c>
      <c r="U18" t="n">
        <v>0.71</v>
      </c>
      <c r="V18" t="n">
        <v>0.92</v>
      </c>
      <c r="W18" t="n">
        <v>56.95</v>
      </c>
      <c r="X18" t="n">
        <v>3.42</v>
      </c>
      <c r="Y18" t="n">
        <v>0.5</v>
      </c>
      <c r="Z18" t="n">
        <v>10</v>
      </c>
      <c r="AA18" t="n">
        <v>5719.709832161771</v>
      </c>
      <c r="AB18" t="n">
        <v>7825.959328153011</v>
      </c>
      <c r="AC18" t="n">
        <v>7079.060753676694</v>
      </c>
      <c r="AD18" t="n">
        <v>5719709.832161771</v>
      </c>
      <c r="AE18" t="n">
        <v>7825959.32815301</v>
      </c>
      <c r="AF18" t="n">
        <v>1.098308138871555e-06</v>
      </c>
      <c r="AG18" t="n">
        <v>46.18125</v>
      </c>
      <c r="AH18" t="n">
        <v>7079060.753676694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0.4516</v>
      </c>
      <c r="E19" t="n">
        <v>221.44</v>
      </c>
      <c r="F19" t="n">
        <v>217.8</v>
      </c>
      <c r="G19" t="n">
        <v>181.5</v>
      </c>
      <c r="H19" t="n">
        <v>2.46</v>
      </c>
      <c r="I19" t="n">
        <v>72</v>
      </c>
      <c r="J19" t="n">
        <v>129.46</v>
      </c>
      <c r="K19" t="n">
        <v>41.65</v>
      </c>
      <c r="L19" t="n">
        <v>18</v>
      </c>
      <c r="M19" t="n">
        <v>41</v>
      </c>
      <c r="N19" t="n">
        <v>19.81</v>
      </c>
      <c r="O19" t="n">
        <v>16200.3</v>
      </c>
      <c r="P19" t="n">
        <v>1751.84</v>
      </c>
      <c r="Q19" t="n">
        <v>3440.93</v>
      </c>
      <c r="R19" t="n">
        <v>417.58</v>
      </c>
      <c r="S19" t="n">
        <v>300.98</v>
      </c>
      <c r="T19" t="n">
        <v>54846.53</v>
      </c>
      <c r="U19" t="n">
        <v>0.72</v>
      </c>
      <c r="V19" t="n">
        <v>0.92</v>
      </c>
      <c r="W19" t="n">
        <v>56.98</v>
      </c>
      <c r="X19" t="n">
        <v>3.28</v>
      </c>
      <c r="Y19" t="n">
        <v>0.5</v>
      </c>
      <c r="Z19" t="n">
        <v>10</v>
      </c>
      <c r="AA19" t="n">
        <v>5688.05058440188</v>
      </c>
      <c r="AB19" t="n">
        <v>7782.641748660488</v>
      </c>
      <c r="AC19" t="n">
        <v>7039.877343174334</v>
      </c>
      <c r="AD19" t="n">
        <v>5688050.584401879</v>
      </c>
      <c r="AE19" t="n">
        <v>7782641.748660488</v>
      </c>
      <c r="AF19" t="n">
        <v>1.099525505463077e-06</v>
      </c>
      <c r="AG19" t="n">
        <v>46.13333333333333</v>
      </c>
      <c r="AH19" t="n">
        <v>7039877.343174334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0.4518</v>
      </c>
      <c r="E20" t="n">
        <v>221.34</v>
      </c>
      <c r="F20" t="n">
        <v>217.75</v>
      </c>
      <c r="G20" t="n">
        <v>186.64</v>
      </c>
      <c r="H20" t="n">
        <v>2.57</v>
      </c>
      <c r="I20" t="n">
        <v>70</v>
      </c>
      <c r="J20" t="n">
        <v>130.79</v>
      </c>
      <c r="K20" t="n">
        <v>41.65</v>
      </c>
      <c r="L20" t="n">
        <v>19</v>
      </c>
      <c r="M20" t="n">
        <v>3</v>
      </c>
      <c r="N20" t="n">
        <v>20.14</v>
      </c>
      <c r="O20" t="n">
        <v>16364.25</v>
      </c>
      <c r="P20" t="n">
        <v>1753.04</v>
      </c>
      <c r="Q20" t="n">
        <v>3441.09</v>
      </c>
      <c r="R20" t="n">
        <v>414.01</v>
      </c>
      <c r="S20" t="n">
        <v>300.98</v>
      </c>
      <c r="T20" t="n">
        <v>53071.43</v>
      </c>
      <c r="U20" t="n">
        <v>0.73</v>
      </c>
      <c r="V20" t="n">
        <v>0.92</v>
      </c>
      <c r="W20" t="n">
        <v>57.02</v>
      </c>
      <c r="X20" t="n">
        <v>3.22</v>
      </c>
      <c r="Y20" t="n">
        <v>0.5</v>
      </c>
      <c r="Z20" t="n">
        <v>10</v>
      </c>
      <c r="AA20" t="n">
        <v>5687.696151633283</v>
      </c>
      <c r="AB20" t="n">
        <v>7782.156798110024</v>
      </c>
      <c r="AC20" t="n">
        <v>7039.438675623775</v>
      </c>
      <c r="AD20" t="n">
        <v>5687696.151633283</v>
      </c>
      <c r="AE20" t="n">
        <v>7782156.798110024</v>
      </c>
      <c r="AF20" t="n">
        <v>1.100012452099686e-06</v>
      </c>
      <c r="AG20" t="n">
        <v>46.1125</v>
      </c>
      <c r="AH20" t="n">
        <v>7039438.675623775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0.4518</v>
      </c>
      <c r="E21" t="n">
        <v>221.35</v>
      </c>
      <c r="F21" t="n">
        <v>217.76</v>
      </c>
      <c r="G21" t="n">
        <v>186.65</v>
      </c>
      <c r="H21" t="n">
        <v>2.67</v>
      </c>
      <c r="I21" t="n">
        <v>70</v>
      </c>
      <c r="J21" t="n">
        <v>132.12</v>
      </c>
      <c r="K21" t="n">
        <v>41.65</v>
      </c>
      <c r="L21" t="n">
        <v>20</v>
      </c>
      <c r="M21" t="n">
        <v>1</v>
      </c>
      <c r="N21" t="n">
        <v>20.47</v>
      </c>
      <c r="O21" t="n">
        <v>16528.68</v>
      </c>
      <c r="P21" t="n">
        <v>1768.91</v>
      </c>
      <c r="Q21" t="n">
        <v>3441.07</v>
      </c>
      <c r="R21" t="n">
        <v>414.28</v>
      </c>
      <c r="S21" t="n">
        <v>300.98</v>
      </c>
      <c r="T21" t="n">
        <v>53209.55</v>
      </c>
      <c r="U21" t="n">
        <v>0.73</v>
      </c>
      <c r="V21" t="n">
        <v>0.92</v>
      </c>
      <c r="W21" t="n">
        <v>57.03</v>
      </c>
      <c r="X21" t="n">
        <v>3.23</v>
      </c>
      <c r="Y21" t="n">
        <v>0.5</v>
      </c>
      <c r="Z21" t="n">
        <v>10</v>
      </c>
      <c r="AA21" t="n">
        <v>5718.360986095821</v>
      </c>
      <c r="AB21" t="n">
        <v>7824.11377745869</v>
      </c>
      <c r="AC21" t="n">
        <v>7077.391339750393</v>
      </c>
      <c r="AD21" t="n">
        <v>5718360.986095821</v>
      </c>
      <c r="AE21" t="n">
        <v>7824113.77745869</v>
      </c>
      <c r="AF21" t="n">
        <v>1.100012452099686e-06</v>
      </c>
      <c r="AG21" t="n">
        <v>46.11458333333334</v>
      </c>
      <c r="AH21" t="n">
        <v>7077391.339750393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0.4518</v>
      </c>
      <c r="E22" t="n">
        <v>221.35</v>
      </c>
      <c r="F22" t="n">
        <v>217.76</v>
      </c>
      <c r="G22" t="n">
        <v>186.65</v>
      </c>
      <c r="H22" t="n">
        <v>2.78</v>
      </c>
      <c r="I22" t="n">
        <v>70</v>
      </c>
      <c r="J22" t="n">
        <v>133.46</v>
      </c>
      <c r="K22" t="n">
        <v>41.65</v>
      </c>
      <c r="L22" t="n">
        <v>21</v>
      </c>
      <c r="M22" t="n">
        <v>0</v>
      </c>
      <c r="N22" t="n">
        <v>20.81</v>
      </c>
      <c r="O22" t="n">
        <v>16693.59</v>
      </c>
      <c r="P22" t="n">
        <v>1784.9</v>
      </c>
      <c r="Q22" t="n">
        <v>3441.04</v>
      </c>
      <c r="R22" t="n">
        <v>414.29</v>
      </c>
      <c r="S22" t="n">
        <v>300.98</v>
      </c>
      <c r="T22" t="n">
        <v>53214.23</v>
      </c>
      <c r="U22" t="n">
        <v>0.73</v>
      </c>
      <c r="V22" t="n">
        <v>0.92</v>
      </c>
      <c r="W22" t="n">
        <v>57.03</v>
      </c>
      <c r="X22" t="n">
        <v>3.23</v>
      </c>
      <c r="Y22" t="n">
        <v>0.5</v>
      </c>
      <c r="Z22" t="n">
        <v>10</v>
      </c>
      <c r="AA22" t="n">
        <v>5749.177070198758</v>
      </c>
      <c r="AB22" t="n">
        <v>7866.27770323801</v>
      </c>
      <c r="AC22" t="n">
        <v>7115.531199630776</v>
      </c>
      <c r="AD22" t="n">
        <v>5749177.070198758</v>
      </c>
      <c r="AE22" t="n">
        <v>7866277.70323801</v>
      </c>
      <c r="AF22" t="n">
        <v>1.100012452099686e-06</v>
      </c>
      <c r="AG22" t="n">
        <v>46.11458333333334</v>
      </c>
      <c r="AH22" t="n">
        <v>7115531.199630775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0.3386</v>
      </c>
      <c r="E2" t="n">
        <v>295.31</v>
      </c>
      <c r="F2" t="n">
        <v>275.51</v>
      </c>
      <c r="G2" t="n">
        <v>12.76</v>
      </c>
      <c r="H2" t="n">
        <v>0.28</v>
      </c>
      <c r="I2" t="n">
        <v>1296</v>
      </c>
      <c r="J2" t="n">
        <v>61.76</v>
      </c>
      <c r="K2" t="n">
        <v>28.92</v>
      </c>
      <c r="L2" t="n">
        <v>1</v>
      </c>
      <c r="M2" t="n">
        <v>1294</v>
      </c>
      <c r="N2" t="n">
        <v>6.84</v>
      </c>
      <c r="O2" t="n">
        <v>7851.41</v>
      </c>
      <c r="P2" t="n">
        <v>1787.06</v>
      </c>
      <c r="Q2" t="n">
        <v>3442.62</v>
      </c>
      <c r="R2" t="n">
        <v>2374.65</v>
      </c>
      <c r="S2" t="n">
        <v>300.98</v>
      </c>
      <c r="T2" t="n">
        <v>1027264.26</v>
      </c>
      <c r="U2" t="n">
        <v>0.13</v>
      </c>
      <c r="V2" t="n">
        <v>0.73</v>
      </c>
      <c r="W2" t="n">
        <v>58.9</v>
      </c>
      <c r="X2" t="n">
        <v>60.92</v>
      </c>
      <c r="Y2" t="n">
        <v>0.5</v>
      </c>
      <c r="Z2" t="n">
        <v>10</v>
      </c>
      <c r="AA2" t="n">
        <v>7536.595608670016</v>
      </c>
      <c r="AB2" t="n">
        <v>10311.90260291511</v>
      </c>
      <c r="AC2" t="n">
        <v>9327.749091338708</v>
      </c>
      <c r="AD2" t="n">
        <v>7536595.608670016</v>
      </c>
      <c r="AE2" t="n">
        <v>10311902.60291511</v>
      </c>
      <c r="AF2" t="n">
        <v>9.359677787141964e-07</v>
      </c>
      <c r="AG2" t="n">
        <v>61.52291666666667</v>
      </c>
      <c r="AH2" t="n">
        <v>9327749.091338709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0.4013</v>
      </c>
      <c r="E3" t="n">
        <v>249.18</v>
      </c>
      <c r="F3" t="n">
        <v>239.78</v>
      </c>
      <c r="G3" t="n">
        <v>26.3</v>
      </c>
      <c r="H3" t="n">
        <v>0.55</v>
      </c>
      <c r="I3" t="n">
        <v>547</v>
      </c>
      <c r="J3" t="n">
        <v>62.92</v>
      </c>
      <c r="K3" t="n">
        <v>28.92</v>
      </c>
      <c r="L3" t="n">
        <v>2</v>
      </c>
      <c r="M3" t="n">
        <v>545</v>
      </c>
      <c r="N3" t="n">
        <v>7</v>
      </c>
      <c r="O3" t="n">
        <v>7994.37</v>
      </c>
      <c r="P3" t="n">
        <v>1518.2</v>
      </c>
      <c r="Q3" t="n">
        <v>3441.6</v>
      </c>
      <c r="R3" t="n">
        <v>1162.96</v>
      </c>
      <c r="S3" t="n">
        <v>300.98</v>
      </c>
      <c r="T3" t="n">
        <v>425161.09</v>
      </c>
      <c r="U3" t="n">
        <v>0.26</v>
      </c>
      <c r="V3" t="n">
        <v>0.83</v>
      </c>
      <c r="W3" t="n">
        <v>57.71</v>
      </c>
      <c r="X3" t="n">
        <v>25.23</v>
      </c>
      <c r="Y3" t="n">
        <v>0.5</v>
      </c>
      <c r="Z3" t="n">
        <v>10</v>
      </c>
      <c r="AA3" t="n">
        <v>5530.149403250713</v>
      </c>
      <c r="AB3" t="n">
        <v>7566.59438650098</v>
      </c>
      <c r="AC3" t="n">
        <v>6844.449238034963</v>
      </c>
      <c r="AD3" t="n">
        <v>5530149.403250713</v>
      </c>
      <c r="AE3" t="n">
        <v>7566594.386500981</v>
      </c>
      <c r="AF3" t="n">
        <v>1.109284907259324e-06</v>
      </c>
      <c r="AG3" t="n">
        <v>51.9125</v>
      </c>
      <c r="AH3" t="n">
        <v>6844449.238034963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0.4226</v>
      </c>
      <c r="E4" t="n">
        <v>236.62</v>
      </c>
      <c r="F4" t="n">
        <v>230.1</v>
      </c>
      <c r="G4" t="n">
        <v>40.61</v>
      </c>
      <c r="H4" t="n">
        <v>0.8100000000000001</v>
      </c>
      <c r="I4" t="n">
        <v>340</v>
      </c>
      <c r="J4" t="n">
        <v>64.08</v>
      </c>
      <c r="K4" t="n">
        <v>28.92</v>
      </c>
      <c r="L4" t="n">
        <v>3</v>
      </c>
      <c r="M4" t="n">
        <v>338</v>
      </c>
      <c r="N4" t="n">
        <v>7.16</v>
      </c>
      <c r="O4" t="n">
        <v>8137.65</v>
      </c>
      <c r="P4" t="n">
        <v>1417.25</v>
      </c>
      <c r="Q4" t="n">
        <v>3441.29</v>
      </c>
      <c r="R4" t="n">
        <v>834.66</v>
      </c>
      <c r="S4" t="n">
        <v>300.98</v>
      </c>
      <c r="T4" t="n">
        <v>262048.25</v>
      </c>
      <c r="U4" t="n">
        <v>0.36</v>
      </c>
      <c r="V4" t="n">
        <v>0.87</v>
      </c>
      <c r="W4" t="n">
        <v>57.38</v>
      </c>
      <c r="X4" t="n">
        <v>15.56</v>
      </c>
      <c r="Y4" t="n">
        <v>0.5</v>
      </c>
      <c r="Z4" t="n">
        <v>10</v>
      </c>
      <c r="AA4" t="n">
        <v>4980.793517115791</v>
      </c>
      <c r="AB4" t="n">
        <v>6814.941427219922</v>
      </c>
      <c r="AC4" t="n">
        <v>6164.532982236162</v>
      </c>
      <c r="AD4" t="n">
        <v>4980793.51711579</v>
      </c>
      <c r="AE4" t="n">
        <v>6814941.427219922</v>
      </c>
      <c r="AF4" t="n">
        <v>1.168162974851209e-06</v>
      </c>
      <c r="AG4" t="n">
        <v>49.29583333333333</v>
      </c>
      <c r="AH4" t="n">
        <v>6164532.982236162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0.4334</v>
      </c>
      <c r="E5" t="n">
        <v>230.75</v>
      </c>
      <c r="F5" t="n">
        <v>225.58</v>
      </c>
      <c r="G5" t="n">
        <v>55.7</v>
      </c>
      <c r="H5" t="n">
        <v>1.07</v>
      </c>
      <c r="I5" t="n">
        <v>243</v>
      </c>
      <c r="J5" t="n">
        <v>65.25</v>
      </c>
      <c r="K5" t="n">
        <v>28.92</v>
      </c>
      <c r="L5" t="n">
        <v>4</v>
      </c>
      <c r="M5" t="n">
        <v>241</v>
      </c>
      <c r="N5" t="n">
        <v>7.33</v>
      </c>
      <c r="O5" t="n">
        <v>8281.25</v>
      </c>
      <c r="P5" t="n">
        <v>1347.61</v>
      </c>
      <c r="Q5" t="n">
        <v>3441.12</v>
      </c>
      <c r="R5" t="n">
        <v>681.79</v>
      </c>
      <c r="S5" t="n">
        <v>300.98</v>
      </c>
      <c r="T5" t="n">
        <v>186097.23</v>
      </c>
      <c r="U5" t="n">
        <v>0.44</v>
      </c>
      <c r="V5" t="n">
        <v>0.89</v>
      </c>
      <c r="W5" t="n">
        <v>57.22</v>
      </c>
      <c r="X5" t="n">
        <v>11.05</v>
      </c>
      <c r="Y5" t="n">
        <v>0.5</v>
      </c>
      <c r="Z5" t="n">
        <v>10</v>
      </c>
      <c r="AA5" t="n">
        <v>4687.408422329431</v>
      </c>
      <c r="AB5" t="n">
        <v>6413.518997296309</v>
      </c>
      <c r="AC5" t="n">
        <v>5801.421745624554</v>
      </c>
      <c r="AD5" t="n">
        <v>4687408.422329431</v>
      </c>
      <c r="AE5" t="n">
        <v>6413518.997296309</v>
      </c>
      <c r="AF5" t="n">
        <v>1.198016642925968e-06</v>
      </c>
      <c r="AG5" t="n">
        <v>48.07291666666666</v>
      </c>
      <c r="AH5" t="n">
        <v>5801421.745624554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0.4397</v>
      </c>
      <c r="E6" t="n">
        <v>227.41</v>
      </c>
      <c r="F6" t="n">
        <v>223.03</v>
      </c>
      <c r="G6" t="n">
        <v>71.95</v>
      </c>
      <c r="H6" t="n">
        <v>1.31</v>
      </c>
      <c r="I6" t="n">
        <v>186</v>
      </c>
      <c r="J6" t="n">
        <v>66.42</v>
      </c>
      <c r="K6" t="n">
        <v>28.92</v>
      </c>
      <c r="L6" t="n">
        <v>5</v>
      </c>
      <c r="M6" t="n">
        <v>184</v>
      </c>
      <c r="N6" t="n">
        <v>7.49</v>
      </c>
      <c r="O6" t="n">
        <v>8425.16</v>
      </c>
      <c r="P6" t="n">
        <v>1287.91</v>
      </c>
      <c r="Q6" t="n">
        <v>3441.07</v>
      </c>
      <c r="R6" t="n">
        <v>594.98</v>
      </c>
      <c r="S6" t="n">
        <v>300.98</v>
      </c>
      <c r="T6" t="n">
        <v>142977.92</v>
      </c>
      <c r="U6" t="n">
        <v>0.51</v>
      </c>
      <c r="V6" t="n">
        <v>0.9</v>
      </c>
      <c r="W6" t="n">
        <v>57.15</v>
      </c>
      <c r="X6" t="n">
        <v>8.5</v>
      </c>
      <c r="Y6" t="n">
        <v>0.5</v>
      </c>
      <c r="Z6" t="n">
        <v>10</v>
      </c>
      <c r="AA6" t="n">
        <v>4486.43136549975</v>
      </c>
      <c r="AB6" t="n">
        <v>6138.53332165994</v>
      </c>
      <c r="AC6" t="n">
        <v>5552.680316926111</v>
      </c>
      <c r="AD6" t="n">
        <v>4486431.36549975</v>
      </c>
      <c r="AE6" t="n">
        <v>6138533.32165994</v>
      </c>
      <c r="AF6" t="n">
        <v>1.215431282636244e-06</v>
      </c>
      <c r="AG6" t="n">
        <v>47.37708333333333</v>
      </c>
      <c r="AH6" t="n">
        <v>5552680.316926111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0.4441</v>
      </c>
      <c r="E7" t="n">
        <v>225.18</v>
      </c>
      <c r="F7" t="n">
        <v>221.31</v>
      </c>
      <c r="G7" t="n">
        <v>89.12</v>
      </c>
      <c r="H7" t="n">
        <v>1.55</v>
      </c>
      <c r="I7" t="n">
        <v>149</v>
      </c>
      <c r="J7" t="n">
        <v>67.59</v>
      </c>
      <c r="K7" t="n">
        <v>28.92</v>
      </c>
      <c r="L7" t="n">
        <v>6</v>
      </c>
      <c r="M7" t="n">
        <v>127</v>
      </c>
      <c r="N7" t="n">
        <v>7.66</v>
      </c>
      <c r="O7" t="n">
        <v>8569.4</v>
      </c>
      <c r="P7" t="n">
        <v>1232.88</v>
      </c>
      <c r="Q7" t="n">
        <v>3441.13</v>
      </c>
      <c r="R7" t="n">
        <v>536.2</v>
      </c>
      <c r="S7" t="n">
        <v>300.98</v>
      </c>
      <c r="T7" t="n">
        <v>113774.73</v>
      </c>
      <c r="U7" t="n">
        <v>0.5600000000000001</v>
      </c>
      <c r="V7" t="n">
        <v>0.9</v>
      </c>
      <c r="W7" t="n">
        <v>57.11</v>
      </c>
      <c r="X7" t="n">
        <v>6.78</v>
      </c>
      <c r="Y7" t="n">
        <v>0.5</v>
      </c>
      <c r="Z7" t="n">
        <v>10</v>
      </c>
      <c r="AA7" t="n">
        <v>4328.776626784575</v>
      </c>
      <c r="AB7" t="n">
        <v>5922.823152913629</v>
      </c>
      <c r="AC7" t="n">
        <v>5357.557223933833</v>
      </c>
      <c r="AD7" t="n">
        <v>4328776.626784574</v>
      </c>
      <c r="AE7" t="n">
        <v>5922823.152913629</v>
      </c>
      <c r="AF7" t="n">
        <v>1.227593888148182e-06</v>
      </c>
      <c r="AG7" t="n">
        <v>46.9125</v>
      </c>
      <c r="AH7" t="n">
        <v>5357557.223933833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0.445</v>
      </c>
      <c r="E8" t="n">
        <v>224.7</v>
      </c>
      <c r="F8" t="n">
        <v>220.98</v>
      </c>
      <c r="G8" t="n">
        <v>95.39</v>
      </c>
      <c r="H8" t="n">
        <v>1.78</v>
      </c>
      <c r="I8" t="n">
        <v>139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1228.11</v>
      </c>
      <c r="Q8" t="n">
        <v>3441.3</v>
      </c>
      <c r="R8" t="n">
        <v>519.91</v>
      </c>
      <c r="S8" t="n">
        <v>300.98</v>
      </c>
      <c r="T8" t="n">
        <v>105677.06</v>
      </c>
      <c r="U8" t="n">
        <v>0.58</v>
      </c>
      <c r="V8" t="n">
        <v>0.9</v>
      </c>
      <c r="W8" t="n">
        <v>57.23</v>
      </c>
      <c r="X8" t="n">
        <v>6.44</v>
      </c>
      <c r="Y8" t="n">
        <v>0.5</v>
      </c>
      <c r="Z8" t="n">
        <v>10</v>
      </c>
      <c r="AA8" t="n">
        <v>4302.384660710305</v>
      </c>
      <c r="AB8" t="n">
        <v>5886.712500599444</v>
      </c>
      <c r="AC8" t="n">
        <v>5324.892921594897</v>
      </c>
      <c r="AD8" t="n">
        <v>4302384.660710305</v>
      </c>
      <c r="AE8" t="n">
        <v>5886712.500599444</v>
      </c>
      <c r="AF8" t="n">
        <v>1.230081693821079e-06</v>
      </c>
      <c r="AG8" t="n">
        <v>46.8125</v>
      </c>
      <c r="AH8" t="n">
        <v>5324892.921594896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0.445</v>
      </c>
      <c r="E9" t="n">
        <v>224.7</v>
      </c>
      <c r="F9" t="n">
        <v>220.97</v>
      </c>
      <c r="G9" t="n">
        <v>95.38</v>
      </c>
      <c r="H9" t="n">
        <v>2</v>
      </c>
      <c r="I9" t="n">
        <v>139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1247.03</v>
      </c>
      <c r="Q9" t="n">
        <v>3441.33</v>
      </c>
      <c r="R9" t="n">
        <v>519.83</v>
      </c>
      <c r="S9" t="n">
        <v>300.98</v>
      </c>
      <c r="T9" t="n">
        <v>105639.27</v>
      </c>
      <c r="U9" t="n">
        <v>0.58</v>
      </c>
      <c r="V9" t="n">
        <v>0.9</v>
      </c>
      <c r="W9" t="n">
        <v>57.23</v>
      </c>
      <c r="X9" t="n">
        <v>6.44</v>
      </c>
      <c r="Y9" t="n">
        <v>0.5</v>
      </c>
      <c r="Z9" t="n">
        <v>10</v>
      </c>
      <c r="AA9" t="n">
        <v>4339.343230399065</v>
      </c>
      <c r="AB9" t="n">
        <v>5937.280846144627</v>
      </c>
      <c r="AC9" t="n">
        <v>5370.635095214363</v>
      </c>
      <c r="AD9" t="n">
        <v>4339343.230399065</v>
      </c>
      <c r="AE9" t="n">
        <v>5937280.846144627</v>
      </c>
      <c r="AF9" t="n">
        <v>1.230081693821079e-06</v>
      </c>
      <c r="AG9" t="n">
        <v>46.8125</v>
      </c>
      <c r="AH9" t="n">
        <v>5370635.095214363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0.1861</v>
      </c>
      <c r="E2" t="n">
        <v>537.47</v>
      </c>
      <c r="F2" t="n">
        <v>405.78</v>
      </c>
      <c r="G2" t="n">
        <v>6.38</v>
      </c>
      <c r="H2" t="n">
        <v>0.11</v>
      </c>
      <c r="I2" t="n">
        <v>3816</v>
      </c>
      <c r="J2" t="n">
        <v>167.88</v>
      </c>
      <c r="K2" t="n">
        <v>51.39</v>
      </c>
      <c r="L2" t="n">
        <v>1</v>
      </c>
      <c r="M2" t="n">
        <v>3814</v>
      </c>
      <c r="N2" t="n">
        <v>30.49</v>
      </c>
      <c r="O2" t="n">
        <v>20939.59</v>
      </c>
      <c r="P2" t="n">
        <v>5192.18</v>
      </c>
      <c r="Q2" t="n">
        <v>3446.02</v>
      </c>
      <c r="R2" t="n">
        <v>6806.51</v>
      </c>
      <c r="S2" t="n">
        <v>300.98</v>
      </c>
      <c r="T2" t="n">
        <v>3230594.43</v>
      </c>
      <c r="U2" t="n">
        <v>0.04</v>
      </c>
      <c r="V2" t="n">
        <v>0.49</v>
      </c>
      <c r="W2" t="n">
        <v>63.14</v>
      </c>
      <c r="X2" t="n">
        <v>191.06</v>
      </c>
      <c r="Y2" t="n">
        <v>0.5</v>
      </c>
      <c r="Z2" t="n">
        <v>10</v>
      </c>
      <c r="AA2" t="n">
        <v>35507.96296941787</v>
      </c>
      <c r="AB2" t="n">
        <v>48583.56143552874</v>
      </c>
      <c r="AC2" t="n">
        <v>43946.81451957657</v>
      </c>
      <c r="AD2" t="n">
        <v>35507962.96941786</v>
      </c>
      <c r="AE2" t="n">
        <v>48583561.43552874</v>
      </c>
      <c r="AF2" t="n">
        <v>4.057744684088973e-07</v>
      </c>
      <c r="AG2" t="n">
        <v>111.9729166666667</v>
      </c>
      <c r="AH2" t="n">
        <v>43946814.51957657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0.3128</v>
      </c>
      <c r="E3" t="n">
        <v>319.66</v>
      </c>
      <c r="F3" t="n">
        <v>274.25</v>
      </c>
      <c r="G3" t="n">
        <v>12.96</v>
      </c>
      <c r="H3" t="n">
        <v>0.21</v>
      </c>
      <c r="I3" t="n">
        <v>1270</v>
      </c>
      <c r="J3" t="n">
        <v>169.33</v>
      </c>
      <c r="K3" t="n">
        <v>51.39</v>
      </c>
      <c r="L3" t="n">
        <v>2</v>
      </c>
      <c r="M3" t="n">
        <v>1268</v>
      </c>
      <c r="N3" t="n">
        <v>30.94</v>
      </c>
      <c r="O3" t="n">
        <v>21118.46</v>
      </c>
      <c r="P3" t="n">
        <v>3506.91</v>
      </c>
      <c r="Q3" t="n">
        <v>3442.29</v>
      </c>
      <c r="R3" t="n">
        <v>2331.08</v>
      </c>
      <c r="S3" t="n">
        <v>300.98</v>
      </c>
      <c r="T3" t="n">
        <v>1005608.06</v>
      </c>
      <c r="U3" t="n">
        <v>0.13</v>
      </c>
      <c r="V3" t="n">
        <v>0.73</v>
      </c>
      <c r="W3" t="n">
        <v>58.9</v>
      </c>
      <c r="X3" t="n">
        <v>59.67</v>
      </c>
      <c r="Y3" t="n">
        <v>0.5</v>
      </c>
      <c r="Z3" t="n">
        <v>10</v>
      </c>
      <c r="AA3" t="n">
        <v>14550.89951703132</v>
      </c>
      <c r="AB3" t="n">
        <v>19909.18265958421</v>
      </c>
      <c r="AC3" t="n">
        <v>18009.0782092661</v>
      </c>
      <c r="AD3" t="n">
        <v>14550899.51703133</v>
      </c>
      <c r="AE3" t="n">
        <v>19909182.65958421</v>
      </c>
      <c r="AF3" t="n">
        <v>6.820325293836813e-07</v>
      </c>
      <c r="AG3" t="n">
        <v>66.59583333333335</v>
      </c>
      <c r="AH3" t="n">
        <v>18009078.2092661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0.359</v>
      </c>
      <c r="E4" t="n">
        <v>278.54</v>
      </c>
      <c r="F4" t="n">
        <v>250.14</v>
      </c>
      <c r="G4" t="n">
        <v>19.54</v>
      </c>
      <c r="H4" t="n">
        <v>0.31</v>
      </c>
      <c r="I4" t="n">
        <v>768</v>
      </c>
      <c r="J4" t="n">
        <v>170.79</v>
      </c>
      <c r="K4" t="n">
        <v>51.39</v>
      </c>
      <c r="L4" t="n">
        <v>3</v>
      </c>
      <c r="M4" t="n">
        <v>766</v>
      </c>
      <c r="N4" t="n">
        <v>31.4</v>
      </c>
      <c r="O4" t="n">
        <v>21297.94</v>
      </c>
      <c r="P4" t="n">
        <v>3190.95</v>
      </c>
      <c r="Q4" t="n">
        <v>3441.95</v>
      </c>
      <c r="R4" t="n">
        <v>1513.56</v>
      </c>
      <c r="S4" t="n">
        <v>300.98</v>
      </c>
      <c r="T4" t="n">
        <v>599355.58</v>
      </c>
      <c r="U4" t="n">
        <v>0.2</v>
      </c>
      <c r="V4" t="n">
        <v>0.8</v>
      </c>
      <c r="W4" t="n">
        <v>58.07</v>
      </c>
      <c r="X4" t="n">
        <v>35.58</v>
      </c>
      <c r="Y4" t="n">
        <v>0.5</v>
      </c>
      <c r="Z4" t="n">
        <v>10</v>
      </c>
      <c r="AA4" t="n">
        <v>11611.48755675119</v>
      </c>
      <c r="AB4" t="n">
        <v>15887.3495378252</v>
      </c>
      <c r="AC4" t="n">
        <v>14371.08319596969</v>
      </c>
      <c r="AD4" t="n">
        <v>11611487.55675119</v>
      </c>
      <c r="AE4" t="n">
        <v>15887349.5378252</v>
      </c>
      <c r="AF4" t="n">
        <v>7.827675129435472e-07</v>
      </c>
      <c r="AG4" t="n">
        <v>58.02916666666667</v>
      </c>
      <c r="AH4" t="n">
        <v>14371083.19596969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0.3833</v>
      </c>
      <c r="E5" t="n">
        <v>260.9</v>
      </c>
      <c r="F5" t="n">
        <v>239.89</v>
      </c>
      <c r="G5" t="n">
        <v>26.17</v>
      </c>
      <c r="H5" t="n">
        <v>0.41</v>
      </c>
      <c r="I5" t="n">
        <v>550</v>
      </c>
      <c r="J5" t="n">
        <v>172.25</v>
      </c>
      <c r="K5" t="n">
        <v>51.39</v>
      </c>
      <c r="L5" t="n">
        <v>4</v>
      </c>
      <c r="M5" t="n">
        <v>548</v>
      </c>
      <c r="N5" t="n">
        <v>31.86</v>
      </c>
      <c r="O5" t="n">
        <v>21478.05</v>
      </c>
      <c r="P5" t="n">
        <v>3051.2</v>
      </c>
      <c r="Q5" t="n">
        <v>3441.49</v>
      </c>
      <c r="R5" t="n">
        <v>1165.23</v>
      </c>
      <c r="S5" t="n">
        <v>300.98</v>
      </c>
      <c r="T5" t="n">
        <v>426282.26</v>
      </c>
      <c r="U5" t="n">
        <v>0.26</v>
      </c>
      <c r="V5" t="n">
        <v>0.83</v>
      </c>
      <c r="W5" t="n">
        <v>57.75</v>
      </c>
      <c r="X5" t="n">
        <v>25.34</v>
      </c>
      <c r="Y5" t="n">
        <v>0.5</v>
      </c>
      <c r="Z5" t="n">
        <v>10</v>
      </c>
      <c r="AA5" t="n">
        <v>10442.95109373963</v>
      </c>
      <c r="AB5" t="n">
        <v>14288.50639694232</v>
      </c>
      <c r="AC5" t="n">
        <v>12924.83140046229</v>
      </c>
      <c r="AD5" t="n">
        <v>10442951.09373963</v>
      </c>
      <c r="AE5" t="n">
        <v>14288506.39694232</v>
      </c>
      <c r="AF5" t="n">
        <v>8.357514978029572e-07</v>
      </c>
      <c r="AG5" t="n">
        <v>54.35416666666666</v>
      </c>
      <c r="AH5" t="n">
        <v>12924831.40046229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0.3983</v>
      </c>
      <c r="E6" t="n">
        <v>251.05</v>
      </c>
      <c r="F6" t="n">
        <v>234.18</v>
      </c>
      <c r="G6" t="n">
        <v>32.83</v>
      </c>
      <c r="H6" t="n">
        <v>0.51</v>
      </c>
      <c r="I6" t="n">
        <v>428</v>
      </c>
      <c r="J6" t="n">
        <v>173.71</v>
      </c>
      <c r="K6" t="n">
        <v>51.39</v>
      </c>
      <c r="L6" t="n">
        <v>5</v>
      </c>
      <c r="M6" t="n">
        <v>426</v>
      </c>
      <c r="N6" t="n">
        <v>32.32</v>
      </c>
      <c r="O6" t="n">
        <v>21658.78</v>
      </c>
      <c r="P6" t="n">
        <v>2969.73</v>
      </c>
      <c r="Q6" t="n">
        <v>3441.4</v>
      </c>
      <c r="R6" t="n">
        <v>973.1900000000001</v>
      </c>
      <c r="S6" t="n">
        <v>300.98</v>
      </c>
      <c r="T6" t="n">
        <v>330872.67</v>
      </c>
      <c r="U6" t="n">
        <v>0.31</v>
      </c>
      <c r="V6" t="n">
        <v>0.85</v>
      </c>
      <c r="W6" t="n">
        <v>57.51</v>
      </c>
      <c r="X6" t="n">
        <v>19.63</v>
      </c>
      <c r="Y6" t="n">
        <v>0.5</v>
      </c>
      <c r="Z6" t="n">
        <v>10</v>
      </c>
      <c r="AA6" t="n">
        <v>9808.491808623952</v>
      </c>
      <c r="AB6" t="n">
        <v>13420.4112126788</v>
      </c>
      <c r="AC6" t="n">
        <v>12139.58600220567</v>
      </c>
      <c r="AD6" t="n">
        <v>9808491.808623953</v>
      </c>
      <c r="AE6" t="n">
        <v>13420411.2126788</v>
      </c>
      <c r="AF6" t="n">
        <v>8.684576612964202e-07</v>
      </c>
      <c r="AG6" t="n">
        <v>52.30208333333334</v>
      </c>
      <c r="AH6" t="n">
        <v>12139586.00220567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0.4086</v>
      </c>
      <c r="E7" t="n">
        <v>244.75</v>
      </c>
      <c r="F7" t="n">
        <v>230.52</v>
      </c>
      <c r="G7" t="n">
        <v>39.52</v>
      </c>
      <c r="H7" t="n">
        <v>0.61</v>
      </c>
      <c r="I7" t="n">
        <v>350</v>
      </c>
      <c r="J7" t="n">
        <v>175.18</v>
      </c>
      <c r="K7" t="n">
        <v>51.39</v>
      </c>
      <c r="L7" t="n">
        <v>6</v>
      </c>
      <c r="M7" t="n">
        <v>348</v>
      </c>
      <c r="N7" t="n">
        <v>32.79</v>
      </c>
      <c r="O7" t="n">
        <v>21840.16</v>
      </c>
      <c r="P7" t="n">
        <v>2914.61</v>
      </c>
      <c r="Q7" t="n">
        <v>3441.3</v>
      </c>
      <c r="R7" t="n">
        <v>849.66</v>
      </c>
      <c r="S7" t="n">
        <v>300.98</v>
      </c>
      <c r="T7" t="n">
        <v>269495.59</v>
      </c>
      <c r="U7" t="n">
        <v>0.35</v>
      </c>
      <c r="V7" t="n">
        <v>0.87</v>
      </c>
      <c r="W7" t="n">
        <v>57.37</v>
      </c>
      <c r="X7" t="n">
        <v>15.98</v>
      </c>
      <c r="Y7" t="n">
        <v>0.5</v>
      </c>
      <c r="Z7" t="n">
        <v>10</v>
      </c>
      <c r="AA7" t="n">
        <v>9403.784363031773</v>
      </c>
      <c r="AB7" t="n">
        <v>12866.67263118715</v>
      </c>
      <c r="AC7" t="n">
        <v>11638.69545375462</v>
      </c>
      <c r="AD7" t="n">
        <v>9403784.363031773</v>
      </c>
      <c r="AE7" t="n">
        <v>12866672.63118715</v>
      </c>
      <c r="AF7" t="n">
        <v>8.909158935619316e-07</v>
      </c>
      <c r="AG7" t="n">
        <v>50.98958333333334</v>
      </c>
      <c r="AH7" t="n">
        <v>11638695.45375462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0.416</v>
      </c>
      <c r="E8" t="n">
        <v>240.4</v>
      </c>
      <c r="F8" t="n">
        <v>228</v>
      </c>
      <c r="G8" t="n">
        <v>46.22</v>
      </c>
      <c r="H8" t="n">
        <v>0.7</v>
      </c>
      <c r="I8" t="n">
        <v>296</v>
      </c>
      <c r="J8" t="n">
        <v>176.66</v>
      </c>
      <c r="K8" t="n">
        <v>51.39</v>
      </c>
      <c r="L8" t="n">
        <v>7</v>
      </c>
      <c r="M8" t="n">
        <v>294</v>
      </c>
      <c r="N8" t="n">
        <v>33.27</v>
      </c>
      <c r="O8" t="n">
        <v>22022.17</v>
      </c>
      <c r="P8" t="n">
        <v>2873.77</v>
      </c>
      <c r="Q8" t="n">
        <v>3441.11</v>
      </c>
      <c r="R8" t="n">
        <v>763.9</v>
      </c>
      <c r="S8" t="n">
        <v>300.98</v>
      </c>
      <c r="T8" t="n">
        <v>226886.78</v>
      </c>
      <c r="U8" t="n">
        <v>0.39</v>
      </c>
      <c r="V8" t="n">
        <v>0.88</v>
      </c>
      <c r="W8" t="n">
        <v>57.3</v>
      </c>
      <c r="X8" t="n">
        <v>13.47</v>
      </c>
      <c r="Y8" t="n">
        <v>0.5</v>
      </c>
      <c r="Z8" t="n">
        <v>10</v>
      </c>
      <c r="AA8" t="n">
        <v>9118.978090376027</v>
      </c>
      <c r="AB8" t="n">
        <v>12476.98812417356</v>
      </c>
      <c r="AC8" t="n">
        <v>11286.20188916478</v>
      </c>
      <c r="AD8" t="n">
        <v>9118978.090376027</v>
      </c>
      <c r="AE8" t="n">
        <v>12476988.12417356</v>
      </c>
      <c r="AF8" t="n">
        <v>9.070509342187065e-07</v>
      </c>
      <c r="AG8" t="n">
        <v>50.08333333333334</v>
      </c>
      <c r="AH8" t="n">
        <v>11286201.88916478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0.4215</v>
      </c>
      <c r="E9" t="n">
        <v>237.26</v>
      </c>
      <c r="F9" t="n">
        <v>226.21</v>
      </c>
      <c r="G9" t="n">
        <v>53.02</v>
      </c>
      <c r="H9" t="n">
        <v>0.8</v>
      </c>
      <c r="I9" t="n">
        <v>256</v>
      </c>
      <c r="J9" t="n">
        <v>178.14</v>
      </c>
      <c r="K9" t="n">
        <v>51.39</v>
      </c>
      <c r="L9" t="n">
        <v>8</v>
      </c>
      <c r="M9" t="n">
        <v>254</v>
      </c>
      <c r="N9" t="n">
        <v>33.75</v>
      </c>
      <c r="O9" t="n">
        <v>22204.83</v>
      </c>
      <c r="P9" t="n">
        <v>2842.72</v>
      </c>
      <c r="Q9" t="n">
        <v>3441.1</v>
      </c>
      <c r="R9" t="n">
        <v>703.76</v>
      </c>
      <c r="S9" t="n">
        <v>300.98</v>
      </c>
      <c r="T9" t="n">
        <v>197016.79</v>
      </c>
      <c r="U9" t="n">
        <v>0.43</v>
      </c>
      <c r="V9" t="n">
        <v>0.88</v>
      </c>
      <c r="W9" t="n">
        <v>57.23</v>
      </c>
      <c r="X9" t="n">
        <v>11.68</v>
      </c>
      <c r="Y9" t="n">
        <v>0.5</v>
      </c>
      <c r="Z9" t="n">
        <v>10</v>
      </c>
      <c r="AA9" t="n">
        <v>8916.663570499832</v>
      </c>
      <c r="AB9" t="n">
        <v>12200.17247259225</v>
      </c>
      <c r="AC9" t="n">
        <v>11035.8051348572</v>
      </c>
      <c r="AD9" t="n">
        <v>8916663.570499832</v>
      </c>
      <c r="AE9" t="n">
        <v>12200172.47259225</v>
      </c>
      <c r="AF9" t="n">
        <v>9.190431941663096e-07</v>
      </c>
      <c r="AG9" t="n">
        <v>49.42916666666667</v>
      </c>
      <c r="AH9" t="n">
        <v>11035805.13485719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0.4258</v>
      </c>
      <c r="E10" t="n">
        <v>234.87</v>
      </c>
      <c r="F10" t="n">
        <v>224.84</v>
      </c>
      <c r="G10" t="n">
        <v>59.69</v>
      </c>
      <c r="H10" t="n">
        <v>0.89</v>
      </c>
      <c r="I10" t="n">
        <v>226</v>
      </c>
      <c r="J10" t="n">
        <v>179.63</v>
      </c>
      <c r="K10" t="n">
        <v>51.39</v>
      </c>
      <c r="L10" t="n">
        <v>9</v>
      </c>
      <c r="M10" t="n">
        <v>224</v>
      </c>
      <c r="N10" t="n">
        <v>34.24</v>
      </c>
      <c r="O10" t="n">
        <v>22388.15</v>
      </c>
      <c r="P10" t="n">
        <v>2816.46</v>
      </c>
      <c r="Q10" t="n">
        <v>3441.12</v>
      </c>
      <c r="R10" t="n">
        <v>657.52</v>
      </c>
      <c r="S10" t="n">
        <v>300.98</v>
      </c>
      <c r="T10" t="n">
        <v>174048.87</v>
      </c>
      <c r="U10" t="n">
        <v>0.46</v>
      </c>
      <c r="V10" t="n">
        <v>0.89</v>
      </c>
      <c r="W10" t="n">
        <v>57.18</v>
      </c>
      <c r="X10" t="n">
        <v>10.3</v>
      </c>
      <c r="Y10" t="n">
        <v>0.5</v>
      </c>
      <c r="Z10" t="n">
        <v>10</v>
      </c>
      <c r="AA10" t="n">
        <v>8764.814847909456</v>
      </c>
      <c r="AB10" t="n">
        <v>11992.40635125125</v>
      </c>
      <c r="AC10" t="n">
        <v>10847.8679205354</v>
      </c>
      <c r="AD10" t="n">
        <v>8764814.847909456</v>
      </c>
      <c r="AE10" t="n">
        <v>11992406.35125125</v>
      </c>
      <c r="AF10" t="n">
        <v>9.284189610344357e-07</v>
      </c>
      <c r="AG10" t="n">
        <v>48.93125</v>
      </c>
      <c r="AH10" t="n">
        <v>10847867.9205354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0.4293</v>
      </c>
      <c r="E11" t="n">
        <v>232.96</v>
      </c>
      <c r="F11" t="n">
        <v>223.74</v>
      </c>
      <c r="G11" t="n">
        <v>66.45999999999999</v>
      </c>
      <c r="H11" t="n">
        <v>0.98</v>
      </c>
      <c r="I11" t="n">
        <v>202</v>
      </c>
      <c r="J11" t="n">
        <v>181.12</v>
      </c>
      <c r="K11" t="n">
        <v>51.39</v>
      </c>
      <c r="L11" t="n">
        <v>10</v>
      </c>
      <c r="M11" t="n">
        <v>200</v>
      </c>
      <c r="N11" t="n">
        <v>34.73</v>
      </c>
      <c r="O11" t="n">
        <v>22572.13</v>
      </c>
      <c r="P11" t="n">
        <v>2794.28</v>
      </c>
      <c r="Q11" t="n">
        <v>3441.04</v>
      </c>
      <c r="R11" t="n">
        <v>620.09</v>
      </c>
      <c r="S11" t="n">
        <v>300.98</v>
      </c>
      <c r="T11" t="n">
        <v>155450.36</v>
      </c>
      <c r="U11" t="n">
        <v>0.49</v>
      </c>
      <c r="V11" t="n">
        <v>0.89</v>
      </c>
      <c r="W11" t="n">
        <v>57.15</v>
      </c>
      <c r="X11" t="n">
        <v>9.210000000000001</v>
      </c>
      <c r="Y11" t="n">
        <v>0.5</v>
      </c>
      <c r="Z11" t="n">
        <v>10</v>
      </c>
      <c r="AA11" t="n">
        <v>8633.819323589476</v>
      </c>
      <c r="AB11" t="n">
        <v>11813.17249576198</v>
      </c>
      <c r="AC11" t="n">
        <v>10685.73989265774</v>
      </c>
      <c r="AD11" t="n">
        <v>8633819.323589476</v>
      </c>
      <c r="AE11" t="n">
        <v>11813172.49576198</v>
      </c>
      <c r="AF11" t="n">
        <v>9.360503991829104e-07</v>
      </c>
      <c r="AG11" t="n">
        <v>48.53333333333333</v>
      </c>
      <c r="AH11" t="n">
        <v>10685739.89265774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0.4323</v>
      </c>
      <c r="E12" t="n">
        <v>231.34</v>
      </c>
      <c r="F12" t="n">
        <v>222.8</v>
      </c>
      <c r="G12" t="n">
        <v>73.45</v>
      </c>
      <c r="H12" t="n">
        <v>1.07</v>
      </c>
      <c r="I12" t="n">
        <v>182</v>
      </c>
      <c r="J12" t="n">
        <v>182.62</v>
      </c>
      <c r="K12" t="n">
        <v>51.39</v>
      </c>
      <c r="L12" t="n">
        <v>11</v>
      </c>
      <c r="M12" t="n">
        <v>180</v>
      </c>
      <c r="N12" t="n">
        <v>35.22</v>
      </c>
      <c r="O12" t="n">
        <v>22756.91</v>
      </c>
      <c r="P12" t="n">
        <v>2774.5</v>
      </c>
      <c r="Q12" t="n">
        <v>3441.17</v>
      </c>
      <c r="R12" t="n">
        <v>587.65</v>
      </c>
      <c r="S12" t="n">
        <v>300.98</v>
      </c>
      <c r="T12" t="n">
        <v>139332.6</v>
      </c>
      <c r="U12" t="n">
        <v>0.51</v>
      </c>
      <c r="V12" t="n">
        <v>0.9</v>
      </c>
      <c r="W12" t="n">
        <v>57.12</v>
      </c>
      <c r="X12" t="n">
        <v>8.26</v>
      </c>
      <c r="Y12" t="n">
        <v>0.5</v>
      </c>
      <c r="Z12" t="n">
        <v>10</v>
      </c>
      <c r="AA12" t="n">
        <v>8528.546963147426</v>
      </c>
      <c r="AB12" t="n">
        <v>11669.13420791639</v>
      </c>
      <c r="AC12" t="n">
        <v>10555.44841684513</v>
      </c>
      <c r="AD12" t="n">
        <v>8528546.963147426</v>
      </c>
      <c r="AE12" t="n">
        <v>11669134.20791639</v>
      </c>
      <c r="AF12" t="n">
        <v>9.42591631881603e-07</v>
      </c>
      <c r="AG12" t="n">
        <v>48.19583333333333</v>
      </c>
      <c r="AH12" t="n">
        <v>10555448.41684513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0.4347</v>
      </c>
      <c r="E13" t="n">
        <v>230.02</v>
      </c>
      <c r="F13" t="n">
        <v>222.02</v>
      </c>
      <c r="G13" t="n">
        <v>80.25</v>
      </c>
      <c r="H13" t="n">
        <v>1.16</v>
      </c>
      <c r="I13" t="n">
        <v>166</v>
      </c>
      <c r="J13" t="n">
        <v>184.12</v>
      </c>
      <c r="K13" t="n">
        <v>51.39</v>
      </c>
      <c r="L13" t="n">
        <v>12</v>
      </c>
      <c r="M13" t="n">
        <v>164</v>
      </c>
      <c r="N13" t="n">
        <v>35.73</v>
      </c>
      <c r="O13" t="n">
        <v>22942.24</v>
      </c>
      <c r="P13" t="n">
        <v>2756.44</v>
      </c>
      <c r="Q13" t="n">
        <v>3441.07</v>
      </c>
      <c r="R13" t="n">
        <v>561.89</v>
      </c>
      <c r="S13" t="n">
        <v>300.98</v>
      </c>
      <c r="T13" t="n">
        <v>126534.15</v>
      </c>
      <c r="U13" t="n">
        <v>0.54</v>
      </c>
      <c r="V13" t="n">
        <v>0.9</v>
      </c>
      <c r="W13" t="n">
        <v>57.08</v>
      </c>
      <c r="X13" t="n">
        <v>7.49</v>
      </c>
      <c r="Y13" t="n">
        <v>0.5</v>
      </c>
      <c r="Z13" t="n">
        <v>10</v>
      </c>
      <c r="AA13" t="n">
        <v>8432.268756554829</v>
      </c>
      <c r="AB13" t="n">
        <v>11537.40211816169</v>
      </c>
      <c r="AC13" t="n">
        <v>10436.28865284947</v>
      </c>
      <c r="AD13" t="n">
        <v>8432268.756554829</v>
      </c>
      <c r="AE13" t="n">
        <v>11537402.11816169</v>
      </c>
      <c r="AF13" t="n">
        <v>9.47824618040557e-07</v>
      </c>
      <c r="AG13" t="n">
        <v>47.92083333333334</v>
      </c>
      <c r="AH13" t="n">
        <v>10436288.65284947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0.4368</v>
      </c>
      <c r="E14" t="n">
        <v>228.95</v>
      </c>
      <c r="F14" t="n">
        <v>221.42</v>
      </c>
      <c r="G14" t="n">
        <v>87.40000000000001</v>
      </c>
      <c r="H14" t="n">
        <v>1.24</v>
      </c>
      <c r="I14" t="n">
        <v>152</v>
      </c>
      <c r="J14" t="n">
        <v>185.63</v>
      </c>
      <c r="K14" t="n">
        <v>51.39</v>
      </c>
      <c r="L14" t="n">
        <v>13</v>
      </c>
      <c r="M14" t="n">
        <v>150</v>
      </c>
      <c r="N14" t="n">
        <v>36.24</v>
      </c>
      <c r="O14" t="n">
        <v>23128.27</v>
      </c>
      <c r="P14" t="n">
        <v>2739.34</v>
      </c>
      <c r="Q14" t="n">
        <v>3441.1</v>
      </c>
      <c r="R14" t="n">
        <v>541.12</v>
      </c>
      <c r="S14" t="n">
        <v>300.98</v>
      </c>
      <c r="T14" t="n">
        <v>116219.74</v>
      </c>
      <c r="U14" t="n">
        <v>0.5600000000000001</v>
      </c>
      <c r="V14" t="n">
        <v>0.9</v>
      </c>
      <c r="W14" t="n">
        <v>57.08</v>
      </c>
      <c r="X14" t="n">
        <v>6.89</v>
      </c>
      <c r="Y14" t="n">
        <v>0.5</v>
      </c>
      <c r="Z14" t="n">
        <v>10</v>
      </c>
      <c r="AA14" t="n">
        <v>8354.490996167129</v>
      </c>
      <c r="AB14" t="n">
        <v>11430.98315508661</v>
      </c>
      <c r="AC14" t="n">
        <v>10340.02616625034</v>
      </c>
      <c r="AD14" t="n">
        <v>8354490.99616713</v>
      </c>
      <c r="AE14" t="n">
        <v>11430983.15508661</v>
      </c>
      <c r="AF14" t="n">
        <v>9.52403480929642e-07</v>
      </c>
      <c r="AG14" t="n">
        <v>47.69791666666666</v>
      </c>
      <c r="AH14" t="n">
        <v>10340026.16625034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0.4385</v>
      </c>
      <c r="E15" t="n">
        <v>228.07</v>
      </c>
      <c r="F15" t="n">
        <v>220.92</v>
      </c>
      <c r="G15" t="n">
        <v>94.01000000000001</v>
      </c>
      <c r="H15" t="n">
        <v>1.33</v>
      </c>
      <c r="I15" t="n">
        <v>141</v>
      </c>
      <c r="J15" t="n">
        <v>187.14</v>
      </c>
      <c r="K15" t="n">
        <v>51.39</v>
      </c>
      <c r="L15" t="n">
        <v>14</v>
      </c>
      <c r="M15" t="n">
        <v>139</v>
      </c>
      <c r="N15" t="n">
        <v>36.75</v>
      </c>
      <c r="O15" t="n">
        <v>23314.98</v>
      </c>
      <c r="P15" t="n">
        <v>2724.7</v>
      </c>
      <c r="Q15" t="n">
        <v>3440.97</v>
      </c>
      <c r="R15" t="n">
        <v>524.37</v>
      </c>
      <c r="S15" t="n">
        <v>300.98</v>
      </c>
      <c r="T15" t="n">
        <v>107896.93</v>
      </c>
      <c r="U15" t="n">
        <v>0.57</v>
      </c>
      <c r="V15" t="n">
        <v>0.9</v>
      </c>
      <c r="W15" t="n">
        <v>57.05</v>
      </c>
      <c r="X15" t="n">
        <v>6.39</v>
      </c>
      <c r="Y15" t="n">
        <v>0.5</v>
      </c>
      <c r="Z15" t="n">
        <v>10</v>
      </c>
      <c r="AA15" t="n">
        <v>8282.041435709207</v>
      </c>
      <c r="AB15" t="n">
        <v>11331.85447021905</v>
      </c>
      <c r="AC15" t="n">
        <v>10250.35818393856</v>
      </c>
      <c r="AD15" t="n">
        <v>8282041.435709206</v>
      </c>
      <c r="AE15" t="n">
        <v>11331854.47021905</v>
      </c>
      <c r="AF15" t="n">
        <v>9.561101794589011e-07</v>
      </c>
      <c r="AG15" t="n">
        <v>47.51458333333333</v>
      </c>
      <c r="AH15" t="n">
        <v>10250358.18393856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0.44</v>
      </c>
      <c r="E16" t="n">
        <v>227.26</v>
      </c>
      <c r="F16" t="n">
        <v>220.45</v>
      </c>
      <c r="G16" t="n">
        <v>100.97</v>
      </c>
      <c r="H16" t="n">
        <v>1.41</v>
      </c>
      <c r="I16" t="n">
        <v>131</v>
      </c>
      <c r="J16" t="n">
        <v>188.66</v>
      </c>
      <c r="K16" t="n">
        <v>51.39</v>
      </c>
      <c r="L16" t="n">
        <v>15</v>
      </c>
      <c r="M16" t="n">
        <v>129</v>
      </c>
      <c r="N16" t="n">
        <v>37.27</v>
      </c>
      <c r="O16" t="n">
        <v>23502.4</v>
      </c>
      <c r="P16" t="n">
        <v>2710.53</v>
      </c>
      <c r="Q16" t="n">
        <v>3441.1</v>
      </c>
      <c r="R16" t="n">
        <v>508.09</v>
      </c>
      <c r="S16" t="n">
        <v>300.98</v>
      </c>
      <c r="T16" t="n">
        <v>99807.42</v>
      </c>
      <c r="U16" t="n">
        <v>0.59</v>
      </c>
      <c r="V16" t="n">
        <v>0.91</v>
      </c>
      <c r="W16" t="n">
        <v>57.04</v>
      </c>
      <c r="X16" t="n">
        <v>5.92</v>
      </c>
      <c r="Y16" t="n">
        <v>0.5</v>
      </c>
      <c r="Z16" t="n">
        <v>10</v>
      </c>
      <c r="AA16" t="n">
        <v>8222.911398327578</v>
      </c>
      <c r="AB16" t="n">
        <v>11250.95014444036</v>
      </c>
      <c r="AC16" t="n">
        <v>10177.17525346225</v>
      </c>
      <c r="AD16" t="n">
        <v>8222911.398327578</v>
      </c>
      <c r="AE16" t="n">
        <v>11250950.14444036</v>
      </c>
      <c r="AF16" t="n">
        <v>9.593807958082473e-07</v>
      </c>
      <c r="AG16" t="n">
        <v>47.34583333333333</v>
      </c>
      <c r="AH16" t="n">
        <v>10177175.25346225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0.4414</v>
      </c>
      <c r="E17" t="n">
        <v>226.56</v>
      </c>
      <c r="F17" t="n">
        <v>220.05</v>
      </c>
      <c r="G17" t="n">
        <v>108.22</v>
      </c>
      <c r="H17" t="n">
        <v>1.49</v>
      </c>
      <c r="I17" t="n">
        <v>122</v>
      </c>
      <c r="J17" t="n">
        <v>190.19</v>
      </c>
      <c r="K17" t="n">
        <v>51.39</v>
      </c>
      <c r="L17" t="n">
        <v>16</v>
      </c>
      <c r="M17" t="n">
        <v>120</v>
      </c>
      <c r="N17" t="n">
        <v>37.79</v>
      </c>
      <c r="O17" t="n">
        <v>23690.52</v>
      </c>
      <c r="P17" t="n">
        <v>2697.83</v>
      </c>
      <c r="Q17" t="n">
        <v>3440.95</v>
      </c>
      <c r="R17" t="n">
        <v>494.97</v>
      </c>
      <c r="S17" t="n">
        <v>300.98</v>
      </c>
      <c r="T17" t="n">
        <v>93293.14</v>
      </c>
      <c r="U17" t="n">
        <v>0.61</v>
      </c>
      <c r="V17" t="n">
        <v>0.91</v>
      </c>
      <c r="W17" t="n">
        <v>57.02</v>
      </c>
      <c r="X17" t="n">
        <v>5.52</v>
      </c>
      <c r="Y17" t="n">
        <v>0.5</v>
      </c>
      <c r="Z17" t="n">
        <v>10</v>
      </c>
      <c r="AA17" t="n">
        <v>8169.672670108936</v>
      </c>
      <c r="AB17" t="n">
        <v>11178.10656776469</v>
      </c>
      <c r="AC17" t="n">
        <v>10111.2837655079</v>
      </c>
      <c r="AD17" t="n">
        <v>8169672.670108937</v>
      </c>
      <c r="AE17" t="n">
        <v>11178106.56776469</v>
      </c>
      <c r="AF17" t="n">
        <v>9.624333710676372e-07</v>
      </c>
      <c r="AG17" t="n">
        <v>47.2</v>
      </c>
      <c r="AH17" t="n">
        <v>10111283.7655079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0.4427</v>
      </c>
      <c r="E18" t="n">
        <v>225.9</v>
      </c>
      <c r="F18" t="n">
        <v>219.67</v>
      </c>
      <c r="G18" t="n">
        <v>115.61</v>
      </c>
      <c r="H18" t="n">
        <v>1.57</v>
      </c>
      <c r="I18" t="n">
        <v>114</v>
      </c>
      <c r="J18" t="n">
        <v>191.72</v>
      </c>
      <c r="K18" t="n">
        <v>51.39</v>
      </c>
      <c r="L18" t="n">
        <v>17</v>
      </c>
      <c r="M18" t="n">
        <v>112</v>
      </c>
      <c r="N18" t="n">
        <v>38.33</v>
      </c>
      <c r="O18" t="n">
        <v>23879.37</v>
      </c>
      <c r="P18" t="n">
        <v>2683.13</v>
      </c>
      <c r="Q18" t="n">
        <v>3440.99</v>
      </c>
      <c r="R18" t="n">
        <v>482.13</v>
      </c>
      <c r="S18" t="n">
        <v>300.98</v>
      </c>
      <c r="T18" t="n">
        <v>86915.14</v>
      </c>
      <c r="U18" t="n">
        <v>0.62</v>
      </c>
      <c r="V18" t="n">
        <v>0.91</v>
      </c>
      <c r="W18" t="n">
        <v>57.01</v>
      </c>
      <c r="X18" t="n">
        <v>5.14</v>
      </c>
      <c r="Y18" t="n">
        <v>0.5</v>
      </c>
      <c r="Z18" t="n">
        <v>10</v>
      </c>
      <c r="AA18" t="n">
        <v>8114.733674031473</v>
      </c>
      <c r="AB18" t="n">
        <v>11102.93660959405</v>
      </c>
      <c r="AC18" t="n">
        <v>10043.28792264338</v>
      </c>
      <c r="AD18" t="n">
        <v>8114733.674031473</v>
      </c>
      <c r="AE18" t="n">
        <v>11102936.60959405</v>
      </c>
      <c r="AF18" t="n">
        <v>9.652679052370706e-07</v>
      </c>
      <c r="AG18" t="n">
        <v>47.0625</v>
      </c>
      <c r="AH18" t="n">
        <v>10043287.92264338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0.4436</v>
      </c>
      <c r="E19" t="n">
        <v>225.41</v>
      </c>
      <c r="F19" t="n">
        <v>219.38</v>
      </c>
      <c r="G19" t="n">
        <v>121.88</v>
      </c>
      <c r="H19" t="n">
        <v>1.65</v>
      </c>
      <c r="I19" t="n">
        <v>108</v>
      </c>
      <c r="J19" t="n">
        <v>193.26</v>
      </c>
      <c r="K19" t="n">
        <v>51.39</v>
      </c>
      <c r="L19" t="n">
        <v>18</v>
      </c>
      <c r="M19" t="n">
        <v>106</v>
      </c>
      <c r="N19" t="n">
        <v>38.86</v>
      </c>
      <c r="O19" t="n">
        <v>24068.93</v>
      </c>
      <c r="P19" t="n">
        <v>2671.58</v>
      </c>
      <c r="Q19" t="n">
        <v>3440.91</v>
      </c>
      <c r="R19" t="n">
        <v>472.53</v>
      </c>
      <c r="S19" t="n">
        <v>300.98</v>
      </c>
      <c r="T19" t="n">
        <v>82141.8</v>
      </c>
      <c r="U19" t="n">
        <v>0.64</v>
      </c>
      <c r="V19" t="n">
        <v>0.91</v>
      </c>
      <c r="W19" t="n">
        <v>57</v>
      </c>
      <c r="X19" t="n">
        <v>4.85</v>
      </c>
      <c r="Y19" t="n">
        <v>0.5</v>
      </c>
      <c r="Z19" t="n">
        <v>10</v>
      </c>
      <c r="AA19" t="n">
        <v>8073.750124703102</v>
      </c>
      <c r="AB19" t="n">
        <v>11046.86110933638</v>
      </c>
      <c r="AC19" t="n">
        <v>9992.564189427841</v>
      </c>
      <c r="AD19" t="n">
        <v>8073750.124703103</v>
      </c>
      <c r="AE19" t="n">
        <v>11046861.10933638</v>
      </c>
      <c r="AF19" t="n">
        <v>9.672302750466783e-07</v>
      </c>
      <c r="AG19" t="n">
        <v>46.96041666666667</v>
      </c>
      <c r="AH19" t="n">
        <v>9992564.189427841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0.4445</v>
      </c>
      <c r="E20" t="n">
        <v>224.95</v>
      </c>
      <c r="F20" t="n">
        <v>219.13</v>
      </c>
      <c r="G20" t="n">
        <v>128.9</v>
      </c>
      <c r="H20" t="n">
        <v>1.73</v>
      </c>
      <c r="I20" t="n">
        <v>102</v>
      </c>
      <c r="J20" t="n">
        <v>194.8</v>
      </c>
      <c r="K20" t="n">
        <v>51.39</v>
      </c>
      <c r="L20" t="n">
        <v>19</v>
      </c>
      <c r="M20" t="n">
        <v>100</v>
      </c>
      <c r="N20" t="n">
        <v>39.41</v>
      </c>
      <c r="O20" t="n">
        <v>24259.23</v>
      </c>
      <c r="P20" t="n">
        <v>2657.36</v>
      </c>
      <c r="Q20" t="n">
        <v>3440.96</v>
      </c>
      <c r="R20" t="n">
        <v>463.6</v>
      </c>
      <c r="S20" t="n">
        <v>300.98</v>
      </c>
      <c r="T20" t="n">
        <v>77708.41</v>
      </c>
      <c r="U20" t="n">
        <v>0.65</v>
      </c>
      <c r="V20" t="n">
        <v>0.91</v>
      </c>
      <c r="W20" t="n">
        <v>56.99</v>
      </c>
      <c r="X20" t="n">
        <v>4.6</v>
      </c>
      <c r="Y20" t="n">
        <v>0.5</v>
      </c>
      <c r="Z20" t="n">
        <v>10</v>
      </c>
      <c r="AA20" t="n">
        <v>8028.275244935151</v>
      </c>
      <c r="AB20" t="n">
        <v>10984.64037262776</v>
      </c>
      <c r="AC20" t="n">
        <v>9936.281712503343</v>
      </c>
      <c r="AD20" t="n">
        <v>8028275.244935151</v>
      </c>
      <c r="AE20" t="n">
        <v>10984640.37262776</v>
      </c>
      <c r="AF20" t="n">
        <v>9.691926448562863e-07</v>
      </c>
      <c r="AG20" t="n">
        <v>46.86458333333334</v>
      </c>
      <c r="AH20" t="n">
        <v>9936281.712503344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0.4456</v>
      </c>
      <c r="E21" t="n">
        <v>224.42</v>
      </c>
      <c r="F21" t="n">
        <v>218.8</v>
      </c>
      <c r="G21" t="n">
        <v>136.75</v>
      </c>
      <c r="H21" t="n">
        <v>1.81</v>
      </c>
      <c r="I21" t="n">
        <v>96</v>
      </c>
      <c r="J21" t="n">
        <v>196.35</v>
      </c>
      <c r="K21" t="n">
        <v>51.39</v>
      </c>
      <c r="L21" t="n">
        <v>20</v>
      </c>
      <c r="M21" t="n">
        <v>94</v>
      </c>
      <c r="N21" t="n">
        <v>39.96</v>
      </c>
      <c r="O21" t="n">
        <v>24450.27</v>
      </c>
      <c r="P21" t="n">
        <v>2647.52</v>
      </c>
      <c r="Q21" t="n">
        <v>3440.9</v>
      </c>
      <c r="R21" t="n">
        <v>452.64</v>
      </c>
      <c r="S21" t="n">
        <v>300.98</v>
      </c>
      <c r="T21" t="n">
        <v>72257.24000000001</v>
      </c>
      <c r="U21" t="n">
        <v>0.66</v>
      </c>
      <c r="V21" t="n">
        <v>0.91</v>
      </c>
      <c r="W21" t="n">
        <v>56.98</v>
      </c>
      <c r="X21" t="n">
        <v>4.27</v>
      </c>
      <c r="Y21" t="n">
        <v>0.5</v>
      </c>
      <c r="Z21" t="n">
        <v>10</v>
      </c>
      <c r="AA21" t="n">
        <v>7979.128497388549</v>
      </c>
      <c r="AB21" t="n">
        <v>10917.39562443302</v>
      </c>
      <c r="AC21" t="n">
        <v>9875.454708697715</v>
      </c>
      <c r="AD21" t="n">
        <v>7979128.497388549</v>
      </c>
      <c r="AE21" t="n">
        <v>10917395.62443302</v>
      </c>
      <c r="AF21" t="n">
        <v>9.715910968458069e-07</v>
      </c>
      <c r="AG21" t="n">
        <v>46.75416666666666</v>
      </c>
      <c r="AH21" t="n">
        <v>9875454.708697714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0.4462</v>
      </c>
      <c r="E22" t="n">
        <v>224.13</v>
      </c>
      <c r="F22" t="n">
        <v>218.68</v>
      </c>
      <c r="G22" t="n">
        <v>144.18</v>
      </c>
      <c r="H22" t="n">
        <v>1.88</v>
      </c>
      <c r="I22" t="n">
        <v>91</v>
      </c>
      <c r="J22" t="n">
        <v>197.9</v>
      </c>
      <c r="K22" t="n">
        <v>51.39</v>
      </c>
      <c r="L22" t="n">
        <v>21</v>
      </c>
      <c r="M22" t="n">
        <v>89</v>
      </c>
      <c r="N22" t="n">
        <v>40.51</v>
      </c>
      <c r="O22" t="n">
        <v>24642.07</v>
      </c>
      <c r="P22" t="n">
        <v>2637.76</v>
      </c>
      <c r="Q22" t="n">
        <v>3440.97</v>
      </c>
      <c r="R22" t="n">
        <v>448.12</v>
      </c>
      <c r="S22" t="n">
        <v>300.98</v>
      </c>
      <c r="T22" t="n">
        <v>70020.96000000001</v>
      </c>
      <c r="U22" t="n">
        <v>0.67</v>
      </c>
      <c r="V22" t="n">
        <v>0.91</v>
      </c>
      <c r="W22" t="n">
        <v>56.98</v>
      </c>
      <c r="X22" t="n">
        <v>4.15</v>
      </c>
      <c r="Y22" t="n">
        <v>0.5</v>
      </c>
      <c r="Z22" t="n">
        <v>10</v>
      </c>
      <c r="AA22" t="n">
        <v>7948.96542698239</v>
      </c>
      <c r="AB22" t="n">
        <v>10876.12518080256</v>
      </c>
      <c r="AC22" t="n">
        <v>9838.123058283914</v>
      </c>
      <c r="AD22" t="n">
        <v>7948965.42698239</v>
      </c>
      <c r="AE22" t="n">
        <v>10876125.18080256</v>
      </c>
      <c r="AF22" t="n">
        <v>9.728993433855453e-07</v>
      </c>
      <c r="AG22" t="n">
        <v>46.69375</v>
      </c>
      <c r="AH22" t="n">
        <v>9838123.058283914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0.4469</v>
      </c>
      <c r="E23" t="n">
        <v>223.76</v>
      </c>
      <c r="F23" t="n">
        <v>218.44</v>
      </c>
      <c r="G23" t="n">
        <v>150.65</v>
      </c>
      <c r="H23" t="n">
        <v>1.96</v>
      </c>
      <c r="I23" t="n">
        <v>87</v>
      </c>
      <c r="J23" t="n">
        <v>199.46</v>
      </c>
      <c r="K23" t="n">
        <v>51.39</v>
      </c>
      <c r="L23" t="n">
        <v>22</v>
      </c>
      <c r="M23" t="n">
        <v>85</v>
      </c>
      <c r="N23" t="n">
        <v>41.07</v>
      </c>
      <c r="O23" t="n">
        <v>24834.62</v>
      </c>
      <c r="P23" t="n">
        <v>2627.99</v>
      </c>
      <c r="Q23" t="n">
        <v>3440.97</v>
      </c>
      <c r="R23" t="n">
        <v>440.73</v>
      </c>
      <c r="S23" t="n">
        <v>300.98</v>
      </c>
      <c r="T23" t="n">
        <v>66345.36</v>
      </c>
      <c r="U23" t="n">
        <v>0.68</v>
      </c>
      <c r="V23" t="n">
        <v>0.91</v>
      </c>
      <c r="W23" t="n">
        <v>56.97</v>
      </c>
      <c r="X23" t="n">
        <v>3.92</v>
      </c>
      <c r="Y23" t="n">
        <v>0.5</v>
      </c>
      <c r="Z23" t="n">
        <v>10</v>
      </c>
      <c r="AA23" t="n">
        <v>7916.025365459971</v>
      </c>
      <c r="AB23" t="n">
        <v>10831.05513541463</v>
      </c>
      <c r="AC23" t="n">
        <v>9797.354434771607</v>
      </c>
      <c r="AD23" t="n">
        <v>7916025.365459971</v>
      </c>
      <c r="AE23" t="n">
        <v>10831055.13541463</v>
      </c>
      <c r="AF23" t="n">
        <v>9.744256310152403e-07</v>
      </c>
      <c r="AG23" t="n">
        <v>46.61666666666667</v>
      </c>
      <c r="AH23" t="n">
        <v>9797354.434771607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0.4475</v>
      </c>
      <c r="E24" t="n">
        <v>223.47</v>
      </c>
      <c r="F24" t="n">
        <v>218.28</v>
      </c>
      <c r="G24" t="n">
        <v>157.79</v>
      </c>
      <c r="H24" t="n">
        <v>2.03</v>
      </c>
      <c r="I24" t="n">
        <v>83</v>
      </c>
      <c r="J24" t="n">
        <v>201.03</v>
      </c>
      <c r="K24" t="n">
        <v>51.39</v>
      </c>
      <c r="L24" t="n">
        <v>23</v>
      </c>
      <c r="M24" t="n">
        <v>81</v>
      </c>
      <c r="N24" t="n">
        <v>41.64</v>
      </c>
      <c r="O24" t="n">
        <v>25027.94</v>
      </c>
      <c r="P24" t="n">
        <v>2618</v>
      </c>
      <c r="Q24" t="n">
        <v>3440.94</v>
      </c>
      <c r="R24" t="n">
        <v>435.19</v>
      </c>
      <c r="S24" t="n">
        <v>300.98</v>
      </c>
      <c r="T24" t="n">
        <v>63595.57</v>
      </c>
      <c r="U24" t="n">
        <v>0.6899999999999999</v>
      </c>
      <c r="V24" t="n">
        <v>0.92</v>
      </c>
      <c r="W24" t="n">
        <v>56.96</v>
      </c>
      <c r="X24" t="n">
        <v>3.75</v>
      </c>
      <c r="Y24" t="n">
        <v>0.5</v>
      </c>
      <c r="Z24" t="n">
        <v>10</v>
      </c>
      <c r="AA24" t="n">
        <v>7885.186748756614</v>
      </c>
      <c r="AB24" t="n">
        <v>10788.86037953735</v>
      </c>
      <c r="AC24" t="n">
        <v>9759.186687174539</v>
      </c>
      <c r="AD24" t="n">
        <v>7885186.748756615</v>
      </c>
      <c r="AE24" t="n">
        <v>10788860.37953735</v>
      </c>
      <c r="AF24" t="n">
        <v>9.757338775549787e-07</v>
      </c>
      <c r="AG24" t="n">
        <v>46.55625</v>
      </c>
      <c r="AH24" t="n">
        <v>9759186.687174538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0.4482</v>
      </c>
      <c r="E25" t="n">
        <v>223.12</v>
      </c>
      <c r="F25" t="n">
        <v>218.07</v>
      </c>
      <c r="G25" t="n">
        <v>165.63</v>
      </c>
      <c r="H25" t="n">
        <v>2.1</v>
      </c>
      <c r="I25" t="n">
        <v>79</v>
      </c>
      <c r="J25" t="n">
        <v>202.61</v>
      </c>
      <c r="K25" t="n">
        <v>51.39</v>
      </c>
      <c r="L25" t="n">
        <v>24</v>
      </c>
      <c r="M25" t="n">
        <v>77</v>
      </c>
      <c r="N25" t="n">
        <v>42.21</v>
      </c>
      <c r="O25" t="n">
        <v>25222.04</v>
      </c>
      <c r="P25" t="n">
        <v>2607.26</v>
      </c>
      <c r="Q25" t="n">
        <v>3440.97</v>
      </c>
      <c r="R25" t="n">
        <v>427.9</v>
      </c>
      <c r="S25" t="n">
        <v>300.98</v>
      </c>
      <c r="T25" t="n">
        <v>59971.73</v>
      </c>
      <c r="U25" t="n">
        <v>0.7</v>
      </c>
      <c r="V25" t="n">
        <v>0.92</v>
      </c>
      <c r="W25" t="n">
        <v>56.96</v>
      </c>
      <c r="X25" t="n">
        <v>3.54</v>
      </c>
      <c r="Y25" t="n">
        <v>0.5</v>
      </c>
      <c r="Z25" t="n">
        <v>10</v>
      </c>
      <c r="AA25" t="n">
        <v>7850.686565264989</v>
      </c>
      <c r="AB25" t="n">
        <v>10741.65570644343</v>
      </c>
      <c r="AC25" t="n">
        <v>9716.487161828531</v>
      </c>
      <c r="AD25" t="n">
        <v>7850686.56526499</v>
      </c>
      <c r="AE25" t="n">
        <v>10741655.70644343</v>
      </c>
      <c r="AF25" t="n">
        <v>9.772601651846737e-07</v>
      </c>
      <c r="AG25" t="n">
        <v>46.48333333333333</v>
      </c>
      <c r="AH25" t="n">
        <v>9716487.161828531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0.4486</v>
      </c>
      <c r="E26" t="n">
        <v>222.89</v>
      </c>
      <c r="F26" t="n">
        <v>217.95</v>
      </c>
      <c r="G26" t="n">
        <v>172.06</v>
      </c>
      <c r="H26" t="n">
        <v>2.17</v>
      </c>
      <c r="I26" t="n">
        <v>76</v>
      </c>
      <c r="J26" t="n">
        <v>204.19</v>
      </c>
      <c r="K26" t="n">
        <v>51.39</v>
      </c>
      <c r="L26" t="n">
        <v>25</v>
      </c>
      <c r="M26" t="n">
        <v>74</v>
      </c>
      <c r="N26" t="n">
        <v>42.79</v>
      </c>
      <c r="O26" t="n">
        <v>25417.05</v>
      </c>
      <c r="P26" t="n">
        <v>2596.05</v>
      </c>
      <c r="Q26" t="n">
        <v>3440.94</v>
      </c>
      <c r="R26" t="n">
        <v>423.66</v>
      </c>
      <c r="S26" t="n">
        <v>300.98</v>
      </c>
      <c r="T26" t="n">
        <v>57868.88</v>
      </c>
      <c r="U26" t="n">
        <v>0.71</v>
      </c>
      <c r="V26" t="n">
        <v>0.92</v>
      </c>
      <c r="W26" t="n">
        <v>56.95</v>
      </c>
      <c r="X26" t="n">
        <v>3.42</v>
      </c>
      <c r="Y26" t="n">
        <v>0.5</v>
      </c>
      <c r="Z26" t="n">
        <v>10</v>
      </c>
      <c r="AA26" t="n">
        <v>7821.271559786044</v>
      </c>
      <c r="AB26" t="n">
        <v>10701.40879824868</v>
      </c>
      <c r="AC26" t="n">
        <v>9680.081362065001</v>
      </c>
      <c r="AD26" t="n">
        <v>7821271.559786044</v>
      </c>
      <c r="AE26" t="n">
        <v>10701408.79824868</v>
      </c>
      <c r="AF26" t="n">
        <v>9.781323295444995e-07</v>
      </c>
      <c r="AG26" t="n">
        <v>46.43541666666666</v>
      </c>
      <c r="AH26" t="n">
        <v>9680081.362065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0.4491</v>
      </c>
      <c r="E27" t="n">
        <v>222.64</v>
      </c>
      <c r="F27" t="n">
        <v>217.8</v>
      </c>
      <c r="G27" t="n">
        <v>179.01</v>
      </c>
      <c r="H27" t="n">
        <v>2.24</v>
      </c>
      <c r="I27" t="n">
        <v>73</v>
      </c>
      <c r="J27" t="n">
        <v>205.77</v>
      </c>
      <c r="K27" t="n">
        <v>51.39</v>
      </c>
      <c r="L27" t="n">
        <v>26</v>
      </c>
      <c r="M27" t="n">
        <v>71</v>
      </c>
      <c r="N27" t="n">
        <v>43.38</v>
      </c>
      <c r="O27" t="n">
        <v>25612.75</v>
      </c>
      <c r="P27" t="n">
        <v>2586.31</v>
      </c>
      <c r="Q27" t="n">
        <v>3440.94</v>
      </c>
      <c r="R27" t="n">
        <v>418.51</v>
      </c>
      <c r="S27" t="n">
        <v>300.98</v>
      </c>
      <c r="T27" t="n">
        <v>55310.07</v>
      </c>
      <c r="U27" t="n">
        <v>0.72</v>
      </c>
      <c r="V27" t="n">
        <v>0.92</v>
      </c>
      <c r="W27" t="n">
        <v>56.95</v>
      </c>
      <c r="X27" t="n">
        <v>3.27</v>
      </c>
      <c r="Y27" t="n">
        <v>0.5</v>
      </c>
      <c r="Z27" t="n">
        <v>10</v>
      </c>
      <c r="AA27" t="n">
        <v>7792.859994559581</v>
      </c>
      <c r="AB27" t="n">
        <v>10662.53484127603</v>
      </c>
      <c r="AC27" t="n">
        <v>9644.917480985883</v>
      </c>
      <c r="AD27" t="n">
        <v>7792859.99455958</v>
      </c>
      <c r="AE27" t="n">
        <v>10662534.84127603</v>
      </c>
      <c r="AF27" t="n">
        <v>9.792225349942815e-07</v>
      </c>
      <c r="AG27" t="n">
        <v>46.38333333333333</v>
      </c>
      <c r="AH27" t="n">
        <v>9644917.480985884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0.4496</v>
      </c>
      <c r="E28" t="n">
        <v>222.42</v>
      </c>
      <c r="F28" t="n">
        <v>217.68</v>
      </c>
      <c r="G28" t="n">
        <v>186.58</v>
      </c>
      <c r="H28" t="n">
        <v>2.31</v>
      </c>
      <c r="I28" t="n">
        <v>70</v>
      </c>
      <c r="J28" t="n">
        <v>207.37</v>
      </c>
      <c r="K28" t="n">
        <v>51.39</v>
      </c>
      <c r="L28" t="n">
        <v>27</v>
      </c>
      <c r="M28" t="n">
        <v>68</v>
      </c>
      <c r="N28" t="n">
        <v>43.97</v>
      </c>
      <c r="O28" t="n">
        <v>25809.25</v>
      </c>
      <c r="P28" t="n">
        <v>2574.56</v>
      </c>
      <c r="Q28" t="n">
        <v>3440.91</v>
      </c>
      <c r="R28" t="n">
        <v>414.9</v>
      </c>
      <c r="S28" t="n">
        <v>300.98</v>
      </c>
      <c r="T28" t="n">
        <v>53515.92</v>
      </c>
      <c r="U28" t="n">
        <v>0.73</v>
      </c>
      <c r="V28" t="n">
        <v>0.92</v>
      </c>
      <c r="W28" t="n">
        <v>56.93</v>
      </c>
      <c r="X28" t="n">
        <v>3.15</v>
      </c>
      <c r="Y28" t="n">
        <v>0.5</v>
      </c>
      <c r="Z28" t="n">
        <v>10</v>
      </c>
      <c r="AA28" t="n">
        <v>7760.917769330122</v>
      </c>
      <c r="AB28" t="n">
        <v>10618.83007952556</v>
      </c>
      <c r="AC28" t="n">
        <v>9605.383840356864</v>
      </c>
      <c r="AD28" t="n">
        <v>7760917.769330122</v>
      </c>
      <c r="AE28" t="n">
        <v>10618830.07952556</v>
      </c>
      <c r="AF28" t="n">
        <v>9.803127404440636e-07</v>
      </c>
      <c r="AG28" t="n">
        <v>46.3375</v>
      </c>
      <c r="AH28" t="n">
        <v>9605383.840356864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0.4501</v>
      </c>
      <c r="E29" t="n">
        <v>222.18</v>
      </c>
      <c r="F29" t="n">
        <v>217.54</v>
      </c>
      <c r="G29" t="n">
        <v>194.81</v>
      </c>
      <c r="H29" t="n">
        <v>2.38</v>
      </c>
      <c r="I29" t="n">
        <v>67</v>
      </c>
      <c r="J29" t="n">
        <v>208.97</v>
      </c>
      <c r="K29" t="n">
        <v>51.39</v>
      </c>
      <c r="L29" t="n">
        <v>28</v>
      </c>
      <c r="M29" t="n">
        <v>65</v>
      </c>
      <c r="N29" t="n">
        <v>44.57</v>
      </c>
      <c r="O29" t="n">
        <v>26006.56</v>
      </c>
      <c r="P29" t="n">
        <v>2567.46</v>
      </c>
      <c r="Q29" t="n">
        <v>3440.89</v>
      </c>
      <c r="R29" t="n">
        <v>410.16</v>
      </c>
      <c r="S29" t="n">
        <v>300.98</v>
      </c>
      <c r="T29" t="n">
        <v>51164.2</v>
      </c>
      <c r="U29" t="n">
        <v>0.73</v>
      </c>
      <c r="V29" t="n">
        <v>0.92</v>
      </c>
      <c r="W29" t="n">
        <v>56.93</v>
      </c>
      <c r="X29" t="n">
        <v>3.01</v>
      </c>
      <c r="Y29" t="n">
        <v>0.5</v>
      </c>
      <c r="Z29" t="n">
        <v>10</v>
      </c>
      <c r="AA29" t="n">
        <v>7737.842909169178</v>
      </c>
      <c r="AB29" t="n">
        <v>10587.25803786238</v>
      </c>
      <c r="AC29" t="n">
        <v>9576.824990038371</v>
      </c>
      <c r="AD29" t="n">
        <v>7737842.909169178</v>
      </c>
      <c r="AE29" t="n">
        <v>10587258.03786238</v>
      </c>
      <c r="AF29" t="n">
        <v>9.814029458938457e-07</v>
      </c>
      <c r="AG29" t="n">
        <v>46.2875</v>
      </c>
      <c r="AH29" t="n">
        <v>9576824.990038371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0.4505</v>
      </c>
      <c r="E30" t="n">
        <v>221.98</v>
      </c>
      <c r="F30" t="n">
        <v>217.4</v>
      </c>
      <c r="G30" t="n">
        <v>200.68</v>
      </c>
      <c r="H30" t="n">
        <v>2.45</v>
      </c>
      <c r="I30" t="n">
        <v>65</v>
      </c>
      <c r="J30" t="n">
        <v>210.57</v>
      </c>
      <c r="K30" t="n">
        <v>51.39</v>
      </c>
      <c r="L30" t="n">
        <v>29</v>
      </c>
      <c r="M30" t="n">
        <v>63</v>
      </c>
      <c r="N30" t="n">
        <v>45.18</v>
      </c>
      <c r="O30" t="n">
        <v>26204.71</v>
      </c>
      <c r="P30" t="n">
        <v>2555.6</v>
      </c>
      <c r="Q30" t="n">
        <v>3440.96</v>
      </c>
      <c r="R30" t="n">
        <v>405.61</v>
      </c>
      <c r="S30" t="n">
        <v>300.98</v>
      </c>
      <c r="T30" t="n">
        <v>48896.24</v>
      </c>
      <c r="U30" t="n">
        <v>0.74</v>
      </c>
      <c r="V30" t="n">
        <v>0.92</v>
      </c>
      <c r="W30" t="n">
        <v>56.92</v>
      </c>
      <c r="X30" t="n">
        <v>2.87</v>
      </c>
      <c r="Y30" t="n">
        <v>0.5</v>
      </c>
      <c r="Z30" t="n">
        <v>10</v>
      </c>
      <c r="AA30" t="n">
        <v>7707.197057741679</v>
      </c>
      <c r="AB30" t="n">
        <v>10545.32703193972</v>
      </c>
      <c r="AC30" t="n">
        <v>9538.895820470443</v>
      </c>
      <c r="AD30" t="n">
        <v>7707197.057741678</v>
      </c>
      <c r="AE30" t="n">
        <v>10545327.03193972</v>
      </c>
      <c r="AF30" t="n">
        <v>9.822751102536714e-07</v>
      </c>
      <c r="AG30" t="n">
        <v>46.24583333333333</v>
      </c>
      <c r="AH30" t="n">
        <v>9538895.820470443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0.4509</v>
      </c>
      <c r="E31" t="n">
        <v>221.78</v>
      </c>
      <c r="F31" t="n">
        <v>217.3</v>
      </c>
      <c r="G31" t="n">
        <v>210.29</v>
      </c>
      <c r="H31" t="n">
        <v>2.51</v>
      </c>
      <c r="I31" t="n">
        <v>62</v>
      </c>
      <c r="J31" t="n">
        <v>212.19</v>
      </c>
      <c r="K31" t="n">
        <v>51.39</v>
      </c>
      <c r="L31" t="n">
        <v>30</v>
      </c>
      <c r="M31" t="n">
        <v>60</v>
      </c>
      <c r="N31" t="n">
        <v>45.79</v>
      </c>
      <c r="O31" t="n">
        <v>26403.69</v>
      </c>
      <c r="P31" t="n">
        <v>2548.63</v>
      </c>
      <c r="Q31" t="n">
        <v>3440.94</v>
      </c>
      <c r="R31" t="n">
        <v>402.12</v>
      </c>
      <c r="S31" t="n">
        <v>300.98</v>
      </c>
      <c r="T31" t="n">
        <v>47168.48</v>
      </c>
      <c r="U31" t="n">
        <v>0.75</v>
      </c>
      <c r="V31" t="n">
        <v>0.92</v>
      </c>
      <c r="W31" t="n">
        <v>56.92</v>
      </c>
      <c r="X31" t="n">
        <v>2.78</v>
      </c>
      <c r="Y31" t="n">
        <v>0.5</v>
      </c>
      <c r="Z31" t="n">
        <v>10</v>
      </c>
      <c r="AA31" t="n">
        <v>7686.445688078092</v>
      </c>
      <c r="AB31" t="n">
        <v>10516.93409248018</v>
      </c>
      <c r="AC31" t="n">
        <v>9513.212663303184</v>
      </c>
      <c r="AD31" t="n">
        <v>7686445.688078091</v>
      </c>
      <c r="AE31" t="n">
        <v>10516934.09248018</v>
      </c>
      <c r="AF31" t="n">
        <v>9.831472746134972e-07</v>
      </c>
      <c r="AG31" t="n">
        <v>46.20416666666667</v>
      </c>
      <c r="AH31" t="n">
        <v>9513212.663303183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0.4512</v>
      </c>
      <c r="E32" t="n">
        <v>221.63</v>
      </c>
      <c r="F32" t="n">
        <v>217.23</v>
      </c>
      <c r="G32" t="n">
        <v>217.23</v>
      </c>
      <c r="H32" t="n">
        <v>2.58</v>
      </c>
      <c r="I32" t="n">
        <v>60</v>
      </c>
      <c r="J32" t="n">
        <v>213.81</v>
      </c>
      <c r="K32" t="n">
        <v>51.39</v>
      </c>
      <c r="L32" t="n">
        <v>31</v>
      </c>
      <c r="M32" t="n">
        <v>58</v>
      </c>
      <c r="N32" t="n">
        <v>46.41</v>
      </c>
      <c r="O32" t="n">
        <v>26603.52</v>
      </c>
      <c r="P32" t="n">
        <v>2538.54</v>
      </c>
      <c r="Q32" t="n">
        <v>3440.87</v>
      </c>
      <c r="R32" t="n">
        <v>399.65</v>
      </c>
      <c r="S32" t="n">
        <v>300.98</v>
      </c>
      <c r="T32" t="n">
        <v>45943.11</v>
      </c>
      <c r="U32" t="n">
        <v>0.75</v>
      </c>
      <c r="V32" t="n">
        <v>0.92</v>
      </c>
      <c r="W32" t="n">
        <v>56.92</v>
      </c>
      <c r="X32" t="n">
        <v>2.7</v>
      </c>
      <c r="Y32" t="n">
        <v>0.5</v>
      </c>
      <c r="Z32" t="n">
        <v>10</v>
      </c>
      <c r="AA32" t="n">
        <v>7653.268908777631</v>
      </c>
      <c r="AB32" t="n">
        <v>10471.54015938509</v>
      </c>
      <c r="AC32" t="n">
        <v>9472.1510634719</v>
      </c>
      <c r="AD32" t="n">
        <v>7653268.908777631</v>
      </c>
      <c r="AE32" t="n">
        <v>10471540.15938509</v>
      </c>
      <c r="AF32" t="n">
        <v>9.838013978833663e-07</v>
      </c>
      <c r="AG32" t="n">
        <v>46.17291666666667</v>
      </c>
      <c r="AH32" t="n">
        <v>9472151.0634719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0.4515</v>
      </c>
      <c r="E33" t="n">
        <v>221.47</v>
      </c>
      <c r="F33" t="n">
        <v>217.13</v>
      </c>
      <c r="G33" t="n">
        <v>224.62</v>
      </c>
      <c r="H33" t="n">
        <v>2.64</v>
      </c>
      <c r="I33" t="n">
        <v>58</v>
      </c>
      <c r="J33" t="n">
        <v>215.43</v>
      </c>
      <c r="K33" t="n">
        <v>51.39</v>
      </c>
      <c r="L33" t="n">
        <v>32</v>
      </c>
      <c r="M33" t="n">
        <v>56</v>
      </c>
      <c r="N33" t="n">
        <v>47.04</v>
      </c>
      <c r="O33" t="n">
        <v>26804.21</v>
      </c>
      <c r="P33" t="n">
        <v>2533.4</v>
      </c>
      <c r="Q33" t="n">
        <v>3440.91</v>
      </c>
      <c r="R33" t="n">
        <v>396.43</v>
      </c>
      <c r="S33" t="n">
        <v>300.98</v>
      </c>
      <c r="T33" t="n">
        <v>44342.01</v>
      </c>
      <c r="U33" t="n">
        <v>0.76</v>
      </c>
      <c r="V33" t="n">
        <v>0.92</v>
      </c>
      <c r="W33" t="n">
        <v>56.91</v>
      </c>
      <c r="X33" t="n">
        <v>2.6</v>
      </c>
      <c r="Y33" t="n">
        <v>0.5</v>
      </c>
      <c r="Z33" t="n">
        <v>10</v>
      </c>
      <c r="AA33" t="n">
        <v>7637.677175447008</v>
      </c>
      <c r="AB33" t="n">
        <v>10450.2068619834</v>
      </c>
      <c r="AC33" t="n">
        <v>9452.853786032758</v>
      </c>
      <c r="AD33" t="n">
        <v>7637677.175447009</v>
      </c>
      <c r="AE33" t="n">
        <v>10450206.8619834</v>
      </c>
      <c r="AF33" t="n">
        <v>9.844555211532356e-07</v>
      </c>
      <c r="AG33" t="n">
        <v>46.13958333333333</v>
      </c>
      <c r="AH33" t="n">
        <v>9452853.786032759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0.4518</v>
      </c>
      <c r="E34" t="n">
        <v>221.32</v>
      </c>
      <c r="F34" t="n">
        <v>217.05</v>
      </c>
      <c r="G34" t="n">
        <v>232.55</v>
      </c>
      <c r="H34" t="n">
        <v>2.7</v>
      </c>
      <c r="I34" t="n">
        <v>56</v>
      </c>
      <c r="J34" t="n">
        <v>217.07</v>
      </c>
      <c r="K34" t="n">
        <v>51.39</v>
      </c>
      <c r="L34" t="n">
        <v>33</v>
      </c>
      <c r="M34" t="n">
        <v>54</v>
      </c>
      <c r="N34" t="n">
        <v>47.68</v>
      </c>
      <c r="O34" t="n">
        <v>27005.77</v>
      </c>
      <c r="P34" t="n">
        <v>2521.87</v>
      </c>
      <c r="Q34" t="n">
        <v>3440.96</v>
      </c>
      <c r="R34" t="n">
        <v>393.13</v>
      </c>
      <c r="S34" t="n">
        <v>300.98</v>
      </c>
      <c r="T34" t="n">
        <v>42703.16</v>
      </c>
      <c r="U34" t="n">
        <v>0.77</v>
      </c>
      <c r="V34" t="n">
        <v>0.92</v>
      </c>
      <c r="W34" t="n">
        <v>56.92</v>
      </c>
      <c r="X34" t="n">
        <v>2.52</v>
      </c>
      <c r="Y34" t="n">
        <v>0.5</v>
      </c>
      <c r="Z34" t="n">
        <v>10</v>
      </c>
      <c r="AA34" t="n">
        <v>7609.989503610073</v>
      </c>
      <c r="AB34" t="n">
        <v>10412.32336788223</v>
      </c>
      <c r="AC34" t="n">
        <v>9418.585839438789</v>
      </c>
      <c r="AD34" t="n">
        <v>7609989.503610074</v>
      </c>
      <c r="AE34" t="n">
        <v>10412323.36788223</v>
      </c>
      <c r="AF34" t="n">
        <v>9.851096444231048e-07</v>
      </c>
      <c r="AG34" t="n">
        <v>46.10833333333333</v>
      </c>
      <c r="AH34" t="n">
        <v>9418585.839438789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0.4522</v>
      </c>
      <c r="E35" t="n">
        <v>221.13</v>
      </c>
      <c r="F35" t="n">
        <v>216.93</v>
      </c>
      <c r="G35" t="n">
        <v>241.03</v>
      </c>
      <c r="H35" t="n">
        <v>2.76</v>
      </c>
      <c r="I35" t="n">
        <v>54</v>
      </c>
      <c r="J35" t="n">
        <v>218.71</v>
      </c>
      <c r="K35" t="n">
        <v>51.39</v>
      </c>
      <c r="L35" t="n">
        <v>34</v>
      </c>
      <c r="M35" t="n">
        <v>52</v>
      </c>
      <c r="N35" t="n">
        <v>48.32</v>
      </c>
      <c r="O35" t="n">
        <v>27208.22</v>
      </c>
      <c r="P35" t="n">
        <v>2512.9</v>
      </c>
      <c r="Q35" t="n">
        <v>3440.88</v>
      </c>
      <c r="R35" t="n">
        <v>389.03</v>
      </c>
      <c r="S35" t="n">
        <v>300.98</v>
      </c>
      <c r="T35" t="n">
        <v>40664.93</v>
      </c>
      <c r="U35" t="n">
        <v>0.77</v>
      </c>
      <c r="V35" t="n">
        <v>0.92</v>
      </c>
      <c r="W35" t="n">
        <v>56.92</v>
      </c>
      <c r="X35" t="n">
        <v>2.4</v>
      </c>
      <c r="Y35" t="n">
        <v>0.5</v>
      </c>
      <c r="Z35" t="n">
        <v>10</v>
      </c>
      <c r="AA35" t="n">
        <v>7585.327371626059</v>
      </c>
      <c r="AB35" t="n">
        <v>10378.57955088523</v>
      </c>
      <c r="AC35" t="n">
        <v>9388.062484976233</v>
      </c>
      <c r="AD35" t="n">
        <v>7585327.37162606</v>
      </c>
      <c r="AE35" t="n">
        <v>10378579.55088523</v>
      </c>
      <c r="AF35" t="n">
        <v>9.859818087829306e-07</v>
      </c>
      <c r="AG35" t="n">
        <v>46.06875</v>
      </c>
      <c r="AH35" t="n">
        <v>9388062.484976234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0.4523</v>
      </c>
      <c r="E36" t="n">
        <v>221.07</v>
      </c>
      <c r="F36" t="n">
        <v>216.9</v>
      </c>
      <c r="G36" t="n">
        <v>245.55</v>
      </c>
      <c r="H36" t="n">
        <v>2.82</v>
      </c>
      <c r="I36" t="n">
        <v>53</v>
      </c>
      <c r="J36" t="n">
        <v>220.36</v>
      </c>
      <c r="K36" t="n">
        <v>51.39</v>
      </c>
      <c r="L36" t="n">
        <v>35</v>
      </c>
      <c r="M36" t="n">
        <v>51</v>
      </c>
      <c r="N36" t="n">
        <v>48.97</v>
      </c>
      <c r="O36" t="n">
        <v>27411.55</v>
      </c>
      <c r="P36" t="n">
        <v>2506.98</v>
      </c>
      <c r="Q36" t="n">
        <v>3440.99</v>
      </c>
      <c r="R36" t="n">
        <v>388.13</v>
      </c>
      <c r="S36" t="n">
        <v>300.98</v>
      </c>
      <c r="T36" t="n">
        <v>40219.05</v>
      </c>
      <c r="U36" t="n">
        <v>0.78</v>
      </c>
      <c r="V36" t="n">
        <v>0.92</v>
      </c>
      <c r="W36" t="n">
        <v>56.92</v>
      </c>
      <c r="X36" t="n">
        <v>2.38</v>
      </c>
      <c r="Y36" t="n">
        <v>0.5</v>
      </c>
      <c r="Z36" t="n">
        <v>10</v>
      </c>
      <c r="AA36" t="n">
        <v>7572.089175233415</v>
      </c>
      <c r="AB36" t="n">
        <v>10360.4664665528</v>
      </c>
      <c r="AC36" t="n">
        <v>9371.678087990625</v>
      </c>
      <c r="AD36" t="n">
        <v>7572089.175233414</v>
      </c>
      <c r="AE36" t="n">
        <v>10360466.4665528</v>
      </c>
      <c r="AF36" t="n">
        <v>9.861998498728869e-07</v>
      </c>
      <c r="AG36" t="n">
        <v>46.05625</v>
      </c>
      <c r="AH36" t="n">
        <v>9371678.087990625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0.4527</v>
      </c>
      <c r="E37" t="n">
        <v>220.92</v>
      </c>
      <c r="F37" t="n">
        <v>216.82</v>
      </c>
      <c r="G37" t="n">
        <v>255.08</v>
      </c>
      <c r="H37" t="n">
        <v>2.88</v>
      </c>
      <c r="I37" t="n">
        <v>51</v>
      </c>
      <c r="J37" t="n">
        <v>222.01</v>
      </c>
      <c r="K37" t="n">
        <v>51.39</v>
      </c>
      <c r="L37" t="n">
        <v>36</v>
      </c>
      <c r="M37" t="n">
        <v>49</v>
      </c>
      <c r="N37" t="n">
        <v>49.62</v>
      </c>
      <c r="O37" t="n">
        <v>27615.8</v>
      </c>
      <c r="P37" t="n">
        <v>2499.07</v>
      </c>
      <c r="Q37" t="n">
        <v>3440.93</v>
      </c>
      <c r="R37" t="n">
        <v>385.68</v>
      </c>
      <c r="S37" t="n">
        <v>300.98</v>
      </c>
      <c r="T37" t="n">
        <v>39003.6</v>
      </c>
      <c r="U37" t="n">
        <v>0.78</v>
      </c>
      <c r="V37" t="n">
        <v>0.92</v>
      </c>
      <c r="W37" t="n">
        <v>56.91</v>
      </c>
      <c r="X37" t="n">
        <v>2.29</v>
      </c>
      <c r="Y37" t="n">
        <v>0.5</v>
      </c>
      <c r="Z37" t="n">
        <v>10</v>
      </c>
      <c r="AA37" t="n">
        <v>7549.922214739824</v>
      </c>
      <c r="AB37" t="n">
        <v>10330.13665326819</v>
      </c>
      <c r="AC37" t="n">
        <v>9344.242909517739</v>
      </c>
      <c r="AD37" t="n">
        <v>7549922.214739824</v>
      </c>
      <c r="AE37" t="n">
        <v>10330136.65326819</v>
      </c>
      <c r="AF37" t="n">
        <v>9.870720142327127e-07</v>
      </c>
      <c r="AG37" t="n">
        <v>46.025</v>
      </c>
      <c r="AH37" t="n">
        <v>9344242.909517739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0.4528</v>
      </c>
      <c r="E38" t="n">
        <v>220.85</v>
      </c>
      <c r="F38" t="n">
        <v>216.78</v>
      </c>
      <c r="G38" t="n">
        <v>260.14</v>
      </c>
      <c r="H38" t="n">
        <v>2.94</v>
      </c>
      <c r="I38" t="n">
        <v>50</v>
      </c>
      <c r="J38" t="n">
        <v>223.68</v>
      </c>
      <c r="K38" t="n">
        <v>51.39</v>
      </c>
      <c r="L38" t="n">
        <v>37</v>
      </c>
      <c r="M38" t="n">
        <v>48</v>
      </c>
      <c r="N38" t="n">
        <v>50.29</v>
      </c>
      <c r="O38" t="n">
        <v>27821.09</v>
      </c>
      <c r="P38" t="n">
        <v>2486.88</v>
      </c>
      <c r="Q38" t="n">
        <v>3440.91</v>
      </c>
      <c r="R38" t="n">
        <v>384.12</v>
      </c>
      <c r="S38" t="n">
        <v>300.98</v>
      </c>
      <c r="T38" t="n">
        <v>38230.05</v>
      </c>
      <c r="U38" t="n">
        <v>0.78</v>
      </c>
      <c r="V38" t="n">
        <v>0.92</v>
      </c>
      <c r="W38" t="n">
        <v>56.91</v>
      </c>
      <c r="X38" t="n">
        <v>2.25</v>
      </c>
      <c r="Y38" t="n">
        <v>0.5</v>
      </c>
      <c r="Z38" t="n">
        <v>10</v>
      </c>
      <c r="AA38" t="n">
        <v>7524.550642880435</v>
      </c>
      <c r="AB38" t="n">
        <v>10295.42214933542</v>
      </c>
      <c r="AC38" t="n">
        <v>9312.841509118198</v>
      </c>
      <c r="AD38" t="n">
        <v>7524550.642880435</v>
      </c>
      <c r="AE38" t="n">
        <v>10295422.14933542</v>
      </c>
      <c r="AF38" t="n">
        <v>9.87290055322669e-07</v>
      </c>
      <c r="AG38" t="n">
        <v>46.01041666666666</v>
      </c>
      <c r="AH38" t="n">
        <v>9312841.509118197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0.4531</v>
      </c>
      <c r="E39" t="n">
        <v>220.68</v>
      </c>
      <c r="F39" t="n">
        <v>216.68</v>
      </c>
      <c r="G39" t="n">
        <v>270.85</v>
      </c>
      <c r="H39" t="n">
        <v>3</v>
      </c>
      <c r="I39" t="n">
        <v>48</v>
      </c>
      <c r="J39" t="n">
        <v>225.35</v>
      </c>
      <c r="K39" t="n">
        <v>51.39</v>
      </c>
      <c r="L39" t="n">
        <v>38</v>
      </c>
      <c r="M39" t="n">
        <v>46</v>
      </c>
      <c r="N39" t="n">
        <v>50.96</v>
      </c>
      <c r="O39" t="n">
        <v>28027.19</v>
      </c>
      <c r="P39" t="n">
        <v>2479.72</v>
      </c>
      <c r="Q39" t="n">
        <v>3440.9</v>
      </c>
      <c r="R39" t="n">
        <v>380.72</v>
      </c>
      <c r="S39" t="n">
        <v>300.98</v>
      </c>
      <c r="T39" t="n">
        <v>36537.04</v>
      </c>
      <c r="U39" t="n">
        <v>0.79</v>
      </c>
      <c r="V39" t="n">
        <v>0.92</v>
      </c>
      <c r="W39" t="n">
        <v>56.91</v>
      </c>
      <c r="X39" t="n">
        <v>2.15</v>
      </c>
      <c r="Y39" t="n">
        <v>0.5</v>
      </c>
      <c r="Z39" t="n">
        <v>10</v>
      </c>
      <c r="AA39" t="n">
        <v>7505.046806080753</v>
      </c>
      <c r="AB39" t="n">
        <v>10268.73613937754</v>
      </c>
      <c r="AC39" t="n">
        <v>9288.70237449665</v>
      </c>
      <c r="AD39" t="n">
        <v>7505046.806080753</v>
      </c>
      <c r="AE39" t="n">
        <v>10268736.13937754</v>
      </c>
      <c r="AF39" t="n">
        <v>9.879441785925384e-07</v>
      </c>
      <c r="AG39" t="n">
        <v>45.975</v>
      </c>
      <c r="AH39" t="n">
        <v>9288702.37449665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0.4533</v>
      </c>
      <c r="E40" t="n">
        <v>220.61</v>
      </c>
      <c r="F40" t="n">
        <v>216.65</v>
      </c>
      <c r="G40" t="n">
        <v>276.57</v>
      </c>
      <c r="H40" t="n">
        <v>3.05</v>
      </c>
      <c r="I40" t="n">
        <v>47</v>
      </c>
      <c r="J40" t="n">
        <v>227.03</v>
      </c>
      <c r="K40" t="n">
        <v>51.39</v>
      </c>
      <c r="L40" t="n">
        <v>39</v>
      </c>
      <c r="M40" t="n">
        <v>45</v>
      </c>
      <c r="N40" t="n">
        <v>51.64</v>
      </c>
      <c r="O40" t="n">
        <v>28234.24</v>
      </c>
      <c r="P40" t="n">
        <v>2470.78</v>
      </c>
      <c r="Q40" t="n">
        <v>3440.89</v>
      </c>
      <c r="R40" t="n">
        <v>379.9</v>
      </c>
      <c r="S40" t="n">
        <v>300.98</v>
      </c>
      <c r="T40" t="n">
        <v>36131.64</v>
      </c>
      <c r="U40" t="n">
        <v>0.79</v>
      </c>
      <c r="V40" t="n">
        <v>0.92</v>
      </c>
      <c r="W40" t="n">
        <v>56.9</v>
      </c>
      <c r="X40" t="n">
        <v>2.12</v>
      </c>
      <c r="Y40" t="n">
        <v>0.5</v>
      </c>
      <c r="Z40" t="n">
        <v>10</v>
      </c>
      <c r="AA40" t="n">
        <v>7484.530935543614</v>
      </c>
      <c r="AB40" t="n">
        <v>10240.6654202123</v>
      </c>
      <c r="AC40" t="n">
        <v>9263.310685371034</v>
      </c>
      <c r="AD40" t="n">
        <v>7484530.935543614</v>
      </c>
      <c r="AE40" t="n">
        <v>10240665.42021229</v>
      </c>
      <c r="AF40" t="n">
        <v>9.883802607724512e-07</v>
      </c>
      <c r="AG40" t="n">
        <v>45.96041666666667</v>
      </c>
      <c r="AH40" t="n">
        <v>9263310.685371034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0.4537</v>
      </c>
      <c r="E41" t="n">
        <v>220.43</v>
      </c>
      <c r="F41" t="n">
        <v>216.53</v>
      </c>
      <c r="G41" t="n">
        <v>288.71</v>
      </c>
      <c r="H41" t="n">
        <v>3.11</v>
      </c>
      <c r="I41" t="n">
        <v>45</v>
      </c>
      <c r="J41" t="n">
        <v>228.71</v>
      </c>
      <c r="K41" t="n">
        <v>51.39</v>
      </c>
      <c r="L41" t="n">
        <v>40</v>
      </c>
      <c r="M41" t="n">
        <v>43</v>
      </c>
      <c r="N41" t="n">
        <v>52.32</v>
      </c>
      <c r="O41" t="n">
        <v>28442.24</v>
      </c>
      <c r="P41" t="n">
        <v>2459.6</v>
      </c>
      <c r="Q41" t="n">
        <v>3440.9</v>
      </c>
      <c r="R41" t="n">
        <v>375.71</v>
      </c>
      <c r="S41" t="n">
        <v>300.98</v>
      </c>
      <c r="T41" t="n">
        <v>34046.58</v>
      </c>
      <c r="U41" t="n">
        <v>0.8</v>
      </c>
      <c r="V41" t="n">
        <v>0.92</v>
      </c>
      <c r="W41" t="n">
        <v>56.9</v>
      </c>
      <c r="X41" t="n">
        <v>2.01</v>
      </c>
      <c r="Y41" t="n">
        <v>0.5</v>
      </c>
      <c r="Z41" t="n">
        <v>10</v>
      </c>
      <c r="AA41" t="n">
        <v>7455.819501904417</v>
      </c>
      <c r="AB41" t="n">
        <v>10201.38117004809</v>
      </c>
      <c r="AC41" t="n">
        <v>9227.775668906712</v>
      </c>
      <c r="AD41" t="n">
        <v>7455819.501904417</v>
      </c>
      <c r="AE41" t="n">
        <v>10201381.17004809</v>
      </c>
      <c r="AF41" t="n">
        <v>9.892524251322768e-07</v>
      </c>
      <c r="AG41" t="n">
        <v>45.92291666666667</v>
      </c>
      <c r="AH41" t="n">
        <v>9227775.668906711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0.3568</v>
      </c>
      <c r="E2" t="n">
        <v>280.24</v>
      </c>
      <c r="F2" t="n">
        <v>265.26</v>
      </c>
      <c r="G2" t="n">
        <v>14.7</v>
      </c>
      <c r="H2" t="n">
        <v>0.34</v>
      </c>
      <c r="I2" t="n">
        <v>1083</v>
      </c>
      <c r="J2" t="n">
        <v>51.33</v>
      </c>
      <c r="K2" t="n">
        <v>24.83</v>
      </c>
      <c r="L2" t="n">
        <v>1</v>
      </c>
      <c r="M2" t="n">
        <v>1081</v>
      </c>
      <c r="N2" t="n">
        <v>5.51</v>
      </c>
      <c r="O2" t="n">
        <v>6564.78</v>
      </c>
      <c r="P2" t="n">
        <v>1496.01</v>
      </c>
      <c r="Q2" t="n">
        <v>3442.12</v>
      </c>
      <c r="R2" t="n">
        <v>2024.49</v>
      </c>
      <c r="S2" t="n">
        <v>300.98</v>
      </c>
      <c r="T2" t="n">
        <v>853246.67</v>
      </c>
      <c r="U2" t="n">
        <v>0.15</v>
      </c>
      <c r="V2" t="n">
        <v>0.75</v>
      </c>
      <c r="W2" t="n">
        <v>58.63</v>
      </c>
      <c r="X2" t="n">
        <v>50.68</v>
      </c>
      <c r="Y2" t="n">
        <v>0.5</v>
      </c>
      <c r="Z2" t="n">
        <v>10</v>
      </c>
      <c r="AA2" t="n">
        <v>6175.919241184636</v>
      </c>
      <c r="AB2" t="n">
        <v>8450.165168116797</v>
      </c>
      <c r="AC2" t="n">
        <v>7643.693264352713</v>
      </c>
      <c r="AD2" t="n">
        <v>6175919.241184636</v>
      </c>
      <c r="AE2" t="n">
        <v>8450165.168116797</v>
      </c>
      <c r="AF2" t="n">
        <v>1.023225769007145e-06</v>
      </c>
      <c r="AG2" t="n">
        <v>58.38333333333333</v>
      </c>
      <c r="AH2" t="n">
        <v>7643693.264352713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0.4112</v>
      </c>
      <c r="E3" t="n">
        <v>243.17</v>
      </c>
      <c r="F3" t="n">
        <v>235.78</v>
      </c>
      <c r="G3" t="n">
        <v>30.62</v>
      </c>
      <c r="H3" t="n">
        <v>0.66</v>
      </c>
      <c r="I3" t="n">
        <v>462</v>
      </c>
      <c r="J3" t="n">
        <v>52.47</v>
      </c>
      <c r="K3" t="n">
        <v>24.83</v>
      </c>
      <c r="L3" t="n">
        <v>2</v>
      </c>
      <c r="M3" t="n">
        <v>460</v>
      </c>
      <c r="N3" t="n">
        <v>5.64</v>
      </c>
      <c r="O3" t="n">
        <v>6705.1</v>
      </c>
      <c r="P3" t="n">
        <v>1282.2</v>
      </c>
      <c r="Q3" t="n">
        <v>3441.62</v>
      </c>
      <c r="R3" t="n">
        <v>1027.06</v>
      </c>
      <c r="S3" t="n">
        <v>300.98</v>
      </c>
      <c r="T3" t="n">
        <v>357636.09</v>
      </c>
      <c r="U3" t="n">
        <v>0.29</v>
      </c>
      <c r="V3" t="n">
        <v>0.85</v>
      </c>
      <c r="W3" t="n">
        <v>57.58</v>
      </c>
      <c r="X3" t="n">
        <v>21.22</v>
      </c>
      <c r="Y3" t="n">
        <v>0.5</v>
      </c>
      <c r="Z3" t="n">
        <v>10</v>
      </c>
      <c r="AA3" t="n">
        <v>4725.672837839811</v>
      </c>
      <c r="AB3" t="n">
        <v>6465.874058704485</v>
      </c>
      <c r="AC3" t="n">
        <v>5848.780113452722</v>
      </c>
      <c r="AD3" t="n">
        <v>4725672.837839811</v>
      </c>
      <c r="AE3" t="n">
        <v>6465874.058704485</v>
      </c>
      <c r="AF3" t="n">
        <v>1.17923328535801e-06</v>
      </c>
      <c r="AG3" t="n">
        <v>50.66041666666666</v>
      </c>
      <c r="AH3" t="n">
        <v>5848780.113452721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0.4295</v>
      </c>
      <c r="E4" t="n">
        <v>232.84</v>
      </c>
      <c r="F4" t="n">
        <v>227.61</v>
      </c>
      <c r="G4" t="n">
        <v>47.92</v>
      </c>
      <c r="H4" t="n">
        <v>0.97</v>
      </c>
      <c r="I4" t="n">
        <v>285</v>
      </c>
      <c r="J4" t="n">
        <v>53.61</v>
      </c>
      <c r="K4" t="n">
        <v>24.83</v>
      </c>
      <c r="L4" t="n">
        <v>3</v>
      </c>
      <c r="M4" t="n">
        <v>283</v>
      </c>
      <c r="N4" t="n">
        <v>5.78</v>
      </c>
      <c r="O4" t="n">
        <v>6845.59</v>
      </c>
      <c r="P4" t="n">
        <v>1186.48</v>
      </c>
      <c r="Q4" t="n">
        <v>3441.2</v>
      </c>
      <c r="R4" t="n">
        <v>750.66</v>
      </c>
      <c r="S4" t="n">
        <v>300.98</v>
      </c>
      <c r="T4" t="n">
        <v>220321.45</v>
      </c>
      <c r="U4" t="n">
        <v>0.4</v>
      </c>
      <c r="V4" t="n">
        <v>0.88</v>
      </c>
      <c r="W4" t="n">
        <v>57.29</v>
      </c>
      <c r="X4" t="n">
        <v>13.07</v>
      </c>
      <c r="Y4" t="n">
        <v>0.5</v>
      </c>
      <c r="Z4" t="n">
        <v>10</v>
      </c>
      <c r="AA4" t="n">
        <v>4284.915019529108</v>
      </c>
      <c r="AB4" t="n">
        <v>5862.809766829154</v>
      </c>
      <c r="AC4" t="n">
        <v>5303.271431187945</v>
      </c>
      <c r="AD4" t="n">
        <v>4284915.019529108</v>
      </c>
      <c r="AE4" t="n">
        <v>5862809.766829154</v>
      </c>
      <c r="AF4" t="n">
        <v>1.231713755012804e-06</v>
      </c>
      <c r="AG4" t="n">
        <v>48.50833333333333</v>
      </c>
      <c r="AH4" t="n">
        <v>5303271.431187945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0.4389</v>
      </c>
      <c r="E5" t="n">
        <v>227.86</v>
      </c>
      <c r="F5" t="n">
        <v>223.67</v>
      </c>
      <c r="G5" t="n">
        <v>67.09999999999999</v>
      </c>
      <c r="H5" t="n">
        <v>1.27</v>
      </c>
      <c r="I5" t="n">
        <v>200</v>
      </c>
      <c r="J5" t="n">
        <v>54.75</v>
      </c>
      <c r="K5" t="n">
        <v>24.83</v>
      </c>
      <c r="L5" t="n">
        <v>4</v>
      </c>
      <c r="M5" t="n">
        <v>192</v>
      </c>
      <c r="N5" t="n">
        <v>5.92</v>
      </c>
      <c r="O5" t="n">
        <v>6986.39</v>
      </c>
      <c r="P5" t="n">
        <v>1110.05</v>
      </c>
      <c r="Q5" t="n">
        <v>3441.2</v>
      </c>
      <c r="R5" t="n">
        <v>616.84</v>
      </c>
      <c r="S5" t="n">
        <v>300.98</v>
      </c>
      <c r="T5" t="n">
        <v>153836.86</v>
      </c>
      <c r="U5" t="n">
        <v>0.49</v>
      </c>
      <c r="V5" t="n">
        <v>0.89</v>
      </c>
      <c r="W5" t="n">
        <v>57.16</v>
      </c>
      <c r="X5" t="n">
        <v>9.130000000000001</v>
      </c>
      <c r="Y5" t="n">
        <v>0.5</v>
      </c>
      <c r="Z5" t="n">
        <v>10</v>
      </c>
      <c r="AA5" t="n">
        <v>4015.954980855871</v>
      </c>
      <c r="AB5" t="n">
        <v>5494.806776236941</v>
      </c>
      <c r="AC5" t="n">
        <v>4970.390129522426</v>
      </c>
      <c r="AD5" t="n">
        <v>4015954.980855871</v>
      </c>
      <c r="AE5" t="n">
        <v>5494806.776236941</v>
      </c>
      <c r="AF5" t="n">
        <v>1.258670936146961e-06</v>
      </c>
      <c r="AG5" t="n">
        <v>47.47083333333334</v>
      </c>
      <c r="AH5" t="n">
        <v>4970390.129522426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0.4416</v>
      </c>
      <c r="E6" t="n">
        <v>226.47</v>
      </c>
      <c r="F6" t="n">
        <v>222.6</v>
      </c>
      <c r="G6" t="n">
        <v>76.76000000000001</v>
      </c>
      <c r="H6" t="n">
        <v>1.55</v>
      </c>
      <c r="I6" t="n">
        <v>174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1087.7</v>
      </c>
      <c r="Q6" t="n">
        <v>3441.31</v>
      </c>
      <c r="R6" t="n">
        <v>573.47</v>
      </c>
      <c r="S6" t="n">
        <v>300.98</v>
      </c>
      <c r="T6" t="n">
        <v>132284.49</v>
      </c>
      <c r="U6" t="n">
        <v>0.52</v>
      </c>
      <c r="V6" t="n">
        <v>0.9</v>
      </c>
      <c r="W6" t="n">
        <v>57.32</v>
      </c>
      <c r="X6" t="n">
        <v>8.06</v>
      </c>
      <c r="Y6" t="n">
        <v>0.5</v>
      </c>
      <c r="Z6" t="n">
        <v>10</v>
      </c>
      <c r="AA6" t="n">
        <v>3944.586103442244</v>
      </c>
      <c r="AB6" t="n">
        <v>5397.156729586954</v>
      </c>
      <c r="AC6" t="n">
        <v>4882.059666272016</v>
      </c>
      <c r="AD6" t="n">
        <v>3944586.103442244</v>
      </c>
      <c r="AE6" t="n">
        <v>5397156.729586954</v>
      </c>
      <c r="AF6" t="n">
        <v>1.266413956259964e-06</v>
      </c>
      <c r="AG6" t="n">
        <v>47.18125</v>
      </c>
      <c r="AH6" t="n">
        <v>4882059.666272016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0.4415</v>
      </c>
      <c r="E7" t="n">
        <v>226.49</v>
      </c>
      <c r="F7" t="n">
        <v>222.61</v>
      </c>
      <c r="G7" t="n">
        <v>76.76000000000001</v>
      </c>
      <c r="H7" t="n">
        <v>1.82</v>
      </c>
      <c r="I7" t="n">
        <v>174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1107.62</v>
      </c>
      <c r="Q7" t="n">
        <v>3441.45</v>
      </c>
      <c r="R7" t="n">
        <v>573.7</v>
      </c>
      <c r="S7" t="n">
        <v>300.98</v>
      </c>
      <c r="T7" t="n">
        <v>132399.27</v>
      </c>
      <c r="U7" t="n">
        <v>0.52</v>
      </c>
      <c r="V7" t="n">
        <v>0.9</v>
      </c>
      <c r="W7" t="n">
        <v>57.33</v>
      </c>
      <c r="X7" t="n">
        <v>8.08</v>
      </c>
      <c r="Y7" t="n">
        <v>0.5</v>
      </c>
      <c r="Z7" t="n">
        <v>10</v>
      </c>
      <c r="AA7" t="n">
        <v>3984.699301831386</v>
      </c>
      <c r="AB7" t="n">
        <v>5452.041377292398</v>
      </c>
      <c r="AC7" t="n">
        <v>4931.706200231537</v>
      </c>
      <c r="AD7" t="n">
        <v>3984699.301831387</v>
      </c>
      <c r="AE7" t="n">
        <v>5452041.377292398</v>
      </c>
      <c r="AF7" t="n">
        <v>1.26612717773726e-06</v>
      </c>
      <c r="AG7" t="n">
        <v>47.18541666666667</v>
      </c>
      <c r="AH7" t="n">
        <v>4931706.200231537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0.2302</v>
      </c>
      <c r="E2" t="n">
        <v>434.44</v>
      </c>
      <c r="F2" t="n">
        <v>354.46</v>
      </c>
      <c r="G2" t="n">
        <v>7.44</v>
      </c>
      <c r="H2" t="n">
        <v>0.13</v>
      </c>
      <c r="I2" t="n">
        <v>2858</v>
      </c>
      <c r="J2" t="n">
        <v>133.21</v>
      </c>
      <c r="K2" t="n">
        <v>46.47</v>
      </c>
      <c r="L2" t="n">
        <v>1</v>
      </c>
      <c r="M2" t="n">
        <v>2856</v>
      </c>
      <c r="N2" t="n">
        <v>20.75</v>
      </c>
      <c r="O2" t="n">
        <v>16663.42</v>
      </c>
      <c r="P2" t="n">
        <v>3906.36</v>
      </c>
      <c r="Q2" t="n">
        <v>3444.33</v>
      </c>
      <c r="R2" t="n">
        <v>5058.35</v>
      </c>
      <c r="S2" t="n">
        <v>300.98</v>
      </c>
      <c r="T2" t="n">
        <v>2361303.04</v>
      </c>
      <c r="U2" t="n">
        <v>0.06</v>
      </c>
      <c r="V2" t="n">
        <v>0.5600000000000001</v>
      </c>
      <c r="W2" t="n">
        <v>61.49</v>
      </c>
      <c r="X2" t="n">
        <v>139.8</v>
      </c>
      <c r="Y2" t="n">
        <v>0.5</v>
      </c>
      <c r="Z2" t="n">
        <v>10</v>
      </c>
      <c r="AA2" t="n">
        <v>22108.54190234491</v>
      </c>
      <c r="AB2" t="n">
        <v>30249.8823908215</v>
      </c>
      <c r="AC2" t="n">
        <v>27362.87607141681</v>
      </c>
      <c r="AD2" t="n">
        <v>22108541.90234491</v>
      </c>
      <c r="AE2" t="n">
        <v>30249882.3908215</v>
      </c>
      <c r="AF2" t="n">
        <v>5.31480495139069e-07</v>
      </c>
      <c r="AG2" t="n">
        <v>90.50833333333333</v>
      </c>
      <c r="AH2" t="n">
        <v>27362876.07141681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0.3399</v>
      </c>
      <c r="E3" t="n">
        <v>294.19</v>
      </c>
      <c r="F3" t="n">
        <v>263.51</v>
      </c>
      <c r="G3" t="n">
        <v>15.1</v>
      </c>
      <c r="H3" t="n">
        <v>0.26</v>
      </c>
      <c r="I3" t="n">
        <v>1047</v>
      </c>
      <c r="J3" t="n">
        <v>134.55</v>
      </c>
      <c r="K3" t="n">
        <v>46.47</v>
      </c>
      <c r="L3" t="n">
        <v>2</v>
      </c>
      <c r="M3" t="n">
        <v>1045</v>
      </c>
      <c r="N3" t="n">
        <v>21.09</v>
      </c>
      <c r="O3" t="n">
        <v>16828.84</v>
      </c>
      <c r="P3" t="n">
        <v>2894.96</v>
      </c>
      <c r="Q3" t="n">
        <v>3442.09</v>
      </c>
      <c r="R3" t="n">
        <v>1965.17</v>
      </c>
      <c r="S3" t="n">
        <v>300.98</v>
      </c>
      <c r="T3" t="n">
        <v>823765.41</v>
      </c>
      <c r="U3" t="n">
        <v>0.15</v>
      </c>
      <c r="V3" t="n">
        <v>0.76</v>
      </c>
      <c r="W3" t="n">
        <v>58.57</v>
      </c>
      <c r="X3" t="n">
        <v>48.94</v>
      </c>
      <c r="Y3" t="n">
        <v>0.5</v>
      </c>
      <c r="Z3" t="n">
        <v>10</v>
      </c>
      <c r="AA3" t="n">
        <v>11303.70602303024</v>
      </c>
      <c r="AB3" t="n">
        <v>15466.22926502522</v>
      </c>
      <c r="AC3" t="n">
        <v>13990.15405095973</v>
      </c>
      <c r="AD3" t="n">
        <v>11303706.02303024</v>
      </c>
      <c r="AE3" t="n">
        <v>15466229.26502522</v>
      </c>
      <c r="AF3" t="n">
        <v>7.847533462109885e-07</v>
      </c>
      <c r="AG3" t="n">
        <v>61.28958333333333</v>
      </c>
      <c r="AH3" t="n">
        <v>13990154.05095973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0.379</v>
      </c>
      <c r="E4" t="n">
        <v>263.88</v>
      </c>
      <c r="F4" t="n">
        <v>244.22</v>
      </c>
      <c r="G4" t="n">
        <v>22.82</v>
      </c>
      <c r="H4" t="n">
        <v>0.39</v>
      </c>
      <c r="I4" t="n">
        <v>642</v>
      </c>
      <c r="J4" t="n">
        <v>135.9</v>
      </c>
      <c r="K4" t="n">
        <v>46.47</v>
      </c>
      <c r="L4" t="n">
        <v>3</v>
      </c>
      <c r="M4" t="n">
        <v>640</v>
      </c>
      <c r="N4" t="n">
        <v>21.43</v>
      </c>
      <c r="O4" t="n">
        <v>16994.64</v>
      </c>
      <c r="P4" t="n">
        <v>2669.91</v>
      </c>
      <c r="Q4" t="n">
        <v>3441.61</v>
      </c>
      <c r="R4" t="n">
        <v>1312.26</v>
      </c>
      <c r="S4" t="n">
        <v>300.98</v>
      </c>
      <c r="T4" t="n">
        <v>499335.81</v>
      </c>
      <c r="U4" t="n">
        <v>0.23</v>
      </c>
      <c r="V4" t="n">
        <v>0.82</v>
      </c>
      <c r="W4" t="n">
        <v>57.89</v>
      </c>
      <c r="X4" t="n">
        <v>29.67</v>
      </c>
      <c r="Y4" t="n">
        <v>0.5</v>
      </c>
      <c r="Z4" t="n">
        <v>10</v>
      </c>
      <c r="AA4" t="n">
        <v>9420.868602004499</v>
      </c>
      <c r="AB4" t="n">
        <v>12890.04804065306</v>
      </c>
      <c r="AC4" t="n">
        <v>11659.8399469487</v>
      </c>
      <c r="AD4" t="n">
        <v>9420868.602004498</v>
      </c>
      <c r="AE4" t="n">
        <v>12890048.04065306</v>
      </c>
      <c r="AF4" t="n">
        <v>8.750265319622379e-07</v>
      </c>
      <c r="AG4" t="n">
        <v>54.975</v>
      </c>
      <c r="AH4" t="n">
        <v>11659839.9469487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0.3991</v>
      </c>
      <c r="E5" t="n">
        <v>250.56</v>
      </c>
      <c r="F5" t="n">
        <v>235.8</v>
      </c>
      <c r="G5" t="n">
        <v>30.62</v>
      </c>
      <c r="H5" t="n">
        <v>0.52</v>
      </c>
      <c r="I5" t="n">
        <v>462</v>
      </c>
      <c r="J5" t="n">
        <v>137.25</v>
      </c>
      <c r="K5" t="n">
        <v>46.47</v>
      </c>
      <c r="L5" t="n">
        <v>4</v>
      </c>
      <c r="M5" t="n">
        <v>460</v>
      </c>
      <c r="N5" t="n">
        <v>21.78</v>
      </c>
      <c r="O5" t="n">
        <v>17160.92</v>
      </c>
      <c r="P5" t="n">
        <v>2564.42</v>
      </c>
      <c r="Q5" t="n">
        <v>3441.4</v>
      </c>
      <c r="R5" t="n">
        <v>1027.16</v>
      </c>
      <c r="S5" t="n">
        <v>300.98</v>
      </c>
      <c r="T5" t="n">
        <v>357685.48</v>
      </c>
      <c r="U5" t="n">
        <v>0.29</v>
      </c>
      <c r="V5" t="n">
        <v>0.85</v>
      </c>
      <c r="W5" t="n">
        <v>57.59</v>
      </c>
      <c r="X5" t="n">
        <v>21.25</v>
      </c>
      <c r="Y5" t="n">
        <v>0.5</v>
      </c>
      <c r="Z5" t="n">
        <v>10</v>
      </c>
      <c r="AA5" t="n">
        <v>8633.496386043289</v>
      </c>
      <c r="AB5" t="n">
        <v>11812.73063836428</v>
      </c>
      <c r="AC5" t="n">
        <v>10685.34020550993</v>
      </c>
      <c r="AD5" t="n">
        <v>8633496.38604329</v>
      </c>
      <c r="AE5" t="n">
        <v>11812730.63836429</v>
      </c>
      <c r="AF5" t="n">
        <v>9.214329522589159e-07</v>
      </c>
      <c r="AG5" t="n">
        <v>52.2</v>
      </c>
      <c r="AH5" t="n">
        <v>10685340.20550993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0.4115</v>
      </c>
      <c r="E6" t="n">
        <v>243</v>
      </c>
      <c r="F6" t="n">
        <v>231.02</v>
      </c>
      <c r="G6" t="n">
        <v>38.5</v>
      </c>
      <c r="H6" t="n">
        <v>0.64</v>
      </c>
      <c r="I6" t="n">
        <v>360</v>
      </c>
      <c r="J6" t="n">
        <v>138.6</v>
      </c>
      <c r="K6" t="n">
        <v>46.47</v>
      </c>
      <c r="L6" t="n">
        <v>5</v>
      </c>
      <c r="M6" t="n">
        <v>358</v>
      </c>
      <c r="N6" t="n">
        <v>22.13</v>
      </c>
      <c r="O6" t="n">
        <v>17327.69</v>
      </c>
      <c r="P6" t="n">
        <v>2499.26</v>
      </c>
      <c r="Q6" t="n">
        <v>3441.36</v>
      </c>
      <c r="R6" t="n">
        <v>865.01</v>
      </c>
      <c r="S6" t="n">
        <v>300.98</v>
      </c>
      <c r="T6" t="n">
        <v>277121.17</v>
      </c>
      <c r="U6" t="n">
        <v>0.35</v>
      </c>
      <c r="V6" t="n">
        <v>0.86</v>
      </c>
      <c r="W6" t="n">
        <v>57.44</v>
      </c>
      <c r="X6" t="n">
        <v>16.48</v>
      </c>
      <c r="Y6" t="n">
        <v>0.5</v>
      </c>
      <c r="Z6" t="n">
        <v>10</v>
      </c>
      <c r="AA6" t="n">
        <v>8184.102057087357</v>
      </c>
      <c r="AB6" t="n">
        <v>11197.84949160819</v>
      </c>
      <c r="AC6" t="n">
        <v>10129.14245240915</v>
      </c>
      <c r="AD6" t="n">
        <v>8184102.057087357</v>
      </c>
      <c r="AE6" t="n">
        <v>11197849.49160819</v>
      </c>
      <c r="AF6" t="n">
        <v>9.500617886608466e-07</v>
      </c>
      <c r="AG6" t="n">
        <v>50.625</v>
      </c>
      <c r="AH6" t="n">
        <v>10129142.45240915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0.4197</v>
      </c>
      <c r="E7" t="n">
        <v>238.24</v>
      </c>
      <c r="F7" t="n">
        <v>228.03</v>
      </c>
      <c r="G7" t="n">
        <v>46.38</v>
      </c>
      <c r="H7" t="n">
        <v>0.76</v>
      </c>
      <c r="I7" t="n">
        <v>295</v>
      </c>
      <c r="J7" t="n">
        <v>139.95</v>
      </c>
      <c r="K7" t="n">
        <v>46.47</v>
      </c>
      <c r="L7" t="n">
        <v>6</v>
      </c>
      <c r="M7" t="n">
        <v>293</v>
      </c>
      <c r="N7" t="n">
        <v>22.49</v>
      </c>
      <c r="O7" t="n">
        <v>17494.97</v>
      </c>
      <c r="P7" t="n">
        <v>2452.45</v>
      </c>
      <c r="Q7" t="n">
        <v>3441.2</v>
      </c>
      <c r="R7" t="n">
        <v>763.99</v>
      </c>
      <c r="S7" t="n">
        <v>300.98</v>
      </c>
      <c r="T7" t="n">
        <v>226938.37</v>
      </c>
      <c r="U7" t="n">
        <v>0.39</v>
      </c>
      <c r="V7" t="n">
        <v>0.88</v>
      </c>
      <c r="W7" t="n">
        <v>57.32</v>
      </c>
      <c r="X7" t="n">
        <v>13.49</v>
      </c>
      <c r="Y7" t="n">
        <v>0.5</v>
      </c>
      <c r="Z7" t="n">
        <v>10</v>
      </c>
      <c r="AA7" t="n">
        <v>7902.555197897671</v>
      </c>
      <c r="AB7" t="n">
        <v>10812.62465789404</v>
      </c>
      <c r="AC7" t="n">
        <v>9780.682936158244</v>
      </c>
      <c r="AD7" t="n">
        <v>7902555.197897671</v>
      </c>
      <c r="AE7" t="n">
        <v>10812624.65789404</v>
      </c>
      <c r="AF7" t="n">
        <v>9.689937611201879e-07</v>
      </c>
      <c r="AG7" t="n">
        <v>49.63333333333333</v>
      </c>
      <c r="AH7" t="n">
        <v>9780682.936158244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0.4258</v>
      </c>
      <c r="E8" t="n">
        <v>234.84</v>
      </c>
      <c r="F8" t="n">
        <v>225.88</v>
      </c>
      <c r="G8" t="n">
        <v>54.43</v>
      </c>
      <c r="H8" t="n">
        <v>0.88</v>
      </c>
      <c r="I8" t="n">
        <v>249</v>
      </c>
      <c r="J8" t="n">
        <v>141.31</v>
      </c>
      <c r="K8" t="n">
        <v>46.47</v>
      </c>
      <c r="L8" t="n">
        <v>7</v>
      </c>
      <c r="M8" t="n">
        <v>247</v>
      </c>
      <c r="N8" t="n">
        <v>22.85</v>
      </c>
      <c r="O8" t="n">
        <v>17662.75</v>
      </c>
      <c r="P8" t="n">
        <v>2415.05</v>
      </c>
      <c r="Q8" t="n">
        <v>3441.26</v>
      </c>
      <c r="R8" t="n">
        <v>691.7</v>
      </c>
      <c r="S8" t="n">
        <v>300.98</v>
      </c>
      <c r="T8" t="n">
        <v>191023.44</v>
      </c>
      <c r="U8" t="n">
        <v>0.44</v>
      </c>
      <c r="V8" t="n">
        <v>0.88</v>
      </c>
      <c r="W8" t="n">
        <v>57.24</v>
      </c>
      <c r="X8" t="n">
        <v>11.34</v>
      </c>
      <c r="Y8" t="n">
        <v>0.5</v>
      </c>
      <c r="Z8" t="n">
        <v>10</v>
      </c>
      <c r="AA8" t="n">
        <v>7693.212960323754</v>
      </c>
      <c r="AB8" t="n">
        <v>10526.19337291768</v>
      </c>
      <c r="AC8" t="n">
        <v>9521.588251011206</v>
      </c>
      <c r="AD8" t="n">
        <v>7693212.960323754</v>
      </c>
      <c r="AE8" t="n">
        <v>10526193.37291768</v>
      </c>
      <c r="AF8" t="n">
        <v>9.830773016082345e-07</v>
      </c>
      <c r="AG8" t="n">
        <v>48.925</v>
      </c>
      <c r="AH8" t="n">
        <v>9521588.251011206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0.4304</v>
      </c>
      <c r="E9" t="n">
        <v>232.35</v>
      </c>
      <c r="F9" t="n">
        <v>224.32</v>
      </c>
      <c r="G9" t="n">
        <v>62.6</v>
      </c>
      <c r="H9" t="n">
        <v>0.99</v>
      </c>
      <c r="I9" t="n">
        <v>215</v>
      </c>
      <c r="J9" t="n">
        <v>142.68</v>
      </c>
      <c r="K9" t="n">
        <v>46.47</v>
      </c>
      <c r="L9" t="n">
        <v>8</v>
      </c>
      <c r="M9" t="n">
        <v>213</v>
      </c>
      <c r="N9" t="n">
        <v>23.21</v>
      </c>
      <c r="O9" t="n">
        <v>17831.04</v>
      </c>
      <c r="P9" t="n">
        <v>2385.22</v>
      </c>
      <c r="Q9" t="n">
        <v>3441.05</v>
      </c>
      <c r="R9" t="n">
        <v>639.3099999999999</v>
      </c>
      <c r="S9" t="n">
        <v>300.98</v>
      </c>
      <c r="T9" t="n">
        <v>164997.1</v>
      </c>
      <c r="U9" t="n">
        <v>0.47</v>
      </c>
      <c r="V9" t="n">
        <v>0.89</v>
      </c>
      <c r="W9" t="n">
        <v>57.18</v>
      </c>
      <c r="X9" t="n">
        <v>9.789999999999999</v>
      </c>
      <c r="Y9" t="n">
        <v>0.5</v>
      </c>
      <c r="Z9" t="n">
        <v>10</v>
      </c>
      <c r="AA9" t="n">
        <v>7534.501045585701</v>
      </c>
      <c r="AB9" t="n">
        <v>10309.03672929755</v>
      </c>
      <c r="AC9" t="n">
        <v>9325.156732676925</v>
      </c>
      <c r="AD9" t="n">
        <v>7534501.045585701</v>
      </c>
      <c r="AE9" t="n">
        <v>10309036.72929755</v>
      </c>
      <c r="AF9" t="n">
        <v>9.936976764024992e-07</v>
      </c>
      <c r="AG9" t="n">
        <v>48.40625</v>
      </c>
      <c r="AH9" t="n">
        <v>9325156.732676925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0.4339</v>
      </c>
      <c r="E10" t="n">
        <v>230.48</v>
      </c>
      <c r="F10" t="n">
        <v>223.15</v>
      </c>
      <c r="G10" t="n">
        <v>70.84</v>
      </c>
      <c r="H10" t="n">
        <v>1.11</v>
      </c>
      <c r="I10" t="n">
        <v>189</v>
      </c>
      <c r="J10" t="n">
        <v>144.05</v>
      </c>
      <c r="K10" t="n">
        <v>46.47</v>
      </c>
      <c r="L10" t="n">
        <v>9</v>
      </c>
      <c r="M10" t="n">
        <v>187</v>
      </c>
      <c r="N10" t="n">
        <v>23.58</v>
      </c>
      <c r="O10" t="n">
        <v>17999.83</v>
      </c>
      <c r="P10" t="n">
        <v>2358.08</v>
      </c>
      <c r="Q10" t="n">
        <v>3441.04</v>
      </c>
      <c r="R10" t="n">
        <v>599.5</v>
      </c>
      <c r="S10" t="n">
        <v>300.98</v>
      </c>
      <c r="T10" t="n">
        <v>145220.33</v>
      </c>
      <c r="U10" t="n">
        <v>0.5</v>
      </c>
      <c r="V10" t="n">
        <v>0.9</v>
      </c>
      <c r="W10" t="n">
        <v>57.15</v>
      </c>
      <c r="X10" t="n">
        <v>8.619999999999999</v>
      </c>
      <c r="Y10" t="n">
        <v>0.5</v>
      </c>
      <c r="Z10" t="n">
        <v>10</v>
      </c>
      <c r="AA10" t="n">
        <v>7405.321848788661</v>
      </c>
      <c r="AB10" t="n">
        <v>10132.28805325588</v>
      </c>
      <c r="AC10" t="n">
        <v>9165.276702208355</v>
      </c>
      <c r="AD10" t="n">
        <v>7405321.848788661</v>
      </c>
      <c r="AE10" t="n">
        <v>10132288.05325588</v>
      </c>
      <c r="AF10" t="n">
        <v>1.001778396354657e-06</v>
      </c>
      <c r="AG10" t="n">
        <v>48.01666666666666</v>
      </c>
      <c r="AH10" t="n">
        <v>9165276.702208355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0.4366</v>
      </c>
      <c r="E11" t="n">
        <v>229.02</v>
      </c>
      <c r="F11" t="n">
        <v>222.24</v>
      </c>
      <c r="G11" t="n">
        <v>78.90000000000001</v>
      </c>
      <c r="H11" t="n">
        <v>1.22</v>
      </c>
      <c r="I11" t="n">
        <v>169</v>
      </c>
      <c r="J11" t="n">
        <v>145.42</v>
      </c>
      <c r="K11" t="n">
        <v>46.47</v>
      </c>
      <c r="L11" t="n">
        <v>10</v>
      </c>
      <c r="M11" t="n">
        <v>167</v>
      </c>
      <c r="N11" t="n">
        <v>23.95</v>
      </c>
      <c r="O11" t="n">
        <v>18169.15</v>
      </c>
      <c r="P11" t="n">
        <v>2335.19</v>
      </c>
      <c r="Q11" t="n">
        <v>3441.1</v>
      </c>
      <c r="R11" t="n">
        <v>568.89</v>
      </c>
      <c r="S11" t="n">
        <v>300.98</v>
      </c>
      <c r="T11" t="n">
        <v>130015.86</v>
      </c>
      <c r="U11" t="n">
        <v>0.53</v>
      </c>
      <c r="V11" t="n">
        <v>0.9</v>
      </c>
      <c r="W11" t="n">
        <v>57.11</v>
      </c>
      <c r="X11" t="n">
        <v>7.71</v>
      </c>
      <c r="Y11" t="n">
        <v>0.5</v>
      </c>
      <c r="Z11" t="n">
        <v>10</v>
      </c>
      <c r="AA11" t="n">
        <v>7309.081099255431</v>
      </c>
      <c r="AB11" t="n">
        <v>10000.6072139023</v>
      </c>
      <c r="AC11" t="n">
        <v>9046.163297347464</v>
      </c>
      <c r="AD11" t="n">
        <v>7309081.099255431</v>
      </c>
      <c r="AE11" t="n">
        <v>10000607.2139023</v>
      </c>
      <c r="AF11" t="n">
        <v>1.008012094603465e-06</v>
      </c>
      <c r="AG11" t="n">
        <v>47.71250000000001</v>
      </c>
      <c r="AH11" t="n">
        <v>9046163.297347464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0.439</v>
      </c>
      <c r="E12" t="n">
        <v>227.78</v>
      </c>
      <c r="F12" t="n">
        <v>221.46</v>
      </c>
      <c r="G12" t="n">
        <v>87.42</v>
      </c>
      <c r="H12" t="n">
        <v>1.33</v>
      </c>
      <c r="I12" t="n">
        <v>152</v>
      </c>
      <c r="J12" t="n">
        <v>146.8</v>
      </c>
      <c r="K12" t="n">
        <v>46.47</v>
      </c>
      <c r="L12" t="n">
        <v>11</v>
      </c>
      <c r="M12" t="n">
        <v>150</v>
      </c>
      <c r="N12" t="n">
        <v>24.33</v>
      </c>
      <c r="O12" t="n">
        <v>18338.99</v>
      </c>
      <c r="P12" t="n">
        <v>2313.86</v>
      </c>
      <c r="Q12" t="n">
        <v>3441.07</v>
      </c>
      <c r="R12" t="n">
        <v>542.22</v>
      </c>
      <c r="S12" t="n">
        <v>300.98</v>
      </c>
      <c r="T12" t="n">
        <v>116767.32</v>
      </c>
      <c r="U12" t="n">
        <v>0.5600000000000001</v>
      </c>
      <c r="V12" t="n">
        <v>0.9</v>
      </c>
      <c r="W12" t="n">
        <v>57.08</v>
      </c>
      <c r="X12" t="n">
        <v>6.93</v>
      </c>
      <c r="Y12" t="n">
        <v>0.5</v>
      </c>
      <c r="Z12" t="n">
        <v>10</v>
      </c>
      <c r="AA12" t="n">
        <v>7214.758456579182</v>
      </c>
      <c r="AB12" t="n">
        <v>9871.550812971336</v>
      </c>
      <c r="AC12" t="n">
        <v>8929.423858189561</v>
      </c>
      <c r="AD12" t="n">
        <v>7214758.456579182</v>
      </c>
      <c r="AE12" t="n">
        <v>9871550.812971337</v>
      </c>
      <c r="AF12" t="n">
        <v>1.013553159713516e-06</v>
      </c>
      <c r="AG12" t="n">
        <v>47.45416666666667</v>
      </c>
      <c r="AH12" t="n">
        <v>8929423.85818956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0.4411</v>
      </c>
      <c r="E13" t="n">
        <v>226.7</v>
      </c>
      <c r="F13" t="n">
        <v>220.76</v>
      </c>
      <c r="G13" t="n">
        <v>95.98</v>
      </c>
      <c r="H13" t="n">
        <v>1.43</v>
      </c>
      <c r="I13" t="n">
        <v>138</v>
      </c>
      <c r="J13" t="n">
        <v>148.18</v>
      </c>
      <c r="K13" t="n">
        <v>46.47</v>
      </c>
      <c r="L13" t="n">
        <v>12</v>
      </c>
      <c r="M13" t="n">
        <v>136</v>
      </c>
      <c r="N13" t="n">
        <v>24.71</v>
      </c>
      <c r="O13" t="n">
        <v>18509.36</v>
      </c>
      <c r="P13" t="n">
        <v>2291.58</v>
      </c>
      <c r="Q13" t="n">
        <v>3441.02</v>
      </c>
      <c r="R13" t="n">
        <v>519.4400000000001</v>
      </c>
      <c r="S13" t="n">
        <v>300.98</v>
      </c>
      <c r="T13" t="n">
        <v>105445.43</v>
      </c>
      <c r="U13" t="n">
        <v>0.58</v>
      </c>
      <c r="V13" t="n">
        <v>0.9</v>
      </c>
      <c r="W13" t="n">
        <v>57.03</v>
      </c>
      <c r="X13" t="n">
        <v>6.23</v>
      </c>
      <c r="Y13" t="n">
        <v>0.5</v>
      </c>
      <c r="Z13" t="n">
        <v>10</v>
      </c>
      <c r="AA13" t="n">
        <v>7132.900844995864</v>
      </c>
      <c r="AB13" t="n">
        <v>9759.549617500081</v>
      </c>
      <c r="AC13" t="n">
        <v>8828.111899619424</v>
      </c>
      <c r="AD13" t="n">
        <v>7132900.844995864</v>
      </c>
      <c r="AE13" t="n">
        <v>9759549.617500082</v>
      </c>
      <c r="AF13" t="n">
        <v>1.01840159168481e-06</v>
      </c>
      <c r="AG13" t="n">
        <v>47.22916666666666</v>
      </c>
      <c r="AH13" t="n">
        <v>8828111.899619423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0.4426</v>
      </c>
      <c r="E14" t="n">
        <v>225.93</v>
      </c>
      <c r="F14" t="n">
        <v>220.3</v>
      </c>
      <c r="G14" t="n">
        <v>104.08</v>
      </c>
      <c r="H14" t="n">
        <v>1.54</v>
      </c>
      <c r="I14" t="n">
        <v>127</v>
      </c>
      <c r="J14" t="n">
        <v>149.56</v>
      </c>
      <c r="K14" t="n">
        <v>46.47</v>
      </c>
      <c r="L14" t="n">
        <v>13</v>
      </c>
      <c r="M14" t="n">
        <v>125</v>
      </c>
      <c r="N14" t="n">
        <v>25.1</v>
      </c>
      <c r="O14" t="n">
        <v>18680.25</v>
      </c>
      <c r="P14" t="n">
        <v>2272.17</v>
      </c>
      <c r="Q14" t="n">
        <v>3440.94</v>
      </c>
      <c r="R14" t="n">
        <v>503.23</v>
      </c>
      <c r="S14" t="n">
        <v>300.98</v>
      </c>
      <c r="T14" t="n">
        <v>97397.03999999999</v>
      </c>
      <c r="U14" t="n">
        <v>0.6</v>
      </c>
      <c r="V14" t="n">
        <v>0.91</v>
      </c>
      <c r="W14" t="n">
        <v>57.03</v>
      </c>
      <c r="X14" t="n">
        <v>5.77</v>
      </c>
      <c r="Y14" t="n">
        <v>0.5</v>
      </c>
      <c r="Z14" t="n">
        <v>10</v>
      </c>
      <c r="AA14" t="n">
        <v>7068.392876537036</v>
      </c>
      <c r="AB14" t="n">
        <v>9671.286969163993</v>
      </c>
      <c r="AC14" t="n">
        <v>8748.272914563129</v>
      </c>
      <c r="AD14" t="n">
        <v>7068392.876537035</v>
      </c>
      <c r="AE14" t="n">
        <v>9671286.969163993</v>
      </c>
      <c r="AF14" t="n">
        <v>1.021864757378592e-06</v>
      </c>
      <c r="AG14" t="n">
        <v>47.06875</v>
      </c>
      <c r="AH14" t="n">
        <v>8748272.914563129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0.4441</v>
      </c>
      <c r="E15" t="n">
        <v>225.16</v>
      </c>
      <c r="F15" t="n">
        <v>219.79</v>
      </c>
      <c r="G15" t="n">
        <v>112.71</v>
      </c>
      <c r="H15" t="n">
        <v>1.64</v>
      </c>
      <c r="I15" t="n">
        <v>117</v>
      </c>
      <c r="J15" t="n">
        <v>150.95</v>
      </c>
      <c r="K15" t="n">
        <v>46.47</v>
      </c>
      <c r="L15" t="n">
        <v>14</v>
      </c>
      <c r="M15" t="n">
        <v>115</v>
      </c>
      <c r="N15" t="n">
        <v>25.49</v>
      </c>
      <c r="O15" t="n">
        <v>18851.69</v>
      </c>
      <c r="P15" t="n">
        <v>2252.24</v>
      </c>
      <c r="Q15" t="n">
        <v>3441</v>
      </c>
      <c r="R15" t="n">
        <v>485.91</v>
      </c>
      <c r="S15" t="n">
        <v>300.98</v>
      </c>
      <c r="T15" t="n">
        <v>88785.56</v>
      </c>
      <c r="U15" t="n">
        <v>0.62</v>
      </c>
      <c r="V15" t="n">
        <v>0.91</v>
      </c>
      <c r="W15" t="n">
        <v>57.02</v>
      </c>
      <c r="X15" t="n">
        <v>5.27</v>
      </c>
      <c r="Y15" t="n">
        <v>0.5</v>
      </c>
      <c r="Z15" t="n">
        <v>10</v>
      </c>
      <c r="AA15" t="n">
        <v>7002.678107336664</v>
      </c>
      <c r="AB15" t="n">
        <v>9581.373122813031</v>
      </c>
      <c r="AC15" t="n">
        <v>8666.940319513031</v>
      </c>
      <c r="AD15" t="n">
        <v>7002678.107336664</v>
      </c>
      <c r="AE15" t="n">
        <v>9581373.122813031</v>
      </c>
      <c r="AF15" t="n">
        <v>1.025327923072374e-06</v>
      </c>
      <c r="AG15" t="n">
        <v>46.90833333333333</v>
      </c>
      <c r="AH15" t="n">
        <v>8666940.31951303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0.4454</v>
      </c>
      <c r="E16" t="n">
        <v>224.49</v>
      </c>
      <c r="F16" t="n">
        <v>219.37</v>
      </c>
      <c r="G16" t="n">
        <v>121.87</v>
      </c>
      <c r="H16" t="n">
        <v>1.74</v>
      </c>
      <c r="I16" t="n">
        <v>108</v>
      </c>
      <c r="J16" t="n">
        <v>152.35</v>
      </c>
      <c r="K16" t="n">
        <v>46.47</v>
      </c>
      <c r="L16" t="n">
        <v>15</v>
      </c>
      <c r="M16" t="n">
        <v>106</v>
      </c>
      <c r="N16" t="n">
        <v>25.88</v>
      </c>
      <c r="O16" t="n">
        <v>19023.66</v>
      </c>
      <c r="P16" t="n">
        <v>2233.97</v>
      </c>
      <c r="Q16" t="n">
        <v>3441</v>
      </c>
      <c r="R16" t="n">
        <v>472.04</v>
      </c>
      <c r="S16" t="n">
        <v>300.98</v>
      </c>
      <c r="T16" t="n">
        <v>81898.57000000001</v>
      </c>
      <c r="U16" t="n">
        <v>0.64</v>
      </c>
      <c r="V16" t="n">
        <v>0.91</v>
      </c>
      <c r="W16" t="n">
        <v>57</v>
      </c>
      <c r="X16" t="n">
        <v>4.84</v>
      </c>
      <c r="Y16" t="n">
        <v>0.5</v>
      </c>
      <c r="Z16" t="n">
        <v>10</v>
      </c>
      <c r="AA16" t="n">
        <v>6936.416534350765</v>
      </c>
      <c r="AB16" t="n">
        <v>9490.711115399436</v>
      </c>
      <c r="AC16" t="n">
        <v>8584.930966842065</v>
      </c>
      <c r="AD16" t="n">
        <v>6936416.534350765</v>
      </c>
      <c r="AE16" t="n">
        <v>9490711.115399435</v>
      </c>
      <c r="AF16" t="n">
        <v>1.028329333340319e-06</v>
      </c>
      <c r="AG16" t="n">
        <v>46.76875</v>
      </c>
      <c r="AH16" t="n">
        <v>8584930.966842065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0.4464</v>
      </c>
      <c r="E17" t="n">
        <v>224.03</v>
      </c>
      <c r="F17" t="n">
        <v>219.1</v>
      </c>
      <c r="G17" t="n">
        <v>130.16</v>
      </c>
      <c r="H17" t="n">
        <v>1.84</v>
      </c>
      <c r="I17" t="n">
        <v>101</v>
      </c>
      <c r="J17" t="n">
        <v>153.75</v>
      </c>
      <c r="K17" t="n">
        <v>46.47</v>
      </c>
      <c r="L17" t="n">
        <v>16</v>
      </c>
      <c r="M17" t="n">
        <v>99</v>
      </c>
      <c r="N17" t="n">
        <v>26.28</v>
      </c>
      <c r="O17" t="n">
        <v>19196.18</v>
      </c>
      <c r="P17" t="n">
        <v>2219.56</v>
      </c>
      <c r="Q17" t="n">
        <v>3440.94</v>
      </c>
      <c r="R17" t="n">
        <v>462.87</v>
      </c>
      <c r="S17" t="n">
        <v>300.98</v>
      </c>
      <c r="T17" t="n">
        <v>77346.63</v>
      </c>
      <c r="U17" t="n">
        <v>0.65</v>
      </c>
      <c r="V17" t="n">
        <v>0.91</v>
      </c>
      <c r="W17" t="n">
        <v>56.99</v>
      </c>
      <c r="X17" t="n">
        <v>4.57</v>
      </c>
      <c r="Y17" t="n">
        <v>0.5</v>
      </c>
      <c r="Z17" t="n">
        <v>10</v>
      </c>
      <c r="AA17" t="n">
        <v>6891.661835188434</v>
      </c>
      <c r="AB17" t="n">
        <v>9429.475761567552</v>
      </c>
      <c r="AC17" t="n">
        <v>8529.539829235537</v>
      </c>
      <c r="AD17" t="n">
        <v>6891661.835188434</v>
      </c>
      <c r="AE17" t="n">
        <v>9429475.761567552</v>
      </c>
      <c r="AF17" t="n">
        <v>1.030638110469507e-06</v>
      </c>
      <c r="AG17" t="n">
        <v>46.67291666666667</v>
      </c>
      <c r="AH17" t="n">
        <v>8529539.829235537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0.4474</v>
      </c>
      <c r="E18" t="n">
        <v>223.53</v>
      </c>
      <c r="F18" t="n">
        <v>218.79</v>
      </c>
      <c r="G18" t="n">
        <v>139.65</v>
      </c>
      <c r="H18" t="n">
        <v>1.94</v>
      </c>
      <c r="I18" t="n">
        <v>94</v>
      </c>
      <c r="J18" t="n">
        <v>155.15</v>
      </c>
      <c r="K18" t="n">
        <v>46.47</v>
      </c>
      <c r="L18" t="n">
        <v>17</v>
      </c>
      <c r="M18" t="n">
        <v>92</v>
      </c>
      <c r="N18" t="n">
        <v>26.68</v>
      </c>
      <c r="O18" t="n">
        <v>19369.26</v>
      </c>
      <c r="P18" t="n">
        <v>2198.43</v>
      </c>
      <c r="Q18" t="n">
        <v>3441.01</v>
      </c>
      <c r="R18" t="n">
        <v>452.24</v>
      </c>
      <c r="S18" t="n">
        <v>300.98</v>
      </c>
      <c r="T18" t="n">
        <v>72069.87</v>
      </c>
      <c r="U18" t="n">
        <v>0.67</v>
      </c>
      <c r="V18" t="n">
        <v>0.91</v>
      </c>
      <c r="W18" t="n">
        <v>56.98</v>
      </c>
      <c r="X18" t="n">
        <v>4.26</v>
      </c>
      <c r="Y18" t="n">
        <v>0.5</v>
      </c>
      <c r="Z18" t="n">
        <v>10</v>
      </c>
      <c r="AA18" t="n">
        <v>6833.669695289886</v>
      </c>
      <c r="AB18" t="n">
        <v>9350.128357325704</v>
      </c>
      <c r="AC18" t="n">
        <v>8457.765229889756</v>
      </c>
      <c r="AD18" t="n">
        <v>6833669.695289887</v>
      </c>
      <c r="AE18" t="n">
        <v>9350128.357325705</v>
      </c>
      <c r="AF18" t="n">
        <v>1.032946887598695e-06</v>
      </c>
      <c r="AG18" t="n">
        <v>46.56875</v>
      </c>
      <c r="AH18" t="n">
        <v>8457765.229889756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0.4483</v>
      </c>
      <c r="E19" t="n">
        <v>223.08</v>
      </c>
      <c r="F19" t="n">
        <v>218.51</v>
      </c>
      <c r="G19" t="n">
        <v>148.98</v>
      </c>
      <c r="H19" t="n">
        <v>2.04</v>
      </c>
      <c r="I19" t="n">
        <v>88</v>
      </c>
      <c r="J19" t="n">
        <v>156.56</v>
      </c>
      <c r="K19" t="n">
        <v>46.47</v>
      </c>
      <c r="L19" t="n">
        <v>18</v>
      </c>
      <c r="M19" t="n">
        <v>86</v>
      </c>
      <c r="N19" t="n">
        <v>27.09</v>
      </c>
      <c r="O19" t="n">
        <v>19542.89</v>
      </c>
      <c r="P19" t="n">
        <v>2183.51</v>
      </c>
      <c r="Q19" t="n">
        <v>3440.92</v>
      </c>
      <c r="R19" t="n">
        <v>442.87</v>
      </c>
      <c r="S19" t="n">
        <v>300.98</v>
      </c>
      <c r="T19" t="n">
        <v>67410.85000000001</v>
      </c>
      <c r="U19" t="n">
        <v>0.68</v>
      </c>
      <c r="V19" t="n">
        <v>0.91</v>
      </c>
      <c r="W19" t="n">
        <v>56.97</v>
      </c>
      <c r="X19" t="n">
        <v>3.98</v>
      </c>
      <c r="Y19" t="n">
        <v>0.5</v>
      </c>
      <c r="Z19" t="n">
        <v>10</v>
      </c>
      <c r="AA19" t="n">
        <v>6789.47584163683</v>
      </c>
      <c r="AB19" t="n">
        <v>9289.66037706237</v>
      </c>
      <c r="AC19" t="n">
        <v>8403.068228795413</v>
      </c>
      <c r="AD19" t="n">
        <v>6789475.841636829</v>
      </c>
      <c r="AE19" t="n">
        <v>9289660.377062369</v>
      </c>
      <c r="AF19" t="n">
        <v>1.035024787014964e-06</v>
      </c>
      <c r="AG19" t="n">
        <v>46.475</v>
      </c>
      <c r="AH19" t="n">
        <v>8403068.228795413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0.449</v>
      </c>
      <c r="E20" t="n">
        <v>222.71</v>
      </c>
      <c r="F20" t="n">
        <v>218.27</v>
      </c>
      <c r="G20" t="n">
        <v>157.79</v>
      </c>
      <c r="H20" t="n">
        <v>2.13</v>
      </c>
      <c r="I20" t="n">
        <v>83</v>
      </c>
      <c r="J20" t="n">
        <v>157.97</v>
      </c>
      <c r="K20" t="n">
        <v>46.47</v>
      </c>
      <c r="L20" t="n">
        <v>19</v>
      </c>
      <c r="M20" t="n">
        <v>81</v>
      </c>
      <c r="N20" t="n">
        <v>27.5</v>
      </c>
      <c r="O20" t="n">
        <v>19717.08</v>
      </c>
      <c r="P20" t="n">
        <v>2165.06</v>
      </c>
      <c r="Q20" t="n">
        <v>3440.94</v>
      </c>
      <c r="R20" t="n">
        <v>434.63</v>
      </c>
      <c r="S20" t="n">
        <v>300.98</v>
      </c>
      <c r="T20" t="n">
        <v>63319.24</v>
      </c>
      <c r="U20" t="n">
        <v>0.6899999999999999</v>
      </c>
      <c r="V20" t="n">
        <v>0.92</v>
      </c>
      <c r="W20" t="n">
        <v>56.97</v>
      </c>
      <c r="X20" t="n">
        <v>3.75</v>
      </c>
      <c r="Y20" t="n">
        <v>0.5</v>
      </c>
      <c r="Z20" t="n">
        <v>10</v>
      </c>
      <c r="AA20" t="n">
        <v>6741.88355417109</v>
      </c>
      <c r="AB20" t="n">
        <v>9224.542509728202</v>
      </c>
      <c r="AC20" t="n">
        <v>8344.165119326119</v>
      </c>
      <c r="AD20" t="n">
        <v>6741883.55417109</v>
      </c>
      <c r="AE20" t="n">
        <v>9224542.509728203</v>
      </c>
      <c r="AF20" t="n">
        <v>1.036640931005395e-06</v>
      </c>
      <c r="AG20" t="n">
        <v>46.39791666666667</v>
      </c>
      <c r="AH20" t="n">
        <v>8344165.119326119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0.4498</v>
      </c>
      <c r="E21" t="n">
        <v>222.33</v>
      </c>
      <c r="F21" t="n">
        <v>218.02</v>
      </c>
      <c r="G21" t="n">
        <v>167.71</v>
      </c>
      <c r="H21" t="n">
        <v>2.22</v>
      </c>
      <c r="I21" t="n">
        <v>78</v>
      </c>
      <c r="J21" t="n">
        <v>159.39</v>
      </c>
      <c r="K21" t="n">
        <v>46.47</v>
      </c>
      <c r="L21" t="n">
        <v>20</v>
      </c>
      <c r="M21" t="n">
        <v>76</v>
      </c>
      <c r="N21" t="n">
        <v>27.92</v>
      </c>
      <c r="O21" t="n">
        <v>19891.97</v>
      </c>
      <c r="P21" t="n">
        <v>2147.29</v>
      </c>
      <c r="Q21" t="n">
        <v>3440.99</v>
      </c>
      <c r="R21" t="n">
        <v>426.27</v>
      </c>
      <c r="S21" t="n">
        <v>300.98</v>
      </c>
      <c r="T21" t="n">
        <v>59163.99</v>
      </c>
      <c r="U21" t="n">
        <v>0.71</v>
      </c>
      <c r="V21" t="n">
        <v>0.92</v>
      </c>
      <c r="W21" t="n">
        <v>56.95</v>
      </c>
      <c r="X21" t="n">
        <v>3.49</v>
      </c>
      <c r="Y21" t="n">
        <v>0.5</v>
      </c>
      <c r="Z21" t="n">
        <v>10</v>
      </c>
      <c r="AA21" t="n">
        <v>6694.309219651086</v>
      </c>
      <c r="AB21" t="n">
        <v>9159.44920640642</v>
      </c>
      <c r="AC21" t="n">
        <v>8285.284229514345</v>
      </c>
      <c r="AD21" t="n">
        <v>6694309.219651086</v>
      </c>
      <c r="AE21" t="n">
        <v>9159449.20640642</v>
      </c>
      <c r="AF21" t="n">
        <v>1.038487952708746e-06</v>
      </c>
      <c r="AG21" t="n">
        <v>46.31875</v>
      </c>
      <c r="AH21" t="n">
        <v>8285284.229514345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0.4504</v>
      </c>
      <c r="E22" t="n">
        <v>222.03</v>
      </c>
      <c r="F22" t="n">
        <v>217.84</v>
      </c>
      <c r="G22" t="n">
        <v>176.63</v>
      </c>
      <c r="H22" t="n">
        <v>2.31</v>
      </c>
      <c r="I22" t="n">
        <v>74</v>
      </c>
      <c r="J22" t="n">
        <v>160.81</v>
      </c>
      <c r="K22" t="n">
        <v>46.47</v>
      </c>
      <c r="L22" t="n">
        <v>21</v>
      </c>
      <c r="M22" t="n">
        <v>72</v>
      </c>
      <c r="N22" t="n">
        <v>28.34</v>
      </c>
      <c r="O22" t="n">
        <v>20067.32</v>
      </c>
      <c r="P22" t="n">
        <v>2128.6</v>
      </c>
      <c r="Q22" t="n">
        <v>3440.95</v>
      </c>
      <c r="R22" t="n">
        <v>420.22</v>
      </c>
      <c r="S22" t="n">
        <v>300.98</v>
      </c>
      <c r="T22" t="n">
        <v>56159.55</v>
      </c>
      <c r="U22" t="n">
        <v>0.72</v>
      </c>
      <c r="V22" t="n">
        <v>0.92</v>
      </c>
      <c r="W22" t="n">
        <v>56.94</v>
      </c>
      <c r="X22" t="n">
        <v>3.31</v>
      </c>
      <c r="Y22" t="n">
        <v>0.5</v>
      </c>
      <c r="Z22" t="n">
        <v>10</v>
      </c>
      <c r="AA22" t="n">
        <v>6648.439509115527</v>
      </c>
      <c r="AB22" t="n">
        <v>9096.688244822853</v>
      </c>
      <c r="AC22" t="n">
        <v>8228.513086018755</v>
      </c>
      <c r="AD22" t="n">
        <v>6648439.509115526</v>
      </c>
      <c r="AE22" t="n">
        <v>9096688.244822854</v>
      </c>
      <c r="AF22" t="n">
        <v>1.039873218986259e-06</v>
      </c>
      <c r="AG22" t="n">
        <v>46.25625</v>
      </c>
      <c r="AH22" t="n">
        <v>8228513.086018755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0.4509</v>
      </c>
      <c r="E23" t="n">
        <v>221.77</v>
      </c>
      <c r="F23" t="n">
        <v>217.68</v>
      </c>
      <c r="G23" t="n">
        <v>186.58</v>
      </c>
      <c r="H23" t="n">
        <v>2.4</v>
      </c>
      <c r="I23" t="n">
        <v>70</v>
      </c>
      <c r="J23" t="n">
        <v>162.24</v>
      </c>
      <c r="K23" t="n">
        <v>46.47</v>
      </c>
      <c r="L23" t="n">
        <v>22</v>
      </c>
      <c r="M23" t="n">
        <v>68</v>
      </c>
      <c r="N23" t="n">
        <v>28.77</v>
      </c>
      <c r="O23" t="n">
        <v>20243.25</v>
      </c>
      <c r="P23" t="n">
        <v>2112.27</v>
      </c>
      <c r="Q23" t="n">
        <v>3440.93</v>
      </c>
      <c r="R23" t="n">
        <v>414.95</v>
      </c>
      <c r="S23" t="n">
        <v>300.98</v>
      </c>
      <c r="T23" t="n">
        <v>53542.16</v>
      </c>
      <c r="U23" t="n">
        <v>0.73</v>
      </c>
      <c r="V23" t="n">
        <v>0.92</v>
      </c>
      <c r="W23" t="n">
        <v>56.94</v>
      </c>
      <c r="X23" t="n">
        <v>3.15</v>
      </c>
      <c r="Y23" t="n">
        <v>0.5</v>
      </c>
      <c r="Z23" t="n">
        <v>10</v>
      </c>
      <c r="AA23" t="n">
        <v>6608.760929104226</v>
      </c>
      <c r="AB23" t="n">
        <v>9042.398261155986</v>
      </c>
      <c r="AC23" t="n">
        <v>8179.404462196583</v>
      </c>
      <c r="AD23" t="n">
        <v>6608760.929104227</v>
      </c>
      <c r="AE23" t="n">
        <v>9042398.261155985</v>
      </c>
      <c r="AF23" t="n">
        <v>1.041027607550853e-06</v>
      </c>
      <c r="AG23" t="n">
        <v>46.20208333333334</v>
      </c>
      <c r="AH23" t="n">
        <v>8179404.462196583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0.4514</v>
      </c>
      <c r="E24" t="n">
        <v>221.53</v>
      </c>
      <c r="F24" t="n">
        <v>217.53</v>
      </c>
      <c r="G24" t="n">
        <v>194.8</v>
      </c>
      <c r="H24" t="n">
        <v>2.49</v>
      </c>
      <c r="I24" t="n">
        <v>67</v>
      </c>
      <c r="J24" t="n">
        <v>163.67</v>
      </c>
      <c r="K24" t="n">
        <v>46.47</v>
      </c>
      <c r="L24" t="n">
        <v>23</v>
      </c>
      <c r="M24" t="n">
        <v>65</v>
      </c>
      <c r="N24" t="n">
        <v>29.2</v>
      </c>
      <c r="O24" t="n">
        <v>20419.76</v>
      </c>
      <c r="P24" t="n">
        <v>2094.47</v>
      </c>
      <c r="Q24" t="n">
        <v>3440.94</v>
      </c>
      <c r="R24" t="n">
        <v>409.54</v>
      </c>
      <c r="S24" t="n">
        <v>300.98</v>
      </c>
      <c r="T24" t="n">
        <v>50853.24</v>
      </c>
      <c r="U24" t="n">
        <v>0.73</v>
      </c>
      <c r="V24" t="n">
        <v>0.92</v>
      </c>
      <c r="W24" t="n">
        <v>56.94</v>
      </c>
      <c r="X24" t="n">
        <v>3</v>
      </c>
      <c r="Y24" t="n">
        <v>0.5</v>
      </c>
      <c r="Z24" t="n">
        <v>10</v>
      </c>
      <c r="AA24" t="n">
        <v>6558.361237027928</v>
      </c>
      <c r="AB24" t="n">
        <v>8973.439178979699</v>
      </c>
      <c r="AC24" t="n">
        <v>8117.026738038525</v>
      </c>
      <c r="AD24" t="n">
        <v>6558361.237027928</v>
      </c>
      <c r="AE24" t="n">
        <v>8973439.178979699</v>
      </c>
      <c r="AF24" t="n">
        <v>1.042181996115446e-06</v>
      </c>
      <c r="AG24" t="n">
        <v>46.15208333333334</v>
      </c>
      <c r="AH24" t="n">
        <v>8117026.738038525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0.452</v>
      </c>
      <c r="E25" t="n">
        <v>221.25</v>
      </c>
      <c r="F25" t="n">
        <v>217.35</v>
      </c>
      <c r="G25" t="n">
        <v>207</v>
      </c>
      <c r="H25" t="n">
        <v>2.58</v>
      </c>
      <c r="I25" t="n">
        <v>63</v>
      </c>
      <c r="J25" t="n">
        <v>165.1</v>
      </c>
      <c r="K25" t="n">
        <v>46.47</v>
      </c>
      <c r="L25" t="n">
        <v>24</v>
      </c>
      <c r="M25" t="n">
        <v>61</v>
      </c>
      <c r="N25" t="n">
        <v>29.64</v>
      </c>
      <c r="O25" t="n">
        <v>20596.86</v>
      </c>
      <c r="P25" t="n">
        <v>2078.18</v>
      </c>
      <c r="Q25" t="n">
        <v>3440.87</v>
      </c>
      <c r="R25" t="n">
        <v>403.85</v>
      </c>
      <c r="S25" t="n">
        <v>300.98</v>
      </c>
      <c r="T25" t="n">
        <v>48028.3</v>
      </c>
      <c r="U25" t="n">
        <v>0.75</v>
      </c>
      <c r="V25" t="n">
        <v>0.92</v>
      </c>
      <c r="W25" t="n">
        <v>56.92</v>
      </c>
      <c r="X25" t="n">
        <v>2.83</v>
      </c>
      <c r="Y25" t="n">
        <v>0.5</v>
      </c>
      <c r="Z25" t="n">
        <v>10</v>
      </c>
      <c r="AA25" t="n">
        <v>6517.446913433684</v>
      </c>
      <c r="AB25" t="n">
        <v>8917.458396425483</v>
      </c>
      <c r="AC25" t="n">
        <v>8066.388682801768</v>
      </c>
      <c r="AD25" t="n">
        <v>6517446.913433684</v>
      </c>
      <c r="AE25" t="n">
        <v>8917458.396425484</v>
      </c>
      <c r="AF25" t="n">
        <v>1.043567262392959e-06</v>
      </c>
      <c r="AG25" t="n">
        <v>46.09375</v>
      </c>
      <c r="AH25" t="n">
        <v>8066388.682801767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0.4525</v>
      </c>
      <c r="E26" t="n">
        <v>221.02</v>
      </c>
      <c r="F26" t="n">
        <v>217.2</v>
      </c>
      <c r="G26" t="n">
        <v>217.2</v>
      </c>
      <c r="H26" t="n">
        <v>2.66</v>
      </c>
      <c r="I26" t="n">
        <v>60</v>
      </c>
      <c r="J26" t="n">
        <v>166.54</v>
      </c>
      <c r="K26" t="n">
        <v>46.47</v>
      </c>
      <c r="L26" t="n">
        <v>25</v>
      </c>
      <c r="M26" t="n">
        <v>57</v>
      </c>
      <c r="N26" t="n">
        <v>30.08</v>
      </c>
      <c r="O26" t="n">
        <v>20774.56</v>
      </c>
      <c r="P26" t="n">
        <v>2057.35</v>
      </c>
      <c r="Q26" t="n">
        <v>3440.89</v>
      </c>
      <c r="R26" t="n">
        <v>398.49</v>
      </c>
      <c r="S26" t="n">
        <v>300.98</v>
      </c>
      <c r="T26" t="n">
        <v>45361.51</v>
      </c>
      <c r="U26" t="n">
        <v>0.76</v>
      </c>
      <c r="V26" t="n">
        <v>0.92</v>
      </c>
      <c r="W26" t="n">
        <v>56.92</v>
      </c>
      <c r="X26" t="n">
        <v>2.68</v>
      </c>
      <c r="Y26" t="n">
        <v>0.5</v>
      </c>
      <c r="Z26" t="n">
        <v>10</v>
      </c>
      <c r="AA26" t="n">
        <v>6469.47424994221</v>
      </c>
      <c r="AB26" t="n">
        <v>8851.820081831902</v>
      </c>
      <c r="AC26" t="n">
        <v>8007.014796829044</v>
      </c>
      <c r="AD26" t="n">
        <v>6469474.24994221</v>
      </c>
      <c r="AE26" t="n">
        <v>8851820.081831902</v>
      </c>
      <c r="AF26" t="n">
        <v>1.044721650957553e-06</v>
      </c>
      <c r="AG26" t="n">
        <v>46.04583333333334</v>
      </c>
      <c r="AH26" t="n">
        <v>8007014.796829044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0.4527</v>
      </c>
      <c r="E27" t="n">
        <v>220.9</v>
      </c>
      <c r="F27" t="n">
        <v>217.14</v>
      </c>
      <c r="G27" t="n">
        <v>224.62</v>
      </c>
      <c r="H27" t="n">
        <v>2.74</v>
      </c>
      <c r="I27" t="n">
        <v>58</v>
      </c>
      <c r="J27" t="n">
        <v>167.99</v>
      </c>
      <c r="K27" t="n">
        <v>46.47</v>
      </c>
      <c r="L27" t="n">
        <v>26</v>
      </c>
      <c r="M27" t="n">
        <v>50</v>
      </c>
      <c r="N27" t="n">
        <v>30.52</v>
      </c>
      <c r="O27" t="n">
        <v>20952.87</v>
      </c>
      <c r="P27" t="n">
        <v>2046.63</v>
      </c>
      <c r="Q27" t="n">
        <v>3440.92</v>
      </c>
      <c r="R27" t="n">
        <v>396.12</v>
      </c>
      <c r="S27" t="n">
        <v>300.98</v>
      </c>
      <c r="T27" t="n">
        <v>44186.93</v>
      </c>
      <c r="U27" t="n">
        <v>0.76</v>
      </c>
      <c r="V27" t="n">
        <v>0.92</v>
      </c>
      <c r="W27" t="n">
        <v>56.93</v>
      </c>
      <c r="X27" t="n">
        <v>2.61</v>
      </c>
      <c r="Y27" t="n">
        <v>0.5</v>
      </c>
      <c r="Z27" t="n">
        <v>10</v>
      </c>
      <c r="AA27" t="n">
        <v>6445.721828717287</v>
      </c>
      <c r="AB27" t="n">
        <v>8819.320971229094</v>
      </c>
      <c r="AC27" t="n">
        <v>7977.61735572938</v>
      </c>
      <c r="AD27" t="n">
        <v>6445721.828717288</v>
      </c>
      <c r="AE27" t="n">
        <v>8819320.971229093</v>
      </c>
      <c r="AF27" t="n">
        <v>1.045183406383391e-06</v>
      </c>
      <c r="AG27" t="n">
        <v>46.02083333333334</v>
      </c>
      <c r="AH27" t="n">
        <v>7977617.35572938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0.453</v>
      </c>
      <c r="E28" t="n">
        <v>220.77</v>
      </c>
      <c r="F28" t="n">
        <v>217.06</v>
      </c>
      <c r="G28" t="n">
        <v>232.57</v>
      </c>
      <c r="H28" t="n">
        <v>2.82</v>
      </c>
      <c r="I28" t="n">
        <v>56</v>
      </c>
      <c r="J28" t="n">
        <v>169.44</v>
      </c>
      <c r="K28" t="n">
        <v>46.47</v>
      </c>
      <c r="L28" t="n">
        <v>27</v>
      </c>
      <c r="M28" t="n">
        <v>31</v>
      </c>
      <c r="N28" t="n">
        <v>30.97</v>
      </c>
      <c r="O28" t="n">
        <v>21131.78</v>
      </c>
      <c r="P28" t="n">
        <v>2032.66</v>
      </c>
      <c r="Q28" t="n">
        <v>3441</v>
      </c>
      <c r="R28" t="n">
        <v>392.74</v>
      </c>
      <c r="S28" t="n">
        <v>300.98</v>
      </c>
      <c r="T28" t="n">
        <v>42506.32</v>
      </c>
      <c r="U28" t="n">
        <v>0.77</v>
      </c>
      <c r="V28" t="n">
        <v>0.92</v>
      </c>
      <c r="W28" t="n">
        <v>56.95</v>
      </c>
      <c r="X28" t="n">
        <v>2.54</v>
      </c>
      <c r="Y28" t="n">
        <v>0.5</v>
      </c>
      <c r="Z28" t="n">
        <v>10</v>
      </c>
      <c r="AA28" t="n">
        <v>6414.106282739471</v>
      </c>
      <c r="AB28" t="n">
        <v>8776.063186442791</v>
      </c>
      <c r="AC28" t="n">
        <v>7938.488033210401</v>
      </c>
      <c r="AD28" t="n">
        <v>6414106.282739471</v>
      </c>
      <c r="AE28" t="n">
        <v>8776063.186442791</v>
      </c>
      <c r="AF28" t="n">
        <v>1.045876039522147e-06</v>
      </c>
      <c r="AG28" t="n">
        <v>45.99375000000001</v>
      </c>
      <c r="AH28" t="n">
        <v>7938488.033210401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0.4531</v>
      </c>
      <c r="E29" t="n">
        <v>220.71</v>
      </c>
      <c r="F29" t="n">
        <v>217.04</v>
      </c>
      <c r="G29" t="n">
        <v>236.77</v>
      </c>
      <c r="H29" t="n">
        <v>2.9</v>
      </c>
      <c r="I29" t="n">
        <v>55</v>
      </c>
      <c r="J29" t="n">
        <v>170.9</v>
      </c>
      <c r="K29" t="n">
        <v>46.47</v>
      </c>
      <c r="L29" t="n">
        <v>28</v>
      </c>
      <c r="M29" t="n">
        <v>14</v>
      </c>
      <c r="N29" t="n">
        <v>31.43</v>
      </c>
      <c r="O29" t="n">
        <v>21311.32</v>
      </c>
      <c r="P29" t="n">
        <v>2041.5</v>
      </c>
      <c r="Q29" t="n">
        <v>3441.1</v>
      </c>
      <c r="R29" t="n">
        <v>391.25</v>
      </c>
      <c r="S29" t="n">
        <v>300.98</v>
      </c>
      <c r="T29" t="n">
        <v>41769.9</v>
      </c>
      <c r="U29" t="n">
        <v>0.77</v>
      </c>
      <c r="V29" t="n">
        <v>0.92</v>
      </c>
      <c r="W29" t="n">
        <v>56.97</v>
      </c>
      <c r="X29" t="n">
        <v>2.51</v>
      </c>
      <c r="Y29" t="n">
        <v>0.5</v>
      </c>
      <c r="Z29" t="n">
        <v>10</v>
      </c>
      <c r="AA29" t="n">
        <v>6429.629292429379</v>
      </c>
      <c r="AB29" t="n">
        <v>8797.30245312738</v>
      </c>
      <c r="AC29" t="n">
        <v>7957.700254092111</v>
      </c>
      <c r="AD29" t="n">
        <v>6429629.292429379</v>
      </c>
      <c r="AE29" t="n">
        <v>8797302.45312738</v>
      </c>
      <c r="AF29" t="n">
        <v>1.046106917235066e-06</v>
      </c>
      <c r="AG29" t="n">
        <v>45.98125</v>
      </c>
      <c r="AH29" t="n">
        <v>7957700.254092111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0.4532</v>
      </c>
      <c r="E30" t="n">
        <v>220.63</v>
      </c>
      <c r="F30" t="n">
        <v>216.98</v>
      </c>
      <c r="G30" t="n">
        <v>241.09</v>
      </c>
      <c r="H30" t="n">
        <v>2.98</v>
      </c>
      <c r="I30" t="n">
        <v>54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2047.89</v>
      </c>
      <c r="Q30" t="n">
        <v>3441</v>
      </c>
      <c r="R30" t="n">
        <v>388.97</v>
      </c>
      <c r="S30" t="n">
        <v>300.98</v>
      </c>
      <c r="T30" t="n">
        <v>40632.41</v>
      </c>
      <c r="U30" t="n">
        <v>0.77</v>
      </c>
      <c r="V30" t="n">
        <v>0.92</v>
      </c>
      <c r="W30" t="n">
        <v>56.98</v>
      </c>
      <c r="X30" t="n">
        <v>2.46</v>
      </c>
      <c r="Y30" t="n">
        <v>0.5</v>
      </c>
      <c r="Z30" t="n">
        <v>10</v>
      </c>
      <c r="AA30" t="n">
        <v>6440.083681438133</v>
      </c>
      <c r="AB30" t="n">
        <v>8811.606609384249</v>
      </c>
      <c r="AC30" t="n">
        <v>7970.639241751833</v>
      </c>
      <c r="AD30" t="n">
        <v>6440083.681438133</v>
      </c>
      <c r="AE30" t="n">
        <v>8811606.60938425</v>
      </c>
      <c r="AF30" t="n">
        <v>1.046337794947985e-06</v>
      </c>
      <c r="AG30" t="n">
        <v>45.96458333333334</v>
      </c>
      <c r="AH30" t="n">
        <v>7970639.241751833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0.4532</v>
      </c>
      <c r="E31" t="n">
        <v>220.63</v>
      </c>
      <c r="F31" t="n">
        <v>216.98</v>
      </c>
      <c r="G31" t="n">
        <v>241.09</v>
      </c>
      <c r="H31" t="n">
        <v>3.06</v>
      </c>
      <c r="I31" t="n">
        <v>54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2063.41</v>
      </c>
      <c r="Q31" t="n">
        <v>3440.98</v>
      </c>
      <c r="R31" t="n">
        <v>388.98</v>
      </c>
      <c r="S31" t="n">
        <v>300.98</v>
      </c>
      <c r="T31" t="n">
        <v>40639.59</v>
      </c>
      <c r="U31" t="n">
        <v>0.77</v>
      </c>
      <c r="V31" t="n">
        <v>0.92</v>
      </c>
      <c r="W31" t="n">
        <v>56.98</v>
      </c>
      <c r="X31" t="n">
        <v>2.46</v>
      </c>
      <c r="Y31" t="n">
        <v>0.5</v>
      </c>
      <c r="Z31" t="n">
        <v>10</v>
      </c>
      <c r="AA31" t="n">
        <v>6469.901579746765</v>
      </c>
      <c r="AB31" t="n">
        <v>8852.404773322953</v>
      </c>
      <c r="AC31" t="n">
        <v>8007.543686184807</v>
      </c>
      <c r="AD31" t="n">
        <v>6469901.579746764</v>
      </c>
      <c r="AE31" t="n">
        <v>8852404.773322953</v>
      </c>
      <c r="AF31" t="n">
        <v>1.046337794947985e-06</v>
      </c>
      <c r="AG31" t="n">
        <v>45.96458333333334</v>
      </c>
      <c r="AH31" t="n">
        <v>8007543.686184808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0.2076</v>
      </c>
      <c r="E2" t="n">
        <v>481.61</v>
      </c>
      <c r="F2" t="n">
        <v>378.26</v>
      </c>
      <c r="G2" t="n">
        <v>6.86</v>
      </c>
      <c r="H2" t="n">
        <v>0.12</v>
      </c>
      <c r="I2" t="n">
        <v>3308</v>
      </c>
      <c r="J2" t="n">
        <v>150.44</v>
      </c>
      <c r="K2" t="n">
        <v>49.1</v>
      </c>
      <c r="L2" t="n">
        <v>1</v>
      </c>
      <c r="M2" t="n">
        <v>3306</v>
      </c>
      <c r="N2" t="n">
        <v>25.34</v>
      </c>
      <c r="O2" t="n">
        <v>18787.76</v>
      </c>
      <c r="P2" t="n">
        <v>4510.88</v>
      </c>
      <c r="Q2" t="n">
        <v>3444.91</v>
      </c>
      <c r="R2" t="n">
        <v>5867.93</v>
      </c>
      <c r="S2" t="n">
        <v>300.98</v>
      </c>
      <c r="T2" t="n">
        <v>2763842.97</v>
      </c>
      <c r="U2" t="n">
        <v>0.05</v>
      </c>
      <c r="V2" t="n">
        <v>0.53</v>
      </c>
      <c r="W2" t="n">
        <v>62.29</v>
      </c>
      <c r="X2" t="n">
        <v>163.57</v>
      </c>
      <c r="Y2" t="n">
        <v>0.5</v>
      </c>
      <c r="Z2" t="n">
        <v>10</v>
      </c>
      <c r="AA2" t="n">
        <v>27965.31199720065</v>
      </c>
      <c r="AB2" t="n">
        <v>38263.37361706451</v>
      </c>
      <c r="AC2" t="n">
        <v>34611.57094203242</v>
      </c>
      <c r="AD2" t="n">
        <v>27965311.99720065</v>
      </c>
      <c r="AE2" t="n">
        <v>38263373.61706451</v>
      </c>
      <c r="AF2" t="n">
        <v>4.650659936661443e-07</v>
      </c>
      <c r="AG2" t="n">
        <v>100.3354166666667</v>
      </c>
      <c r="AH2" t="n">
        <v>34611570.94203242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0.3263</v>
      </c>
      <c r="E3" t="n">
        <v>306.49</v>
      </c>
      <c r="F3" t="n">
        <v>268.83</v>
      </c>
      <c r="G3" t="n">
        <v>13.93</v>
      </c>
      <c r="H3" t="n">
        <v>0.23</v>
      </c>
      <c r="I3" t="n">
        <v>1158</v>
      </c>
      <c r="J3" t="n">
        <v>151.83</v>
      </c>
      <c r="K3" t="n">
        <v>49.1</v>
      </c>
      <c r="L3" t="n">
        <v>2</v>
      </c>
      <c r="M3" t="n">
        <v>1156</v>
      </c>
      <c r="N3" t="n">
        <v>25.73</v>
      </c>
      <c r="O3" t="n">
        <v>18959.54</v>
      </c>
      <c r="P3" t="n">
        <v>3200.37</v>
      </c>
      <c r="Q3" t="n">
        <v>3442.09</v>
      </c>
      <c r="R3" t="n">
        <v>2146.83</v>
      </c>
      <c r="S3" t="n">
        <v>300.98</v>
      </c>
      <c r="T3" t="n">
        <v>914043.58</v>
      </c>
      <c r="U3" t="n">
        <v>0.14</v>
      </c>
      <c r="V3" t="n">
        <v>0.74</v>
      </c>
      <c r="W3" t="n">
        <v>58.73</v>
      </c>
      <c r="X3" t="n">
        <v>54.26</v>
      </c>
      <c r="Y3" t="n">
        <v>0.5</v>
      </c>
      <c r="Z3" t="n">
        <v>10</v>
      </c>
      <c r="AA3" t="n">
        <v>12865.13165527335</v>
      </c>
      <c r="AB3" t="n">
        <v>17602.64070029759</v>
      </c>
      <c r="AC3" t="n">
        <v>15922.66937732191</v>
      </c>
      <c r="AD3" t="n">
        <v>12865131.65527335</v>
      </c>
      <c r="AE3" t="n">
        <v>17602640.70029759</v>
      </c>
      <c r="AF3" t="n">
        <v>7.309780044954859e-07</v>
      </c>
      <c r="AG3" t="n">
        <v>63.85208333333333</v>
      </c>
      <c r="AH3" t="n">
        <v>15922669.37732191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0.369</v>
      </c>
      <c r="E4" t="n">
        <v>271</v>
      </c>
      <c r="F4" t="n">
        <v>247.19</v>
      </c>
      <c r="G4" t="n">
        <v>21.04</v>
      </c>
      <c r="H4" t="n">
        <v>0.35</v>
      </c>
      <c r="I4" t="n">
        <v>705</v>
      </c>
      <c r="J4" t="n">
        <v>153.23</v>
      </c>
      <c r="K4" t="n">
        <v>49.1</v>
      </c>
      <c r="L4" t="n">
        <v>3</v>
      </c>
      <c r="M4" t="n">
        <v>703</v>
      </c>
      <c r="N4" t="n">
        <v>26.13</v>
      </c>
      <c r="O4" t="n">
        <v>19131.85</v>
      </c>
      <c r="P4" t="n">
        <v>2932.51</v>
      </c>
      <c r="Q4" t="n">
        <v>3441.61</v>
      </c>
      <c r="R4" t="n">
        <v>1413.26</v>
      </c>
      <c r="S4" t="n">
        <v>300.98</v>
      </c>
      <c r="T4" t="n">
        <v>549523.26</v>
      </c>
      <c r="U4" t="n">
        <v>0.21</v>
      </c>
      <c r="V4" t="n">
        <v>0.8100000000000001</v>
      </c>
      <c r="W4" t="n">
        <v>57.98</v>
      </c>
      <c r="X4" t="n">
        <v>32.63</v>
      </c>
      <c r="Y4" t="n">
        <v>0.5</v>
      </c>
      <c r="Z4" t="n">
        <v>10</v>
      </c>
      <c r="AA4" t="n">
        <v>10496.64284729947</v>
      </c>
      <c r="AB4" t="n">
        <v>14361.96982287589</v>
      </c>
      <c r="AC4" t="n">
        <v>12991.28358013132</v>
      </c>
      <c r="AD4" t="n">
        <v>10496642.84729947</v>
      </c>
      <c r="AE4" t="n">
        <v>14361969.82287589</v>
      </c>
      <c r="AF4" t="n">
        <v>8.266346419210368e-07</v>
      </c>
      <c r="AG4" t="n">
        <v>56.45833333333334</v>
      </c>
      <c r="AH4" t="n">
        <v>12991283.58013132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0.3911</v>
      </c>
      <c r="E5" t="n">
        <v>255.68</v>
      </c>
      <c r="F5" t="n">
        <v>237.91</v>
      </c>
      <c r="G5" t="n">
        <v>28.15</v>
      </c>
      <c r="H5" t="n">
        <v>0.46</v>
      </c>
      <c r="I5" t="n">
        <v>507</v>
      </c>
      <c r="J5" t="n">
        <v>154.63</v>
      </c>
      <c r="K5" t="n">
        <v>49.1</v>
      </c>
      <c r="L5" t="n">
        <v>4</v>
      </c>
      <c r="M5" t="n">
        <v>505</v>
      </c>
      <c r="N5" t="n">
        <v>26.53</v>
      </c>
      <c r="O5" t="n">
        <v>19304.72</v>
      </c>
      <c r="P5" t="n">
        <v>2811.55</v>
      </c>
      <c r="Q5" t="n">
        <v>3441.43</v>
      </c>
      <c r="R5" t="n">
        <v>1098.65</v>
      </c>
      <c r="S5" t="n">
        <v>300.98</v>
      </c>
      <c r="T5" t="n">
        <v>393208.33</v>
      </c>
      <c r="U5" t="n">
        <v>0.27</v>
      </c>
      <c r="V5" t="n">
        <v>0.84</v>
      </c>
      <c r="W5" t="n">
        <v>57.67</v>
      </c>
      <c r="X5" t="n">
        <v>23.36</v>
      </c>
      <c r="Y5" t="n">
        <v>0.5</v>
      </c>
      <c r="Z5" t="n">
        <v>10</v>
      </c>
      <c r="AA5" t="n">
        <v>9532.188820301535</v>
      </c>
      <c r="AB5" t="n">
        <v>13042.3612744285</v>
      </c>
      <c r="AC5" t="n">
        <v>11797.61661946557</v>
      </c>
      <c r="AD5" t="n">
        <v>9532188.820301535</v>
      </c>
      <c r="AE5" t="n">
        <v>13042361.2744285</v>
      </c>
      <c r="AF5" t="n">
        <v>8.761431123450339e-07</v>
      </c>
      <c r="AG5" t="n">
        <v>53.26666666666667</v>
      </c>
      <c r="AH5" t="n">
        <v>11797616.61946557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0.4048</v>
      </c>
      <c r="E6" t="n">
        <v>247.05</v>
      </c>
      <c r="F6" t="n">
        <v>232.7</v>
      </c>
      <c r="G6" t="n">
        <v>35.35</v>
      </c>
      <c r="H6" t="n">
        <v>0.57</v>
      </c>
      <c r="I6" t="n">
        <v>395</v>
      </c>
      <c r="J6" t="n">
        <v>156.03</v>
      </c>
      <c r="K6" t="n">
        <v>49.1</v>
      </c>
      <c r="L6" t="n">
        <v>5</v>
      </c>
      <c r="M6" t="n">
        <v>393</v>
      </c>
      <c r="N6" t="n">
        <v>26.94</v>
      </c>
      <c r="O6" t="n">
        <v>19478.15</v>
      </c>
      <c r="P6" t="n">
        <v>2738.93</v>
      </c>
      <c r="Q6" t="n">
        <v>3441.46</v>
      </c>
      <c r="R6" t="n">
        <v>921.5</v>
      </c>
      <c r="S6" t="n">
        <v>300.98</v>
      </c>
      <c r="T6" t="n">
        <v>305193.61</v>
      </c>
      <c r="U6" t="n">
        <v>0.33</v>
      </c>
      <c r="V6" t="n">
        <v>0.86</v>
      </c>
      <c r="W6" t="n">
        <v>57.5</v>
      </c>
      <c r="X6" t="n">
        <v>18.16</v>
      </c>
      <c r="Y6" t="n">
        <v>0.5</v>
      </c>
      <c r="Z6" t="n">
        <v>10</v>
      </c>
      <c r="AA6" t="n">
        <v>8996.450384841457</v>
      </c>
      <c r="AB6" t="n">
        <v>12309.34031192029</v>
      </c>
      <c r="AC6" t="n">
        <v>11134.55414881779</v>
      </c>
      <c r="AD6" t="n">
        <v>8996450.384841457</v>
      </c>
      <c r="AE6" t="n">
        <v>12309340.31192029</v>
      </c>
      <c r="AF6" t="n">
        <v>9.068338836033488e-07</v>
      </c>
      <c r="AG6" t="n">
        <v>51.46875</v>
      </c>
      <c r="AH6" t="n">
        <v>11134554.14881779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0.4141</v>
      </c>
      <c r="E7" t="n">
        <v>241.46</v>
      </c>
      <c r="F7" t="n">
        <v>229.32</v>
      </c>
      <c r="G7" t="n">
        <v>42.6</v>
      </c>
      <c r="H7" t="n">
        <v>0.67</v>
      </c>
      <c r="I7" t="n">
        <v>323</v>
      </c>
      <c r="J7" t="n">
        <v>157.44</v>
      </c>
      <c r="K7" t="n">
        <v>49.1</v>
      </c>
      <c r="L7" t="n">
        <v>6</v>
      </c>
      <c r="M7" t="n">
        <v>321</v>
      </c>
      <c r="N7" t="n">
        <v>27.35</v>
      </c>
      <c r="O7" t="n">
        <v>19652.13</v>
      </c>
      <c r="P7" t="n">
        <v>2688.1</v>
      </c>
      <c r="Q7" t="n">
        <v>3441.28</v>
      </c>
      <c r="R7" t="n">
        <v>808.08</v>
      </c>
      <c r="S7" t="n">
        <v>300.98</v>
      </c>
      <c r="T7" t="n">
        <v>248843.51</v>
      </c>
      <c r="U7" t="n">
        <v>0.37</v>
      </c>
      <c r="V7" t="n">
        <v>0.87</v>
      </c>
      <c r="W7" t="n">
        <v>57.36</v>
      </c>
      <c r="X7" t="n">
        <v>14.78</v>
      </c>
      <c r="Y7" t="n">
        <v>0.5</v>
      </c>
      <c r="Z7" t="n">
        <v>10</v>
      </c>
      <c r="AA7" t="n">
        <v>8659.017508643075</v>
      </c>
      <c r="AB7" t="n">
        <v>11847.64976421778</v>
      </c>
      <c r="AC7" t="n">
        <v>10716.92669900127</v>
      </c>
      <c r="AD7" t="n">
        <v>8659017.508643076</v>
      </c>
      <c r="AE7" t="n">
        <v>11847649.76421778</v>
      </c>
      <c r="AF7" t="n">
        <v>9.276677648224969e-07</v>
      </c>
      <c r="AG7" t="n">
        <v>50.30416666666667</v>
      </c>
      <c r="AH7" t="n">
        <v>10716926.69900127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0.4209</v>
      </c>
      <c r="E8" t="n">
        <v>237.61</v>
      </c>
      <c r="F8" t="n">
        <v>227</v>
      </c>
      <c r="G8" t="n">
        <v>49.89</v>
      </c>
      <c r="H8" t="n">
        <v>0.78</v>
      </c>
      <c r="I8" t="n">
        <v>273</v>
      </c>
      <c r="J8" t="n">
        <v>158.86</v>
      </c>
      <c r="K8" t="n">
        <v>49.1</v>
      </c>
      <c r="L8" t="n">
        <v>7</v>
      </c>
      <c r="M8" t="n">
        <v>271</v>
      </c>
      <c r="N8" t="n">
        <v>27.77</v>
      </c>
      <c r="O8" t="n">
        <v>19826.68</v>
      </c>
      <c r="P8" t="n">
        <v>2650.37</v>
      </c>
      <c r="Q8" t="n">
        <v>3441.28</v>
      </c>
      <c r="R8" t="n">
        <v>728.9299999999999</v>
      </c>
      <c r="S8" t="n">
        <v>300.98</v>
      </c>
      <c r="T8" t="n">
        <v>209520.15</v>
      </c>
      <c r="U8" t="n">
        <v>0.41</v>
      </c>
      <c r="V8" t="n">
        <v>0.88</v>
      </c>
      <c r="W8" t="n">
        <v>57.29</v>
      </c>
      <c r="X8" t="n">
        <v>12.46</v>
      </c>
      <c r="Y8" t="n">
        <v>0.5</v>
      </c>
      <c r="Z8" t="n">
        <v>10</v>
      </c>
      <c r="AA8" t="n">
        <v>8419.733978653641</v>
      </c>
      <c r="AB8" t="n">
        <v>11520.25148204191</v>
      </c>
      <c r="AC8" t="n">
        <v>10420.7748493699</v>
      </c>
      <c r="AD8" t="n">
        <v>8419733.978653641</v>
      </c>
      <c r="AE8" t="n">
        <v>11520251.48204191</v>
      </c>
      <c r="AF8" t="n">
        <v>9.429011403375729e-07</v>
      </c>
      <c r="AG8" t="n">
        <v>49.50208333333334</v>
      </c>
      <c r="AH8" t="n">
        <v>10420774.8493699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0.4259</v>
      </c>
      <c r="E9" t="n">
        <v>234.8</v>
      </c>
      <c r="F9" t="n">
        <v>225.31</v>
      </c>
      <c r="G9" t="n">
        <v>57.28</v>
      </c>
      <c r="H9" t="n">
        <v>0.88</v>
      </c>
      <c r="I9" t="n">
        <v>236</v>
      </c>
      <c r="J9" t="n">
        <v>160.28</v>
      </c>
      <c r="K9" t="n">
        <v>49.1</v>
      </c>
      <c r="L9" t="n">
        <v>8</v>
      </c>
      <c r="M9" t="n">
        <v>234</v>
      </c>
      <c r="N9" t="n">
        <v>28.19</v>
      </c>
      <c r="O9" t="n">
        <v>20001.93</v>
      </c>
      <c r="P9" t="n">
        <v>2619.17</v>
      </c>
      <c r="Q9" t="n">
        <v>3441.11</v>
      </c>
      <c r="R9" t="n">
        <v>672.28</v>
      </c>
      <c r="S9" t="n">
        <v>300.98</v>
      </c>
      <c r="T9" t="n">
        <v>181379.75</v>
      </c>
      <c r="U9" t="n">
        <v>0.45</v>
      </c>
      <c r="V9" t="n">
        <v>0.89</v>
      </c>
      <c r="W9" t="n">
        <v>57.22</v>
      </c>
      <c r="X9" t="n">
        <v>10.78</v>
      </c>
      <c r="Y9" t="n">
        <v>0.5</v>
      </c>
      <c r="Z9" t="n">
        <v>10</v>
      </c>
      <c r="AA9" t="n">
        <v>8239.202044057909</v>
      </c>
      <c r="AB9" t="n">
        <v>11273.23972462117</v>
      </c>
      <c r="AC9" t="n">
        <v>10197.33754739422</v>
      </c>
      <c r="AD9" t="n">
        <v>8239202.044057909</v>
      </c>
      <c r="AE9" t="n">
        <v>11273239.72462117</v>
      </c>
      <c r="AF9" t="n">
        <v>9.54102151745717e-07</v>
      </c>
      <c r="AG9" t="n">
        <v>48.91666666666666</v>
      </c>
      <c r="AH9" t="n">
        <v>10197337.54739422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0.4299</v>
      </c>
      <c r="E10" t="n">
        <v>232.62</v>
      </c>
      <c r="F10" t="n">
        <v>223.99</v>
      </c>
      <c r="G10" t="n">
        <v>64.61</v>
      </c>
      <c r="H10" t="n">
        <v>0.99</v>
      </c>
      <c r="I10" t="n">
        <v>208</v>
      </c>
      <c r="J10" t="n">
        <v>161.71</v>
      </c>
      <c r="K10" t="n">
        <v>49.1</v>
      </c>
      <c r="L10" t="n">
        <v>9</v>
      </c>
      <c r="M10" t="n">
        <v>206</v>
      </c>
      <c r="N10" t="n">
        <v>28.61</v>
      </c>
      <c r="O10" t="n">
        <v>20177.64</v>
      </c>
      <c r="P10" t="n">
        <v>2592.45</v>
      </c>
      <c r="Q10" t="n">
        <v>3441.11</v>
      </c>
      <c r="R10" t="n">
        <v>628.52</v>
      </c>
      <c r="S10" t="n">
        <v>300.98</v>
      </c>
      <c r="T10" t="n">
        <v>159639.49</v>
      </c>
      <c r="U10" t="n">
        <v>0.48</v>
      </c>
      <c r="V10" t="n">
        <v>0.89</v>
      </c>
      <c r="W10" t="n">
        <v>57.15</v>
      </c>
      <c r="X10" t="n">
        <v>9.449999999999999</v>
      </c>
      <c r="Y10" t="n">
        <v>0.5</v>
      </c>
      <c r="Z10" t="n">
        <v>10</v>
      </c>
      <c r="AA10" t="n">
        <v>8092.87423425727</v>
      </c>
      <c r="AB10" t="n">
        <v>11073.02755972456</v>
      </c>
      <c r="AC10" t="n">
        <v>10016.23335051582</v>
      </c>
      <c r="AD10" t="n">
        <v>8092874.23425727</v>
      </c>
      <c r="AE10" t="n">
        <v>11073027.55972456</v>
      </c>
      <c r="AF10" t="n">
        <v>9.630629608722324e-07</v>
      </c>
      <c r="AG10" t="n">
        <v>48.4625</v>
      </c>
      <c r="AH10" t="n">
        <v>10016233.35051582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0.4331</v>
      </c>
      <c r="E11" t="n">
        <v>230.88</v>
      </c>
      <c r="F11" t="n">
        <v>222.95</v>
      </c>
      <c r="G11" t="n">
        <v>72.31</v>
      </c>
      <c r="H11" t="n">
        <v>1.09</v>
      </c>
      <c r="I11" t="n">
        <v>185</v>
      </c>
      <c r="J11" t="n">
        <v>163.13</v>
      </c>
      <c r="K11" t="n">
        <v>49.1</v>
      </c>
      <c r="L11" t="n">
        <v>10</v>
      </c>
      <c r="M11" t="n">
        <v>183</v>
      </c>
      <c r="N11" t="n">
        <v>29.04</v>
      </c>
      <c r="O11" t="n">
        <v>20353.94</v>
      </c>
      <c r="P11" t="n">
        <v>2568.72</v>
      </c>
      <c r="Q11" t="n">
        <v>3440.99</v>
      </c>
      <c r="R11" t="n">
        <v>592.8099999999999</v>
      </c>
      <c r="S11" t="n">
        <v>300.98</v>
      </c>
      <c r="T11" t="n">
        <v>141895.34</v>
      </c>
      <c r="U11" t="n">
        <v>0.51</v>
      </c>
      <c r="V11" t="n">
        <v>0.9</v>
      </c>
      <c r="W11" t="n">
        <v>57.13</v>
      </c>
      <c r="X11" t="n">
        <v>8.42</v>
      </c>
      <c r="Y11" t="n">
        <v>0.5</v>
      </c>
      <c r="Z11" t="n">
        <v>10</v>
      </c>
      <c r="AA11" t="n">
        <v>7971.570566768597</v>
      </c>
      <c r="AB11" t="n">
        <v>10907.05453032643</v>
      </c>
      <c r="AC11" t="n">
        <v>9866.100554098846</v>
      </c>
      <c r="AD11" t="n">
        <v>7971570.566768597</v>
      </c>
      <c r="AE11" t="n">
        <v>10907054.53032643</v>
      </c>
      <c r="AF11" t="n">
        <v>9.702316081734445e-07</v>
      </c>
      <c r="AG11" t="n">
        <v>48.1</v>
      </c>
      <c r="AH11" t="n">
        <v>9866100.554098846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0.4358</v>
      </c>
      <c r="E12" t="n">
        <v>229.49</v>
      </c>
      <c r="F12" t="n">
        <v>222.11</v>
      </c>
      <c r="G12" t="n">
        <v>79.8</v>
      </c>
      <c r="H12" t="n">
        <v>1.18</v>
      </c>
      <c r="I12" t="n">
        <v>167</v>
      </c>
      <c r="J12" t="n">
        <v>164.57</v>
      </c>
      <c r="K12" t="n">
        <v>49.1</v>
      </c>
      <c r="L12" t="n">
        <v>11</v>
      </c>
      <c r="M12" t="n">
        <v>165</v>
      </c>
      <c r="N12" t="n">
        <v>29.47</v>
      </c>
      <c r="O12" t="n">
        <v>20530.82</v>
      </c>
      <c r="P12" t="n">
        <v>2548.49</v>
      </c>
      <c r="Q12" t="n">
        <v>3441.04</v>
      </c>
      <c r="R12" t="n">
        <v>564.37</v>
      </c>
      <c r="S12" t="n">
        <v>300.98</v>
      </c>
      <c r="T12" t="n">
        <v>127766.53</v>
      </c>
      <c r="U12" t="n">
        <v>0.53</v>
      </c>
      <c r="V12" t="n">
        <v>0.9</v>
      </c>
      <c r="W12" t="n">
        <v>57.1</v>
      </c>
      <c r="X12" t="n">
        <v>7.58</v>
      </c>
      <c r="Y12" t="n">
        <v>0.5</v>
      </c>
      <c r="Z12" t="n">
        <v>10</v>
      </c>
      <c r="AA12" t="n">
        <v>7877.201745530813</v>
      </c>
      <c r="AB12" t="n">
        <v>10777.93494585033</v>
      </c>
      <c r="AC12" t="n">
        <v>9749.303961544667</v>
      </c>
      <c r="AD12" t="n">
        <v>7877201.745530813</v>
      </c>
      <c r="AE12" t="n">
        <v>10777934.94585033</v>
      </c>
      <c r="AF12" t="n">
        <v>9.762801543338425e-07</v>
      </c>
      <c r="AG12" t="n">
        <v>47.81041666666667</v>
      </c>
      <c r="AH12" t="n">
        <v>9749303.961544666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0.4379</v>
      </c>
      <c r="E13" t="n">
        <v>228.38</v>
      </c>
      <c r="F13" t="n">
        <v>221.46</v>
      </c>
      <c r="G13" t="n">
        <v>87.42</v>
      </c>
      <c r="H13" t="n">
        <v>1.28</v>
      </c>
      <c r="I13" t="n">
        <v>152</v>
      </c>
      <c r="J13" t="n">
        <v>166.01</v>
      </c>
      <c r="K13" t="n">
        <v>49.1</v>
      </c>
      <c r="L13" t="n">
        <v>12</v>
      </c>
      <c r="M13" t="n">
        <v>150</v>
      </c>
      <c r="N13" t="n">
        <v>29.91</v>
      </c>
      <c r="O13" t="n">
        <v>20708.3</v>
      </c>
      <c r="P13" t="n">
        <v>2529.71</v>
      </c>
      <c r="Q13" t="n">
        <v>3441.06</v>
      </c>
      <c r="R13" t="n">
        <v>542.1</v>
      </c>
      <c r="S13" t="n">
        <v>300.98</v>
      </c>
      <c r="T13" t="n">
        <v>116706.29</v>
      </c>
      <c r="U13" t="n">
        <v>0.5600000000000001</v>
      </c>
      <c r="V13" t="n">
        <v>0.9</v>
      </c>
      <c r="W13" t="n">
        <v>57.09</v>
      </c>
      <c r="X13" t="n">
        <v>6.93</v>
      </c>
      <c r="Y13" t="n">
        <v>0.5</v>
      </c>
      <c r="Z13" t="n">
        <v>10</v>
      </c>
      <c r="AA13" t="n">
        <v>7798.716220980943</v>
      </c>
      <c r="AB13" t="n">
        <v>10670.54758862422</v>
      </c>
      <c r="AC13" t="n">
        <v>9652.165502973117</v>
      </c>
      <c r="AD13" t="n">
        <v>7798716.220980943</v>
      </c>
      <c r="AE13" t="n">
        <v>10670547.58862422</v>
      </c>
      <c r="AF13" t="n">
        <v>9.809845791252629e-07</v>
      </c>
      <c r="AG13" t="n">
        <v>47.57916666666667</v>
      </c>
      <c r="AH13" t="n">
        <v>9652165.502973117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0.4397</v>
      </c>
      <c r="E14" t="n">
        <v>227.44</v>
      </c>
      <c r="F14" t="n">
        <v>220.89</v>
      </c>
      <c r="G14" t="n">
        <v>94.67</v>
      </c>
      <c r="H14" t="n">
        <v>1.38</v>
      </c>
      <c r="I14" t="n">
        <v>140</v>
      </c>
      <c r="J14" t="n">
        <v>167.45</v>
      </c>
      <c r="K14" t="n">
        <v>49.1</v>
      </c>
      <c r="L14" t="n">
        <v>13</v>
      </c>
      <c r="M14" t="n">
        <v>138</v>
      </c>
      <c r="N14" t="n">
        <v>30.36</v>
      </c>
      <c r="O14" t="n">
        <v>20886.38</v>
      </c>
      <c r="P14" t="n">
        <v>2512.55</v>
      </c>
      <c r="Q14" t="n">
        <v>3441.16</v>
      </c>
      <c r="R14" t="n">
        <v>523.02</v>
      </c>
      <c r="S14" t="n">
        <v>300.98</v>
      </c>
      <c r="T14" t="n">
        <v>107230.08</v>
      </c>
      <c r="U14" t="n">
        <v>0.58</v>
      </c>
      <c r="V14" t="n">
        <v>0.9</v>
      </c>
      <c r="W14" t="n">
        <v>57.06</v>
      </c>
      <c r="X14" t="n">
        <v>6.36</v>
      </c>
      <c r="Y14" t="n">
        <v>0.5</v>
      </c>
      <c r="Z14" t="n">
        <v>10</v>
      </c>
      <c r="AA14" t="n">
        <v>7721.451982849759</v>
      </c>
      <c r="AB14" t="n">
        <v>10564.83124935551</v>
      </c>
      <c r="AC14" t="n">
        <v>9556.538582750407</v>
      </c>
      <c r="AD14" t="n">
        <v>7721451.982849759</v>
      </c>
      <c r="AE14" t="n">
        <v>10564831.24935551</v>
      </c>
      <c r="AF14" t="n">
        <v>9.850169432321949e-07</v>
      </c>
      <c r="AG14" t="n">
        <v>47.38333333333333</v>
      </c>
      <c r="AH14" t="n">
        <v>9556538.582750406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0.4413</v>
      </c>
      <c r="E15" t="n">
        <v>226.61</v>
      </c>
      <c r="F15" t="n">
        <v>220.39</v>
      </c>
      <c r="G15" t="n">
        <v>102.51</v>
      </c>
      <c r="H15" t="n">
        <v>1.47</v>
      </c>
      <c r="I15" t="n">
        <v>129</v>
      </c>
      <c r="J15" t="n">
        <v>168.9</v>
      </c>
      <c r="K15" t="n">
        <v>49.1</v>
      </c>
      <c r="L15" t="n">
        <v>14</v>
      </c>
      <c r="M15" t="n">
        <v>127</v>
      </c>
      <c r="N15" t="n">
        <v>30.81</v>
      </c>
      <c r="O15" t="n">
        <v>21065.06</v>
      </c>
      <c r="P15" t="n">
        <v>2495.78</v>
      </c>
      <c r="Q15" t="n">
        <v>3441.01</v>
      </c>
      <c r="R15" t="n">
        <v>506.49</v>
      </c>
      <c r="S15" t="n">
        <v>300.98</v>
      </c>
      <c r="T15" t="n">
        <v>99016.03999999999</v>
      </c>
      <c r="U15" t="n">
        <v>0.59</v>
      </c>
      <c r="V15" t="n">
        <v>0.91</v>
      </c>
      <c r="W15" t="n">
        <v>57.03</v>
      </c>
      <c r="X15" t="n">
        <v>5.86</v>
      </c>
      <c r="Y15" t="n">
        <v>0.5</v>
      </c>
      <c r="Z15" t="n">
        <v>10</v>
      </c>
      <c r="AA15" t="n">
        <v>7657.746097678977</v>
      </c>
      <c r="AB15" t="n">
        <v>10477.66604675954</v>
      </c>
      <c r="AC15" t="n">
        <v>9477.692304753073</v>
      </c>
      <c r="AD15" t="n">
        <v>7657746.097678977</v>
      </c>
      <c r="AE15" t="n">
        <v>10477666.04675954</v>
      </c>
      <c r="AF15" t="n">
        <v>9.886012668828009e-07</v>
      </c>
      <c r="AG15" t="n">
        <v>47.21041666666667</v>
      </c>
      <c r="AH15" t="n">
        <v>9477692.304753073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0.4427</v>
      </c>
      <c r="E16" t="n">
        <v>225.88</v>
      </c>
      <c r="F16" t="n">
        <v>219.94</v>
      </c>
      <c r="G16" t="n">
        <v>109.97</v>
      </c>
      <c r="H16" t="n">
        <v>1.56</v>
      </c>
      <c r="I16" t="n">
        <v>120</v>
      </c>
      <c r="J16" t="n">
        <v>170.35</v>
      </c>
      <c r="K16" t="n">
        <v>49.1</v>
      </c>
      <c r="L16" t="n">
        <v>15</v>
      </c>
      <c r="M16" t="n">
        <v>118</v>
      </c>
      <c r="N16" t="n">
        <v>31.26</v>
      </c>
      <c r="O16" t="n">
        <v>21244.37</v>
      </c>
      <c r="P16" t="n">
        <v>2479.4</v>
      </c>
      <c r="Q16" t="n">
        <v>3440.99</v>
      </c>
      <c r="R16" t="n">
        <v>490.77</v>
      </c>
      <c r="S16" t="n">
        <v>300.98</v>
      </c>
      <c r="T16" t="n">
        <v>91203.38</v>
      </c>
      <c r="U16" t="n">
        <v>0.61</v>
      </c>
      <c r="V16" t="n">
        <v>0.91</v>
      </c>
      <c r="W16" t="n">
        <v>57.03</v>
      </c>
      <c r="X16" t="n">
        <v>5.41</v>
      </c>
      <c r="Y16" t="n">
        <v>0.5</v>
      </c>
      <c r="Z16" t="n">
        <v>10</v>
      </c>
      <c r="AA16" t="n">
        <v>7598.905085986501</v>
      </c>
      <c r="AB16" t="n">
        <v>10397.15717867966</v>
      </c>
      <c r="AC16" t="n">
        <v>9404.867090047836</v>
      </c>
      <c r="AD16" t="n">
        <v>7598905.085986501</v>
      </c>
      <c r="AE16" t="n">
        <v>10397157.17867966</v>
      </c>
      <c r="AF16" t="n">
        <v>9.917375500770813e-07</v>
      </c>
      <c r="AG16" t="n">
        <v>47.05833333333334</v>
      </c>
      <c r="AH16" t="n">
        <v>9404867.090047836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0.4439</v>
      </c>
      <c r="E17" t="n">
        <v>225.29</v>
      </c>
      <c r="F17" t="n">
        <v>219.59</v>
      </c>
      <c r="G17" t="n">
        <v>117.64</v>
      </c>
      <c r="H17" t="n">
        <v>1.65</v>
      </c>
      <c r="I17" t="n">
        <v>112</v>
      </c>
      <c r="J17" t="n">
        <v>171.81</v>
      </c>
      <c r="K17" t="n">
        <v>49.1</v>
      </c>
      <c r="L17" t="n">
        <v>16</v>
      </c>
      <c r="M17" t="n">
        <v>110</v>
      </c>
      <c r="N17" t="n">
        <v>31.72</v>
      </c>
      <c r="O17" t="n">
        <v>21424.29</v>
      </c>
      <c r="P17" t="n">
        <v>2465.45</v>
      </c>
      <c r="Q17" t="n">
        <v>3441.01</v>
      </c>
      <c r="R17" t="n">
        <v>479.33</v>
      </c>
      <c r="S17" t="n">
        <v>300.98</v>
      </c>
      <c r="T17" t="n">
        <v>85522.61</v>
      </c>
      <c r="U17" t="n">
        <v>0.63</v>
      </c>
      <c r="V17" t="n">
        <v>0.91</v>
      </c>
      <c r="W17" t="n">
        <v>57.01</v>
      </c>
      <c r="X17" t="n">
        <v>5.06</v>
      </c>
      <c r="Y17" t="n">
        <v>0.5</v>
      </c>
      <c r="Z17" t="n">
        <v>10</v>
      </c>
      <c r="AA17" t="n">
        <v>7549.113820692201</v>
      </c>
      <c r="AB17" t="n">
        <v>10329.03057286841</v>
      </c>
      <c r="AC17" t="n">
        <v>9343.24239187891</v>
      </c>
      <c r="AD17" t="n">
        <v>7549113.8206922</v>
      </c>
      <c r="AE17" t="n">
        <v>10329030.5728684</v>
      </c>
      <c r="AF17" t="n">
        <v>9.94425792815036e-07</v>
      </c>
      <c r="AG17" t="n">
        <v>46.93541666666667</v>
      </c>
      <c r="AH17" t="n">
        <v>9343242.39187891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0.4449</v>
      </c>
      <c r="E18" t="n">
        <v>224.78</v>
      </c>
      <c r="F18" t="n">
        <v>219.29</v>
      </c>
      <c r="G18" t="n">
        <v>125.31</v>
      </c>
      <c r="H18" t="n">
        <v>1.74</v>
      </c>
      <c r="I18" t="n">
        <v>105</v>
      </c>
      <c r="J18" t="n">
        <v>173.28</v>
      </c>
      <c r="K18" t="n">
        <v>49.1</v>
      </c>
      <c r="L18" t="n">
        <v>17</v>
      </c>
      <c r="M18" t="n">
        <v>103</v>
      </c>
      <c r="N18" t="n">
        <v>32.18</v>
      </c>
      <c r="O18" t="n">
        <v>21604.83</v>
      </c>
      <c r="P18" t="n">
        <v>2448.17</v>
      </c>
      <c r="Q18" t="n">
        <v>3441</v>
      </c>
      <c r="R18" t="n">
        <v>469.04</v>
      </c>
      <c r="S18" t="n">
        <v>300.98</v>
      </c>
      <c r="T18" t="n">
        <v>80411.89999999999</v>
      </c>
      <c r="U18" t="n">
        <v>0.64</v>
      </c>
      <c r="V18" t="n">
        <v>0.91</v>
      </c>
      <c r="W18" t="n">
        <v>57</v>
      </c>
      <c r="X18" t="n">
        <v>4.76</v>
      </c>
      <c r="Y18" t="n">
        <v>0.5</v>
      </c>
      <c r="Z18" t="n">
        <v>10</v>
      </c>
      <c r="AA18" t="n">
        <v>7488.632770338449</v>
      </c>
      <c r="AB18" t="n">
        <v>10246.27773153877</v>
      </c>
      <c r="AC18" t="n">
        <v>9268.387365581439</v>
      </c>
      <c r="AD18" t="n">
        <v>7488632.770338449</v>
      </c>
      <c r="AE18" t="n">
        <v>10246277.73153877</v>
      </c>
      <c r="AF18" t="n">
        <v>9.966659950966648e-07</v>
      </c>
      <c r="AG18" t="n">
        <v>46.82916666666667</v>
      </c>
      <c r="AH18" t="n">
        <v>9268387.365581438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0.446</v>
      </c>
      <c r="E19" t="n">
        <v>224.21</v>
      </c>
      <c r="F19" t="n">
        <v>218.94</v>
      </c>
      <c r="G19" t="n">
        <v>134.04</v>
      </c>
      <c r="H19" t="n">
        <v>1.83</v>
      </c>
      <c r="I19" t="n">
        <v>98</v>
      </c>
      <c r="J19" t="n">
        <v>174.75</v>
      </c>
      <c r="K19" t="n">
        <v>49.1</v>
      </c>
      <c r="L19" t="n">
        <v>18</v>
      </c>
      <c r="M19" t="n">
        <v>96</v>
      </c>
      <c r="N19" t="n">
        <v>32.65</v>
      </c>
      <c r="O19" t="n">
        <v>21786.02</v>
      </c>
      <c r="P19" t="n">
        <v>2434.76</v>
      </c>
      <c r="Q19" t="n">
        <v>3440.92</v>
      </c>
      <c r="R19" t="n">
        <v>457.54</v>
      </c>
      <c r="S19" t="n">
        <v>300.98</v>
      </c>
      <c r="T19" t="n">
        <v>74699.83</v>
      </c>
      <c r="U19" t="n">
        <v>0.66</v>
      </c>
      <c r="V19" t="n">
        <v>0.91</v>
      </c>
      <c r="W19" t="n">
        <v>56.98</v>
      </c>
      <c r="X19" t="n">
        <v>4.41</v>
      </c>
      <c r="Y19" t="n">
        <v>0.5</v>
      </c>
      <c r="Z19" t="n">
        <v>10</v>
      </c>
      <c r="AA19" t="n">
        <v>7442.118969997339</v>
      </c>
      <c r="AB19" t="n">
        <v>10182.63549786801</v>
      </c>
      <c r="AC19" t="n">
        <v>9210.819057369787</v>
      </c>
      <c r="AD19" t="n">
        <v>7442118.969997339</v>
      </c>
      <c r="AE19" t="n">
        <v>10182635.49786801</v>
      </c>
      <c r="AF19" t="n">
        <v>9.991302176064564e-07</v>
      </c>
      <c r="AG19" t="n">
        <v>46.71041666666667</v>
      </c>
      <c r="AH19" t="n">
        <v>9210819.057369787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0.4467</v>
      </c>
      <c r="E20" t="n">
        <v>223.87</v>
      </c>
      <c r="F20" t="n">
        <v>218.75</v>
      </c>
      <c r="G20" t="n">
        <v>141.13</v>
      </c>
      <c r="H20" t="n">
        <v>1.91</v>
      </c>
      <c r="I20" t="n">
        <v>93</v>
      </c>
      <c r="J20" t="n">
        <v>176.22</v>
      </c>
      <c r="K20" t="n">
        <v>49.1</v>
      </c>
      <c r="L20" t="n">
        <v>19</v>
      </c>
      <c r="M20" t="n">
        <v>91</v>
      </c>
      <c r="N20" t="n">
        <v>33.13</v>
      </c>
      <c r="O20" t="n">
        <v>21967.84</v>
      </c>
      <c r="P20" t="n">
        <v>2421.14</v>
      </c>
      <c r="Q20" t="n">
        <v>3440.93</v>
      </c>
      <c r="R20" t="n">
        <v>451.35</v>
      </c>
      <c r="S20" t="n">
        <v>300.98</v>
      </c>
      <c r="T20" t="n">
        <v>71626.94</v>
      </c>
      <c r="U20" t="n">
        <v>0.67</v>
      </c>
      <c r="V20" t="n">
        <v>0.91</v>
      </c>
      <c r="W20" t="n">
        <v>56.97</v>
      </c>
      <c r="X20" t="n">
        <v>4.22</v>
      </c>
      <c r="Y20" t="n">
        <v>0.5</v>
      </c>
      <c r="Z20" t="n">
        <v>10</v>
      </c>
      <c r="AA20" t="n">
        <v>7403.036067586514</v>
      </c>
      <c r="AB20" t="n">
        <v>10129.16054657356</v>
      </c>
      <c r="AC20" t="n">
        <v>9162.447680374309</v>
      </c>
      <c r="AD20" t="n">
        <v>7403036.067586514</v>
      </c>
      <c r="AE20" t="n">
        <v>10129160.54657356</v>
      </c>
      <c r="AF20" t="n">
        <v>1.000698359203597e-06</v>
      </c>
      <c r="AG20" t="n">
        <v>46.63958333333333</v>
      </c>
      <c r="AH20" t="n">
        <v>9162447.680374309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0.4474</v>
      </c>
      <c r="E21" t="n">
        <v>223.5</v>
      </c>
      <c r="F21" t="n">
        <v>218.53</v>
      </c>
      <c r="G21" t="n">
        <v>149</v>
      </c>
      <c r="H21" t="n">
        <v>2</v>
      </c>
      <c r="I21" t="n">
        <v>88</v>
      </c>
      <c r="J21" t="n">
        <v>177.7</v>
      </c>
      <c r="K21" t="n">
        <v>49.1</v>
      </c>
      <c r="L21" t="n">
        <v>20</v>
      </c>
      <c r="M21" t="n">
        <v>86</v>
      </c>
      <c r="N21" t="n">
        <v>33.61</v>
      </c>
      <c r="O21" t="n">
        <v>22150.3</v>
      </c>
      <c r="P21" t="n">
        <v>2405.5</v>
      </c>
      <c r="Q21" t="n">
        <v>3440.87</v>
      </c>
      <c r="R21" t="n">
        <v>443.59</v>
      </c>
      <c r="S21" t="n">
        <v>300.98</v>
      </c>
      <c r="T21" t="n">
        <v>67770.37</v>
      </c>
      <c r="U21" t="n">
        <v>0.68</v>
      </c>
      <c r="V21" t="n">
        <v>0.91</v>
      </c>
      <c r="W21" t="n">
        <v>56.98</v>
      </c>
      <c r="X21" t="n">
        <v>4.01</v>
      </c>
      <c r="Y21" t="n">
        <v>0.5</v>
      </c>
      <c r="Z21" t="n">
        <v>10</v>
      </c>
      <c r="AA21" t="n">
        <v>7359.858733782592</v>
      </c>
      <c r="AB21" t="n">
        <v>10070.0834136135</v>
      </c>
      <c r="AC21" t="n">
        <v>9109.008786068682</v>
      </c>
      <c r="AD21" t="n">
        <v>7359858.733782592</v>
      </c>
      <c r="AE21" t="n">
        <v>10070083.4136135</v>
      </c>
      <c r="AF21" t="n">
        <v>1.002266500800737e-06</v>
      </c>
      <c r="AG21" t="n">
        <v>46.5625</v>
      </c>
      <c r="AH21" t="n">
        <v>9109008.786068682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0.4483</v>
      </c>
      <c r="E22" t="n">
        <v>223.08</v>
      </c>
      <c r="F22" t="n">
        <v>218.27</v>
      </c>
      <c r="G22" t="n">
        <v>157.78</v>
      </c>
      <c r="H22" t="n">
        <v>2.08</v>
      </c>
      <c r="I22" t="n">
        <v>83</v>
      </c>
      <c r="J22" t="n">
        <v>179.18</v>
      </c>
      <c r="K22" t="n">
        <v>49.1</v>
      </c>
      <c r="L22" t="n">
        <v>21</v>
      </c>
      <c r="M22" t="n">
        <v>81</v>
      </c>
      <c r="N22" t="n">
        <v>34.09</v>
      </c>
      <c r="O22" t="n">
        <v>22333.43</v>
      </c>
      <c r="P22" t="n">
        <v>2394.37</v>
      </c>
      <c r="Q22" t="n">
        <v>3440.93</v>
      </c>
      <c r="R22" t="n">
        <v>434.25</v>
      </c>
      <c r="S22" t="n">
        <v>300.98</v>
      </c>
      <c r="T22" t="n">
        <v>63126.82</v>
      </c>
      <c r="U22" t="n">
        <v>0.6899999999999999</v>
      </c>
      <c r="V22" t="n">
        <v>0.92</v>
      </c>
      <c r="W22" t="n">
        <v>56.97</v>
      </c>
      <c r="X22" t="n">
        <v>3.74</v>
      </c>
      <c r="Y22" t="n">
        <v>0.5</v>
      </c>
      <c r="Z22" t="n">
        <v>10</v>
      </c>
      <c r="AA22" t="n">
        <v>7322.02831337695</v>
      </c>
      <c r="AB22" t="n">
        <v>10018.32216345414</v>
      </c>
      <c r="AC22" t="n">
        <v>9062.18755697716</v>
      </c>
      <c r="AD22" t="n">
        <v>7322028.31337695</v>
      </c>
      <c r="AE22" t="n">
        <v>10018322.16345414</v>
      </c>
      <c r="AF22" t="n">
        <v>1.004282682854203e-06</v>
      </c>
      <c r="AG22" t="n">
        <v>46.475</v>
      </c>
      <c r="AH22" t="n">
        <v>9062187.55697716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0.4488</v>
      </c>
      <c r="E23" t="n">
        <v>222.79</v>
      </c>
      <c r="F23" t="n">
        <v>218.1</v>
      </c>
      <c r="G23" t="n">
        <v>165.65</v>
      </c>
      <c r="H23" t="n">
        <v>2.16</v>
      </c>
      <c r="I23" t="n">
        <v>79</v>
      </c>
      <c r="J23" t="n">
        <v>180.67</v>
      </c>
      <c r="K23" t="n">
        <v>49.1</v>
      </c>
      <c r="L23" t="n">
        <v>22</v>
      </c>
      <c r="M23" t="n">
        <v>77</v>
      </c>
      <c r="N23" t="n">
        <v>34.58</v>
      </c>
      <c r="O23" t="n">
        <v>22517.21</v>
      </c>
      <c r="P23" t="n">
        <v>2381.84</v>
      </c>
      <c r="Q23" t="n">
        <v>3440.92</v>
      </c>
      <c r="R23" t="n">
        <v>429.28</v>
      </c>
      <c r="S23" t="n">
        <v>300.98</v>
      </c>
      <c r="T23" t="n">
        <v>60661.56</v>
      </c>
      <c r="U23" t="n">
        <v>0.7</v>
      </c>
      <c r="V23" t="n">
        <v>0.92</v>
      </c>
      <c r="W23" t="n">
        <v>56.95</v>
      </c>
      <c r="X23" t="n">
        <v>3.58</v>
      </c>
      <c r="Y23" t="n">
        <v>0.5</v>
      </c>
      <c r="Z23" t="n">
        <v>10</v>
      </c>
      <c r="AA23" t="n">
        <v>7288.615905436014</v>
      </c>
      <c r="AB23" t="n">
        <v>9972.60583285794</v>
      </c>
      <c r="AC23" t="n">
        <v>9020.834328809795</v>
      </c>
      <c r="AD23" t="n">
        <v>7288615.905436014</v>
      </c>
      <c r="AE23" t="n">
        <v>9972605.83285794</v>
      </c>
      <c r="AF23" t="n">
        <v>1.005402783995017e-06</v>
      </c>
      <c r="AG23" t="n">
        <v>46.41458333333333</v>
      </c>
      <c r="AH23" t="n">
        <v>9020834.328809794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0.4495</v>
      </c>
      <c r="E24" t="n">
        <v>222.48</v>
      </c>
      <c r="F24" t="n">
        <v>217.91</v>
      </c>
      <c r="G24" t="n">
        <v>174.33</v>
      </c>
      <c r="H24" t="n">
        <v>2.24</v>
      </c>
      <c r="I24" t="n">
        <v>75</v>
      </c>
      <c r="J24" t="n">
        <v>182.17</v>
      </c>
      <c r="K24" t="n">
        <v>49.1</v>
      </c>
      <c r="L24" t="n">
        <v>23</v>
      </c>
      <c r="M24" t="n">
        <v>73</v>
      </c>
      <c r="N24" t="n">
        <v>35.08</v>
      </c>
      <c r="O24" t="n">
        <v>22701.78</v>
      </c>
      <c r="P24" t="n">
        <v>2368.69</v>
      </c>
      <c r="Q24" t="n">
        <v>3440.93</v>
      </c>
      <c r="R24" t="n">
        <v>422.41</v>
      </c>
      <c r="S24" t="n">
        <v>300.98</v>
      </c>
      <c r="T24" t="n">
        <v>57247.58</v>
      </c>
      <c r="U24" t="n">
        <v>0.71</v>
      </c>
      <c r="V24" t="n">
        <v>0.92</v>
      </c>
      <c r="W24" t="n">
        <v>56.95</v>
      </c>
      <c r="X24" t="n">
        <v>3.38</v>
      </c>
      <c r="Y24" t="n">
        <v>0.5</v>
      </c>
      <c r="Z24" t="n">
        <v>10</v>
      </c>
      <c r="AA24" t="n">
        <v>7250.925661849747</v>
      </c>
      <c r="AB24" t="n">
        <v>9921.036378807012</v>
      </c>
      <c r="AC24" t="n">
        <v>8974.186591075308</v>
      </c>
      <c r="AD24" t="n">
        <v>7250925.661849747</v>
      </c>
      <c r="AE24" t="n">
        <v>9921036.378807012</v>
      </c>
      <c r="AF24" t="n">
        <v>1.006970925592157e-06</v>
      </c>
      <c r="AG24" t="n">
        <v>46.34999999999999</v>
      </c>
      <c r="AH24" t="n">
        <v>8974186.591075307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0.45</v>
      </c>
      <c r="E25" t="n">
        <v>222.21</v>
      </c>
      <c r="F25" t="n">
        <v>217.73</v>
      </c>
      <c r="G25" t="n">
        <v>181.44</v>
      </c>
      <c r="H25" t="n">
        <v>2.32</v>
      </c>
      <c r="I25" t="n">
        <v>72</v>
      </c>
      <c r="J25" t="n">
        <v>183.67</v>
      </c>
      <c r="K25" t="n">
        <v>49.1</v>
      </c>
      <c r="L25" t="n">
        <v>24</v>
      </c>
      <c r="M25" t="n">
        <v>70</v>
      </c>
      <c r="N25" t="n">
        <v>35.58</v>
      </c>
      <c r="O25" t="n">
        <v>22886.92</v>
      </c>
      <c r="P25" t="n">
        <v>2353.23</v>
      </c>
      <c r="Q25" t="n">
        <v>3440.96</v>
      </c>
      <c r="R25" t="n">
        <v>416.58</v>
      </c>
      <c r="S25" t="n">
        <v>300.98</v>
      </c>
      <c r="T25" t="n">
        <v>54349.78</v>
      </c>
      <c r="U25" t="n">
        <v>0.72</v>
      </c>
      <c r="V25" t="n">
        <v>0.92</v>
      </c>
      <c r="W25" t="n">
        <v>56.94</v>
      </c>
      <c r="X25" t="n">
        <v>3.2</v>
      </c>
      <c r="Y25" t="n">
        <v>0.5</v>
      </c>
      <c r="Z25" t="n">
        <v>10</v>
      </c>
      <c r="AA25" t="n">
        <v>7211.917434988442</v>
      </c>
      <c r="AB25" t="n">
        <v>9867.663601893857</v>
      </c>
      <c r="AC25" t="n">
        <v>8925.907637081582</v>
      </c>
      <c r="AD25" t="n">
        <v>7211917.434988442</v>
      </c>
      <c r="AE25" t="n">
        <v>9867663.601893857</v>
      </c>
      <c r="AF25" t="n">
        <v>1.008091026732972e-06</v>
      </c>
      <c r="AG25" t="n">
        <v>46.29375</v>
      </c>
      <c r="AH25" t="n">
        <v>8925907.637081582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0.4506</v>
      </c>
      <c r="E26" t="n">
        <v>221.93</v>
      </c>
      <c r="F26" t="n">
        <v>217.57</v>
      </c>
      <c r="G26" t="n">
        <v>191.98</v>
      </c>
      <c r="H26" t="n">
        <v>2.4</v>
      </c>
      <c r="I26" t="n">
        <v>68</v>
      </c>
      <c r="J26" t="n">
        <v>185.18</v>
      </c>
      <c r="K26" t="n">
        <v>49.1</v>
      </c>
      <c r="L26" t="n">
        <v>25</v>
      </c>
      <c r="M26" t="n">
        <v>66</v>
      </c>
      <c r="N26" t="n">
        <v>36.08</v>
      </c>
      <c r="O26" t="n">
        <v>23072.73</v>
      </c>
      <c r="P26" t="n">
        <v>2337.73</v>
      </c>
      <c r="Q26" t="n">
        <v>3440.96</v>
      </c>
      <c r="R26" t="n">
        <v>411.12</v>
      </c>
      <c r="S26" t="n">
        <v>300.98</v>
      </c>
      <c r="T26" t="n">
        <v>51638</v>
      </c>
      <c r="U26" t="n">
        <v>0.73</v>
      </c>
      <c r="V26" t="n">
        <v>0.92</v>
      </c>
      <c r="W26" t="n">
        <v>56.93</v>
      </c>
      <c r="X26" t="n">
        <v>3.04</v>
      </c>
      <c r="Y26" t="n">
        <v>0.5</v>
      </c>
      <c r="Z26" t="n">
        <v>10</v>
      </c>
      <c r="AA26" t="n">
        <v>7171.648453933703</v>
      </c>
      <c r="AB26" t="n">
        <v>9812.565805472697</v>
      </c>
      <c r="AC26" t="n">
        <v>8876.06829702062</v>
      </c>
      <c r="AD26" t="n">
        <v>7171648.453933703</v>
      </c>
      <c r="AE26" t="n">
        <v>9812565.805472698</v>
      </c>
      <c r="AF26" t="n">
        <v>1.009435148101949e-06</v>
      </c>
      <c r="AG26" t="n">
        <v>46.23541666666667</v>
      </c>
      <c r="AH26" t="n">
        <v>8876068.29702062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0.4509</v>
      </c>
      <c r="E27" t="n">
        <v>221.77</v>
      </c>
      <c r="F27" t="n">
        <v>217.47</v>
      </c>
      <c r="G27" t="n">
        <v>197.7</v>
      </c>
      <c r="H27" t="n">
        <v>2.47</v>
      </c>
      <c r="I27" t="n">
        <v>66</v>
      </c>
      <c r="J27" t="n">
        <v>186.69</v>
      </c>
      <c r="K27" t="n">
        <v>49.1</v>
      </c>
      <c r="L27" t="n">
        <v>26</v>
      </c>
      <c r="M27" t="n">
        <v>64</v>
      </c>
      <c r="N27" t="n">
        <v>36.6</v>
      </c>
      <c r="O27" t="n">
        <v>23259.24</v>
      </c>
      <c r="P27" t="n">
        <v>2327.29</v>
      </c>
      <c r="Q27" t="n">
        <v>3440.89</v>
      </c>
      <c r="R27" t="n">
        <v>407.88</v>
      </c>
      <c r="S27" t="n">
        <v>300.98</v>
      </c>
      <c r="T27" t="n">
        <v>50026.29</v>
      </c>
      <c r="U27" t="n">
        <v>0.74</v>
      </c>
      <c r="V27" t="n">
        <v>0.92</v>
      </c>
      <c r="W27" t="n">
        <v>56.93</v>
      </c>
      <c r="X27" t="n">
        <v>2.95</v>
      </c>
      <c r="Y27" t="n">
        <v>0.5</v>
      </c>
      <c r="Z27" t="n">
        <v>10</v>
      </c>
      <c r="AA27" t="n">
        <v>7146.170767504178</v>
      </c>
      <c r="AB27" t="n">
        <v>9777.706110903624</v>
      </c>
      <c r="AC27" t="n">
        <v>8844.535562775329</v>
      </c>
      <c r="AD27" t="n">
        <v>7146170.767504178</v>
      </c>
      <c r="AE27" t="n">
        <v>9777706.110903624</v>
      </c>
      <c r="AF27" t="n">
        <v>1.010107208786438e-06</v>
      </c>
      <c r="AG27" t="n">
        <v>46.20208333333334</v>
      </c>
      <c r="AH27" t="n">
        <v>8844535.562775329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0.4514</v>
      </c>
      <c r="E28" t="n">
        <v>221.55</v>
      </c>
      <c r="F28" t="n">
        <v>217.35</v>
      </c>
      <c r="G28" t="n">
        <v>207</v>
      </c>
      <c r="H28" t="n">
        <v>2.55</v>
      </c>
      <c r="I28" t="n">
        <v>63</v>
      </c>
      <c r="J28" t="n">
        <v>188.21</v>
      </c>
      <c r="K28" t="n">
        <v>49.1</v>
      </c>
      <c r="L28" t="n">
        <v>27</v>
      </c>
      <c r="M28" t="n">
        <v>61</v>
      </c>
      <c r="N28" t="n">
        <v>37.11</v>
      </c>
      <c r="O28" t="n">
        <v>23446.45</v>
      </c>
      <c r="P28" t="n">
        <v>2317.13</v>
      </c>
      <c r="Q28" t="n">
        <v>3440.89</v>
      </c>
      <c r="R28" t="n">
        <v>403.74</v>
      </c>
      <c r="S28" t="n">
        <v>300.98</v>
      </c>
      <c r="T28" t="n">
        <v>47974.6</v>
      </c>
      <c r="U28" t="n">
        <v>0.75</v>
      </c>
      <c r="V28" t="n">
        <v>0.92</v>
      </c>
      <c r="W28" t="n">
        <v>56.93</v>
      </c>
      <c r="X28" t="n">
        <v>2.83</v>
      </c>
      <c r="Y28" t="n">
        <v>0.5</v>
      </c>
      <c r="Z28" t="n">
        <v>10</v>
      </c>
      <c r="AA28" t="n">
        <v>7110.000895116437</v>
      </c>
      <c r="AB28" t="n">
        <v>9728.216895800562</v>
      </c>
      <c r="AC28" t="n">
        <v>8799.769528903156</v>
      </c>
      <c r="AD28" t="n">
        <v>7110000.895116437</v>
      </c>
      <c r="AE28" t="n">
        <v>9728216.895800563</v>
      </c>
      <c r="AF28" t="n">
        <v>1.011227309927252e-06</v>
      </c>
      <c r="AG28" t="n">
        <v>46.15625</v>
      </c>
      <c r="AH28" t="n">
        <v>8799769.528903157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0.4519</v>
      </c>
      <c r="E29" t="n">
        <v>221.31</v>
      </c>
      <c r="F29" t="n">
        <v>217.2</v>
      </c>
      <c r="G29" t="n">
        <v>217.2</v>
      </c>
      <c r="H29" t="n">
        <v>2.62</v>
      </c>
      <c r="I29" t="n">
        <v>60</v>
      </c>
      <c r="J29" t="n">
        <v>189.73</v>
      </c>
      <c r="K29" t="n">
        <v>49.1</v>
      </c>
      <c r="L29" t="n">
        <v>28</v>
      </c>
      <c r="M29" t="n">
        <v>58</v>
      </c>
      <c r="N29" t="n">
        <v>37.64</v>
      </c>
      <c r="O29" t="n">
        <v>23634.36</v>
      </c>
      <c r="P29" t="n">
        <v>2301.02</v>
      </c>
      <c r="Q29" t="n">
        <v>3440.89</v>
      </c>
      <c r="R29" t="n">
        <v>398.62</v>
      </c>
      <c r="S29" t="n">
        <v>300.98</v>
      </c>
      <c r="T29" t="n">
        <v>45428.39</v>
      </c>
      <c r="U29" t="n">
        <v>0.76</v>
      </c>
      <c r="V29" t="n">
        <v>0.92</v>
      </c>
      <c r="W29" t="n">
        <v>56.92</v>
      </c>
      <c r="X29" t="n">
        <v>2.67</v>
      </c>
      <c r="Y29" t="n">
        <v>0.5</v>
      </c>
      <c r="Z29" t="n">
        <v>10</v>
      </c>
      <c r="AA29" t="n">
        <v>7070.333770426054</v>
      </c>
      <c r="AB29" t="n">
        <v>9673.942585809144</v>
      </c>
      <c r="AC29" t="n">
        <v>8750.675082882848</v>
      </c>
      <c r="AD29" t="n">
        <v>7070333.770426054</v>
      </c>
      <c r="AE29" t="n">
        <v>9673942.585809143</v>
      </c>
      <c r="AF29" t="n">
        <v>1.012347411068066e-06</v>
      </c>
      <c r="AG29" t="n">
        <v>46.10625</v>
      </c>
      <c r="AH29" t="n">
        <v>8750675.082882848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0.4521</v>
      </c>
      <c r="E30" t="n">
        <v>221.18</v>
      </c>
      <c r="F30" t="n">
        <v>217.13</v>
      </c>
      <c r="G30" t="n">
        <v>224.62</v>
      </c>
      <c r="H30" t="n">
        <v>2.69</v>
      </c>
      <c r="I30" t="n">
        <v>58</v>
      </c>
      <c r="J30" t="n">
        <v>191.26</v>
      </c>
      <c r="K30" t="n">
        <v>49.1</v>
      </c>
      <c r="L30" t="n">
        <v>29</v>
      </c>
      <c r="M30" t="n">
        <v>56</v>
      </c>
      <c r="N30" t="n">
        <v>38.17</v>
      </c>
      <c r="O30" t="n">
        <v>23822.99</v>
      </c>
      <c r="P30" t="n">
        <v>2292.4</v>
      </c>
      <c r="Q30" t="n">
        <v>3440.93</v>
      </c>
      <c r="R30" t="n">
        <v>395.77</v>
      </c>
      <c r="S30" t="n">
        <v>300.98</v>
      </c>
      <c r="T30" t="n">
        <v>44014</v>
      </c>
      <c r="U30" t="n">
        <v>0.76</v>
      </c>
      <c r="V30" t="n">
        <v>0.92</v>
      </c>
      <c r="W30" t="n">
        <v>56.93</v>
      </c>
      <c r="X30" t="n">
        <v>2.6</v>
      </c>
      <c r="Y30" t="n">
        <v>0.5</v>
      </c>
      <c r="Z30" t="n">
        <v>10</v>
      </c>
      <c r="AA30" t="n">
        <v>7050.206491324005</v>
      </c>
      <c r="AB30" t="n">
        <v>9646.403554588835</v>
      </c>
      <c r="AC30" t="n">
        <v>8725.764338150932</v>
      </c>
      <c r="AD30" t="n">
        <v>7050206.491324005</v>
      </c>
      <c r="AE30" t="n">
        <v>9646403.554588834</v>
      </c>
      <c r="AF30" t="n">
        <v>1.012795451524392e-06</v>
      </c>
      <c r="AG30" t="n">
        <v>46.07916666666667</v>
      </c>
      <c r="AH30" t="n">
        <v>8725764.338150932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0.4525</v>
      </c>
      <c r="E31" t="n">
        <v>221.02</v>
      </c>
      <c r="F31" t="n">
        <v>217.03</v>
      </c>
      <c r="G31" t="n">
        <v>232.53</v>
      </c>
      <c r="H31" t="n">
        <v>2.76</v>
      </c>
      <c r="I31" t="n">
        <v>56</v>
      </c>
      <c r="J31" t="n">
        <v>192.8</v>
      </c>
      <c r="K31" t="n">
        <v>49.1</v>
      </c>
      <c r="L31" t="n">
        <v>30</v>
      </c>
      <c r="M31" t="n">
        <v>54</v>
      </c>
      <c r="N31" t="n">
        <v>38.7</v>
      </c>
      <c r="O31" t="n">
        <v>24012.34</v>
      </c>
      <c r="P31" t="n">
        <v>2276.62</v>
      </c>
      <c r="Q31" t="n">
        <v>3440.93</v>
      </c>
      <c r="R31" t="n">
        <v>392.64</v>
      </c>
      <c r="S31" t="n">
        <v>300.98</v>
      </c>
      <c r="T31" t="n">
        <v>42458.93</v>
      </c>
      <c r="U31" t="n">
        <v>0.77</v>
      </c>
      <c r="V31" t="n">
        <v>0.92</v>
      </c>
      <c r="W31" t="n">
        <v>56.92</v>
      </c>
      <c r="X31" t="n">
        <v>2.5</v>
      </c>
      <c r="Y31" t="n">
        <v>0.5</v>
      </c>
      <c r="Z31" t="n">
        <v>10</v>
      </c>
      <c r="AA31" t="n">
        <v>7013.191032499438</v>
      </c>
      <c r="AB31" t="n">
        <v>9595.757370818264</v>
      </c>
      <c r="AC31" t="n">
        <v>8679.951755077063</v>
      </c>
      <c r="AD31" t="n">
        <v>7013191.032499438</v>
      </c>
      <c r="AE31" t="n">
        <v>9595757.370818265</v>
      </c>
      <c r="AF31" t="n">
        <v>1.013691532437044e-06</v>
      </c>
      <c r="AG31" t="n">
        <v>46.04583333333334</v>
      </c>
      <c r="AH31" t="n">
        <v>8679951.755077064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0.4528</v>
      </c>
      <c r="E32" t="n">
        <v>220.87</v>
      </c>
      <c r="F32" t="n">
        <v>216.94</v>
      </c>
      <c r="G32" t="n">
        <v>241.05</v>
      </c>
      <c r="H32" t="n">
        <v>2.83</v>
      </c>
      <c r="I32" t="n">
        <v>54</v>
      </c>
      <c r="J32" t="n">
        <v>194.34</v>
      </c>
      <c r="K32" t="n">
        <v>49.1</v>
      </c>
      <c r="L32" t="n">
        <v>31</v>
      </c>
      <c r="M32" t="n">
        <v>52</v>
      </c>
      <c r="N32" t="n">
        <v>39.24</v>
      </c>
      <c r="O32" t="n">
        <v>24202.42</v>
      </c>
      <c r="P32" t="n">
        <v>2264.25</v>
      </c>
      <c r="Q32" t="n">
        <v>3440.86</v>
      </c>
      <c r="R32" t="n">
        <v>389.9</v>
      </c>
      <c r="S32" t="n">
        <v>300.98</v>
      </c>
      <c r="T32" t="n">
        <v>41095.84</v>
      </c>
      <c r="U32" t="n">
        <v>0.77</v>
      </c>
      <c r="V32" t="n">
        <v>0.92</v>
      </c>
      <c r="W32" t="n">
        <v>56.91</v>
      </c>
      <c r="X32" t="n">
        <v>2.42</v>
      </c>
      <c r="Y32" t="n">
        <v>0.5</v>
      </c>
      <c r="Z32" t="n">
        <v>10</v>
      </c>
      <c r="AA32" t="n">
        <v>6984.302538276438</v>
      </c>
      <c r="AB32" t="n">
        <v>9556.230858551939</v>
      </c>
      <c r="AC32" t="n">
        <v>8644.197597665627</v>
      </c>
      <c r="AD32" t="n">
        <v>6984302.538276438</v>
      </c>
      <c r="AE32" t="n">
        <v>9556230.858551938</v>
      </c>
      <c r="AF32" t="n">
        <v>1.014363593121532e-06</v>
      </c>
      <c r="AG32" t="n">
        <v>46.01458333333333</v>
      </c>
      <c r="AH32" t="n">
        <v>8644197.597665627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0.453</v>
      </c>
      <c r="E33" t="n">
        <v>220.73</v>
      </c>
      <c r="F33" t="n">
        <v>216.87</v>
      </c>
      <c r="G33" t="n">
        <v>250.23</v>
      </c>
      <c r="H33" t="n">
        <v>2.9</v>
      </c>
      <c r="I33" t="n">
        <v>52</v>
      </c>
      <c r="J33" t="n">
        <v>195.89</v>
      </c>
      <c r="K33" t="n">
        <v>49.1</v>
      </c>
      <c r="L33" t="n">
        <v>32</v>
      </c>
      <c r="M33" t="n">
        <v>49</v>
      </c>
      <c r="N33" t="n">
        <v>39.79</v>
      </c>
      <c r="O33" t="n">
        <v>24393.24</v>
      </c>
      <c r="P33" t="n">
        <v>2250.15</v>
      </c>
      <c r="Q33" t="n">
        <v>3440.92</v>
      </c>
      <c r="R33" t="n">
        <v>386.94</v>
      </c>
      <c r="S33" t="n">
        <v>300.98</v>
      </c>
      <c r="T33" t="n">
        <v>39627.48</v>
      </c>
      <c r="U33" t="n">
        <v>0.78</v>
      </c>
      <c r="V33" t="n">
        <v>0.92</v>
      </c>
      <c r="W33" t="n">
        <v>56.92</v>
      </c>
      <c r="X33" t="n">
        <v>2.34</v>
      </c>
      <c r="Y33" t="n">
        <v>0.5</v>
      </c>
      <c r="Z33" t="n">
        <v>10</v>
      </c>
      <c r="AA33" t="n">
        <v>6953.549504779785</v>
      </c>
      <c r="AB33" t="n">
        <v>9514.153201393729</v>
      </c>
      <c r="AC33" t="n">
        <v>8606.135773050237</v>
      </c>
      <c r="AD33" t="n">
        <v>6953549.504779785</v>
      </c>
      <c r="AE33" t="n">
        <v>9514153.201393729</v>
      </c>
      <c r="AF33" t="n">
        <v>1.014811633577858e-06</v>
      </c>
      <c r="AG33" t="n">
        <v>45.98541666666666</v>
      </c>
      <c r="AH33" t="n">
        <v>8606135.773050237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0.4534</v>
      </c>
      <c r="E34" t="n">
        <v>220.57</v>
      </c>
      <c r="F34" t="n">
        <v>216.76</v>
      </c>
      <c r="G34" t="n">
        <v>260.12</v>
      </c>
      <c r="H34" t="n">
        <v>2.97</v>
      </c>
      <c r="I34" t="n">
        <v>50</v>
      </c>
      <c r="J34" t="n">
        <v>197.44</v>
      </c>
      <c r="K34" t="n">
        <v>49.1</v>
      </c>
      <c r="L34" t="n">
        <v>33</v>
      </c>
      <c r="M34" t="n">
        <v>43</v>
      </c>
      <c r="N34" t="n">
        <v>40.34</v>
      </c>
      <c r="O34" t="n">
        <v>24584.81</v>
      </c>
      <c r="P34" t="n">
        <v>2243.41</v>
      </c>
      <c r="Q34" t="n">
        <v>3440.94</v>
      </c>
      <c r="R34" t="n">
        <v>383.65</v>
      </c>
      <c r="S34" t="n">
        <v>300.98</v>
      </c>
      <c r="T34" t="n">
        <v>37990.65</v>
      </c>
      <c r="U34" t="n">
        <v>0.78</v>
      </c>
      <c r="V34" t="n">
        <v>0.92</v>
      </c>
      <c r="W34" t="n">
        <v>56.91</v>
      </c>
      <c r="X34" t="n">
        <v>2.24</v>
      </c>
      <c r="Y34" t="n">
        <v>0.5</v>
      </c>
      <c r="Z34" t="n">
        <v>10</v>
      </c>
      <c r="AA34" t="n">
        <v>6933.959239578198</v>
      </c>
      <c r="AB34" t="n">
        <v>9487.348936283413</v>
      </c>
      <c r="AC34" t="n">
        <v>8581.889669382028</v>
      </c>
      <c r="AD34" t="n">
        <v>6933959.239578199</v>
      </c>
      <c r="AE34" t="n">
        <v>9487348.936283413</v>
      </c>
      <c r="AF34" t="n">
        <v>1.01570771449051e-06</v>
      </c>
      <c r="AG34" t="n">
        <v>45.95208333333333</v>
      </c>
      <c r="AH34" t="n">
        <v>8581889.669382028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0.4535</v>
      </c>
      <c r="E35" t="n">
        <v>220.5</v>
      </c>
      <c r="F35" t="n">
        <v>216.72</v>
      </c>
      <c r="G35" t="n">
        <v>265.38</v>
      </c>
      <c r="H35" t="n">
        <v>3.03</v>
      </c>
      <c r="I35" t="n">
        <v>49</v>
      </c>
      <c r="J35" t="n">
        <v>199</v>
      </c>
      <c r="K35" t="n">
        <v>49.1</v>
      </c>
      <c r="L35" t="n">
        <v>34</v>
      </c>
      <c r="M35" t="n">
        <v>32</v>
      </c>
      <c r="N35" t="n">
        <v>40.9</v>
      </c>
      <c r="O35" t="n">
        <v>24777.13</v>
      </c>
      <c r="P35" t="n">
        <v>2231.25</v>
      </c>
      <c r="Q35" t="n">
        <v>3440.96</v>
      </c>
      <c r="R35" t="n">
        <v>381.51</v>
      </c>
      <c r="S35" t="n">
        <v>300.98</v>
      </c>
      <c r="T35" t="n">
        <v>36926.29</v>
      </c>
      <c r="U35" t="n">
        <v>0.79</v>
      </c>
      <c r="V35" t="n">
        <v>0.92</v>
      </c>
      <c r="W35" t="n">
        <v>56.93</v>
      </c>
      <c r="X35" t="n">
        <v>2.2</v>
      </c>
      <c r="Y35" t="n">
        <v>0.5</v>
      </c>
      <c r="Z35" t="n">
        <v>10</v>
      </c>
      <c r="AA35" t="n">
        <v>6908.837876217917</v>
      </c>
      <c r="AB35" t="n">
        <v>9452.976778657541</v>
      </c>
      <c r="AC35" t="n">
        <v>8550.797942238345</v>
      </c>
      <c r="AD35" t="n">
        <v>6908837.876217918</v>
      </c>
      <c r="AE35" t="n">
        <v>9452976.778657541</v>
      </c>
      <c r="AF35" t="n">
        <v>1.015931734718673e-06</v>
      </c>
      <c r="AG35" t="n">
        <v>45.9375</v>
      </c>
      <c r="AH35" t="n">
        <v>8550797.942238346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0.4536</v>
      </c>
      <c r="E36" t="n">
        <v>220.45</v>
      </c>
      <c r="F36" t="n">
        <v>216.71</v>
      </c>
      <c r="G36" t="n">
        <v>270.89</v>
      </c>
      <c r="H36" t="n">
        <v>3.1</v>
      </c>
      <c r="I36" t="n">
        <v>48</v>
      </c>
      <c r="J36" t="n">
        <v>200.56</v>
      </c>
      <c r="K36" t="n">
        <v>49.1</v>
      </c>
      <c r="L36" t="n">
        <v>35</v>
      </c>
      <c r="M36" t="n">
        <v>16</v>
      </c>
      <c r="N36" t="n">
        <v>41.47</v>
      </c>
      <c r="O36" t="n">
        <v>24970.22</v>
      </c>
      <c r="P36" t="n">
        <v>2237.63</v>
      </c>
      <c r="Q36" t="n">
        <v>3440.99</v>
      </c>
      <c r="R36" t="n">
        <v>380.45</v>
      </c>
      <c r="S36" t="n">
        <v>300.98</v>
      </c>
      <c r="T36" t="n">
        <v>36403.71</v>
      </c>
      <c r="U36" t="n">
        <v>0.79</v>
      </c>
      <c r="V36" t="n">
        <v>0.92</v>
      </c>
      <c r="W36" t="n">
        <v>56.95</v>
      </c>
      <c r="X36" t="n">
        <v>2.18</v>
      </c>
      <c r="Y36" t="n">
        <v>0.5</v>
      </c>
      <c r="Z36" t="n">
        <v>10</v>
      </c>
      <c r="AA36" t="n">
        <v>6919.59784845178</v>
      </c>
      <c r="AB36" t="n">
        <v>9467.699047364385</v>
      </c>
      <c r="AC36" t="n">
        <v>8564.115138282641</v>
      </c>
      <c r="AD36" t="n">
        <v>6919597.84845178</v>
      </c>
      <c r="AE36" t="n">
        <v>9467699.047364386</v>
      </c>
      <c r="AF36" t="n">
        <v>1.016155754946836e-06</v>
      </c>
      <c r="AG36" t="n">
        <v>45.92708333333334</v>
      </c>
      <c r="AH36" t="n">
        <v>8564115.138282642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0.4538</v>
      </c>
      <c r="E37" t="n">
        <v>220.38</v>
      </c>
      <c r="F37" t="n">
        <v>216.67</v>
      </c>
      <c r="G37" t="n">
        <v>276.6</v>
      </c>
      <c r="H37" t="n">
        <v>3.16</v>
      </c>
      <c r="I37" t="n">
        <v>47</v>
      </c>
      <c r="J37" t="n">
        <v>202.14</v>
      </c>
      <c r="K37" t="n">
        <v>49.1</v>
      </c>
      <c r="L37" t="n">
        <v>36</v>
      </c>
      <c r="M37" t="n">
        <v>5</v>
      </c>
      <c r="N37" t="n">
        <v>42.04</v>
      </c>
      <c r="O37" t="n">
        <v>25164.09</v>
      </c>
      <c r="P37" t="n">
        <v>2241.79</v>
      </c>
      <c r="Q37" t="n">
        <v>3441.03</v>
      </c>
      <c r="R37" t="n">
        <v>378.61</v>
      </c>
      <c r="S37" t="n">
        <v>300.98</v>
      </c>
      <c r="T37" t="n">
        <v>35487.75</v>
      </c>
      <c r="U37" t="n">
        <v>0.79</v>
      </c>
      <c r="V37" t="n">
        <v>0.92</v>
      </c>
      <c r="W37" t="n">
        <v>56.96</v>
      </c>
      <c r="X37" t="n">
        <v>2.14</v>
      </c>
      <c r="Y37" t="n">
        <v>0.5</v>
      </c>
      <c r="Z37" t="n">
        <v>10</v>
      </c>
      <c r="AA37" t="n">
        <v>6924.414972121767</v>
      </c>
      <c r="AB37" t="n">
        <v>9474.29004848616</v>
      </c>
      <c r="AC37" t="n">
        <v>8570.077103507883</v>
      </c>
      <c r="AD37" t="n">
        <v>6924414.972121768</v>
      </c>
      <c r="AE37" t="n">
        <v>9474290.04848616</v>
      </c>
      <c r="AF37" t="n">
        <v>1.016603795403161e-06</v>
      </c>
      <c r="AG37" t="n">
        <v>45.9125</v>
      </c>
      <c r="AH37" t="n">
        <v>8570077.103507884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0.4538</v>
      </c>
      <c r="E38" t="n">
        <v>220.38</v>
      </c>
      <c r="F38" t="n">
        <v>216.67</v>
      </c>
      <c r="G38" t="n">
        <v>276.6</v>
      </c>
      <c r="H38" t="n">
        <v>3.23</v>
      </c>
      <c r="I38" t="n">
        <v>47</v>
      </c>
      <c r="J38" t="n">
        <v>203.71</v>
      </c>
      <c r="K38" t="n">
        <v>49.1</v>
      </c>
      <c r="L38" t="n">
        <v>37</v>
      </c>
      <c r="M38" t="n">
        <v>1</v>
      </c>
      <c r="N38" t="n">
        <v>42.62</v>
      </c>
      <c r="O38" t="n">
        <v>25358.87</v>
      </c>
      <c r="P38" t="n">
        <v>2258.11</v>
      </c>
      <c r="Q38" t="n">
        <v>3440.96</v>
      </c>
      <c r="R38" t="n">
        <v>378.54</v>
      </c>
      <c r="S38" t="n">
        <v>300.98</v>
      </c>
      <c r="T38" t="n">
        <v>35451.79</v>
      </c>
      <c r="U38" t="n">
        <v>0.8</v>
      </c>
      <c r="V38" t="n">
        <v>0.92</v>
      </c>
      <c r="W38" t="n">
        <v>56.96</v>
      </c>
      <c r="X38" t="n">
        <v>2.14</v>
      </c>
      <c r="Y38" t="n">
        <v>0.5</v>
      </c>
      <c r="Z38" t="n">
        <v>10</v>
      </c>
      <c r="AA38" t="n">
        <v>6955.728419036803</v>
      </c>
      <c r="AB38" t="n">
        <v>9517.134488007094</v>
      </c>
      <c r="AC38" t="n">
        <v>8608.832529853486</v>
      </c>
      <c r="AD38" t="n">
        <v>6955728.419036803</v>
      </c>
      <c r="AE38" t="n">
        <v>9517134.488007093</v>
      </c>
      <c r="AF38" t="n">
        <v>1.016603795403161e-06</v>
      </c>
      <c r="AG38" t="n">
        <v>45.9125</v>
      </c>
      <c r="AH38" t="n">
        <v>8608832.529853486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0.4538</v>
      </c>
      <c r="E39" t="n">
        <v>220.38</v>
      </c>
      <c r="F39" t="n">
        <v>216.67</v>
      </c>
      <c r="G39" t="n">
        <v>276.6</v>
      </c>
      <c r="H39" t="n">
        <v>3.29</v>
      </c>
      <c r="I39" t="n">
        <v>47</v>
      </c>
      <c r="J39" t="n">
        <v>205.3</v>
      </c>
      <c r="K39" t="n">
        <v>49.1</v>
      </c>
      <c r="L39" t="n">
        <v>38</v>
      </c>
      <c r="M39" t="n">
        <v>1</v>
      </c>
      <c r="N39" t="n">
        <v>43.2</v>
      </c>
      <c r="O39" t="n">
        <v>25554.32</v>
      </c>
      <c r="P39" t="n">
        <v>2273.58</v>
      </c>
      <c r="Q39" t="n">
        <v>3440.98</v>
      </c>
      <c r="R39" t="n">
        <v>378.58</v>
      </c>
      <c r="S39" t="n">
        <v>300.98</v>
      </c>
      <c r="T39" t="n">
        <v>35470.8</v>
      </c>
      <c r="U39" t="n">
        <v>0.8</v>
      </c>
      <c r="V39" t="n">
        <v>0.92</v>
      </c>
      <c r="W39" t="n">
        <v>56.96</v>
      </c>
      <c r="X39" t="n">
        <v>2.14</v>
      </c>
      <c r="Y39" t="n">
        <v>0.5</v>
      </c>
      <c r="Z39" t="n">
        <v>10</v>
      </c>
      <c r="AA39" t="n">
        <v>6985.410957258345</v>
      </c>
      <c r="AB39" t="n">
        <v>9557.747446302976</v>
      </c>
      <c r="AC39" t="n">
        <v>8645.569444410252</v>
      </c>
      <c r="AD39" t="n">
        <v>6985410.957258345</v>
      </c>
      <c r="AE39" t="n">
        <v>9557747.446302976</v>
      </c>
      <c r="AF39" t="n">
        <v>1.016603795403161e-06</v>
      </c>
      <c r="AG39" t="n">
        <v>45.9125</v>
      </c>
      <c r="AH39" t="n">
        <v>8645569.444410251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0.4538</v>
      </c>
      <c r="E40" t="n">
        <v>220.38</v>
      </c>
      <c r="F40" t="n">
        <v>216.67</v>
      </c>
      <c r="G40" t="n">
        <v>276.6</v>
      </c>
      <c r="H40" t="n">
        <v>3.35</v>
      </c>
      <c r="I40" t="n">
        <v>47</v>
      </c>
      <c r="J40" t="n">
        <v>206.89</v>
      </c>
      <c r="K40" t="n">
        <v>49.1</v>
      </c>
      <c r="L40" t="n">
        <v>39</v>
      </c>
      <c r="M40" t="n">
        <v>0</v>
      </c>
      <c r="N40" t="n">
        <v>43.8</v>
      </c>
      <c r="O40" t="n">
        <v>25750.58</v>
      </c>
      <c r="P40" t="n">
        <v>2289.18</v>
      </c>
      <c r="Q40" t="n">
        <v>3440.96</v>
      </c>
      <c r="R40" t="n">
        <v>378.57</v>
      </c>
      <c r="S40" t="n">
        <v>300.98</v>
      </c>
      <c r="T40" t="n">
        <v>35469.22</v>
      </c>
      <c r="U40" t="n">
        <v>0.8</v>
      </c>
      <c r="V40" t="n">
        <v>0.92</v>
      </c>
      <c r="W40" t="n">
        <v>56.96</v>
      </c>
      <c r="X40" t="n">
        <v>2.14</v>
      </c>
      <c r="Y40" t="n">
        <v>0.5</v>
      </c>
      <c r="Z40" t="n">
        <v>10</v>
      </c>
      <c r="AA40" t="n">
        <v>7015.342928574186</v>
      </c>
      <c r="AB40" t="n">
        <v>9598.701689962689</v>
      </c>
      <c r="AC40" t="n">
        <v>8682.615072534722</v>
      </c>
      <c r="AD40" t="n">
        <v>7015342.928574186</v>
      </c>
      <c r="AE40" t="n">
        <v>9598701.689962689</v>
      </c>
      <c r="AF40" t="n">
        <v>1.016603795403161e-06</v>
      </c>
      <c r="AG40" t="n">
        <v>45.9125</v>
      </c>
      <c r="AH40" t="n">
        <v>8682615.072534721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0.1651</v>
      </c>
      <c r="E2" t="n">
        <v>605.63</v>
      </c>
      <c r="F2" t="n">
        <v>438.93</v>
      </c>
      <c r="G2" t="n">
        <v>5.97</v>
      </c>
      <c r="H2" t="n">
        <v>0.1</v>
      </c>
      <c r="I2" t="n">
        <v>4412</v>
      </c>
      <c r="J2" t="n">
        <v>185.69</v>
      </c>
      <c r="K2" t="n">
        <v>53.44</v>
      </c>
      <c r="L2" t="n">
        <v>1</v>
      </c>
      <c r="M2" t="n">
        <v>4410</v>
      </c>
      <c r="N2" t="n">
        <v>36.26</v>
      </c>
      <c r="O2" t="n">
        <v>23136.14</v>
      </c>
      <c r="P2" t="n">
        <v>5988.43</v>
      </c>
      <c r="Q2" t="n">
        <v>3447.12</v>
      </c>
      <c r="R2" t="n">
        <v>7937.54</v>
      </c>
      <c r="S2" t="n">
        <v>300.98</v>
      </c>
      <c r="T2" t="n">
        <v>3793125.6</v>
      </c>
      <c r="U2" t="n">
        <v>0.04</v>
      </c>
      <c r="V2" t="n">
        <v>0.46</v>
      </c>
      <c r="W2" t="n">
        <v>64.18000000000001</v>
      </c>
      <c r="X2" t="n">
        <v>224.18</v>
      </c>
      <c r="Y2" t="n">
        <v>0.5</v>
      </c>
      <c r="Z2" t="n">
        <v>10</v>
      </c>
      <c r="AA2" t="n">
        <v>45692.83902883754</v>
      </c>
      <c r="AB2" t="n">
        <v>62518.95818504761</v>
      </c>
      <c r="AC2" t="n">
        <v>56552.23656177294</v>
      </c>
      <c r="AD2" t="n">
        <v>45692839.02883754</v>
      </c>
      <c r="AE2" t="n">
        <v>62518958.18504761</v>
      </c>
      <c r="AF2" t="n">
        <v>3.512482897641172e-07</v>
      </c>
      <c r="AG2" t="n">
        <v>126.1729166666667</v>
      </c>
      <c r="AH2" t="n">
        <v>56552236.56177294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0.2996</v>
      </c>
      <c r="E3" t="n">
        <v>333.81</v>
      </c>
      <c r="F3" t="n">
        <v>279.83</v>
      </c>
      <c r="G3" t="n">
        <v>12.13</v>
      </c>
      <c r="H3" t="n">
        <v>0.19</v>
      </c>
      <c r="I3" t="n">
        <v>1384</v>
      </c>
      <c r="J3" t="n">
        <v>187.21</v>
      </c>
      <c r="K3" t="n">
        <v>53.44</v>
      </c>
      <c r="L3" t="n">
        <v>2</v>
      </c>
      <c r="M3" t="n">
        <v>1382</v>
      </c>
      <c r="N3" t="n">
        <v>36.77</v>
      </c>
      <c r="O3" t="n">
        <v>23322.88</v>
      </c>
      <c r="P3" t="n">
        <v>3818.46</v>
      </c>
      <c r="Q3" t="n">
        <v>3442.74</v>
      </c>
      <c r="R3" t="n">
        <v>2518.66</v>
      </c>
      <c r="S3" t="n">
        <v>300.98</v>
      </c>
      <c r="T3" t="n">
        <v>1098827.12</v>
      </c>
      <c r="U3" t="n">
        <v>0.12</v>
      </c>
      <c r="V3" t="n">
        <v>0.71</v>
      </c>
      <c r="W3" t="n">
        <v>59.13</v>
      </c>
      <c r="X3" t="n">
        <v>65.23</v>
      </c>
      <c r="Y3" t="n">
        <v>0.5</v>
      </c>
      <c r="Z3" t="n">
        <v>10</v>
      </c>
      <c r="AA3" t="n">
        <v>16388.70220016248</v>
      </c>
      <c r="AB3" t="n">
        <v>22423.74536877657</v>
      </c>
      <c r="AC3" t="n">
        <v>20283.65458270398</v>
      </c>
      <c r="AD3" t="n">
        <v>16388702.20016248</v>
      </c>
      <c r="AE3" t="n">
        <v>22423745.36877657</v>
      </c>
      <c r="AF3" t="n">
        <v>6.373954428426984e-07</v>
      </c>
      <c r="AG3" t="n">
        <v>69.54375</v>
      </c>
      <c r="AH3" t="n">
        <v>20283654.58270398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0.349</v>
      </c>
      <c r="E4" t="n">
        <v>286.51</v>
      </c>
      <c r="F4" t="n">
        <v>253.14</v>
      </c>
      <c r="G4" t="n">
        <v>18.3</v>
      </c>
      <c r="H4" t="n">
        <v>0.28</v>
      </c>
      <c r="I4" t="n">
        <v>830</v>
      </c>
      <c r="J4" t="n">
        <v>188.73</v>
      </c>
      <c r="K4" t="n">
        <v>53.44</v>
      </c>
      <c r="L4" t="n">
        <v>3</v>
      </c>
      <c r="M4" t="n">
        <v>828</v>
      </c>
      <c r="N4" t="n">
        <v>37.29</v>
      </c>
      <c r="O4" t="n">
        <v>23510.33</v>
      </c>
      <c r="P4" t="n">
        <v>3448.71</v>
      </c>
      <c r="Q4" t="n">
        <v>3441.79</v>
      </c>
      <c r="R4" t="n">
        <v>1614.89</v>
      </c>
      <c r="S4" t="n">
        <v>300.98</v>
      </c>
      <c r="T4" t="n">
        <v>649711.1899999999</v>
      </c>
      <c r="U4" t="n">
        <v>0.19</v>
      </c>
      <c r="V4" t="n">
        <v>0.79</v>
      </c>
      <c r="W4" t="n">
        <v>58.18</v>
      </c>
      <c r="X4" t="n">
        <v>38.58</v>
      </c>
      <c r="Y4" t="n">
        <v>0.5</v>
      </c>
      <c r="Z4" t="n">
        <v>10</v>
      </c>
      <c r="AA4" t="n">
        <v>12788.48763512167</v>
      </c>
      <c r="AB4" t="n">
        <v>17497.77297063052</v>
      </c>
      <c r="AC4" t="n">
        <v>15827.81007659149</v>
      </c>
      <c r="AD4" t="n">
        <v>12788487.63512167</v>
      </c>
      <c r="AE4" t="n">
        <v>17497772.97063052</v>
      </c>
      <c r="AF4" t="n">
        <v>7.424933563154264e-07</v>
      </c>
      <c r="AG4" t="n">
        <v>59.68958333333333</v>
      </c>
      <c r="AH4" t="n">
        <v>15827810.07659149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0.3753</v>
      </c>
      <c r="E5" t="n">
        <v>266.46</v>
      </c>
      <c r="F5" t="n">
        <v>241.92</v>
      </c>
      <c r="G5" t="n">
        <v>24.48</v>
      </c>
      <c r="H5" t="n">
        <v>0.37</v>
      </c>
      <c r="I5" t="n">
        <v>593</v>
      </c>
      <c r="J5" t="n">
        <v>190.25</v>
      </c>
      <c r="K5" t="n">
        <v>53.44</v>
      </c>
      <c r="L5" t="n">
        <v>4</v>
      </c>
      <c r="M5" t="n">
        <v>591</v>
      </c>
      <c r="N5" t="n">
        <v>37.82</v>
      </c>
      <c r="O5" t="n">
        <v>23698.48</v>
      </c>
      <c r="P5" t="n">
        <v>3289.14</v>
      </c>
      <c r="Q5" t="n">
        <v>3441.54</v>
      </c>
      <c r="R5" t="n">
        <v>1234.67</v>
      </c>
      <c r="S5" t="n">
        <v>300.98</v>
      </c>
      <c r="T5" t="n">
        <v>460788.55</v>
      </c>
      <c r="U5" t="n">
        <v>0.24</v>
      </c>
      <c r="V5" t="n">
        <v>0.83</v>
      </c>
      <c r="W5" t="n">
        <v>57.8</v>
      </c>
      <c r="X5" t="n">
        <v>27.37</v>
      </c>
      <c r="Y5" t="n">
        <v>0.5</v>
      </c>
      <c r="Z5" t="n">
        <v>10</v>
      </c>
      <c r="AA5" t="n">
        <v>11385.42397655061</v>
      </c>
      <c r="AB5" t="n">
        <v>15578.03937417347</v>
      </c>
      <c r="AC5" t="n">
        <v>14091.29316021734</v>
      </c>
      <c r="AD5" t="n">
        <v>11385423.97655061</v>
      </c>
      <c r="AE5" t="n">
        <v>15578039.37417347</v>
      </c>
      <c r="AF5" t="n">
        <v>7.984462940549558e-07</v>
      </c>
      <c r="AG5" t="n">
        <v>55.5125</v>
      </c>
      <c r="AH5" t="n">
        <v>14091293.16021734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0.3916</v>
      </c>
      <c r="E6" t="n">
        <v>255.36</v>
      </c>
      <c r="F6" t="n">
        <v>235.74</v>
      </c>
      <c r="G6" t="n">
        <v>30.68</v>
      </c>
      <c r="H6" t="n">
        <v>0.46</v>
      </c>
      <c r="I6" t="n">
        <v>461</v>
      </c>
      <c r="J6" t="n">
        <v>191.78</v>
      </c>
      <c r="K6" t="n">
        <v>53.44</v>
      </c>
      <c r="L6" t="n">
        <v>5</v>
      </c>
      <c r="M6" t="n">
        <v>459</v>
      </c>
      <c r="N6" t="n">
        <v>38.35</v>
      </c>
      <c r="O6" t="n">
        <v>23887.36</v>
      </c>
      <c r="P6" t="n">
        <v>3198.64</v>
      </c>
      <c r="Q6" t="n">
        <v>3441.5</v>
      </c>
      <c r="R6" t="n">
        <v>1024.83</v>
      </c>
      <c r="S6" t="n">
        <v>300.98</v>
      </c>
      <c r="T6" t="n">
        <v>356527.59</v>
      </c>
      <c r="U6" t="n">
        <v>0.29</v>
      </c>
      <c r="V6" t="n">
        <v>0.85</v>
      </c>
      <c r="W6" t="n">
        <v>57.59</v>
      </c>
      <c r="X6" t="n">
        <v>21.19</v>
      </c>
      <c r="Y6" t="n">
        <v>0.5</v>
      </c>
      <c r="Z6" t="n">
        <v>10</v>
      </c>
      <c r="AA6" t="n">
        <v>10632.49825667024</v>
      </c>
      <c r="AB6" t="n">
        <v>14547.85318749464</v>
      </c>
      <c r="AC6" t="n">
        <v>13159.42649731979</v>
      </c>
      <c r="AD6" t="n">
        <v>10632498.25667024</v>
      </c>
      <c r="AE6" t="n">
        <v>14547853.18749464</v>
      </c>
      <c r="AF6" t="n">
        <v>8.33124350524702e-07</v>
      </c>
      <c r="AG6" t="n">
        <v>53.20000000000001</v>
      </c>
      <c r="AH6" t="n">
        <v>13159426.49731979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0.4027</v>
      </c>
      <c r="E7" t="n">
        <v>248.31</v>
      </c>
      <c r="F7" t="n">
        <v>231.81</v>
      </c>
      <c r="G7" t="n">
        <v>36.89</v>
      </c>
      <c r="H7" t="n">
        <v>0.55</v>
      </c>
      <c r="I7" t="n">
        <v>377</v>
      </c>
      <c r="J7" t="n">
        <v>193.32</v>
      </c>
      <c r="K7" t="n">
        <v>53.44</v>
      </c>
      <c r="L7" t="n">
        <v>6</v>
      </c>
      <c r="M7" t="n">
        <v>375</v>
      </c>
      <c r="N7" t="n">
        <v>38.89</v>
      </c>
      <c r="O7" t="n">
        <v>24076.95</v>
      </c>
      <c r="P7" t="n">
        <v>3138.11</v>
      </c>
      <c r="Q7" t="n">
        <v>3441.33</v>
      </c>
      <c r="R7" t="n">
        <v>892.6900000000001</v>
      </c>
      <c r="S7" t="n">
        <v>300.98</v>
      </c>
      <c r="T7" t="n">
        <v>290879.69</v>
      </c>
      <c r="U7" t="n">
        <v>0.34</v>
      </c>
      <c r="V7" t="n">
        <v>0.86</v>
      </c>
      <c r="W7" t="n">
        <v>57.44</v>
      </c>
      <c r="X7" t="n">
        <v>17.26</v>
      </c>
      <c r="Y7" t="n">
        <v>0.5</v>
      </c>
      <c r="Z7" t="n">
        <v>10</v>
      </c>
      <c r="AA7" t="n">
        <v>10164.83035650753</v>
      </c>
      <c r="AB7" t="n">
        <v>13907.96933444037</v>
      </c>
      <c r="AC7" t="n">
        <v>12580.61226111842</v>
      </c>
      <c r="AD7" t="n">
        <v>10164830.35650753</v>
      </c>
      <c r="AE7" t="n">
        <v>13907969.33444037</v>
      </c>
      <c r="AF7" t="n">
        <v>8.567394687341611e-07</v>
      </c>
      <c r="AG7" t="n">
        <v>51.73125</v>
      </c>
      <c r="AH7" t="n">
        <v>12580612.26111842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0.4107</v>
      </c>
      <c r="E8" t="n">
        <v>243.48</v>
      </c>
      <c r="F8" t="n">
        <v>229.14</v>
      </c>
      <c r="G8" t="n">
        <v>43.1</v>
      </c>
      <c r="H8" t="n">
        <v>0.64</v>
      </c>
      <c r="I8" t="n">
        <v>319</v>
      </c>
      <c r="J8" t="n">
        <v>194.86</v>
      </c>
      <c r="K8" t="n">
        <v>53.44</v>
      </c>
      <c r="L8" t="n">
        <v>7</v>
      </c>
      <c r="M8" t="n">
        <v>317</v>
      </c>
      <c r="N8" t="n">
        <v>39.43</v>
      </c>
      <c r="O8" t="n">
        <v>24267.28</v>
      </c>
      <c r="P8" t="n">
        <v>3094.89</v>
      </c>
      <c r="Q8" t="n">
        <v>3441.35</v>
      </c>
      <c r="R8" t="n">
        <v>802.49</v>
      </c>
      <c r="S8" t="n">
        <v>300.98</v>
      </c>
      <c r="T8" t="n">
        <v>246065.77</v>
      </c>
      <c r="U8" t="n">
        <v>0.38</v>
      </c>
      <c r="V8" t="n">
        <v>0.87</v>
      </c>
      <c r="W8" t="n">
        <v>57.33</v>
      </c>
      <c r="X8" t="n">
        <v>14.6</v>
      </c>
      <c r="Y8" t="n">
        <v>0.5</v>
      </c>
      <c r="Z8" t="n">
        <v>10</v>
      </c>
      <c r="AA8" t="n">
        <v>9840.907452679992</v>
      </c>
      <c r="AB8" t="n">
        <v>13464.76372695356</v>
      </c>
      <c r="AC8" t="n">
        <v>12179.70557476719</v>
      </c>
      <c r="AD8" t="n">
        <v>9840907.452679992</v>
      </c>
      <c r="AE8" t="n">
        <v>13464763.72695356</v>
      </c>
      <c r="AF8" t="n">
        <v>8.737593737499874e-07</v>
      </c>
      <c r="AG8" t="n">
        <v>50.72499999999999</v>
      </c>
      <c r="AH8" t="n">
        <v>12179705.57476719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0.417</v>
      </c>
      <c r="E9" t="n">
        <v>239.82</v>
      </c>
      <c r="F9" t="n">
        <v>227.08</v>
      </c>
      <c r="G9" t="n">
        <v>49.37</v>
      </c>
      <c r="H9" t="n">
        <v>0.72</v>
      </c>
      <c r="I9" t="n">
        <v>276</v>
      </c>
      <c r="J9" t="n">
        <v>196.41</v>
      </c>
      <c r="K9" t="n">
        <v>53.44</v>
      </c>
      <c r="L9" t="n">
        <v>8</v>
      </c>
      <c r="M9" t="n">
        <v>274</v>
      </c>
      <c r="N9" t="n">
        <v>39.98</v>
      </c>
      <c r="O9" t="n">
        <v>24458.36</v>
      </c>
      <c r="P9" t="n">
        <v>3061.19</v>
      </c>
      <c r="Q9" t="n">
        <v>3441.12</v>
      </c>
      <c r="R9" t="n">
        <v>733.03</v>
      </c>
      <c r="S9" t="n">
        <v>300.98</v>
      </c>
      <c r="T9" t="n">
        <v>211551.24</v>
      </c>
      <c r="U9" t="n">
        <v>0.41</v>
      </c>
      <c r="V9" t="n">
        <v>0.88</v>
      </c>
      <c r="W9" t="n">
        <v>57.26</v>
      </c>
      <c r="X9" t="n">
        <v>12.55</v>
      </c>
      <c r="Y9" t="n">
        <v>0.5</v>
      </c>
      <c r="Z9" t="n">
        <v>10</v>
      </c>
      <c r="AA9" t="n">
        <v>9600.046108493034</v>
      </c>
      <c r="AB9" t="n">
        <v>13135.20660978439</v>
      </c>
      <c r="AC9" t="n">
        <v>11881.60092632434</v>
      </c>
      <c r="AD9" t="n">
        <v>9600046.108493034</v>
      </c>
      <c r="AE9" t="n">
        <v>13135206.60978439</v>
      </c>
      <c r="AF9" t="n">
        <v>8.871625489499507e-07</v>
      </c>
      <c r="AG9" t="n">
        <v>49.9625</v>
      </c>
      <c r="AH9" t="n">
        <v>11881600.92632434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0.4218</v>
      </c>
      <c r="E10" t="n">
        <v>237.1</v>
      </c>
      <c r="F10" t="n">
        <v>225.59</v>
      </c>
      <c r="G10" t="n">
        <v>55.7</v>
      </c>
      <c r="H10" t="n">
        <v>0.8100000000000001</v>
      </c>
      <c r="I10" t="n">
        <v>243</v>
      </c>
      <c r="J10" t="n">
        <v>197.97</v>
      </c>
      <c r="K10" t="n">
        <v>53.44</v>
      </c>
      <c r="L10" t="n">
        <v>9</v>
      </c>
      <c r="M10" t="n">
        <v>241</v>
      </c>
      <c r="N10" t="n">
        <v>40.53</v>
      </c>
      <c r="O10" t="n">
        <v>24650.18</v>
      </c>
      <c r="P10" t="n">
        <v>3033.73</v>
      </c>
      <c r="Q10" t="n">
        <v>3441.24</v>
      </c>
      <c r="R10" t="n">
        <v>682.61</v>
      </c>
      <c r="S10" t="n">
        <v>300.98</v>
      </c>
      <c r="T10" t="n">
        <v>186506.05</v>
      </c>
      <c r="U10" t="n">
        <v>0.44</v>
      </c>
      <c r="V10" t="n">
        <v>0.89</v>
      </c>
      <c r="W10" t="n">
        <v>57.21</v>
      </c>
      <c r="X10" t="n">
        <v>11.05</v>
      </c>
      <c r="Y10" t="n">
        <v>0.5</v>
      </c>
      <c r="Z10" t="n">
        <v>10</v>
      </c>
      <c r="AA10" t="n">
        <v>9416.473877470722</v>
      </c>
      <c r="AB10" t="n">
        <v>12884.03498466439</v>
      </c>
      <c r="AC10" t="n">
        <v>11654.40076858421</v>
      </c>
      <c r="AD10" t="n">
        <v>9416473.877470722</v>
      </c>
      <c r="AE10" t="n">
        <v>12884034.98466439</v>
      </c>
      <c r="AF10" t="n">
        <v>8.973744919594466e-07</v>
      </c>
      <c r="AG10" t="n">
        <v>49.39583333333334</v>
      </c>
      <c r="AH10" t="n">
        <v>11654400.76858421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0.4256</v>
      </c>
      <c r="E11" t="n">
        <v>234.95</v>
      </c>
      <c r="F11" t="n">
        <v>224.4</v>
      </c>
      <c r="G11" t="n">
        <v>62.05</v>
      </c>
      <c r="H11" t="n">
        <v>0.89</v>
      </c>
      <c r="I11" t="n">
        <v>217</v>
      </c>
      <c r="J11" t="n">
        <v>199.53</v>
      </c>
      <c r="K11" t="n">
        <v>53.44</v>
      </c>
      <c r="L11" t="n">
        <v>10</v>
      </c>
      <c r="M11" t="n">
        <v>215</v>
      </c>
      <c r="N11" t="n">
        <v>41.1</v>
      </c>
      <c r="O11" t="n">
        <v>24842.77</v>
      </c>
      <c r="P11" t="n">
        <v>3011.22</v>
      </c>
      <c r="Q11" t="n">
        <v>3441.23</v>
      </c>
      <c r="R11" t="n">
        <v>641.36</v>
      </c>
      <c r="S11" t="n">
        <v>300.98</v>
      </c>
      <c r="T11" t="n">
        <v>166014.02</v>
      </c>
      <c r="U11" t="n">
        <v>0.47</v>
      </c>
      <c r="V11" t="n">
        <v>0.89</v>
      </c>
      <c r="W11" t="n">
        <v>57.19</v>
      </c>
      <c r="X11" t="n">
        <v>9.859999999999999</v>
      </c>
      <c r="Y11" t="n">
        <v>0.5</v>
      </c>
      <c r="Z11" t="n">
        <v>10</v>
      </c>
      <c r="AA11" t="n">
        <v>9278.876966183105</v>
      </c>
      <c r="AB11" t="n">
        <v>12695.76882029336</v>
      </c>
      <c r="AC11" t="n">
        <v>11484.10246270753</v>
      </c>
      <c r="AD11" t="n">
        <v>9278876.966183105</v>
      </c>
      <c r="AE11" t="n">
        <v>12695768.82029336</v>
      </c>
      <c r="AF11" t="n">
        <v>9.054589468419641e-07</v>
      </c>
      <c r="AG11" t="n">
        <v>48.94791666666666</v>
      </c>
      <c r="AH11" t="n">
        <v>11484102.46270753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0.4288</v>
      </c>
      <c r="E12" t="n">
        <v>233.21</v>
      </c>
      <c r="F12" t="n">
        <v>223.44</v>
      </c>
      <c r="G12" t="n">
        <v>68.40000000000001</v>
      </c>
      <c r="H12" t="n">
        <v>0.97</v>
      </c>
      <c r="I12" t="n">
        <v>196</v>
      </c>
      <c r="J12" t="n">
        <v>201.1</v>
      </c>
      <c r="K12" t="n">
        <v>53.44</v>
      </c>
      <c r="L12" t="n">
        <v>11</v>
      </c>
      <c r="M12" t="n">
        <v>194</v>
      </c>
      <c r="N12" t="n">
        <v>41.66</v>
      </c>
      <c r="O12" t="n">
        <v>25036.12</v>
      </c>
      <c r="P12" t="n">
        <v>2992.44</v>
      </c>
      <c r="Q12" t="n">
        <v>3441.14</v>
      </c>
      <c r="R12" t="n">
        <v>609.49</v>
      </c>
      <c r="S12" t="n">
        <v>300.98</v>
      </c>
      <c r="T12" t="n">
        <v>150184.06</v>
      </c>
      <c r="U12" t="n">
        <v>0.49</v>
      </c>
      <c r="V12" t="n">
        <v>0.89</v>
      </c>
      <c r="W12" t="n">
        <v>57.14</v>
      </c>
      <c r="X12" t="n">
        <v>8.91</v>
      </c>
      <c r="Y12" t="n">
        <v>0.5</v>
      </c>
      <c r="Z12" t="n">
        <v>10</v>
      </c>
      <c r="AA12" t="n">
        <v>9157.444265771141</v>
      </c>
      <c r="AB12" t="n">
        <v>12529.61924235706</v>
      </c>
      <c r="AC12" t="n">
        <v>11333.80996729708</v>
      </c>
      <c r="AD12" t="n">
        <v>9157444.265771141</v>
      </c>
      <c r="AE12" t="n">
        <v>12529619.24235706</v>
      </c>
      <c r="AF12" t="n">
        <v>9.122669088482947e-07</v>
      </c>
      <c r="AG12" t="n">
        <v>48.58541666666667</v>
      </c>
      <c r="AH12" t="n">
        <v>11333809.96729708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0.4314</v>
      </c>
      <c r="E13" t="n">
        <v>231.81</v>
      </c>
      <c r="F13" t="n">
        <v>222.67</v>
      </c>
      <c r="G13" t="n">
        <v>74.64</v>
      </c>
      <c r="H13" t="n">
        <v>1.05</v>
      </c>
      <c r="I13" t="n">
        <v>179</v>
      </c>
      <c r="J13" t="n">
        <v>202.67</v>
      </c>
      <c r="K13" t="n">
        <v>53.44</v>
      </c>
      <c r="L13" t="n">
        <v>12</v>
      </c>
      <c r="M13" t="n">
        <v>177</v>
      </c>
      <c r="N13" t="n">
        <v>42.24</v>
      </c>
      <c r="O13" t="n">
        <v>25230.25</v>
      </c>
      <c r="P13" t="n">
        <v>2974.9</v>
      </c>
      <c r="Q13" t="n">
        <v>3440.99</v>
      </c>
      <c r="R13" t="n">
        <v>583.39</v>
      </c>
      <c r="S13" t="n">
        <v>300.98</v>
      </c>
      <c r="T13" t="n">
        <v>137217.27</v>
      </c>
      <c r="U13" t="n">
        <v>0.52</v>
      </c>
      <c r="V13" t="n">
        <v>0.9</v>
      </c>
      <c r="W13" t="n">
        <v>57.12</v>
      </c>
      <c r="X13" t="n">
        <v>8.140000000000001</v>
      </c>
      <c r="Y13" t="n">
        <v>0.5</v>
      </c>
      <c r="Z13" t="n">
        <v>10</v>
      </c>
      <c r="AA13" t="n">
        <v>9062.18262925061</v>
      </c>
      <c r="AB13" t="n">
        <v>12399.27806862286</v>
      </c>
      <c r="AC13" t="n">
        <v>11215.90837224909</v>
      </c>
      <c r="AD13" t="n">
        <v>9062182.62925061</v>
      </c>
      <c r="AE13" t="n">
        <v>12399278.06862286</v>
      </c>
      <c r="AF13" t="n">
        <v>9.177983779784383e-07</v>
      </c>
      <c r="AG13" t="n">
        <v>48.29375</v>
      </c>
      <c r="AH13" t="n">
        <v>11215908.37224909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0.4338</v>
      </c>
      <c r="E14" t="n">
        <v>230.52</v>
      </c>
      <c r="F14" t="n">
        <v>221.94</v>
      </c>
      <c r="G14" t="n">
        <v>81.2</v>
      </c>
      <c r="H14" t="n">
        <v>1.13</v>
      </c>
      <c r="I14" t="n">
        <v>164</v>
      </c>
      <c r="J14" t="n">
        <v>204.25</v>
      </c>
      <c r="K14" t="n">
        <v>53.44</v>
      </c>
      <c r="L14" t="n">
        <v>13</v>
      </c>
      <c r="M14" t="n">
        <v>162</v>
      </c>
      <c r="N14" t="n">
        <v>42.82</v>
      </c>
      <c r="O14" t="n">
        <v>25425.3</v>
      </c>
      <c r="P14" t="n">
        <v>2958.27</v>
      </c>
      <c r="Q14" t="n">
        <v>3441.05</v>
      </c>
      <c r="R14" t="n">
        <v>559.27</v>
      </c>
      <c r="S14" t="n">
        <v>300.98</v>
      </c>
      <c r="T14" t="n">
        <v>125232.01</v>
      </c>
      <c r="U14" t="n">
        <v>0.54</v>
      </c>
      <c r="V14" t="n">
        <v>0.9</v>
      </c>
      <c r="W14" t="n">
        <v>57.08</v>
      </c>
      <c r="X14" t="n">
        <v>7.41</v>
      </c>
      <c r="Y14" t="n">
        <v>0.5</v>
      </c>
      <c r="Z14" t="n">
        <v>10</v>
      </c>
      <c r="AA14" t="n">
        <v>8965.91744835536</v>
      </c>
      <c r="AB14" t="n">
        <v>12267.56380120192</v>
      </c>
      <c r="AC14" t="n">
        <v>11096.76472964868</v>
      </c>
      <c r="AD14" t="n">
        <v>8965917.44835536</v>
      </c>
      <c r="AE14" t="n">
        <v>12267563.80120192</v>
      </c>
      <c r="AF14" t="n">
        <v>9.229043494831862e-07</v>
      </c>
      <c r="AG14" t="n">
        <v>48.02500000000001</v>
      </c>
      <c r="AH14" t="n">
        <v>11096764.72964868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0.4356</v>
      </c>
      <c r="E15" t="n">
        <v>229.55</v>
      </c>
      <c r="F15" t="n">
        <v>221.42</v>
      </c>
      <c r="G15" t="n">
        <v>87.40000000000001</v>
      </c>
      <c r="H15" t="n">
        <v>1.21</v>
      </c>
      <c r="I15" t="n">
        <v>152</v>
      </c>
      <c r="J15" t="n">
        <v>205.84</v>
      </c>
      <c r="K15" t="n">
        <v>53.44</v>
      </c>
      <c r="L15" t="n">
        <v>14</v>
      </c>
      <c r="M15" t="n">
        <v>150</v>
      </c>
      <c r="N15" t="n">
        <v>43.4</v>
      </c>
      <c r="O15" t="n">
        <v>25621.03</v>
      </c>
      <c r="P15" t="n">
        <v>2945.55</v>
      </c>
      <c r="Q15" t="n">
        <v>3441.12</v>
      </c>
      <c r="R15" t="n">
        <v>541.28</v>
      </c>
      <c r="S15" t="n">
        <v>300.98</v>
      </c>
      <c r="T15" t="n">
        <v>116299.47</v>
      </c>
      <c r="U15" t="n">
        <v>0.5600000000000001</v>
      </c>
      <c r="V15" t="n">
        <v>0.9</v>
      </c>
      <c r="W15" t="n">
        <v>57.07</v>
      </c>
      <c r="X15" t="n">
        <v>6.89</v>
      </c>
      <c r="Y15" t="n">
        <v>0.5</v>
      </c>
      <c r="Z15" t="n">
        <v>10</v>
      </c>
      <c r="AA15" t="n">
        <v>8900.292707881315</v>
      </c>
      <c r="AB15" t="n">
        <v>12177.77313612611</v>
      </c>
      <c r="AC15" t="n">
        <v>11015.54355962572</v>
      </c>
      <c r="AD15" t="n">
        <v>8900292.707881315</v>
      </c>
      <c r="AE15" t="n">
        <v>12177773.13612611</v>
      </c>
      <c r="AF15" t="n">
        <v>9.267338281117471e-07</v>
      </c>
      <c r="AG15" t="n">
        <v>47.82291666666666</v>
      </c>
      <c r="AH15" t="n">
        <v>11015543.55962572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0.4374</v>
      </c>
      <c r="E16" t="n">
        <v>228.64</v>
      </c>
      <c r="F16" t="n">
        <v>220.93</v>
      </c>
      <c r="G16" t="n">
        <v>94.01000000000001</v>
      </c>
      <c r="H16" t="n">
        <v>1.28</v>
      </c>
      <c r="I16" t="n">
        <v>141</v>
      </c>
      <c r="J16" t="n">
        <v>207.43</v>
      </c>
      <c r="K16" t="n">
        <v>53.44</v>
      </c>
      <c r="L16" t="n">
        <v>15</v>
      </c>
      <c r="M16" t="n">
        <v>139</v>
      </c>
      <c r="N16" t="n">
        <v>44</v>
      </c>
      <c r="O16" t="n">
        <v>25817.56</v>
      </c>
      <c r="P16" t="n">
        <v>2931.63</v>
      </c>
      <c r="Q16" t="n">
        <v>3441.05</v>
      </c>
      <c r="R16" t="n">
        <v>524.96</v>
      </c>
      <c r="S16" t="n">
        <v>300.98</v>
      </c>
      <c r="T16" t="n">
        <v>108191.11</v>
      </c>
      <c r="U16" t="n">
        <v>0.57</v>
      </c>
      <c r="V16" t="n">
        <v>0.9</v>
      </c>
      <c r="W16" t="n">
        <v>57.05</v>
      </c>
      <c r="X16" t="n">
        <v>6.4</v>
      </c>
      <c r="Y16" t="n">
        <v>0.5</v>
      </c>
      <c r="Z16" t="n">
        <v>10</v>
      </c>
      <c r="AA16" t="n">
        <v>8833.309709000177</v>
      </c>
      <c r="AB16" t="n">
        <v>12086.12404197558</v>
      </c>
      <c r="AC16" t="n">
        <v>10932.64132639061</v>
      </c>
      <c r="AD16" t="n">
        <v>8833309.709000178</v>
      </c>
      <c r="AE16" t="n">
        <v>12086124.04197558</v>
      </c>
      <c r="AF16" t="n">
        <v>9.305633067403081e-07</v>
      </c>
      <c r="AG16" t="n">
        <v>47.63333333333333</v>
      </c>
      <c r="AH16" t="n">
        <v>10932641.32639061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0.4388</v>
      </c>
      <c r="E17" t="n">
        <v>227.87</v>
      </c>
      <c r="F17" t="n">
        <v>220.49</v>
      </c>
      <c r="G17" t="n">
        <v>100.22</v>
      </c>
      <c r="H17" t="n">
        <v>1.36</v>
      </c>
      <c r="I17" t="n">
        <v>132</v>
      </c>
      <c r="J17" t="n">
        <v>209.03</v>
      </c>
      <c r="K17" t="n">
        <v>53.44</v>
      </c>
      <c r="L17" t="n">
        <v>16</v>
      </c>
      <c r="M17" t="n">
        <v>130</v>
      </c>
      <c r="N17" t="n">
        <v>44.6</v>
      </c>
      <c r="O17" t="n">
        <v>26014.91</v>
      </c>
      <c r="P17" t="n">
        <v>2919.84</v>
      </c>
      <c r="Q17" t="n">
        <v>3441.04</v>
      </c>
      <c r="R17" t="n">
        <v>509.68</v>
      </c>
      <c r="S17" t="n">
        <v>300.98</v>
      </c>
      <c r="T17" t="n">
        <v>100598.63</v>
      </c>
      <c r="U17" t="n">
        <v>0.59</v>
      </c>
      <c r="V17" t="n">
        <v>0.91</v>
      </c>
      <c r="W17" t="n">
        <v>57.04</v>
      </c>
      <c r="X17" t="n">
        <v>5.96</v>
      </c>
      <c r="Y17" t="n">
        <v>0.5</v>
      </c>
      <c r="Z17" t="n">
        <v>10</v>
      </c>
      <c r="AA17" t="n">
        <v>8770.469765076057</v>
      </c>
      <c r="AB17" t="n">
        <v>12000.14365839593</v>
      </c>
      <c r="AC17" t="n">
        <v>10854.86678994557</v>
      </c>
      <c r="AD17" t="n">
        <v>8770469.765076058</v>
      </c>
      <c r="AE17" t="n">
        <v>12000143.65839593</v>
      </c>
      <c r="AF17" t="n">
        <v>9.335417901180777e-07</v>
      </c>
      <c r="AG17" t="n">
        <v>47.47291666666666</v>
      </c>
      <c r="AH17" t="n">
        <v>10854866.78994557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0.4401</v>
      </c>
      <c r="E18" t="n">
        <v>227.23</v>
      </c>
      <c r="F18" t="n">
        <v>220.15</v>
      </c>
      <c r="G18" t="n">
        <v>106.52</v>
      </c>
      <c r="H18" t="n">
        <v>1.43</v>
      </c>
      <c r="I18" t="n">
        <v>124</v>
      </c>
      <c r="J18" t="n">
        <v>210.64</v>
      </c>
      <c r="K18" t="n">
        <v>53.44</v>
      </c>
      <c r="L18" t="n">
        <v>17</v>
      </c>
      <c r="M18" t="n">
        <v>122</v>
      </c>
      <c r="N18" t="n">
        <v>45.21</v>
      </c>
      <c r="O18" t="n">
        <v>26213.09</v>
      </c>
      <c r="P18" t="n">
        <v>2908.67</v>
      </c>
      <c r="Q18" t="n">
        <v>3440.96</v>
      </c>
      <c r="R18" t="n">
        <v>498.3</v>
      </c>
      <c r="S18" t="n">
        <v>300.98</v>
      </c>
      <c r="T18" t="n">
        <v>94945.95</v>
      </c>
      <c r="U18" t="n">
        <v>0.6</v>
      </c>
      <c r="V18" t="n">
        <v>0.91</v>
      </c>
      <c r="W18" t="n">
        <v>57.02</v>
      </c>
      <c r="X18" t="n">
        <v>5.62</v>
      </c>
      <c r="Y18" t="n">
        <v>0.5</v>
      </c>
      <c r="Z18" t="n">
        <v>10</v>
      </c>
      <c r="AA18" t="n">
        <v>8720.686612518928</v>
      </c>
      <c r="AB18" t="n">
        <v>11932.02815278958</v>
      </c>
      <c r="AC18" t="n">
        <v>10793.25213259358</v>
      </c>
      <c r="AD18" t="n">
        <v>8720686.612518929</v>
      </c>
      <c r="AE18" t="n">
        <v>11932028.15278958</v>
      </c>
      <c r="AF18" t="n">
        <v>9.363075246831495e-07</v>
      </c>
      <c r="AG18" t="n">
        <v>47.33958333333333</v>
      </c>
      <c r="AH18" t="n">
        <v>10793252.13259358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0.4413</v>
      </c>
      <c r="E19" t="n">
        <v>226.63</v>
      </c>
      <c r="F19" t="n">
        <v>219.8</v>
      </c>
      <c r="G19" t="n">
        <v>112.72</v>
      </c>
      <c r="H19" t="n">
        <v>1.51</v>
      </c>
      <c r="I19" t="n">
        <v>117</v>
      </c>
      <c r="J19" t="n">
        <v>212.25</v>
      </c>
      <c r="K19" t="n">
        <v>53.44</v>
      </c>
      <c r="L19" t="n">
        <v>18</v>
      </c>
      <c r="M19" t="n">
        <v>115</v>
      </c>
      <c r="N19" t="n">
        <v>45.82</v>
      </c>
      <c r="O19" t="n">
        <v>26412.11</v>
      </c>
      <c r="P19" t="n">
        <v>2897.94</v>
      </c>
      <c r="Q19" t="n">
        <v>3440.92</v>
      </c>
      <c r="R19" t="n">
        <v>486.18</v>
      </c>
      <c r="S19" t="n">
        <v>300.98</v>
      </c>
      <c r="T19" t="n">
        <v>88920.45</v>
      </c>
      <c r="U19" t="n">
        <v>0.62</v>
      </c>
      <c r="V19" t="n">
        <v>0.91</v>
      </c>
      <c r="W19" t="n">
        <v>57.02</v>
      </c>
      <c r="X19" t="n">
        <v>5.27</v>
      </c>
      <c r="Y19" t="n">
        <v>0.5</v>
      </c>
      <c r="Z19" t="n">
        <v>10</v>
      </c>
      <c r="AA19" t="n">
        <v>8673.782404373802</v>
      </c>
      <c r="AB19" t="n">
        <v>11867.85174593779</v>
      </c>
      <c r="AC19" t="n">
        <v>10735.20063193958</v>
      </c>
      <c r="AD19" t="n">
        <v>8673782.404373802</v>
      </c>
      <c r="AE19" t="n">
        <v>11867851.74593779</v>
      </c>
      <c r="AF19" t="n">
        <v>9.388605104355235e-07</v>
      </c>
      <c r="AG19" t="n">
        <v>47.21458333333334</v>
      </c>
      <c r="AH19" t="n">
        <v>10735200.63193958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0.4423</v>
      </c>
      <c r="E20" t="n">
        <v>226.08</v>
      </c>
      <c r="F20" t="n">
        <v>219.52</v>
      </c>
      <c r="G20" t="n">
        <v>119.74</v>
      </c>
      <c r="H20" t="n">
        <v>1.58</v>
      </c>
      <c r="I20" t="n">
        <v>110</v>
      </c>
      <c r="J20" t="n">
        <v>213.87</v>
      </c>
      <c r="K20" t="n">
        <v>53.44</v>
      </c>
      <c r="L20" t="n">
        <v>19</v>
      </c>
      <c r="M20" t="n">
        <v>108</v>
      </c>
      <c r="N20" t="n">
        <v>46.44</v>
      </c>
      <c r="O20" t="n">
        <v>26611.98</v>
      </c>
      <c r="P20" t="n">
        <v>2888.64</v>
      </c>
      <c r="Q20" t="n">
        <v>3440.99</v>
      </c>
      <c r="R20" t="n">
        <v>476.31</v>
      </c>
      <c r="S20" t="n">
        <v>300.98</v>
      </c>
      <c r="T20" t="n">
        <v>84021.03</v>
      </c>
      <c r="U20" t="n">
        <v>0.63</v>
      </c>
      <c r="V20" t="n">
        <v>0.91</v>
      </c>
      <c r="W20" t="n">
        <v>57.02</v>
      </c>
      <c r="X20" t="n">
        <v>4.99</v>
      </c>
      <c r="Y20" t="n">
        <v>0.5</v>
      </c>
      <c r="Z20" t="n">
        <v>10</v>
      </c>
      <c r="AA20" t="n">
        <v>8634.308101069824</v>
      </c>
      <c r="AB20" t="n">
        <v>11813.84126267393</v>
      </c>
      <c r="AC20" t="n">
        <v>10686.34483339423</v>
      </c>
      <c r="AD20" t="n">
        <v>8634308.101069825</v>
      </c>
      <c r="AE20" t="n">
        <v>11813841.26267393</v>
      </c>
      <c r="AF20" t="n">
        <v>9.409879985625018e-07</v>
      </c>
      <c r="AG20" t="n">
        <v>47.1</v>
      </c>
      <c r="AH20" t="n">
        <v>10686344.83339423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0.4433</v>
      </c>
      <c r="E21" t="n">
        <v>225.59</v>
      </c>
      <c r="F21" t="n">
        <v>219.25</v>
      </c>
      <c r="G21" t="n">
        <v>126.49</v>
      </c>
      <c r="H21" t="n">
        <v>1.65</v>
      </c>
      <c r="I21" t="n">
        <v>104</v>
      </c>
      <c r="J21" t="n">
        <v>215.5</v>
      </c>
      <c r="K21" t="n">
        <v>53.44</v>
      </c>
      <c r="L21" t="n">
        <v>20</v>
      </c>
      <c r="M21" t="n">
        <v>102</v>
      </c>
      <c r="N21" t="n">
        <v>47.07</v>
      </c>
      <c r="O21" t="n">
        <v>26812.71</v>
      </c>
      <c r="P21" t="n">
        <v>2877.08</v>
      </c>
      <c r="Q21" t="n">
        <v>3441.01</v>
      </c>
      <c r="R21" t="n">
        <v>467.69</v>
      </c>
      <c r="S21" t="n">
        <v>300.98</v>
      </c>
      <c r="T21" t="n">
        <v>79743.31</v>
      </c>
      <c r="U21" t="n">
        <v>0.64</v>
      </c>
      <c r="V21" t="n">
        <v>0.91</v>
      </c>
      <c r="W21" t="n">
        <v>57</v>
      </c>
      <c r="X21" t="n">
        <v>4.72</v>
      </c>
      <c r="Y21" t="n">
        <v>0.5</v>
      </c>
      <c r="Z21" t="n">
        <v>10</v>
      </c>
      <c r="AA21" t="n">
        <v>8590.507939020148</v>
      </c>
      <c r="AB21" t="n">
        <v>11753.91194863079</v>
      </c>
      <c r="AC21" t="n">
        <v>10632.13508897205</v>
      </c>
      <c r="AD21" t="n">
        <v>8590507.939020148</v>
      </c>
      <c r="AE21" t="n">
        <v>11753911.94863079</v>
      </c>
      <c r="AF21" t="n">
        <v>9.431154866894801e-07</v>
      </c>
      <c r="AG21" t="n">
        <v>46.99791666666667</v>
      </c>
      <c r="AH21" t="n">
        <v>10632135.08897205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0.4442</v>
      </c>
      <c r="E22" t="n">
        <v>225.14</v>
      </c>
      <c r="F22" t="n">
        <v>218.99</v>
      </c>
      <c r="G22" t="n">
        <v>132.72</v>
      </c>
      <c r="H22" t="n">
        <v>1.72</v>
      </c>
      <c r="I22" t="n">
        <v>99</v>
      </c>
      <c r="J22" t="n">
        <v>217.14</v>
      </c>
      <c r="K22" t="n">
        <v>53.44</v>
      </c>
      <c r="L22" t="n">
        <v>21</v>
      </c>
      <c r="M22" t="n">
        <v>97</v>
      </c>
      <c r="N22" t="n">
        <v>47.7</v>
      </c>
      <c r="O22" t="n">
        <v>27014.3</v>
      </c>
      <c r="P22" t="n">
        <v>2869.85</v>
      </c>
      <c r="Q22" t="n">
        <v>3441.02</v>
      </c>
      <c r="R22" t="n">
        <v>458.59</v>
      </c>
      <c r="S22" t="n">
        <v>300.98</v>
      </c>
      <c r="T22" t="n">
        <v>75217.03</v>
      </c>
      <c r="U22" t="n">
        <v>0.66</v>
      </c>
      <c r="V22" t="n">
        <v>0.91</v>
      </c>
      <c r="W22" t="n">
        <v>57</v>
      </c>
      <c r="X22" t="n">
        <v>4.46</v>
      </c>
      <c r="Y22" t="n">
        <v>0.5</v>
      </c>
      <c r="Z22" t="n">
        <v>10</v>
      </c>
      <c r="AA22" t="n">
        <v>8557.451666284516</v>
      </c>
      <c r="AB22" t="n">
        <v>11708.68289793406</v>
      </c>
      <c r="AC22" t="n">
        <v>10591.22263539445</v>
      </c>
      <c r="AD22" t="n">
        <v>8557451.666284516</v>
      </c>
      <c r="AE22" t="n">
        <v>11708682.89793406</v>
      </c>
      <c r="AF22" t="n">
        <v>9.450302260037604e-07</v>
      </c>
      <c r="AG22" t="n">
        <v>46.90416666666666</v>
      </c>
      <c r="AH22" t="n">
        <v>10591222.63539445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0.4448</v>
      </c>
      <c r="E23" t="n">
        <v>224.82</v>
      </c>
      <c r="F23" t="n">
        <v>218.81</v>
      </c>
      <c r="G23" t="n">
        <v>138.2</v>
      </c>
      <c r="H23" t="n">
        <v>1.79</v>
      </c>
      <c r="I23" t="n">
        <v>95</v>
      </c>
      <c r="J23" t="n">
        <v>218.78</v>
      </c>
      <c r="K23" t="n">
        <v>53.44</v>
      </c>
      <c r="L23" t="n">
        <v>22</v>
      </c>
      <c r="M23" t="n">
        <v>93</v>
      </c>
      <c r="N23" t="n">
        <v>48.34</v>
      </c>
      <c r="O23" t="n">
        <v>27216.79</v>
      </c>
      <c r="P23" t="n">
        <v>2860.91</v>
      </c>
      <c r="Q23" t="n">
        <v>3440.92</v>
      </c>
      <c r="R23" t="n">
        <v>453.08</v>
      </c>
      <c r="S23" t="n">
        <v>300.98</v>
      </c>
      <c r="T23" t="n">
        <v>72483.97</v>
      </c>
      <c r="U23" t="n">
        <v>0.66</v>
      </c>
      <c r="V23" t="n">
        <v>0.91</v>
      </c>
      <c r="W23" t="n">
        <v>56.98</v>
      </c>
      <c r="X23" t="n">
        <v>4.29</v>
      </c>
      <c r="Y23" t="n">
        <v>0.5</v>
      </c>
      <c r="Z23" t="n">
        <v>10</v>
      </c>
      <c r="AA23" t="n">
        <v>8518.941899118554</v>
      </c>
      <c r="AB23" t="n">
        <v>11655.99213556657</v>
      </c>
      <c r="AC23" t="n">
        <v>10543.56060543536</v>
      </c>
      <c r="AD23" t="n">
        <v>8518941.899118554</v>
      </c>
      <c r="AE23" t="n">
        <v>11655992.13556657</v>
      </c>
      <c r="AF23" t="n">
        <v>9.463067188799474e-07</v>
      </c>
      <c r="AG23" t="n">
        <v>46.8375</v>
      </c>
      <c r="AH23" t="n">
        <v>10543560.60543536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0.4456</v>
      </c>
      <c r="E24" t="n">
        <v>224.42</v>
      </c>
      <c r="F24" t="n">
        <v>218.6</v>
      </c>
      <c r="G24" t="n">
        <v>145.73</v>
      </c>
      <c r="H24" t="n">
        <v>1.85</v>
      </c>
      <c r="I24" t="n">
        <v>90</v>
      </c>
      <c r="J24" t="n">
        <v>220.43</v>
      </c>
      <c r="K24" t="n">
        <v>53.44</v>
      </c>
      <c r="L24" t="n">
        <v>23</v>
      </c>
      <c r="M24" t="n">
        <v>88</v>
      </c>
      <c r="N24" t="n">
        <v>48.99</v>
      </c>
      <c r="O24" t="n">
        <v>27420.16</v>
      </c>
      <c r="P24" t="n">
        <v>2853.43</v>
      </c>
      <c r="Q24" t="n">
        <v>3440.97</v>
      </c>
      <c r="R24" t="n">
        <v>445.78</v>
      </c>
      <c r="S24" t="n">
        <v>300.98</v>
      </c>
      <c r="T24" t="n">
        <v>68856.28</v>
      </c>
      <c r="U24" t="n">
        <v>0.68</v>
      </c>
      <c r="V24" t="n">
        <v>0.91</v>
      </c>
      <c r="W24" t="n">
        <v>56.97</v>
      </c>
      <c r="X24" t="n">
        <v>4.07</v>
      </c>
      <c r="Y24" t="n">
        <v>0.5</v>
      </c>
      <c r="Z24" t="n">
        <v>10</v>
      </c>
      <c r="AA24" t="n">
        <v>8487.927891928693</v>
      </c>
      <c r="AB24" t="n">
        <v>11613.55740268797</v>
      </c>
      <c r="AC24" t="n">
        <v>10505.17578390518</v>
      </c>
      <c r="AD24" t="n">
        <v>8487927.891928693</v>
      </c>
      <c r="AE24" t="n">
        <v>11613557.40268797</v>
      </c>
      <c r="AF24" t="n">
        <v>9.480087093815301e-07</v>
      </c>
      <c r="AG24" t="n">
        <v>46.75416666666666</v>
      </c>
      <c r="AH24" t="n">
        <v>10505175.78390517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0.4463</v>
      </c>
      <c r="E25" t="n">
        <v>224.07</v>
      </c>
      <c r="F25" t="n">
        <v>218.4</v>
      </c>
      <c r="G25" t="n">
        <v>152.37</v>
      </c>
      <c r="H25" t="n">
        <v>1.92</v>
      </c>
      <c r="I25" t="n">
        <v>86</v>
      </c>
      <c r="J25" t="n">
        <v>222.08</v>
      </c>
      <c r="K25" t="n">
        <v>53.44</v>
      </c>
      <c r="L25" t="n">
        <v>24</v>
      </c>
      <c r="M25" t="n">
        <v>84</v>
      </c>
      <c r="N25" t="n">
        <v>49.65</v>
      </c>
      <c r="O25" t="n">
        <v>27624.44</v>
      </c>
      <c r="P25" t="n">
        <v>2844.56</v>
      </c>
      <c r="Q25" t="n">
        <v>3440.97</v>
      </c>
      <c r="R25" t="n">
        <v>438.86</v>
      </c>
      <c r="S25" t="n">
        <v>300.98</v>
      </c>
      <c r="T25" t="n">
        <v>65419.92</v>
      </c>
      <c r="U25" t="n">
        <v>0.6899999999999999</v>
      </c>
      <c r="V25" t="n">
        <v>0.91</v>
      </c>
      <c r="W25" t="n">
        <v>56.97</v>
      </c>
      <c r="X25" t="n">
        <v>3.87</v>
      </c>
      <c r="Y25" t="n">
        <v>0.5</v>
      </c>
      <c r="Z25" t="n">
        <v>10</v>
      </c>
      <c r="AA25" t="n">
        <v>8456.175336793562</v>
      </c>
      <c r="AB25" t="n">
        <v>11570.11215592821</v>
      </c>
      <c r="AC25" t="n">
        <v>10465.87689052039</v>
      </c>
      <c r="AD25" t="n">
        <v>8456175.336793562</v>
      </c>
      <c r="AE25" t="n">
        <v>11570112.15592821</v>
      </c>
      <c r="AF25" t="n">
        <v>9.494979510704149e-07</v>
      </c>
      <c r="AG25" t="n">
        <v>46.68125</v>
      </c>
      <c r="AH25" t="n">
        <v>10465876.89052039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0.4468</v>
      </c>
      <c r="E26" t="n">
        <v>223.81</v>
      </c>
      <c r="F26" t="n">
        <v>218.25</v>
      </c>
      <c r="G26" t="n">
        <v>157.77</v>
      </c>
      <c r="H26" t="n">
        <v>1.99</v>
      </c>
      <c r="I26" t="n">
        <v>83</v>
      </c>
      <c r="J26" t="n">
        <v>223.75</v>
      </c>
      <c r="K26" t="n">
        <v>53.44</v>
      </c>
      <c r="L26" t="n">
        <v>25</v>
      </c>
      <c r="M26" t="n">
        <v>81</v>
      </c>
      <c r="N26" t="n">
        <v>50.31</v>
      </c>
      <c r="O26" t="n">
        <v>27829.77</v>
      </c>
      <c r="P26" t="n">
        <v>2837.13</v>
      </c>
      <c r="Q26" t="n">
        <v>3440.94</v>
      </c>
      <c r="R26" t="n">
        <v>434.25</v>
      </c>
      <c r="S26" t="n">
        <v>300.98</v>
      </c>
      <c r="T26" t="n">
        <v>63127.77</v>
      </c>
      <c r="U26" t="n">
        <v>0.6899999999999999</v>
      </c>
      <c r="V26" t="n">
        <v>0.92</v>
      </c>
      <c r="W26" t="n">
        <v>56.96</v>
      </c>
      <c r="X26" t="n">
        <v>3.73</v>
      </c>
      <c r="Y26" t="n">
        <v>0.5</v>
      </c>
      <c r="Z26" t="n">
        <v>10</v>
      </c>
      <c r="AA26" t="n">
        <v>8431.348464105393</v>
      </c>
      <c r="AB26" t="n">
        <v>11536.14293343194</v>
      </c>
      <c r="AC26" t="n">
        <v>10435.14964294305</v>
      </c>
      <c r="AD26" t="n">
        <v>8431348.464105394</v>
      </c>
      <c r="AE26" t="n">
        <v>11536142.93343194</v>
      </c>
      <c r="AF26" t="n">
        <v>9.505616951339041e-07</v>
      </c>
      <c r="AG26" t="n">
        <v>46.62708333333333</v>
      </c>
      <c r="AH26" t="n">
        <v>10435149.64294305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0.4475</v>
      </c>
      <c r="E27" t="n">
        <v>223.47</v>
      </c>
      <c r="F27" t="n">
        <v>218.06</v>
      </c>
      <c r="G27" t="n">
        <v>165.61</v>
      </c>
      <c r="H27" t="n">
        <v>2.05</v>
      </c>
      <c r="I27" t="n">
        <v>79</v>
      </c>
      <c r="J27" t="n">
        <v>225.42</v>
      </c>
      <c r="K27" t="n">
        <v>53.44</v>
      </c>
      <c r="L27" t="n">
        <v>26</v>
      </c>
      <c r="M27" t="n">
        <v>77</v>
      </c>
      <c r="N27" t="n">
        <v>50.98</v>
      </c>
      <c r="O27" t="n">
        <v>28035.92</v>
      </c>
      <c r="P27" t="n">
        <v>2829.12</v>
      </c>
      <c r="Q27" t="n">
        <v>3440.96</v>
      </c>
      <c r="R27" t="n">
        <v>427.79</v>
      </c>
      <c r="S27" t="n">
        <v>300.98</v>
      </c>
      <c r="T27" t="n">
        <v>59919.3</v>
      </c>
      <c r="U27" t="n">
        <v>0.7</v>
      </c>
      <c r="V27" t="n">
        <v>0.92</v>
      </c>
      <c r="W27" t="n">
        <v>56.95</v>
      </c>
      <c r="X27" t="n">
        <v>3.53</v>
      </c>
      <c r="Y27" t="n">
        <v>0.5</v>
      </c>
      <c r="Z27" t="n">
        <v>10</v>
      </c>
      <c r="AA27" t="n">
        <v>8401.547542749502</v>
      </c>
      <c r="AB27" t="n">
        <v>11495.36799810894</v>
      </c>
      <c r="AC27" t="n">
        <v>10398.2662102193</v>
      </c>
      <c r="AD27" t="n">
        <v>8401547.542749502</v>
      </c>
      <c r="AE27" t="n">
        <v>11495367.99810894</v>
      </c>
      <c r="AF27" t="n">
        <v>9.520509368227889e-07</v>
      </c>
      <c r="AG27" t="n">
        <v>46.55625</v>
      </c>
      <c r="AH27" t="n">
        <v>10398266.21021931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0.448</v>
      </c>
      <c r="E28" t="n">
        <v>223.24</v>
      </c>
      <c r="F28" t="n">
        <v>217.94</v>
      </c>
      <c r="G28" t="n">
        <v>172.06</v>
      </c>
      <c r="H28" t="n">
        <v>2.11</v>
      </c>
      <c r="I28" t="n">
        <v>76</v>
      </c>
      <c r="J28" t="n">
        <v>227.1</v>
      </c>
      <c r="K28" t="n">
        <v>53.44</v>
      </c>
      <c r="L28" t="n">
        <v>27</v>
      </c>
      <c r="M28" t="n">
        <v>74</v>
      </c>
      <c r="N28" t="n">
        <v>51.66</v>
      </c>
      <c r="O28" t="n">
        <v>28243</v>
      </c>
      <c r="P28" t="n">
        <v>2823.05</v>
      </c>
      <c r="Q28" t="n">
        <v>3440.96</v>
      </c>
      <c r="R28" t="n">
        <v>423.28</v>
      </c>
      <c r="S28" t="n">
        <v>300.98</v>
      </c>
      <c r="T28" t="n">
        <v>57676.19</v>
      </c>
      <c r="U28" t="n">
        <v>0.71</v>
      </c>
      <c r="V28" t="n">
        <v>0.92</v>
      </c>
      <c r="W28" t="n">
        <v>56.96</v>
      </c>
      <c r="X28" t="n">
        <v>3.41</v>
      </c>
      <c r="Y28" t="n">
        <v>0.5</v>
      </c>
      <c r="Z28" t="n">
        <v>10</v>
      </c>
      <c r="AA28" t="n">
        <v>8379.804996364212</v>
      </c>
      <c r="AB28" t="n">
        <v>11465.61888693113</v>
      </c>
      <c r="AC28" t="n">
        <v>10371.35631245917</v>
      </c>
      <c r="AD28" t="n">
        <v>8379804.996364212</v>
      </c>
      <c r="AE28" t="n">
        <v>11465618.88693113</v>
      </c>
      <c r="AF28" t="n">
        <v>9.53114680886278e-07</v>
      </c>
      <c r="AG28" t="n">
        <v>46.50833333333333</v>
      </c>
      <c r="AH28" t="n">
        <v>10371356.31245917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0.4484</v>
      </c>
      <c r="E29" t="n">
        <v>223</v>
      </c>
      <c r="F29" t="n">
        <v>217.81</v>
      </c>
      <c r="G29" t="n">
        <v>179.02</v>
      </c>
      <c r="H29" t="n">
        <v>2.18</v>
      </c>
      <c r="I29" t="n">
        <v>73</v>
      </c>
      <c r="J29" t="n">
        <v>228.79</v>
      </c>
      <c r="K29" t="n">
        <v>53.44</v>
      </c>
      <c r="L29" t="n">
        <v>28</v>
      </c>
      <c r="M29" t="n">
        <v>71</v>
      </c>
      <c r="N29" t="n">
        <v>52.35</v>
      </c>
      <c r="O29" t="n">
        <v>28451.04</v>
      </c>
      <c r="P29" t="n">
        <v>2814.8</v>
      </c>
      <c r="Q29" t="n">
        <v>3440.89</v>
      </c>
      <c r="R29" t="n">
        <v>419.48</v>
      </c>
      <c r="S29" t="n">
        <v>300.98</v>
      </c>
      <c r="T29" t="n">
        <v>55795.02</v>
      </c>
      <c r="U29" t="n">
        <v>0.72</v>
      </c>
      <c r="V29" t="n">
        <v>0.92</v>
      </c>
      <c r="W29" t="n">
        <v>56.94</v>
      </c>
      <c r="X29" t="n">
        <v>3.29</v>
      </c>
      <c r="Y29" t="n">
        <v>0.5</v>
      </c>
      <c r="Z29" t="n">
        <v>10</v>
      </c>
      <c r="AA29" t="n">
        <v>8355.329613302536</v>
      </c>
      <c r="AB29" t="n">
        <v>11432.13058804845</v>
      </c>
      <c r="AC29" t="n">
        <v>10341.06408982073</v>
      </c>
      <c r="AD29" t="n">
        <v>8355329.613302536</v>
      </c>
      <c r="AE29" t="n">
        <v>11432130.58804845</v>
      </c>
      <c r="AF29" t="n">
        <v>9.539656761370693e-07</v>
      </c>
      <c r="AG29" t="n">
        <v>46.45833333333334</v>
      </c>
      <c r="AH29" t="n">
        <v>10341064.08982073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0.4487</v>
      </c>
      <c r="E30" t="n">
        <v>222.86</v>
      </c>
      <c r="F30" t="n">
        <v>217.75</v>
      </c>
      <c r="G30" t="n">
        <v>184.01</v>
      </c>
      <c r="H30" t="n">
        <v>2.24</v>
      </c>
      <c r="I30" t="n">
        <v>71</v>
      </c>
      <c r="J30" t="n">
        <v>230.48</v>
      </c>
      <c r="K30" t="n">
        <v>53.44</v>
      </c>
      <c r="L30" t="n">
        <v>29</v>
      </c>
      <c r="M30" t="n">
        <v>69</v>
      </c>
      <c r="N30" t="n">
        <v>53.05</v>
      </c>
      <c r="O30" t="n">
        <v>28660.06</v>
      </c>
      <c r="P30" t="n">
        <v>2808.15</v>
      </c>
      <c r="Q30" t="n">
        <v>3440.94</v>
      </c>
      <c r="R30" t="n">
        <v>417.12</v>
      </c>
      <c r="S30" t="n">
        <v>300.98</v>
      </c>
      <c r="T30" t="n">
        <v>54624.66</v>
      </c>
      <c r="U30" t="n">
        <v>0.72</v>
      </c>
      <c r="V30" t="n">
        <v>0.92</v>
      </c>
      <c r="W30" t="n">
        <v>56.94</v>
      </c>
      <c r="X30" t="n">
        <v>3.22</v>
      </c>
      <c r="Y30" t="n">
        <v>0.5</v>
      </c>
      <c r="Z30" t="n">
        <v>10</v>
      </c>
      <c r="AA30" t="n">
        <v>8336.623378971828</v>
      </c>
      <c r="AB30" t="n">
        <v>11406.53589297636</v>
      </c>
      <c r="AC30" t="n">
        <v>10317.91211652394</v>
      </c>
      <c r="AD30" t="n">
        <v>8336623.378971827</v>
      </c>
      <c r="AE30" t="n">
        <v>11406535.89297636</v>
      </c>
      <c r="AF30" t="n">
        <v>9.546039225751629e-07</v>
      </c>
      <c r="AG30" t="n">
        <v>46.42916666666667</v>
      </c>
      <c r="AH30" t="n">
        <v>10317912.11652394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0.4493</v>
      </c>
      <c r="E31" t="n">
        <v>222.59</v>
      </c>
      <c r="F31" t="n">
        <v>217.59</v>
      </c>
      <c r="G31" t="n">
        <v>191.99</v>
      </c>
      <c r="H31" t="n">
        <v>2.3</v>
      </c>
      <c r="I31" t="n">
        <v>68</v>
      </c>
      <c r="J31" t="n">
        <v>232.18</v>
      </c>
      <c r="K31" t="n">
        <v>53.44</v>
      </c>
      <c r="L31" t="n">
        <v>30</v>
      </c>
      <c r="M31" t="n">
        <v>66</v>
      </c>
      <c r="N31" t="n">
        <v>53.75</v>
      </c>
      <c r="O31" t="n">
        <v>28870.05</v>
      </c>
      <c r="P31" t="n">
        <v>2801.24</v>
      </c>
      <c r="Q31" t="n">
        <v>3440.91</v>
      </c>
      <c r="R31" t="n">
        <v>411.64</v>
      </c>
      <c r="S31" t="n">
        <v>300.98</v>
      </c>
      <c r="T31" t="n">
        <v>51899.44</v>
      </c>
      <c r="U31" t="n">
        <v>0.73</v>
      </c>
      <c r="V31" t="n">
        <v>0.92</v>
      </c>
      <c r="W31" t="n">
        <v>56.94</v>
      </c>
      <c r="X31" t="n">
        <v>3.06</v>
      </c>
      <c r="Y31" t="n">
        <v>0.5</v>
      </c>
      <c r="Z31" t="n">
        <v>10</v>
      </c>
      <c r="AA31" t="n">
        <v>8311.25229436032</v>
      </c>
      <c r="AB31" t="n">
        <v>11371.82205571764</v>
      </c>
      <c r="AC31" t="n">
        <v>10286.51131917201</v>
      </c>
      <c r="AD31" t="n">
        <v>8311252.294360319</v>
      </c>
      <c r="AE31" t="n">
        <v>11371822.05571764</v>
      </c>
      <c r="AF31" t="n">
        <v>9.558804154513498e-07</v>
      </c>
      <c r="AG31" t="n">
        <v>46.37291666666667</v>
      </c>
      <c r="AH31" t="n">
        <v>10286511.31917201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0.4496</v>
      </c>
      <c r="E32" t="n">
        <v>222.41</v>
      </c>
      <c r="F32" t="n">
        <v>217.48</v>
      </c>
      <c r="G32" t="n">
        <v>197.71</v>
      </c>
      <c r="H32" t="n">
        <v>2.36</v>
      </c>
      <c r="I32" t="n">
        <v>66</v>
      </c>
      <c r="J32" t="n">
        <v>233.89</v>
      </c>
      <c r="K32" t="n">
        <v>53.44</v>
      </c>
      <c r="L32" t="n">
        <v>31</v>
      </c>
      <c r="M32" t="n">
        <v>64</v>
      </c>
      <c r="N32" t="n">
        <v>54.46</v>
      </c>
      <c r="O32" t="n">
        <v>29081.05</v>
      </c>
      <c r="P32" t="n">
        <v>2796.68</v>
      </c>
      <c r="Q32" t="n">
        <v>3440.91</v>
      </c>
      <c r="R32" t="n">
        <v>408.05</v>
      </c>
      <c r="S32" t="n">
        <v>300.98</v>
      </c>
      <c r="T32" t="n">
        <v>50114.81</v>
      </c>
      <c r="U32" t="n">
        <v>0.74</v>
      </c>
      <c r="V32" t="n">
        <v>0.92</v>
      </c>
      <c r="W32" t="n">
        <v>56.93</v>
      </c>
      <c r="X32" t="n">
        <v>2.96</v>
      </c>
      <c r="Y32" t="n">
        <v>0.5</v>
      </c>
      <c r="Z32" t="n">
        <v>10</v>
      </c>
      <c r="AA32" t="n">
        <v>8296.139654319166</v>
      </c>
      <c r="AB32" t="n">
        <v>11351.14427489071</v>
      </c>
      <c r="AC32" t="n">
        <v>10267.80699672576</v>
      </c>
      <c r="AD32" t="n">
        <v>8296139.654319165</v>
      </c>
      <c r="AE32" t="n">
        <v>11351144.27489071</v>
      </c>
      <c r="AF32" t="n">
        <v>9.565186618894434e-07</v>
      </c>
      <c r="AG32" t="n">
        <v>46.33541666666667</v>
      </c>
      <c r="AH32" t="n">
        <v>10267806.99672576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0.4499</v>
      </c>
      <c r="E33" t="n">
        <v>222.28</v>
      </c>
      <c r="F33" t="n">
        <v>217.43</v>
      </c>
      <c r="G33" t="n">
        <v>203.84</v>
      </c>
      <c r="H33" t="n">
        <v>2.41</v>
      </c>
      <c r="I33" t="n">
        <v>64</v>
      </c>
      <c r="J33" t="n">
        <v>235.61</v>
      </c>
      <c r="K33" t="n">
        <v>53.44</v>
      </c>
      <c r="L33" t="n">
        <v>32</v>
      </c>
      <c r="M33" t="n">
        <v>62</v>
      </c>
      <c r="N33" t="n">
        <v>55.18</v>
      </c>
      <c r="O33" t="n">
        <v>29293.06</v>
      </c>
      <c r="P33" t="n">
        <v>2793.6</v>
      </c>
      <c r="Q33" t="n">
        <v>3440.9</v>
      </c>
      <c r="R33" t="n">
        <v>406.42</v>
      </c>
      <c r="S33" t="n">
        <v>300.98</v>
      </c>
      <c r="T33" t="n">
        <v>49308.87</v>
      </c>
      <c r="U33" t="n">
        <v>0.74</v>
      </c>
      <c r="V33" t="n">
        <v>0.92</v>
      </c>
      <c r="W33" t="n">
        <v>56.93</v>
      </c>
      <c r="X33" t="n">
        <v>2.9</v>
      </c>
      <c r="Y33" t="n">
        <v>0.5</v>
      </c>
      <c r="Z33" t="n">
        <v>10</v>
      </c>
      <c r="AA33" t="n">
        <v>8284.536076476776</v>
      </c>
      <c r="AB33" t="n">
        <v>11335.26774777302</v>
      </c>
      <c r="AC33" t="n">
        <v>10253.44570307334</v>
      </c>
      <c r="AD33" t="n">
        <v>8284536.076476776</v>
      </c>
      <c r="AE33" t="n">
        <v>11335267.74777303</v>
      </c>
      <c r="AF33" t="n">
        <v>9.571569083275369e-07</v>
      </c>
      <c r="AG33" t="n">
        <v>46.30833333333334</v>
      </c>
      <c r="AH33" t="n">
        <v>10253445.70307334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0.4503</v>
      </c>
      <c r="E34" t="n">
        <v>222.07</v>
      </c>
      <c r="F34" t="n">
        <v>217.29</v>
      </c>
      <c r="G34" t="n">
        <v>210.28</v>
      </c>
      <c r="H34" t="n">
        <v>2.47</v>
      </c>
      <c r="I34" t="n">
        <v>62</v>
      </c>
      <c r="J34" t="n">
        <v>237.34</v>
      </c>
      <c r="K34" t="n">
        <v>53.44</v>
      </c>
      <c r="L34" t="n">
        <v>33</v>
      </c>
      <c r="M34" t="n">
        <v>60</v>
      </c>
      <c r="N34" t="n">
        <v>55.91</v>
      </c>
      <c r="O34" t="n">
        <v>29506.09</v>
      </c>
      <c r="P34" t="n">
        <v>2783.2</v>
      </c>
      <c r="Q34" t="n">
        <v>3440.91</v>
      </c>
      <c r="R34" t="n">
        <v>402</v>
      </c>
      <c r="S34" t="n">
        <v>300.98</v>
      </c>
      <c r="T34" t="n">
        <v>47105.28</v>
      </c>
      <c r="U34" t="n">
        <v>0.75</v>
      </c>
      <c r="V34" t="n">
        <v>0.92</v>
      </c>
      <c r="W34" t="n">
        <v>56.92</v>
      </c>
      <c r="X34" t="n">
        <v>2.77</v>
      </c>
      <c r="Y34" t="n">
        <v>0.5</v>
      </c>
      <c r="Z34" t="n">
        <v>10</v>
      </c>
      <c r="AA34" t="n">
        <v>8256.157003436969</v>
      </c>
      <c r="AB34" t="n">
        <v>11296.43824804362</v>
      </c>
      <c r="AC34" t="n">
        <v>10218.32203630056</v>
      </c>
      <c r="AD34" t="n">
        <v>8256157.003436969</v>
      </c>
      <c r="AE34" t="n">
        <v>11296438.24804362</v>
      </c>
      <c r="AF34" t="n">
        <v>9.58007903578328e-07</v>
      </c>
      <c r="AG34" t="n">
        <v>46.26458333333333</v>
      </c>
      <c r="AH34" t="n">
        <v>10218322.03630056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0.4506</v>
      </c>
      <c r="E35" t="n">
        <v>221.93</v>
      </c>
      <c r="F35" t="n">
        <v>217.22</v>
      </c>
      <c r="G35" t="n">
        <v>217.22</v>
      </c>
      <c r="H35" t="n">
        <v>2.53</v>
      </c>
      <c r="I35" t="n">
        <v>60</v>
      </c>
      <c r="J35" t="n">
        <v>239.08</v>
      </c>
      <c r="K35" t="n">
        <v>53.44</v>
      </c>
      <c r="L35" t="n">
        <v>34</v>
      </c>
      <c r="M35" t="n">
        <v>58</v>
      </c>
      <c r="N35" t="n">
        <v>56.64</v>
      </c>
      <c r="O35" t="n">
        <v>29720.17</v>
      </c>
      <c r="P35" t="n">
        <v>2776.75</v>
      </c>
      <c r="Q35" t="n">
        <v>3440.92</v>
      </c>
      <c r="R35" t="n">
        <v>399.32</v>
      </c>
      <c r="S35" t="n">
        <v>300.98</v>
      </c>
      <c r="T35" t="n">
        <v>45775.3</v>
      </c>
      <c r="U35" t="n">
        <v>0.75</v>
      </c>
      <c r="V35" t="n">
        <v>0.92</v>
      </c>
      <c r="W35" t="n">
        <v>56.92</v>
      </c>
      <c r="X35" t="n">
        <v>2.7</v>
      </c>
      <c r="Y35" t="n">
        <v>0.5</v>
      </c>
      <c r="Z35" t="n">
        <v>10</v>
      </c>
      <c r="AA35" t="n">
        <v>8237.878204416009</v>
      </c>
      <c r="AB35" t="n">
        <v>11271.42838881944</v>
      </c>
      <c r="AC35" t="n">
        <v>10195.69908293918</v>
      </c>
      <c r="AD35" t="n">
        <v>8237878.204416009</v>
      </c>
      <c r="AE35" t="n">
        <v>11271428.38881944</v>
      </c>
      <c r="AF35" t="n">
        <v>9.586461500164216e-07</v>
      </c>
      <c r="AG35" t="n">
        <v>46.23541666666667</v>
      </c>
      <c r="AH35" t="n">
        <v>10195699.08293918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0.451</v>
      </c>
      <c r="E36" t="n">
        <v>221.75</v>
      </c>
      <c r="F36" t="n">
        <v>217.13</v>
      </c>
      <c r="G36" t="n">
        <v>224.61</v>
      </c>
      <c r="H36" t="n">
        <v>2.58</v>
      </c>
      <c r="I36" t="n">
        <v>58</v>
      </c>
      <c r="J36" t="n">
        <v>240.82</v>
      </c>
      <c r="K36" t="n">
        <v>53.44</v>
      </c>
      <c r="L36" t="n">
        <v>35</v>
      </c>
      <c r="M36" t="n">
        <v>56</v>
      </c>
      <c r="N36" t="n">
        <v>57.39</v>
      </c>
      <c r="O36" t="n">
        <v>29935.43</v>
      </c>
      <c r="P36" t="n">
        <v>2773.94</v>
      </c>
      <c r="Q36" t="n">
        <v>3440.9</v>
      </c>
      <c r="R36" t="n">
        <v>396.45</v>
      </c>
      <c r="S36" t="n">
        <v>300.98</v>
      </c>
      <c r="T36" t="n">
        <v>44351.56</v>
      </c>
      <c r="U36" t="n">
        <v>0.76</v>
      </c>
      <c r="V36" t="n">
        <v>0.92</v>
      </c>
      <c r="W36" t="n">
        <v>56.91</v>
      </c>
      <c r="X36" t="n">
        <v>2.6</v>
      </c>
      <c r="Y36" t="n">
        <v>0.5</v>
      </c>
      <c r="Z36" t="n">
        <v>10</v>
      </c>
      <c r="AA36" t="n">
        <v>8216.345939257175</v>
      </c>
      <c r="AB36" t="n">
        <v>11241.96699369262</v>
      </c>
      <c r="AC36" t="n">
        <v>10169.04944201395</v>
      </c>
      <c r="AD36" t="n">
        <v>8216345.939257176</v>
      </c>
      <c r="AE36" t="n">
        <v>11241966.99369262</v>
      </c>
      <c r="AF36" t="n">
        <v>9.594971452672129e-07</v>
      </c>
      <c r="AG36" t="n">
        <v>46.19791666666666</v>
      </c>
      <c r="AH36" t="n">
        <v>10169049.44201395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0.4513</v>
      </c>
      <c r="E37" t="n">
        <v>221.58</v>
      </c>
      <c r="F37" t="n">
        <v>217.03</v>
      </c>
      <c r="G37" t="n">
        <v>232.53</v>
      </c>
      <c r="H37" t="n">
        <v>2.64</v>
      </c>
      <c r="I37" t="n">
        <v>56</v>
      </c>
      <c r="J37" t="n">
        <v>242.57</v>
      </c>
      <c r="K37" t="n">
        <v>53.44</v>
      </c>
      <c r="L37" t="n">
        <v>36</v>
      </c>
      <c r="M37" t="n">
        <v>54</v>
      </c>
      <c r="N37" t="n">
        <v>58.14</v>
      </c>
      <c r="O37" t="n">
        <v>30151.65</v>
      </c>
      <c r="P37" t="n">
        <v>2764.62</v>
      </c>
      <c r="Q37" t="n">
        <v>3440.94</v>
      </c>
      <c r="R37" t="n">
        <v>392.69</v>
      </c>
      <c r="S37" t="n">
        <v>300.98</v>
      </c>
      <c r="T37" t="n">
        <v>42480.95</v>
      </c>
      <c r="U37" t="n">
        <v>0.77</v>
      </c>
      <c r="V37" t="n">
        <v>0.92</v>
      </c>
      <c r="W37" t="n">
        <v>56.92</v>
      </c>
      <c r="X37" t="n">
        <v>2.5</v>
      </c>
      <c r="Y37" t="n">
        <v>0.5</v>
      </c>
      <c r="Z37" t="n">
        <v>10</v>
      </c>
      <c r="AA37" t="n">
        <v>8192.267817956799</v>
      </c>
      <c r="AB37" t="n">
        <v>11209.02224587771</v>
      </c>
      <c r="AC37" t="n">
        <v>10139.24889469224</v>
      </c>
      <c r="AD37" t="n">
        <v>8192267.817956799</v>
      </c>
      <c r="AE37" t="n">
        <v>11209022.24587771</v>
      </c>
      <c r="AF37" t="n">
        <v>9.601353917053064e-07</v>
      </c>
      <c r="AG37" t="n">
        <v>46.1625</v>
      </c>
      <c r="AH37" t="n">
        <v>10139248.89469224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0.4515</v>
      </c>
      <c r="E38" t="n">
        <v>221.49</v>
      </c>
      <c r="F38" t="n">
        <v>216.97</v>
      </c>
      <c r="G38" t="n">
        <v>236.7</v>
      </c>
      <c r="H38" t="n">
        <v>2.69</v>
      </c>
      <c r="I38" t="n">
        <v>55</v>
      </c>
      <c r="J38" t="n">
        <v>244.34</v>
      </c>
      <c r="K38" t="n">
        <v>53.44</v>
      </c>
      <c r="L38" t="n">
        <v>37</v>
      </c>
      <c r="M38" t="n">
        <v>53</v>
      </c>
      <c r="N38" t="n">
        <v>58.9</v>
      </c>
      <c r="O38" t="n">
        <v>30368.96</v>
      </c>
      <c r="P38" t="n">
        <v>2762.57</v>
      </c>
      <c r="Q38" t="n">
        <v>3440.9</v>
      </c>
      <c r="R38" t="n">
        <v>390.97</v>
      </c>
      <c r="S38" t="n">
        <v>300.98</v>
      </c>
      <c r="T38" t="n">
        <v>41628.38</v>
      </c>
      <c r="U38" t="n">
        <v>0.77</v>
      </c>
      <c r="V38" t="n">
        <v>0.92</v>
      </c>
      <c r="W38" t="n">
        <v>56.91</v>
      </c>
      <c r="X38" t="n">
        <v>2.45</v>
      </c>
      <c r="Y38" t="n">
        <v>0.5</v>
      </c>
      <c r="Z38" t="n">
        <v>10</v>
      </c>
      <c r="AA38" t="n">
        <v>8184.33161455391</v>
      </c>
      <c r="AB38" t="n">
        <v>11198.16358226129</v>
      </c>
      <c r="AC38" t="n">
        <v>10129.42656669115</v>
      </c>
      <c r="AD38" t="n">
        <v>8184331.61455391</v>
      </c>
      <c r="AE38" t="n">
        <v>11198163.58226129</v>
      </c>
      <c r="AF38" t="n">
        <v>9.605608893307021e-07</v>
      </c>
      <c r="AG38" t="n">
        <v>46.14375</v>
      </c>
      <c r="AH38" t="n">
        <v>10129426.56669115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0.4519</v>
      </c>
      <c r="E39" t="n">
        <v>221.3</v>
      </c>
      <c r="F39" t="n">
        <v>216.86</v>
      </c>
      <c r="G39" t="n">
        <v>245.5</v>
      </c>
      <c r="H39" t="n">
        <v>2.75</v>
      </c>
      <c r="I39" t="n">
        <v>53</v>
      </c>
      <c r="J39" t="n">
        <v>246.11</v>
      </c>
      <c r="K39" t="n">
        <v>53.44</v>
      </c>
      <c r="L39" t="n">
        <v>38</v>
      </c>
      <c r="M39" t="n">
        <v>51</v>
      </c>
      <c r="N39" t="n">
        <v>59.67</v>
      </c>
      <c r="O39" t="n">
        <v>30587.38</v>
      </c>
      <c r="P39" t="n">
        <v>2752.78</v>
      </c>
      <c r="Q39" t="n">
        <v>3440.93</v>
      </c>
      <c r="R39" t="n">
        <v>387.09</v>
      </c>
      <c r="S39" t="n">
        <v>300.98</v>
      </c>
      <c r="T39" t="n">
        <v>39698.9</v>
      </c>
      <c r="U39" t="n">
        <v>0.78</v>
      </c>
      <c r="V39" t="n">
        <v>0.92</v>
      </c>
      <c r="W39" t="n">
        <v>56.91</v>
      </c>
      <c r="X39" t="n">
        <v>2.34</v>
      </c>
      <c r="Y39" t="n">
        <v>0.5</v>
      </c>
      <c r="Z39" t="n">
        <v>10</v>
      </c>
      <c r="AA39" t="n">
        <v>8157.620522898566</v>
      </c>
      <c r="AB39" t="n">
        <v>11161.61628824825</v>
      </c>
      <c r="AC39" t="n">
        <v>10096.36729512426</v>
      </c>
      <c r="AD39" t="n">
        <v>8157620.522898566</v>
      </c>
      <c r="AE39" t="n">
        <v>11161616.28824825</v>
      </c>
      <c r="AF39" t="n">
        <v>9.614118845814936e-07</v>
      </c>
      <c r="AG39" t="n">
        <v>46.10416666666666</v>
      </c>
      <c r="AH39" t="n">
        <v>10096367.29512426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0.452</v>
      </c>
      <c r="E40" t="n">
        <v>221.26</v>
      </c>
      <c r="F40" t="n">
        <v>216.85</v>
      </c>
      <c r="G40" t="n">
        <v>250.21</v>
      </c>
      <c r="H40" t="n">
        <v>2.8</v>
      </c>
      <c r="I40" t="n">
        <v>52</v>
      </c>
      <c r="J40" t="n">
        <v>247.89</v>
      </c>
      <c r="K40" t="n">
        <v>53.44</v>
      </c>
      <c r="L40" t="n">
        <v>39</v>
      </c>
      <c r="M40" t="n">
        <v>50</v>
      </c>
      <c r="N40" t="n">
        <v>60.45</v>
      </c>
      <c r="O40" t="n">
        <v>30806.92</v>
      </c>
      <c r="P40" t="n">
        <v>2748.45</v>
      </c>
      <c r="Q40" t="n">
        <v>3440.9</v>
      </c>
      <c r="R40" t="n">
        <v>386.67</v>
      </c>
      <c r="S40" t="n">
        <v>300.98</v>
      </c>
      <c r="T40" t="n">
        <v>39491.53</v>
      </c>
      <c r="U40" t="n">
        <v>0.78</v>
      </c>
      <c r="V40" t="n">
        <v>0.92</v>
      </c>
      <c r="W40" t="n">
        <v>56.91</v>
      </c>
      <c r="X40" t="n">
        <v>2.33</v>
      </c>
      <c r="Y40" t="n">
        <v>0.5</v>
      </c>
      <c r="Z40" t="n">
        <v>10</v>
      </c>
      <c r="AA40" t="n">
        <v>8147.505095961861</v>
      </c>
      <c r="AB40" t="n">
        <v>11147.77591485231</v>
      </c>
      <c r="AC40" t="n">
        <v>10083.84782754014</v>
      </c>
      <c r="AD40" t="n">
        <v>8147505.095961861</v>
      </c>
      <c r="AE40" t="n">
        <v>11147775.91485231</v>
      </c>
      <c r="AF40" t="n">
        <v>9.616246333941913e-07</v>
      </c>
      <c r="AG40" t="n">
        <v>46.09583333333333</v>
      </c>
      <c r="AH40" t="n">
        <v>10083847.82754014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0.4521</v>
      </c>
      <c r="E41" t="n">
        <v>221.18</v>
      </c>
      <c r="F41" t="n">
        <v>216.81</v>
      </c>
      <c r="G41" t="n">
        <v>255.07</v>
      </c>
      <c r="H41" t="n">
        <v>2.85</v>
      </c>
      <c r="I41" t="n">
        <v>51</v>
      </c>
      <c r="J41" t="n">
        <v>249.68</v>
      </c>
      <c r="K41" t="n">
        <v>53.44</v>
      </c>
      <c r="L41" t="n">
        <v>40</v>
      </c>
      <c r="M41" t="n">
        <v>49</v>
      </c>
      <c r="N41" t="n">
        <v>61.24</v>
      </c>
      <c r="O41" t="n">
        <v>31027.6</v>
      </c>
      <c r="P41" t="n">
        <v>2741.19</v>
      </c>
      <c r="Q41" t="n">
        <v>3440.91</v>
      </c>
      <c r="R41" t="n">
        <v>385.48</v>
      </c>
      <c r="S41" t="n">
        <v>300.98</v>
      </c>
      <c r="T41" t="n">
        <v>38905.11</v>
      </c>
      <c r="U41" t="n">
        <v>0.78</v>
      </c>
      <c r="V41" t="n">
        <v>0.92</v>
      </c>
      <c r="W41" t="n">
        <v>56.91</v>
      </c>
      <c r="X41" t="n">
        <v>2.28</v>
      </c>
      <c r="Y41" t="n">
        <v>0.5</v>
      </c>
      <c r="Z41" t="n">
        <v>10</v>
      </c>
      <c r="AA41" t="n">
        <v>8131.440390223844</v>
      </c>
      <c r="AB41" t="n">
        <v>11125.79547573675</v>
      </c>
      <c r="AC41" t="n">
        <v>10063.96517068404</v>
      </c>
      <c r="AD41" t="n">
        <v>8131440.390223844</v>
      </c>
      <c r="AE41" t="n">
        <v>11125795.47573675</v>
      </c>
      <c r="AF41" t="n">
        <v>9.61837382206889e-07</v>
      </c>
      <c r="AG41" t="n">
        <v>46.07916666666667</v>
      </c>
      <c r="AH41" t="n">
        <v>10063965.17068404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0.2539</v>
      </c>
      <c r="E2" t="n">
        <v>393.88</v>
      </c>
      <c r="F2" t="n">
        <v>333.29</v>
      </c>
      <c r="G2" t="n">
        <v>8.17</v>
      </c>
      <c r="H2" t="n">
        <v>0.15</v>
      </c>
      <c r="I2" t="n">
        <v>2449</v>
      </c>
      <c r="J2" t="n">
        <v>116.05</v>
      </c>
      <c r="K2" t="n">
        <v>43.4</v>
      </c>
      <c r="L2" t="n">
        <v>1</v>
      </c>
      <c r="M2" t="n">
        <v>2447</v>
      </c>
      <c r="N2" t="n">
        <v>16.65</v>
      </c>
      <c r="O2" t="n">
        <v>14546.17</v>
      </c>
      <c r="P2" t="n">
        <v>3354.3</v>
      </c>
      <c r="Q2" t="n">
        <v>3444.13</v>
      </c>
      <c r="R2" t="n">
        <v>4334.7</v>
      </c>
      <c r="S2" t="n">
        <v>300.98</v>
      </c>
      <c r="T2" t="n">
        <v>2001520.4</v>
      </c>
      <c r="U2" t="n">
        <v>0.07000000000000001</v>
      </c>
      <c r="V2" t="n">
        <v>0.6</v>
      </c>
      <c r="W2" t="n">
        <v>60.9</v>
      </c>
      <c r="X2" t="n">
        <v>118.64</v>
      </c>
      <c r="Y2" t="n">
        <v>0.5</v>
      </c>
      <c r="Z2" t="n">
        <v>10</v>
      </c>
      <c r="AA2" t="n">
        <v>17454.81031545994</v>
      </c>
      <c r="AB2" t="n">
        <v>23882.44152549723</v>
      </c>
      <c r="AC2" t="n">
        <v>21603.13482552008</v>
      </c>
      <c r="AD2" t="n">
        <v>17454810.31545994</v>
      </c>
      <c r="AE2" t="n">
        <v>23882441.52549723</v>
      </c>
      <c r="AF2" t="n">
        <v>6.065605881116129e-07</v>
      </c>
      <c r="AG2" t="n">
        <v>82.05833333333334</v>
      </c>
      <c r="AH2" t="n">
        <v>21603134.82552008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0.354</v>
      </c>
      <c r="E3" t="n">
        <v>282.48</v>
      </c>
      <c r="F3" t="n">
        <v>258.08</v>
      </c>
      <c r="G3" t="n">
        <v>16.58</v>
      </c>
      <c r="H3" t="n">
        <v>0.3</v>
      </c>
      <c r="I3" t="n">
        <v>934</v>
      </c>
      <c r="J3" t="n">
        <v>117.34</v>
      </c>
      <c r="K3" t="n">
        <v>43.4</v>
      </c>
      <c r="L3" t="n">
        <v>2</v>
      </c>
      <c r="M3" t="n">
        <v>932</v>
      </c>
      <c r="N3" t="n">
        <v>16.94</v>
      </c>
      <c r="O3" t="n">
        <v>14705.49</v>
      </c>
      <c r="P3" t="n">
        <v>2584.1</v>
      </c>
      <c r="Q3" t="n">
        <v>3442.24</v>
      </c>
      <c r="R3" t="n">
        <v>1782.4</v>
      </c>
      <c r="S3" t="n">
        <v>300.98</v>
      </c>
      <c r="T3" t="n">
        <v>732946.1800000001</v>
      </c>
      <c r="U3" t="n">
        <v>0.17</v>
      </c>
      <c r="V3" t="n">
        <v>0.77</v>
      </c>
      <c r="W3" t="n">
        <v>58.35</v>
      </c>
      <c r="X3" t="n">
        <v>43.51</v>
      </c>
      <c r="Y3" t="n">
        <v>0.5</v>
      </c>
      <c r="Z3" t="n">
        <v>10</v>
      </c>
      <c r="AA3" t="n">
        <v>9829.664235219256</v>
      </c>
      <c r="AB3" t="n">
        <v>13449.38026080804</v>
      </c>
      <c r="AC3" t="n">
        <v>12165.79028503976</v>
      </c>
      <c r="AD3" t="n">
        <v>9829664.235219255</v>
      </c>
      <c r="AE3" t="n">
        <v>13449380.26080804</v>
      </c>
      <c r="AF3" t="n">
        <v>8.456969208015397e-07</v>
      </c>
      <c r="AG3" t="n">
        <v>58.85</v>
      </c>
      <c r="AH3" t="n">
        <v>12165790.28503976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0.3892</v>
      </c>
      <c r="E4" t="n">
        <v>256.95</v>
      </c>
      <c r="F4" t="n">
        <v>241.11</v>
      </c>
      <c r="G4" t="n">
        <v>25.12</v>
      </c>
      <c r="H4" t="n">
        <v>0.45</v>
      </c>
      <c r="I4" t="n">
        <v>576</v>
      </c>
      <c r="J4" t="n">
        <v>118.63</v>
      </c>
      <c r="K4" t="n">
        <v>43.4</v>
      </c>
      <c r="L4" t="n">
        <v>3</v>
      </c>
      <c r="M4" t="n">
        <v>574</v>
      </c>
      <c r="N4" t="n">
        <v>17.23</v>
      </c>
      <c r="O4" t="n">
        <v>14865.24</v>
      </c>
      <c r="P4" t="n">
        <v>2397.59</v>
      </c>
      <c r="Q4" t="n">
        <v>3441.54</v>
      </c>
      <c r="R4" t="n">
        <v>1206.27</v>
      </c>
      <c r="S4" t="n">
        <v>300.98</v>
      </c>
      <c r="T4" t="n">
        <v>446670.71</v>
      </c>
      <c r="U4" t="n">
        <v>0.25</v>
      </c>
      <c r="V4" t="n">
        <v>0.83</v>
      </c>
      <c r="W4" t="n">
        <v>57.79</v>
      </c>
      <c r="X4" t="n">
        <v>26.55</v>
      </c>
      <c r="Y4" t="n">
        <v>0.5</v>
      </c>
      <c r="Z4" t="n">
        <v>10</v>
      </c>
      <c r="AA4" t="n">
        <v>8360.942635479078</v>
      </c>
      <c r="AB4" t="n">
        <v>11439.81057261946</v>
      </c>
      <c r="AC4" t="n">
        <v>10348.01110744321</v>
      </c>
      <c r="AD4" t="n">
        <v>8360942.635479078</v>
      </c>
      <c r="AE4" t="n">
        <v>11439810.57261946</v>
      </c>
      <c r="AF4" t="n">
        <v>9.297888180111844e-07</v>
      </c>
      <c r="AG4" t="n">
        <v>53.53125</v>
      </c>
      <c r="AH4" t="n">
        <v>10348011.10744321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0.4072</v>
      </c>
      <c r="E5" t="n">
        <v>245.6</v>
      </c>
      <c r="F5" t="n">
        <v>233.6</v>
      </c>
      <c r="G5" t="n">
        <v>33.77</v>
      </c>
      <c r="H5" t="n">
        <v>0.59</v>
      </c>
      <c r="I5" t="n">
        <v>415</v>
      </c>
      <c r="J5" t="n">
        <v>119.93</v>
      </c>
      <c r="K5" t="n">
        <v>43.4</v>
      </c>
      <c r="L5" t="n">
        <v>4</v>
      </c>
      <c r="M5" t="n">
        <v>413</v>
      </c>
      <c r="N5" t="n">
        <v>17.53</v>
      </c>
      <c r="O5" t="n">
        <v>15025.44</v>
      </c>
      <c r="P5" t="n">
        <v>2306.1</v>
      </c>
      <c r="Q5" t="n">
        <v>3441.36</v>
      </c>
      <c r="R5" t="n">
        <v>952.96</v>
      </c>
      <c r="S5" t="n">
        <v>300.98</v>
      </c>
      <c r="T5" t="n">
        <v>320824.32</v>
      </c>
      <c r="U5" t="n">
        <v>0.32</v>
      </c>
      <c r="V5" t="n">
        <v>0.86</v>
      </c>
      <c r="W5" t="n">
        <v>57.51</v>
      </c>
      <c r="X5" t="n">
        <v>19.05</v>
      </c>
      <c r="Y5" t="n">
        <v>0.5</v>
      </c>
      <c r="Z5" t="n">
        <v>10</v>
      </c>
      <c r="AA5" t="n">
        <v>7723.48594060209</v>
      </c>
      <c r="AB5" t="n">
        <v>10567.61420008413</v>
      </c>
      <c r="AC5" t="n">
        <v>9559.055932567384</v>
      </c>
      <c r="AD5" t="n">
        <v>7723485.940602089</v>
      </c>
      <c r="AE5" t="n">
        <v>10567614.20008413</v>
      </c>
      <c r="AF5" t="n">
        <v>9.727903563570254e-07</v>
      </c>
      <c r="AG5" t="n">
        <v>51.16666666666666</v>
      </c>
      <c r="AH5" t="n">
        <v>9559055.932567384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0.418</v>
      </c>
      <c r="E6" t="n">
        <v>239.22</v>
      </c>
      <c r="F6" t="n">
        <v>229.39</v>
      </c>
      <c r="G6" t="n">
        <v>42.48</v>
      </c>
      <c r="H6" t="n">
        <v>0.73</v>
      </c>
      <c r="I6" t="n">
        <v>324</v>
      </c>
      <c r="J6" t="n">
        <v>121.23</v>
      </c>
      <c r="K6" t="n">
        <v>43.4</v>
      </c>
      <c r="L6" t="n">
        <v>5</v>
      </c>
      <c r="M6" t="n">
        <v>322</v>
      </c>
      <c r="N6" t="n">
        <v>17.83</v>
      </c>
      <c r="O6" t="n">
        <v>15186.08</v>
      </c>
      <c r="P6" t="n">
        <v>2247.63</v>
      </c>
      <c r="Q6" t="n">
        <v>3441.27</v>
      </c>
      <c r="R6" t="n">
        <v>810.8</v>
      </c>
      <c r="S6" t="n">
        <v>300.98</v>
      </c>
      <c r="T6" t="n">
        <v>250196.34</v>
      </c>
      <c r="U6" t="n">
        <v>0.37</v>
      </c>
      <c r="V6" t="n">
        <v>0.87</v>
      </c>
      <c r="W6" t="n">
        <v>57.36</v>
      </c>
      <c r="X6" t="n">
        <v>14.85</v>
      </c>
      <c r="Y6" t="n">
        <v>0.5</v>
      </c>
      <c r="Z6" t="n">
        <v>10</v>
      </c>
      <c r="AA6" t="n">
        <v>7364.399837723777</v>
      </c>
      <c r="AB6" t="n">
        <v>10076.2967523652</v>
      </c>
      <c r="AC6" t="n">
        <v>9114.629132490392</v>
      </c>
      <c r="AD6" t="n">
        <v>7364399.837723777</v>
      </c>
      <c r="AE6" t="n">
        <v>10076296.75236519</v>
      </c>
      <c r="AF6" t="n">
        <v>9.9859127936453e-07</v>
      </c>
      <c r="AG6" t="n">
        <v>49.8375</v>
      </c>
      <c r="AH6" t="n">
        <v>9114629.132490393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0.4255</v>
      </c>
      <c r="E7" t="n">
        <v>235.04</v>
      </c>
      <c r="F7" t="n">
        <v>226.63</v>
      </c>
      <c r="G7" t="n">
        <v>51.31</v>
      </c>
      <c r="H7" t="n">
        <v>0.86</v>
      </c>
      <c r="I7" t="n">
        <v>265</v>
      </c>
      <c r="J7" t="n">
        <v>122.54</v>
      </c>
      <c r="K7" t="n">
        <v>43.4</v>
      </c>
      <c r="L7" t="n">
        <v>6</v>
      </c>
      <c r="M7" t="n">
        <v>263</v>
      </c>
      <c r="N7" t="n">
        <v>18.14</v>
      </c>
      <c r="O7" t="n">
        <v>15347.16</v>
      </c>
      <c r="P7" t="n">
        <v>2203.43</v>
      </c>
      <c r="Q7" t="n">
        <v>3441.15</v>
      </c>
      <c r="R7" t="n">
        <v>717.75</v>
      </c>
      <c r="S7" t="n">
        <v>300.98</v>
      </c>
      <c r="T7" t="n">
        <v>203969.77</v>
      </c>
      <c r="U7" t="n">
        <v>0.42</v>
      </c>
      <c r="V7" t="n">
        <v>0.88</v>
      </c>
      <c r="W7" t="n">
        <v>57.25</v>
      </c>
      <c r="X7" t="n">
        <v>12.09</v>
      </c>
      <c r="Y7" t="n">
        <v>0.5</v>
      </c>
      <c r="Z7" t="n">
        <v>10</v>
      </c>
      <c r="AA7" t="n">
        <v>7122.453058796935</v>
      </c>
      <c r="AB7" t="n">
        <v>9745.25449549891</v>
      </c>
      <c r="AC7" t="n">
        <v>8815.181083998714</v>
      </c>
      <c r="AD7" t="n">
        <v>7122453.058796935</v>
      </c>
      <c r="AE7" t="n">
        <v>9745254.495498911</v>
      </c>
      <c r="AF7" t="n">
        <v>1.01650858700863e-06</v>
      </c>
      <c r="AG7" t="n">
        <v>48.96666666666667</v>
      </c>
      <c r="AH7" t="n">
        <v>8815181.083998714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0.4309</v>
      </c>
      <c r="E8" t="n">
        <v>232.08</v>
      </c>
      <c r="F8" t="n">
        <v>224.67</v>
      </c>
      <c r="G8" t="n">
        <v>60.45</v>
      </c>
      <c r="H8" t="n">
        <v>1</v>
      </c>
      <c r="I8" t="n">
        <v>223</v>
      </c>
      <c r="J8" t="n">
        <v>123.85</v>
      </c>
      <c r="K8" t="n">
        <v>43.4</v>
      </c>
      <c r="L8" t="n">
        <v>7</v>
      </c>
      <c r="M8" t="n">
        <v>221</v>
      </c>
      <c r="N8" t="n">
        <v>18.45</v>
      </c>
      <c r="O8" t="n">
        <v>15508.69</v>
      </c>
      <c r="P8" t="n">
        <v>2166.96</v>
      </c>
      <c r="Q8" t="n">
        <v>3441.22</v>
      </c>
      <c r="R8" t="n">
        <v>651.12</v>
      </c>
      <c r="S8" t="n">
        <v>300.98</v>
      </c>
      <c r="T8" t="n">
        <v>170862.33</v>
      </c>
      <c r="U8" t="n">
        <v>0.46</v>
      </c>
      <c r="V8" t="n">
        <v>0.89</v>
      </c>
      <c r="W8" t="n">
        <v>57.19</v>
      </c>
      <c r="X8" t="n">
        <v>10.13</v>
      </c>
      <c r="Y8" t="n">
        <v>0.5</v>
      </c>
      <c r="Z8" t="n">
        <v>10</v>
      </c>
      <c r="AA8" t="n">
        <v>6941.993396252107</v>
      </c>
      <c r="AB8" t="n">
        <v>9498.341623886632</v>
      </c>
      <c r="AC8" t="n">
        <v>8591.83323030873</v>
      </c>
      <c r="AD8" t="n">
        <v>6941993.396252107</v>
      </c>
      <c r="AE8" t="n">
        <v>9498341.623886632</v>
      </c>
      <c r="AF8" t="n">
        <v>1.029409048512383e-06</v>
      </c>
      <c r="AG8" t="n">
        <v>48.35</v>
      </c>
      <c r="AH8" t="n">
        <v>8591833.23030873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0.4347</v>
      </c>
      <c r="E9" t="n">
        <v>230.03</v>
      </c>
      <c r="F9" t="n">
        <v>223.34</v>
      </c>
      <c r="G9" t="n">
        <v>69.43000000000001</v>
      </c>
      <c r="H9" t="n">
        <v>1.13</v>
      </c>
      <c r="I9" t="n">
        <v>193</v>
      </c>
      <c r="J9" t="n">
        <v>125.16</v>
      </c>
      <c r="K9" t="n">
        <v>43.4</v>
      </c>
      <c r="L9" t="n">
        <v>8</v>
      </c>
      <c r="M9" t="n">
        <v>191</v>
      </c>
      <c r="N9" t="n">
        <v>18.76</v>
      </c>
      <c r="O9" t="n">
        <v>15670.68</v>
      </c>
      <c r="P9" t="n">
        <v>2137.2</v>
      </c>
      <c r="Q9" t="n">
        <v>3441.12</v>
      </c>
      <c r="R9" t="n">
        <v>605.6900000000001</v>
      </c>
      <c r="S9" t="n">
        <v>300.98</v>
      </c>
      <c r="T9" t="n">
        <v>148297.82</v>
      </c>
      <c r="U9" t="n">
        <v>0.5</v>
      </c>
      <c r="V9" t="n">
        <v>0.89</v>
      </c>
      <c r="W9" t="n">
        <v>57.15</v>
      </c>
      <c r="X9" t="n">
        <v>8.81</v>
      </c>
      <c r="Y9" t="n">
        <v>0.5</v>
      </c>
      <c r="Z9" t="n">
        <v>10</v>
      </c>
      <c r="AA9" t="n">
        <v>6807.393066645554</v>
      </c>
      <c r="AB9" t="n">
        <v>9314.175514771488</v>
      </c>
      <c r="AC9" t="n">
        <v>8425.243676168784</v>
      </c>
      <c r="AD9" t="n">
        <v>6807393.066645554</v>
      </c>
      <c r="AE9" t="n">
        <v>9314175.514771488</v>
      </c>
      <c r="AF9" t="n">
        <v>1.03848715105206e-06</v>
      </c>
      <c r="AG9" t="n">
        <v>47.92291666666667</v>
      </c>
      <c r="AH9" t="n">
        <v>8425243.676168784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0.4379</v>
      </c>
      <c r="E10" t="n">
        <v>228.38</v>
      </c>
      <c r="F10" t="n">
        <v>222.26</v>
      </c>
      <c r="G10" t="n">
        <v>78.91</v>
      </c>
      <c r="H10" t="n">
        <v>1.26</v>
      </c>
      <c r="I10" t="n">
        <v>169</v>
      </c>
      <c r="J10" t="n">
        <v>126.48</v>
      </c>
      <c r="K10" t="n">
        <v>43.4</v>
      </c>
      <c r="L10" t="n">
        <v>9</v>
      </c>
      <c r="M10" t="n">
        <v>167</v>
      </c>
      <c r="N10" t="n">
        <v>19.08</v>
      </c>
      <c r="O10" t="n">
        <v>15833.12</v>
      </c>
      <c r="P10" t="n">
        <v>2108.24</v>
      </c>
      <c r="Q10" t="n">
        <v>3441.17</v>
      </c>
      <c r="R10" t="n">
        <v>569.04</v>
      </c>
      <c r="S10" t="n">
        <v>300.98</v>
      </c>
      <c r="T10" t="n">
        <v>130094.53</v>
      </c>
      <c r="U10" t="n">
        <v>0.53</v>
      </c>
      <c r="V10" t="n">
        <v>0.9</v>
      </c>
      <c r="W10" t="n">
        <v>57.12</v>
      </c>
      <c r="X10" t="n">
        <v>7.73</v>
      </c>
      <c r="Y10" t="n">
        <v>0.5</v>
      </c>
      <c r="Z10" t="n">
        <v>10</v>
      </c>
      <c r="AA10" t="n">
        <v>6695.156354596946</v>
      </c>
      <c r="AB10" t="n">
        <v>9160.6082938123</v>
      </c>
      <c r="AC10" t="n">
        <v>8286.332695244997</v>
      </c>
      <c r="AD10" t="n">
        <v>6695156.354596945</v>
      </c>
      <c r="AE10" t="n">
        <v>9160608.293812299</v>
      </c>
      <c r="AF10" t="n">
        <v>1.04613186898021e-06</v>
      </c>
      <c r="AG10" t="n">
        <v>47.57916666666667</v>
      </c>
      <c r="AH10" t="n">
        <v>8286332.695244998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0.4404</v>
      </c>
      <c r="E11" t="n">
        <v>227.05</v>
      </c>
      <c r="F11" t="n">
        <v>221.36</v>
      </c>
      <c r="G11" t="n">
        <v>87.95999999999999</v>
      </c>
      <c r="H11" t="n">
        <v>1.38</v>
      </c>
      <c r="I11" t="n">
        <v>151</v>
      </c>
      <c r="J11" t="n">
        <v>127.8</v>
      </c>
      <c r="K11" t="n">
        <v>43.4</v>
      </c>
      <c r="L11" t="n">
        <v>10</v>
      </c>
      <c r="M11" t="n">
        <v>149</v>
      </c>
      <c r="N11" t="n">
        <v>19.4</v>
      </c>
      <c r="O11" t="n">
        <v>15996.02</v>
      </c>
      <c r="P11" t="n">
        <v>2082.33</v>
      </c>
      <c r="Q11" t="n">
        <v>3441.06</v>
      </c>
      <c r="R11" t="n">
        <v>539.8200000000001</v>
      </c>
      <c r="S11" t="n">
        <v>300.98</v>
      </c>
      <c r="T11" t="n">
        <v>115570.48</v>
      </c>
      <c r="U11" t="n">
        <v>0.5600000000000001</v>
      </c>
      <c r="V11" t="n">
        <v>0.9</v>
      </c>
      <c r="W11" t="n">
        <v>57.06</v>
      </c>
      <c r="X11" t="n">
        <v>6.83</v>
      </c>
      <c r="Y11" t="n">
        <v>0.5</v>
      </c>
      <c r="Z11" t="n">
        <v>10</v>
      </c>
      <c r="AA11" t="n">
        <v>6593.53599242822</v>
      </c>
      <c r="AB11" t="n">
        <v>9021.566831119068</v>
      </c>
      <c r="AC11" t="n">
        <v>8160.561154605294</v>
      </c>
      <c r="AD11" t="n">
        <v>6593535.99242822</v>
      </c>
      <c r="AE11" t="n">
        <v>9021566.831119068</v>
      </c>
      <c r="AF11" t="n">
        <v>1.052104304861577e-06</v>
      </c>
      <c r="AG11" t="n">
        <v>47.30208333333334</v>
      </c>
      <c r="AH11" t="n">
        <v>8160561.154605295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0.4426</v>
      </c>
      <c r="E12" t="n">
        <v>225.95</v>
      </c>
      <c r="F12" t="n">
        <v>220.64</v>
      </c>
      <c r="G12" t="n">
        <v>98.06</v>
      </c>
      <c r="H12" t="n">
        <v>1.5</v>
      </c>
      <c r="I12" t="n">
        <v>135</v>
      </c>
      <c r="J12" t="n">
        <v>129.13</v>
      </c>
      <c r="K12" t="n">
        <v>43.4</v>
      </c>
      <c r="L12" t="n">
        <v>11</v>
      </c>
      <c r="M12" t="n">
        <v>133</v>
      </c>
      <c r="N12" t="n">
        <v>19.73</v>
      </c>
      <c r="O12" t="n">
        <v>16159.39</v>
      </c>
      <c r="P12" t="n">
        <v>2056.47</v>
      </c>
      <c r="Q12" t="n">
        <v>3440.98</v>
      </c>
      <c r="R12" t="n">
        <v>514.75</v>
      </c>
      <c r="S12" t="n">
        <v>300.98</v>
      </c>
      <c r="T12" t="n">
        <v>103118.23</v>
      </c>
      <c r="U12" t="n">
        <v>0.58</v>
      </c>
      <c r="V12" t="n">
        <v>0.91</v>
      </c>
      <c r="W12" t="n">
        <v>57.05</v>
      </c>
      <c r="X12" t="n">
        <v>6.12</v>
      </c>
      <c r="Y12" t="n">
        <v>0.5</v>
      </c>
      <c r="Z12" t="n">
        <v>10</v>
      </c>
      <c r="AA12" t="n">
        <v>6506.70114058442</v>
      </c>
      <c r="AB12" t="n">
        <v>8902.75555594308</v>
      </c>
      <c r="AC12" t="n">
        <v>8053.089060779437</v>
      </c>
      <c r="AD12" t="n">
        <v>6506701.140584419</v>
      </c>
      <c r="AE12" t="n">
        <v>8902755.555943081</v>
      </c>
      <c r="AF12" t="n">
        <v>1.057360048437179e-06</v>
      </c>
      <c r="AG12" t="n">
        <v>47.07291666666666</v>
      </c>
      <c r="AH12" t="n">
        <v>8053089.060779437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0.4442</v>
      </c>
      <c r="E13" t="n">
        <v>225.14</v>
      </c>
      <c r="F13" t="n">
        <v>220.12</v>
      </c>
      <c r="G13" t="n">
        <v>107.38</v>
      </c>
      <c r="H13" t="n">
        <v>1.63</v>
      </c>
      <c r="I13" t="n">
        <v>123</v>
      </c>
      <c r="J13" t="n">
        <v>130.45</v>
      </c>
      <c r="K13" t="n">
        <v>43.4</v>
      </c>
      <c r="L13" t="n">
        <v>12</v>
      </c>
      <c r="M13" t="n">
        <v>121</v>
      </c>
      <c r="N13" t="n">
        <v>20.05</v>
      </c>
      <c r="O13" t="n">
        <v>16323.22</v>
      </c>
      <c r="P13" t="n">
        <v>2034.68</v>
      </c>
      <c r="Q13" t="n">
        <v>3441.07</v>
      </c>
      <c r="R13" t="n">
        <v>497.08</v>
      </c>
      <c r="S13" t="n">
        <v>300.98</v>
      </c>
      <c r="T13" t="n">
        <v>94345.06</v>
      </c>
      <c r="U13" t="n">
        <v>0.61</v>
      </c>
      <c r="V13" t="n">
        <v>0.91</v>
      </c>
      <c r="W13" t="n">
        <v>57.03</v>
      </c>
      <c r="X13" t="n">
        <v>5.59</v>
      </c>
      <c r="Y13" t="n">
        <v>0.5</v>
      </c>
      <c r="Z13" t="n">
        <v>10</v>
      </c>
      <c r="AA13" t="n">
        <v>6438.10224334517</v>
      </c>
      <c r="AB13" t="n">
        <v>8808.89551837058</v>
      </c>
      <c r="AC13" t="n">
        <v>7968.186893459469</v>
      </c>
      <c r="AD13" t="n">
        <v>6438102.24334517</v>
      </c>
      <c r="AE13" t="n">
        <v>8808895.51837058</v>
      </c>
      <c r="AF13" t="n">
        <v>1.061182407401254e-06</v>
      </c>
      <c r="AG13" t="n">
        <v>46.90416666666666</v>
      </c>
      <c r="AH13" t="n">
        <v>7968186.893459468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0.4457</v>
      </c>
      <c r="E14" t="n">
        <v>224.35</v>
      </c>
      <c r="F14" t="n">
        <v>219.59</v>
      </c>
      <c r="G14" t="n">
        <v>117.64</v>
      </c>
      <c r="H14" t="n">
        <v>1.74</v>
      </c>
      <c r="I14" t="n">
        <v>112</v>
      </c>
      <c r="J14" t="n">
        <v>131.79</v>
      </c>
      <c r="K14" t="n">
        <v>43.4</v>
      </c>
      <c r="L14" t="n">
        <v>13</v>
      </c>
      <c r="M14" t="n">
        <v>110</v>
      </c>
      <c r="N14" t="n">
        <v>20.39</v>
      </c>
      <c r="O14" t="n">
        <v>16487.53</v>
      </c>
      <c r="P14" t="n">
        <v>2010.33</v>
      </c>
      <c r="Q14" t="n">
        <v>3441</v>
      </c>
      <c r="R14" t="n">
        <v>479.34</v>
      </c>
      <c r="S14" t="n">
        <v>300.98</v>
      </c>
      <c r="T14" t="n">
        <v>85527.77</v>
      </c>
      <c r="U14" t="n">
        <v>0.63</v>
      </c>
      <c r="V14" t="n">
        <v>0.91</v>
      </c>
      <c r="W14" t="n">
        <v>57.01</v>
      </c>
      <c r="X14" t="n">
        <v>5.06</v>
      </c>
      <c r="Y14" t="n">
        <v>0.5</v>
      </c>
      <c r="Z14" t="n">
        <v>10</v>
      </c>
      <c r="AA14" t="n">
        <v>6358.451824304689</v>
      </c>
      <c r="AB14" t="n">
        <v>8699.914301110899</v>
      </c>
      <c r="AC14" t="n">
        <v>7869.606690618956</v>
      </c>
      <c r="AD14" t="n">
        <v>6358451.824304689</v>
      </c>
      <c r="AE14" t="n">
        <v>8699914.301110899</v>
      </c>
      <c r="AF14" t="n">
        <v>1.064765868930074e-06</v>
      </c>
      <c r="AG14" t="n">
        <v>46.73958333333334</v>
      </c>
      <c r="AH14" t="n">
        <v>7869606.690618956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0.447</v>
      </c>
      <c r="E15" t="n">
        <v>223.69</v>
      </c>
      <c r="F15" t="n">
        <v>219.15</v>
      </c>
      <c r="G15" t="n">
        <v>127.66</v>
      </c>
      <c r="H15" t="n">
        <v>1.86</v>
      </c>
      <c r="I15" t="n">
        <v>103</v>
      </c>
      <c r="J15" t="n">
        <v>133.12</v>
      </c>
      <c r="K15" t="n">
        <v>43.4</v>
      </c>
      <c r="L15" t="n">
        <v>14</v>
      </c>
      <c r="M15" t="n">
        <v>101</v>
      </c>
      <c r="N15" t="n">
        <v>20.72</v>
      </c>
      <c r="O15" t="n">
        <v>16652.31</v>
      </c>
      <c r="P15" t="n">
        <v>1987.18</v>
      </c>
      <c r="Q15" t="n">
        <v>3440.99</v>
      </c>
      <c r="R15" t="n">
        <v>463.97</v>
      </c>
      <c r="S15" t="n">
        <v>300.98</v>
      </c>
      <c r="T15" t="n">
        <v>77888.48</v>
      </c>
      <c r="U15" t="n">
        <v>0.65</v>
      </c>
      <c r="V15" t="n">
        <v>0.91</v>
      </c>
      <c r="W15" t="n">
        <v>57</v>
      </c>
      <c r="X15" t="n">
        <v>4.62</v>
      </c>
      <c r="Y15" t="n">
        <v>0.5</v>
      </c>
      <c r="Z15" t="n">
        <v>10</v>
      </c>
      <c r="AA15" t="n">
        <v>6292.855060761177</v>
      </c>
      <c r="AB15" t="n">
        <v>8610.161915305696</v>
      </c>
      <c r="AC15" t="n">
        <v>7788.420146546742</v>
      </c>
      <c r="AD15" t="n">
        <v>6292855.060761177</v>
      </c>
      <c r="AE15" t="n">
        <v>8610161.915305696</v>
      </c>
      <c r="AF15" t="n">
        <v>1.067871535588385e-06</v>
      </c>
      <c r="AG15" t="n">
        <v>46.60208333333333</v>
      </c>
      <c r="AH15" t="n">
        <v>7788420.146546742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0.448</v>
      </c>
      <c r="E16" t="n">
        <v>223.21</v>
      </c>
      <c r="F16" t="n">
        <v>218.86</v>
      </c>
      <c r="G16" t="n">
        <v>138.23</v>
      </c>
      <c r="H16" t="n">
        <v>1.97</v>
      </c>
      <c r="I16" t="n">
        <v>95</v>
      </c>
      <c r="J16" t="n">
        <v>134.46</v>
      </c>
      <c r="K16" t="n">
        <v>43.4</v>
      </c>
      <c r="L16" t="n">
        <v>15</v>
      </c>
      <c r="M16" t="n">
        <v>93</v>
      </c>
      <c r="N16" t="n">
        <v>21.06</v>
      </c>
      <c r="O16" t="n">
        <v>16817.7</v>
      </c>
      <c r="P16" t="n">
        <v>1966.46</v>
      </c>
      <c r="Q16" t="n">
        <v>3441.04</v>
      </c>
      <c r="R16" t="n">
        <v>454.85</v>
      </c>
      <c r="S16" t="n">
        <v>300.98</v>
      </c>
      <c r="T16" t="n">
        <v>73368.06</v>
      </c>
      <c r="U16" t="n">
        <v>0.66</v>
      </c>
      <c r="V16" t="n">
        <v>0.91</v>
      </c>
      <c r="W16" t="n">
        <v>56.98</v>
      </c>
      <c r="X16" t="n">
        <v>4.33</v>
      </c>
      <c r="Y16" t="n">
        <v>0.5</v>
      </c>
      <c r="Z16" t="n">
        <v>10</v>
      </c>
      <c r="AA16" t="n">
        <v>6237.401213720096</v>
      </c>
      <c r="AB16" t="n">
        <v>8534.287515333015</v>
      </c>
      <c r="AC16" t="n">
        <v>7719.787092817067</v>
      </c>
      <c r="AD16" t="n">
        <v>6237401.213720096</v>
      </c>
      <c r="AE16" t="n">
        <v>8534287.515333015</v>
      </c>
      <c r="AF16" t="n">
        <v>1.070260509940932e-06</v>
      </c>
      <c r="AG16" t="n">
        <v>46.50208333333333</v>
      </c>
      <c r="AH16" t="n">
        <v>7719787.092817067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0.4491</v>
      </c>
      <c r="E17" t="n">
        <v>222.68</v>
      </c>
      <c r="F17" t="n">
        <v>218.5</v>
      </c>
      <c r="G17" t="n">
        <v>148.98</v>
      </c>
      <c r="H17" t="n">
        <v>2.08</v>
      </c>
      <c r="I17" t="n">
        <v>88</v>
      </c>
      <c r="J17" t="n">
        <v>135.81</v>
      </c>
      <c r="K17" t="n">
        <v>43.4</v>
      </c>
      <c r="L17" t="n">
        <v>16</v>
      </c>
      <c r="M17" t="n">
        <v>86</v>
      </c>
      <c r="N17" t="n">
        <v>21.41</v>
      </c>
      <c r="O17" t="n">
        <v>16983.46</v>
      </c>
      <c r="P17" t="n">
        <v>1944.21</v>
      </c>
      <c r="Q17" t="n">
        <v>3441.03</v>
      </c>
      <c r="R17" t="n">
        <v>442.71</v>
      </c>
      <c r="S17" t="n">
        <v>300.98</v>
      </c>
      <c r="T17" t="n">
        <v>67331.75</v>
      </c>
      <c r="U17" t="n">
        <v>0.68</v>
      </c>
      <c r="V17" t="n">
        <v>0.91</v>
      </c>
      <c r="W17" t="n">
        <v>56.96</v>
      </c>
      <c r="X17" t="n">
        <v>3.97</v>
      </c>
      <c r="Y17" t="n">
        <v>0.5</v>
      </c>
      <c r="Z17" t="n">
        <v>10</v>
      </c>
      <c r="AA17" t="n">
        <v>6177.224479539545</v>
      </c>
      <c r="AB17" t="n">
        <v>8451.951052817036</v>
      </c>
      <c r="AC17" t="n">
        <v>7645.308706723663</v>
      </c>
      <c r="AD17" t="n">
        <v>6177224.479539544</v>
      </c>
      <c r="AE17" t="n">
        <v>8451951.052817035</v>
      </c>
      <c r="AF17" t="n">
        <v>1.072888381728733e-06</v>
      </c>
      <c r="AG17" t="n">
        <v>46.39166666666667</v>
      </c>
      <c r="AH17" t="n">
        <v>7645308.706723663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0.4499</v>
      </c>
      <c r="E18" t="n">
        <v>222.26</v>
      </c>
      <c r="F18" t="n">
        <v>218.22</v>
      </c>
      <c r="G18" t="n">
        <v>159.67</v>
      </c>
      <c r="H18" t="n">
        <v>2.19</v>
      </c>
      <c r="I18" t="n">
        <v>82</v>
      </c>
      <c r="J18" t="n">
        <v>137.15</v>
      </c>
      <c r="K18" t="n">
        <v>43.4</v>
      </c>
      <c r="L18" t="n">
        <v>17</v>
      </c>
      <c r="M18" t="n">
        <v>80</v>
      </c>
      <c r="N18" t="n">
        <v>21.75</v>
      </c>
      <c r="O18" t="n">
        <v>17149.71</v>
      </c>
      <c r="P18" t="n">
        <v>1921.79</v>
      </c>
      <c r="Q18" t="n">
        <v>3440.86</v>
      </c>
      <c r="R18" t="n">
        <v>432.8</v>
      </c>
      <c r="S18" t="n">
        <v>300.98</v>
      </c>
      <c r="T18" t="n">
        <v>62408.53</v>
      </c>
      <c r="U18" t="n">
        <v>0.7</v>
      </c>
      <c r="V18" t="n">
        <v>0.92</v>
      </c>
      <c r="W18" t="n">
        <v>56.96</v>
      </c>
      <c r="X18" t="n">
        <v>3.69</v>
      </c>
      <c r="Y18" t="n">
        <v>0.5</v>
      </c>
      <c r="Z18" t="n">
        <v>10</v>
      </c>
      <c r="AA18" t="n">
        <v>6121.543071044523</v>
      </c>
      <c r="AB18" t="n">
        <v>8375.765293223771</v>
      </c>
      <c r="AC18" t="n">
        <v>7576.394009098598</v>
      </c>
      <c r="AD18" t="n">
        <v>6121543.071044523</v>
      </c>
      <c r="AE18" t="n">
        <v>8375765.293223771</v>
      </c>
      <c r="AF18" t="n">
        <v>1.074799561210771e-06</v>
      </c>
      <c r="AG18" t="n">
        <v>46.30416666666667</v>
      </c>
      <c r="AH18" t="n">
        <v>7576394.009098598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0.4506</v>
      </c>
      <c r="E19" t="n">
        <v>221.92</v>
      </c>
      <c r="F19" t="n">
        <v>217.99</v>
      </c>
      <c r="G19" t="n">
        <v>169.86</v>
      </c>
      <c r="H19" t="n">
        <v>2.3</v>
      </c>
      <c r="I19" t="n">
        <v>77</v>
      </c>
      <c r="J19" t="n">
        <v>138.51</v>
      </c>
      <c r="K19" t="n">
        <v>43.4</v>
      </c>
      <c r="L19" t="n">
        <v>18</v>
      </c>
      <c r="M19" t="n">
        <v>75</v>
      </c>
      <c r="N19" t="n">
        <v>22.11</v>
      </c>
      <c r="O19" t="n">
        <v>17316.45</v>
      </c>
      <c r="P19" t="n">
        <v>1898.41</v>
      </c>
      <c r="Q19" t="n">
        <v>3440.94</v>
      </c>
      <c r="R19" t="n">
        <v>425.41</v>
      </c>
      <c r="S19" t="n">
        <v>300.98</v>
      </c>
      <c r="T19" t="n">
        <v>58738.45</v>
      </c>
      <c r="U19" t="n">
        <v>0.71</v>
      </c>
      <c r="V19" t="n">
        <v>0.92</v>
      </c>
      <c r="W19" t="n">
        <v>56.95</v>
      </c>
      <c r="X19" t="n">
        <v>3.47</v>
      </c>
      <c r="Y19" t="n">
        <v>0.5</v>
      </c>
      <c r="Z19" t="n">
        <v>10</v>
      </c>
      <c r="AA19" t="n">
        <v>6065.838648758579</v>
      </c>
      <c r="AB19" t="n">
        <v>8299.548045146468</v>
      </c>
      <c r="AC19" t="n">
        <v>7507.450828206216</v>
      </c>
      <c r="AD19" t="n">
        <v>6065838.648758579</v>
      </c>
      <c r="AE19" t="n">
        <v>8299548.045146468</v>
      </c>
      <c r="AF19" t="n">
        <v>1.076471843257553e-06</v>
      </c>
      <c r="AG19" t="n">
        <v>46.23333333333333</v>
      </c>
      <c r="AH19" t="n">
        <v>7507450.828206216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0.4513</v>
      </c>
      <c r="E20" t="n">
        <v>221.58</v>
      </c>
      <c r="F20" t="n">
        <v>217.77</v>
      </c>
      <c r="G20" t="n">
        <v>181.48</v>
      </c>
      <c r="H20" t="n">
        <v>2.4</v>
      </c>
      <c r="I20" t="n">
        <v>72</v>
      </c>
      <c r="J20" t="n">
        <v>139.86</v>
      </c>
      <c r="K20" t="n">
        <v>43.4</v>
      </c>
      <c r="L20" t="n">
        <v>19</v>
      </c>
      <c r="M20" t="n">
        <v>69</v>
      </c>
      <c r="N20" t="n">
        <v>22.46</v>
      </c>
      <c r="O20" t="n">
        <v>17483.7</v>
      </c>
      <c r="P20" t="n">
        <v>1877.57</v>
      </c>
      <c r="Q20" t="n">
        <v>3440.96</v>
      </c>
      <c r="R20" t="n">
        <v>417.72</v>
      </c>
      <c r="S20" t="n">
        <v>300.98</v>
      </c>
      <c r="T20" t="n">
        <v>54917.73</v>
      </c>
      <c r="U20" t="n">
        <v>0.72</v>
      </c>
      <c r="V20" t="n">
        <v>0.92</v>
      </c>
      <c r="W20" t="n">
        <v>56.95</v>
      </c>
      <c r="X20" t="n">
        <v>3.24</v>
      </c>
      <c r="Y20" t="n">
        <v>0.5</v>
      </c>
      <c r="Z20" t="n">
        <v>10</v>
      </c>
      <c r="AA20" t="n">
        <v>6007.365682285903</v>
      </c>
      <c r="AB20" t="n">
        <v>8219.54275277333</v>
      </c>
      <c r="AC20" t="n">
        <v>7435.08112864904</v>
      </c>
      <c r="AD20" t="n">
        <v>6007365.682285903</v>
      </c>
      <c r="AE20" t="n">
        <v>8219542.75277333</v>
      </c>
      <c r="AF20" t="n">
        <v>1.078144125304336e-06</v>
      </c>
      <c r="AG20" t="n">
        <v>46.1625</v>
      </c>
      <c r="AH20" t="n">
        <v>7435081.12864904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0.4518</v>
      </c>
      <c r="E21" t="n">
        <v>221.33</v>
      </c>
      <c r="F21" t="n">
        <v>217.62</v>
      </c>
      <c r="G21" t="n">
        <v>192.02</v>
      </c>
      <c r="H21" t="n">
        <v>2.5</v>
      </c>
      <c r="I21" t="n">
        <v>68</v>
      </c>
      <c r="J21" t="n">
        <v>141.22</v>
      </c>
      <c r="K21" t="n">
        <v>43.4</v>
      </c>
      <c r="L21" t="n">
        <v>20</v>
      </c>
      <c r="M21" t="n">
        <v>59</v>
      </c>
      <c r="N21" t="n">
        <v>22.82</v>
      </c>
      <c r="O21" t="n">
        <v>17651.44</v>
      </c>
      <c r="P21" t="n">
        <v>1855.87</v>
      </c>
      <c r="Q21" t="n">
        <v>3440.9</v>
      </c>
      <c r="R21" t="n">
        <v>412.31</v>
      </c>
      <c r="S21" t="n">
        <v>300.98</v>
      </c>
      <c r="T21" t="n">
        <v>52232.8</v>
      </c>
      <c r="U21" t="n">
        <v>0.73</v>
      </c>
      <c r="V21" t="n">
        <v>0.92</v>
      </c>
      <c r="W21" t="n">
        <v>56.95</v>
      </c>
      <c r="X21" t="n">
        <v>3.09</v>
      </c>
      <c r="Y21" t="n">
        <v>0.5</v>
      </c>
      <c r="Z21" t="n">
        <v>10</v>
      </c>
      <c r="AA21" t="n">
        <v>5958.282817112423</v>
      </c>
      <c r="AB21" t="n">
        <v>8152.385411259784</v>
      </c>
      <c r="AC21" t="n">
        <v>7374.333189553629</v>
      </c>
      <c r="AD21" t="n">
        <v>5958282.817112423</v>
      </c>
      <c r="AE21" t="n">
        <v>8152385.411259783</v>
      </c>
      <c r="AF21" t="n">
        <v>1.079338612480609e-06</v>
      </c>
      <c r="AG21" t="n">
        <v>46.11041666666667</v>
      </c>
      <c r="AH21" t="n">
        <v>7374333.18955363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0.4522</v>
      </c>
      <c r="E22" t="n">
        <v>221.14</v>
      </c>
      <c r="F22" t="n">
        <v>217.5</v>
      </c>
      <c r="G22" t="n">
        <v>200.77</v>
      </c>
      <c r="H22" t="n">
        <v>2.61</v>
      </c>
      <c r="I22" t="n">
        <v>65</v>
      </c>
      <c r="J22" t="n">
        <v>142.59</v>
      </c>
      <c r="K22" t="n">
        <v>43.4</v>
      </c>
      <c r="L22" t="n">
        <v>21</v>
      </c>
      <c r="M22" t="n">
        <v>28</v>
      </c>
      <c r="N22" t="n">
        <v>23.19</v>
      </c>
      <c r="O22" t="n">
        <v>17819.69</v>
      </c>
      <c r="P22" t="n">
        <v>1844.72</v>
      </c>
      <c r="Q22" t="n">
        <v>3440.99</v>
      </c>
      <c r="R22" t="n">
        <v>407.19</v>
      </c>
      <c r="S22" t="n">
        <v>300.98</v>
      </c>
      <c r="T22" t="n">
        <v>49687.34</v>
      </c>
      <c r="U22" t="n">
        <v>0.74</v>
      </c>
      <c r="V22" t="n">
        <v>0.92</v>
      </c>
      <c r="W22" t="n">
        <v>56.98</v>
      </c>
      <c r="X22" t="n">
        <v>2.98</v>
      </c>
      <c r="Y22" t="n">
        <v>0.5</v>
      </c>
      <c r="Z22" t="n">
        <v>10</v>
      </c>
      <c r="AA22" t="n">
        <v>5931.052061672124</v>
      </c>
      <c r="AB22" t="n">
        <v>8115.127090330221</v>
      </c>
      <c r="AC22" t="n">
        <v>7340.630750481202</v>
      </c>
      <c r="AD22" t="n">
        <v>5931052.061672124</v>
      </c>
      <c r="AE22" t="n">
        <v>8115127.090330221</v>
      </c>
      <c r="AF22" t="n">
        <v>1.080294202221628e-06</v>
      </c>
      <c r="AG22" t="n">
        <v>46.07083333333333</v>
      </c>
      <c r="AH22" t="n">
        <v>7340630.750481202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0.4524</v>
      </c>
      <c r="E23" t="n">
        <v>221.05</v>
      </c>
      <c r="F23" t="n">
        <v>217.44</v>
      </c>
      <c r="G23" t="n">
        <v>203.85</v>
      </c>
      <c r="H23" t="n">
        <v>2.7</v>
      </c>
      <c r="I23" t="n">
        <v>64</v>
      </c>
      <c r="J23" t="n">
        <v>143.96</v>
      </c>
      <c r="K23" t="n">
        <v>43.4</v>
      </c>
      <c r="L23" t="n">
        <v>22</v>
      </c>
      <c r="M23" t="n">
        <v>5</v>
      </c>
      <c r="N23" t="n">
        <v>23.56</v>
      </c>
      <c r="O23" t="n">
        <v>17988.46</v>
      </c>
      <c r="P23" t="n">
        <v>1849.04</v>
      </c>
      <c r="Q23" t="n">
        <v>3441.01</v>
      </c>
      <c r="R23" t="n">
        <v>403.87</v>
      </c>
      <c r="S23" t="n">
        <v>300.98</v>
      </c>
      <c r="T23" t="n">
        <v>48032.35</v>
      </c>
      <c r="U23" t="n">
        <v>0.75</v>
      </c>
      <c r="V23" t="n">
        <v>0.92</v>
      </c>
      <c r="W23" t="n">
        <v>57.01</v>
      </c>
      <c r="X23" t="n">
        <v>2.91</v>
      </c>
      <c r="Y23" t="n">
        <v>0.5</v>
      </c>
      <c r="Z23" t="n">
        <v>10</v>
      </c>
      <c r="AA23" t="n">
        <v>5936.499190649236</v>
      </c>
      <c r="AB23" t="n">
        <v>8122.580092507075</v>
      </c>
      <c r="AC23" t="n">
        <v>7347.372448590654</v>
      </c>
      <c r="AD23" t="n">
        <v>5936499.190649236</v>
      </c>
      <c r="AE23" t="n">
        <v>8122580.092507076</v>
      </c>
      <c r="AF23" t="n">
        <v>1.080771997092137e-06</v>
      </c>
      <c r="AG23" t="n">
        <v>46.05208333333334</v>
      </c>
      <c r="AH23" t="n">
        <v>7347372.448590654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0.4524</v>
      </c>
      <c r="E24" t="n">
        <v>221.06</v>
      </c>
      <c r="F24" t="n">
        <v>217.44</v>
      </c>
      <c r="G24" t="n">
        <v>203.85</v>
      </c>
      <c r="H24" t="n">
        <v>2.8</v>
      </c>
      <c r="I24" t="n">
        <v>64</v>
      </c>
      <c r="J24" t="n">
        <v>145.33</v>
      </c>
      <c r="K24" t="n">
        <v>43.4</v>
      </c>
      <c r="L24" t="n">
        <v>23</v>
      </c>
      <c r="M24" t="n">
        <v>1</v>
      </c>
      <c r="N24" t="n">
        <v>23.93</v>
      </c>
      <c r="O24" t="n">
        <v>18157.74</v>
      </c>
      <c r="P24" t="n">
        <v>1864.35</v>
      </c>
      <c r="Q24" t="n">
        <v>3441.01</v>
      </c>
      <c r="R24" t="n">
        <v>403.91</v>
      </c>
      <c r="S24" t="n">
        <v>300.98</v>
      </c>
      <c r="T24" t="n">
        <v>48054.15</v>
      </c>
      <c r="U24" t="n">
        <v>0.75</v>
      </c>
      <c r="V24" t="n">
        <v>0.92</v>
      </c>
      <c r="W24" t="n">
        <v>57.01</v>
      </c>
      <c r="X24" t="n">
        <v>2.92</v>
      </c>
      <c r="Y24" t="n">
        <v>0.5</v>
      </c>
      <c r="Z24" t="n">
        <v>10</v>
      </c>
      <c r="AA24" t="n">
        <v>5965.96564004274</v>
      </c>
      <c r="AB24" t="n">
        <v>8162.897388535272</v>
      </c>
      <c r="AC24" t="n">
        <v>7383.841918471596</v>
      </c>
      <c r="AD24" t="n">
        <v>5965965.64004274</v>
      </c>
      <c r="AE24" t="n">
        <v>8162897.388535271</v>
      </c>
      <c r="AF24" t="n">
        <v>1.080771997092137e-06</v>
      </c>
      <c r="AG24" t="n">
        <v>46.05416666666667</v>
      </c>
      <c r="AH24" t="n">
        <v>7383841.918471596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0.4524</v>
      </c>
      <c r="E25" t="n">
        <v>221.06</v>
      </c>
      <c r="F25" t="n">
        <v>217.44</v>
      </c>
      <c r="G25" t="n">
        <v>203.85</v>
      </c>
      <c r="H25" t="n">
        <v>2.89</v>
      </c>
      <c r="I25" t="n">
        <v>64</v>
      </c>
      <c r="J25" t="n">
        <v>146.7</v>
      </c>
      <c r="K25" t="n">
        <v>43.4</v>
      </c>
      <c r="L25" t="n">
        <v>24</v>
      </c>
      <c r="M25" t="n">
        <v>0</v>
      </c>
      <c r="N25" t="n">
        <v>24.3</v>
      </c>
      <c r="O25" t="n">
        <v>18327.54</v>
      </c>
      <c r="P25" t="n">
        <v>1880.12</v>
      </c>
      <c r="Q25" t="n">
        <v>3441.01</v>
      </c>
      <c r="R25" t="n">
        <v>403.89</v>
      </c>
      <c r="S25" t="n">
        <v>300.98</v>
      </c>
      <c r="T25" t="n">
        <v>48043.04</v>
      </c>
      <c r="U25" t="n">
        <v>0.75</v>
      </c>
      <c r="V25" t="n">
        <v>0.92</v>
      </c>
      <c r="W25" t="n">
        <v>57.01</v>
      </c>
      <c r="X25" t="n">
        <v>2.92</v>
      </c>
      <c r="Y25" t="n">
        <v>0.5</v>
      </c>
      <c r="Z25" t="n">
        <v>10</v>
      </c>
      <c r="AA25" t="n">
        <v>5996.317430175697</v>
      </c>
      <c r="AB25" t="n">
        <v>8204.426046821662</v>
      </c>
      <c r="AC25" t="n">
        <v>7421.40713989697</v>
      </c>
      <c r="AD25" t="n">
        <v>5996317.430175697</v>
      </c>
      <c r="AE25" t="n">
        <v>8204426.046821662</v>
      </c>
      <c r="AF25" t="n">
        <v>1.080771997092137e-06</v>
      </c>
      <c r="AG25" t="n">
        <v>46.05416666666667</v>
      </c>
      <c r="AH25" t="n">
        <v>7421407.13989697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0.2928</v>
      </c>
      <c r="E2" t="n">
        <v>341.5</v>
      </c>
      <c r="F2" t="n">
        <v>304.16</v>
      </c>
      <c r="G2" t="n">
        <v>9.74</v>
      </c>
      <c r="H2" t="n">
        <v>0.2</v>
      </c>
      <c r="I2" t="n">
        <v>1874</v>
      </c>
      <c r="J2" t="n">
        <v>89.87</v>
      </c>
      <c r="K2" t="n">
        <v>37.55</v>
      </c>
      <c r="L2" t="n">
        <v>1</v>
      </c>
      <c r="M2" t="n">
        <v>1872</v>
      </c>
      <c r="N2" t="n">
        <v>11.32</v>
      </c>
      <c r="O2" t="n">
        <v>11317.98</v>
      </c>
      <c r="P2" t="n">
        <v>2576.09</v>
      </c>
      <c r="Q2" t="n">
        <v>3443.28</v>
      </c>
      <c r="R2" t="n">
        <v>3343.53</v>
      </c>
      <c r="S2" t="n">
        <v>300.98</v>
      </c>
      <c r="T2" t="n">
        <v>1508811.58</v>
      </c>
      <c r="U2" t="n">
        <v>0.09</v>
      </c>
      <c r="V2" t="n">
        <v>0.66</v>
      </c>
      <c r="W2" t="n">
        <v>59.97</v>
      </c>
      <c r="X2" t="n">
        <v>89.54000000000001</v>
      </c>
      <c r="Y2" t="n">
        <v>0.5</v>
      </c>
      <c r="Z2" t="n">
        <v>10</v>
      </c>
      <c r="AA2" t="n">
        <v>11948.85970532302</v>
      </c>
      <c r="AB2" t="n">
        <v>16348.95699530996</v>
      </c>
      <c r="AC2" t="n">
        <v>14788.63548558222</v>
      </c>
      <c r="AD2" t="n">
        <v>11948859.70532302</v>
      </c>
      <c r="AE2" t="n">
        <v>16348956.99530996</v>
      </c>
      <c r="AF2" t="n">
        <v>7.441954670122363e-07</v>
      </c>
      <c r="AG2" t="n">
        <v>71.14583333333333</v>
      </c>
      <c r="AH2" t="n">
        <v>14788635.48558222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0.3763</v>
      </c>
      <c r="E3" t="n">
        <v>265.76</v>
      </c>
      <c r="F3" t="n">
        <v>249.56</v>
      </c>
      <c r="G3" t="n">
        <v>19.83</v>
      </c>
      <c r="H3" t="n">
        <v>0.39</v>
      </c>
      <c r="I3" t="n">
        <v>755</v>
      </c>
      <c r="J3" t="n">
        <v>91.09999999999999</v>
      </c>
      <c r="K3" t="n">
        <v>37.55</v>
      </c>
      <c r="L3" t="n">
        <v>2</v>
      </c>
      <c r="M3" t="n">
        <v>753</v>
      </c>
      <c r="N3" t="n">
        <v>11.54</v>
      </c>
      <c r="O3" t="n">
        <v>11468.97</v>
      </c>
      <c r="P3" t="n">
        <v>2092.19</v>
      </c>
      <c r="Q3" t="n">
        <v>3441.81</v>
      </c>
      <c r="R3" t="n">
        <v>1493.09</v>
      </c>
      <c r="S3" t="n">
        <v>300.98</v>
      </c>
      <c r="T3" t="n">
        <v>589189.23</v>
      </c>
      <c r="U3" t="n">
        <v>0.2</v>
      </c>
      <c r="V3" t="n">
        <v>0.8</v>
      </c>
      <c r="W3" t="n">
        <v>58.08</v>
      </c>
      <c r="X3" t="n">
        <v>35</v>
      </c>
      <c r="Y3" t="n">
        <v>0.5</v>
      </c>
      <c r="Z3" t="n">
        <v>10</v>
      </c>
      <c r="AA3" t="n">
        <v>7698.371020527944</v>
      </c>
      <c r="AB3" t="n">
        <v>10533.25085844661</v>
      </c>
      <c r="AC3" t="n">
        <v>9527.972180026496</v>
      </c>
      <c r="AD3" t="n">
        <v>7698371.020527944</v>
      </c>
      <c r="AE3" t="n">
        <v>10533250.85844661</v>
      </c>
      <c r="AF3" t="n">
        <v>9.564233409723515e-07</v>
      </c>
      <c r="AG3" t="n">
        <v>55.36666666666667</v>
      </c>
      <c r="AH3" t="n">
        <v>9527972.180026496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0.4049</v>
      </c>
      <c r="E4" t="n">
        <v>246.98</v>
      </c>
      <c r="F4" t="n">
        <v>236.16</v>
      </c>
      <c r="G4" t="n">
        <v>30.15</v>
      </c>
      <c r="H4" t="n">
        <v>0.57</v>
      </c>
      <c r="I4" t="n">
        <v>470</v>
      </c>
      <c r="J4" t="n">
        <v>92.31999999999999</v>
      </c>
      <c r="K4" t="n">
        <v>37.55</v>
      </c>
      <c r="L4" t="n">
        <v>3</v>
      </c>
      <c r="M4" t="n">
        <v>468</v>
      </c>
      <c r="N4" t="n">
        <v>11.77</v>
      </c>
      <c r="O4" t="n">
        <v>11620.34</v>
      </c>
      <c r="P4" t="n">
        <v>1956.22</v>
      </c>
      <c r="Q4" t="n">
        <v>3441.48</v>
      </c>
      <c r="R4" t="n">
        <v>1039.1</v>
      </c>
      <c r="S4" t="n">
        <v>300.98</v>
      </c>
      <c r="T4" t="n">
        <v>363618.39</v>
      </c>
      <c r="U4" t="n">
        <v>0.29</v>
      </c>
      <c r="V4" t="n">
        <v>0.85</v>
      </c>
      <c r="W4" t="n">
        <v>57.61</v>
      </c>
      <c r="X4" t="n">
        <v>21.62</v>
      </c>
      <c r="Y4" t="n">
        <v>0.5</v>
      </c>
      <c r="Z4" t="n">
        <v>10</v>
      </c>
      <c r="AA4" t="n">
        <v>6752.424711289228</v>
      </c>
      <c r="AB4" t="n">
        <v>9238.96538594027</v>
      </c>
      <c r="AC4" t="n">
        <v>8357.211496475142</v>
      </c>
      <c r="AD4" t="n">
        <v>6752424.711289228</v>
      </c>
      <c r="AE4" t="n">
        <v>9238965.38594027</v>
      </c>
      <c r="AF4" t="n">
        <v>1.029114564867672e-06</v>
      </c>
      <c r="AG4" t="n">
        <v>51.45416666666666</v>
      </c>
      <c r="AH4" t="n">
        <v>8357211.496475142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0.4195</v>
      </c>
      <c r="E5" t="n">
        <v>238.4</v>
      </c>
      <c r="F5" t="n">
        <v>230.06</v>
      </c>
      <c r="G5" t="n">
        <v>40.72</v>
      </c>
      <c r="H5" t="n">
        <v>0.75</v>
      </c>
      <c r="I5" t="n">
        <v>339</v>
      </c>
      <c r="J5" t="n">
        <v>93.55</v>
      </c>
      <c r="K5" t="n">
        <v>37.55</v>
      </c>
      <c r="L5" t="n">
        <v>4</v>
      </c>
      <c r="M5" t="n">
        <v>337</v>
      </c>
      <c r="N5" t="n">
        <v>12</v>
      </c>
      <c r="O5" t="n">
        <v>11772.07</v>
      </c>
      <c r="P5" t="n">
        <v>1881.48</v>
      </c>
      <c r="Q5" t="n">
        <v>3441.25</v>
      </c>
      <c r="R5" t="n">
        <v>832.83</v>
      </c>
      <c r="S5" t="n">
        <v>300.98</v>
      </c>
      <c r="T5" t="n">
        <v>261138.79</v>
      </c>
      <c r="U5" t="n">
        <v>0.36</v>
      </c>
      <c r="V5" t="n">
        <v>0.87</v>
      </c>
      <c r="W5" t="n">
        <v>57.39</v>
      </c>
      <c r="X5" t="n">
        <v>15.52</v>
      </c>
      <c r="Y5" t="n">
        <v>0.5</v>
      </c>
      <c r="Z5" t="n">
        <v>10</v>
      </c>
      <c r="AA5" t="n">
        <v>6319.889437010924</v>
      </c>
      <c r="AB5" t="n">
        <v>8647.151541563107</v>
      </c>
      <c r="AC5" t="n">
        <v>7821.879534789409</v>
      </c>
      <c r="AD5" t="n">
        <v>6319889.437010923</v>
      </c>
      <c r="AE5" t="n">
        <v>8647151.541563107</v>
      </c>
      <c r="AF5" t="n">
        <v>1.066222672170878e-06</v>
      </c>
      <c r="AG5" t="n">
        <v>49.66666666666666</v>
      </c>
      <c r="AH5" t="n">
        <v>7821879.534789409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0.4282</v>
      </c>
      <c r="E6" t="n">
        <v>233.55</v>
      </c>
      <c r="F6" t="n">
        <v>226.62</v>
      </c>
      <c r="G6" t="n">
        <v>51.5</v>
      </c>
      <c r="H6" t="n">
        <v>0.93</v>
      </c>
      <c r="I6" t="n">
        <v>264</v>
      </c>
      <c r="J6" t="n">
        <v>94.79000000000001</v>
      </c>
      <c r="K6" t="n">
        <v>37.55</v>
      </c>
      <c r="L6" t="n">
        <v>5</v>
      </c>
      <c r="M6" t="n">
        <v>262</v>
      </c>
      <c r="N6" t="n">
        <v>12.23</v>
      </c>
      <c r="O6" t="n">
        <v>11924.18</v>
      </c>
      <c r="P6" t="n">
        <v>1828.51</v>
      </c>
      <c r="Q6" t="n">
        <v>3441.16</v>
      </c>
      <c r="R6" t="n">
        <v>716.45</v>
      </c>
      <c r="S6" t="n">
        <v>300.98</v>
      </c>
      <c r="T6" t="n">
        <v>203324.74</v>
      </c>
      <c r="U6" t="n">
        <v>0.42</v>
      </c>
      <c r="V6" t="n">
        <v>0.88</v>
      </c>
      <c r="W6" t="n">
        <v>57.28</v>
      </c>
      <c r="X6" t="n">
        <v>12.09</v>
      </c>
      <c r="Y6" t="n">
        <v>0.5</v>
      </c>
      <c r="Z6" t="n">
        <v>10</v>
      </c>
      <c r="AA6" t="n">
        <v>6053.761958228063</v>
      </c>
      <c r="AB6" t="n">
        <v>8283.024184376631</v>
      </c>
      <c r="AC6" t="n">
        <v>7492.503981516868</v>
      </c>
      <c r="AD6" t="n">
        <v>6053761.958228063</v>
      </c>
      <c r="AE6" t="n">
        <v>8283024.184376631</v>
      </c>
      <c r="AF6" t="n">
        <v>1.088335037481693e-06</v>
      </c>
      <c r="AG6" t="n">
        <v>48.65625</v>
      </c>
      <c r="AH6" t="n">
        <v>7492503.981516869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0.4342</v>
      </c>
      <c r="E7" t="n">
        <v>230.33</v>
      </c>
      <c r="F7" t="n">
        <v>224.33</v>
      </c>
      <c r="G7" t="n">
        <v>62.6</v>
      </c>
      <c r="H7" t="n">
        <v>1.1</v>
      </c>
      <c r="I7" t="n">
        <v>215</v>
      </c>
      <c r="J7" t="n">
        <v>96.02</v>
      </c>
      <c r="K7" t="n">
        <v>37.55</v>
      </c>
      <c r="L7" t="n">
        <v>6</v>
      </c>
      <c r="M7" t="n">
        <v>213</v>
      </c>
      <c r="N7" t="n">
        <v>12.47</v>
      </c>
      <c r="O7" t="n">
        <v>12076.67</v>
      </c>
      <c r="P7" t="n">
        <v>1784.29</v>
      </c>
      <c r="Q7" t="n">
        <v>3441.17</v>
      </c>
      <c r="R7" t="n">
        <v>639.62</v>
      </c>
      <c r="S7" t="n">
        <v>300.98</v>
      </c>
      <c r="T7" t="n">
        <v>165150.92</v>
      </c>
      <c r="U7" t="n">
        <v>0.47</v>
      </c>
      <c r="V7" t="n">
        <v>0.89</v>
      </c>
      <c r="W7" t="n">
        <v>57.18</v>
      </c>
      <c r="X7" t="n">
        <v>9.800000000000001</v>
      </c>
      <c r="Y7" t="n">
        <v>0.5</v>
      </c>
      <c r="Z7" t="n">
        <v>10</v>
      </c>
      <c r="AA7" t="n">
        <v>5864.090775967416</v>
      </c>
      <c r="AB7" t="n">
        <v>8023.507705105601</v>
      </c>
      <c r="AC7" t="n">
        <v>7257.755390793812</v>
      </c>
      <c r="AD7" t="n">
        <v>5864090.775967416</v>
      </c>
      <c r="AE7" t="n">
        <v>8023507.705105602</v>
      </c>
      <c r="AF7" t="n">
        <v>1.103584944592599e-06</v>
      </c>
      <c r="AG7" t="n">
        <v>47.98541666666667</v>
      </c>
      <c r="AH7" t="n">
        <v>7257755.390793812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0.4385</v>
      </c>
      <c r="E8" t="n">
        <v>228.07</v>
      </c>
      <c r="F8" t="n">
        <v>222.73</v>
      </c>
      <c r="G8" t="n">
        <v>74.23999999999999</v>
      </c>
      <c r="H8" t="n">
        <v>1.27</v>
      </c>
      <c r="I8" t="n">
        <v>180</v>
      </c>
      <c r="J8" t="n">
        <v>97.26000000000001</v>
      </c>
      <c r="K8" t="n">
        <v>37.55</v>
      </c>
      <c r="L8" t="n">
        <v>7</v>
      </c>
      <c r="M8" t="n">
        <v>178</v>
      </c>
      <c r="N8" t="n">
        <v>12.71</v>
      </c>
      <c r="O8" t="n">
        <v>12229.54</v>
      </c>
      <c r="P8" t="n">
        <v>1746.38</v>
      </c>
      <c r="Q8" t="n">
        <v>3441.03</v>
      </c>
      <c r="R8" t="n">
        <v>585.49</v>
      </c>
      <c r="S8" t="n">
        <v>300.98</v>
      </c>
      <c r="T8" t="n">
        <v>138264.39</v>
      </c>
      <c r="U8" t="n">
        <v>0.51</v>
      </c>
      <c r="V8" t="n">
        <v>0.9</v>
      </c>
      <c r="W8" t="n">
        <v>57.12</v>
      </c>
      <c r="X8" t="n">
        <v>8.199999999999999</v>
      </c>
      <c r="Y8" t="n">
        <v>0.5</v>
      </c>
      <c r="Z8" t="n">
        <v>10</v>
      </c>
      <c r="AA8" t="n">
        <v>5717.24523602708</v>
      </c>
      <c r="AB8" t="n">
        <v>7822.587158991218</v>
      </c>
      <c r="AC8" t="n">
        <v>7076.010419606833</v>
      </c>
      <c r="AD8" t="n">
        <v>5717245.23602708</v>
      </c>
      <c r="AE8" t="n">
        <v>7822587.158991218</v>
      </c>
      <c r="AF8" t="n">
        <v>1.114514044688749e-06</v>
      </c>
      <c r="AG8" t="n">
        <v>47.51458333333333</v>
      </c>
      <c r="AH8" t="n">
        <v>7076010.419606833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0.4418</v>
      </c>
      <c r="E9" t="n">
        <v>226.36</v>
      </c>
      <c r="F9" t="n">
        <v>221.51</v>
      </c>
      <c r="G9" t="n">
        <v>86.3</v>
      </c>
      <c r="H9" t="n">
        <v>1.43</v>
      </c>
      <c r="I9" t="n">
        <v>154</v>
      </c>
      <c r="J9" t="n">
        <v>98.5</v>
      </c>
      <c r="K9" t="n">
        <v>37.55</v>
      </c>
      <c r="L9" t="n">
        <v>8</v>
      </c>
      <c r="M9" t="n">
        <v>152</v>
      </c>
      <c r="N9" t="n">
        <v>12.95</v>
      </c>
      <c r="O9" t="n">
        <v>12382.79</v>
      </c>
      <c r="P9" t="n">
        <v>1708.73</v>
      </c>
      <c r="Q9" t="n">
        <v>3441.14</v>
      </c>
      <c r="R9" t="n">
        <v>543.71</v>
      </c>
      <c r="S9" t="n">
        <v>300.98</v>
      </c>
      <c r="T9" t="n">
        <v>117501.41</v>
      </c>
      <c r="U9" t="n">
        <v>0.55</v>
      </c>
      <c r="V9" t="n">
        <v>0.9</v>
      </c>
      <c r="W9" t="n">
        <v>57.09</v>
      </c>
      <c r="X9" t="n">
        <v>6.98</v>
      </c>
      <c r="Y9" t="n">
        <v>0.5</v>
      </c>
      <c r="Z9" t="n">
        <v>10</v>
      </c>
      <c r="AA9" t="n">
        <v>5595.312230403684</v>
      </c>
      <c r="AB9" t="n">
        <v>7655.753041392723</v>
      </c>
      <c r="AC9" t="n">
        <v>6925.098716038791</v>
      </c>
      <c r="AD9" t="n">
        <v>5595312.230403684</v>
      </c>
      <c r="AE9" t="n">
        <v>7655753.041392723</v>
      </c>
      <c r="AF9" t="n">
        <v>1.122901493599747e-06</v>
      </c>
      <c r="AG9" t="n">
        <v>47.15833333333334</v>
      </c>
      <c r="AH9" t="n">
        <v>6925098.716038791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0.4441</v>
      </c>
      <c r="E10" t="n">
        <v>225.17</v>
      </c>
      <c r="F10" t="n">
        <v>220.68</v>
      </c>
      <c r="G10" t="n">
        <v>98.08</v>
      </c>
      <c r="H10" t="n">
        <v>1.59</v>
      </c>
      <c r="I10" t="n">
        <v>135</v>
      </c>
      <c r="J10" t="n">
        <v>99.75</v>
      </c>
      <c r="K10" t="n">
        <v>37.55</v>
      </c>
      <c r="L10" t="n">
        <v>9</v>
      </c>
      <c r="M10" t="n">
        <v>133</v>
      </c>
      <c r="N10" t="n">
        <v>13.2</v>
      </c>
      <c r="O10" t="n">
        <v>12536.43</v>
      </c>
      <c r="P10" t="n">
        <v>1675.59</v>
      </c>
      <c r="Q10" t="n">
        <v>3441</v>
      </c>
      <c r="R10" t="n">
        <v>515.77</v>
      </c>
      <c r="S10" t="n">
        <v>300.98</v>
      </c>
      <c r="T10" t="n">
        <v>103628.68</v>
      </c>
      <c r="U10" t="n">
        <v>0.58</v>
      </c>
      <c r="V10" t="n">
        <v>0.91</v>
      </c>
      <c r="W10" t="n">
        <v>57.06</v>
      </c>
      <c r="X10" t="n">
        <v>6.15</v>
      </c>
      <c r="Y10" t="n">
        <v>0.5</v>
      </c>
      <c r="Z10" t="n">
        <v>10</v>
      </c>
      <c r="AA10" t="n">
        <v>5497.971569747016</v>
      </c>
      <c r="AB10" t="n">
        <v>7522.567255115396</v>
      </c>
      <c r="AC10" t="n">
        <v>6804.623994276351</v>
      </c>
      <c r="AD10" t="n">
        <v>5497971.569747016</v>
      </c>
      <c r="AE10" t="n">
        <v>7522567.255115395</v>
      </c>
      <c r="AF10" t="n">
        <v>1.128747291325595e-06</v>
      </c>
      <c r="AG10" t="n">
        <v>46.91041666666666</v>
      </c>
      <c r="AH10" t="n">
        <v>6804623.994276351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0.4462</v>
      </c>
      <c r="E11" t="n">
        <v>224.1</v>
      </c>
      <c r="F11" t="n">
        <v>219.92</v>
      </c>
      <c r="G11" t="n">
        <v>110.88</v>
      </c>
      <c r="H11" t="n">
        <v>1.74</v>
      </c>
      <c r="I11" t="n">
        <v>119</v>
      </c>
      <c r="J11" t="n">
        <v>101</v>
      </c>
      <c r="K11" t="n">
        <v>37.55</v>
      </c>
      <c r="L11" t="n">
        <v>10</v>
      </c>
      <c r="M11" t="n">
        <v>117</v>
      </c>
      <c r="N11" t="n">
        <v>13.45</v>
      </c>
      <c r="O11" t="n">
        <v>12690.46</v>
      </c>
      <c r="P11" t="n">
        <v>1640.84</v>
      </c>
      <c r="Q11" t="n">
        <v>3440.98</v>
      </c>
      <c r="R11" t="n">
        <v>490.61</v>
      </c>
      <c r="S11" t="n">
        <v>300.98</v>
      </c>
      <c r="T11" t="n">
        <v>91126.89999999999</v>
      </c>
      <c r="U11" t="n">
        <v>0.61</v>
      </c>
      <c r="V11" t="n">
        <v>0.91</v>
      </c>
      <c r="W11" t="n">
        <v>57.02</v>
      </c>
      <c r="X11" t="n">
        <v>5.39</v>
      </c>
      <c r="Y11" t="n">
        <v>0.5</v>
      </c>
      <c r="Z11" t="n">
        <v>10</v>
      </c>
      <c r="AA11" t="n">
        <v>5393.657175859811</v>
      </c>
      <c r="AB11" t="n">
        <v>7379.839699372649</v>
      </c>
      <c r="AC11" t="n">
        <v>6675.518156134316</v>
      </c>
      <c r="AD11" t="n">
        <v>5393657.175859811</v>
      </c>
      <c r="AE11" t="n">
        <v>7379839.699372649</v>
      </c>
      <c r="AF11" t="n">
        <v>1.134084758814412e-06</v>
      </c>
      <c r="AG11" t="n">
        <v>46.6875</v>
      </c>
      <c r="AH11" t="n">
        <v>6675518.156134316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0.4479</v>
      </c>
      <c r="E12" t="n">
        <v>223.29</v>
      </c>
      <c r="F12" t="n">
        <v>219.34</v>
      </c>
      <c r="G12" t="n">
        <v>124.16</v>
      </c>
      <c r="H12" t="n">
        <v>1.89</v>
      </c>
      <c r="I12" t="n">
        <v>106</v>
      </c>
      <c r="J12" t="n">
        <v>102.25</v>
      </c>
      <c r="K12" t="n">
        <v>37.55</v>
      </c>
      <c r="L12" t="n">
        <v>11</v>
      </c>
      <c r="M12" t="n">
        <v>104</v>
      </c>
      <c r="N12" t="n">
        <v>13.7</v>
      </c>
      <c r="O12" t="n">
        <v>12844.88</v>
      </c>
      <c r="P12" t="n">
        <v>1607.49</v>
      </c>
      <c r="Q12" t="n">
        <v>3441.06</v>
      </c>
      <c r="R12" t="n">
        <v>471.09</v>
      </c>
      <c r="S12" t="n">
        <v>300.98</v>
      </c>
      <c r="T12" t="n">
        <v>81430.46000000001</v>
      </c>
      <c r="U12" t="n">
        <v>0.64</v>
      </c>
      <c r="V12" t="n">
        <v>0.91</v>
      </c>
      <c r="W12" t="n">
        <v>57</v>
      </c>
      <c r="X12" t="n">
        <v>4.81</v>
      </c>
      <c r="Y12" t="n">
        <v>0.5</v>
      </c>
      <c r="Z12" t="n">
        <v>10</v>
      </c>
      <c r="AA12" t="n">
        <v>5306.213202989818</v>
      </c>
      <c r="AB12" t="n">
        <v>7260.194997936102</v>
      </c>
      <c r="AC12" t="n">
        <v>6567.292177080484</v>
      </c>
      <c r="AD12" t="n">
        <v>5306213.202989818</v>
      </c>
      <c r="AE12" t="n">
        <v>7260194.997936103</v>
      </c>
      <c r="AF12" t="n">
        <v>1.138405565829169e-06</v>
      </c>
      <c r="AG12" t="n">
        <v>46.51875</v>
      </c>
      <c r="AH12" t="n">
        <v>6567292.177080484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0.4493</v>
      </c>
      <c r="E13" t="n">
        <v>222.55</v>
      </c>
      <c r="F13" t="n">
        <v>218.81</v>
      </c>
      <c r="G13" t="n">
        <v>138.2</v>
      </c>
      <c r="H13" t="n">
        <v>2.04</v>
      </c>
      <c r="I13" t="n">
        <v>95</v>
      </c>
      <c r="J13" t="n">
        <v>103.51</v>
      </c>
      <c r="K13" t="n">
        <v>37.55</v>
      </c>
      <c r="L13" t="n">
        <v>12</v>
      </c>
      <c r="M13" t="n">
        <v>87</v>
      </c>
      <c r="N13" t="n">
        <v>13.95</v>
      </c>
      <c r="O13" t="n">
        <v>12999.7</v>
      </c>
      <c r="P13" t="n">
        <v>1574.01</v>
      </c>
      <c r="Q13" t="n">
        <v>3440.93</v>
      </c>
      <c r="R13" t="n">
        <v>452.87</v>
      </c>
      <c r="S13" t="n">
        <v>300.98</v>
      </c>
      <c r="T13" t="n">
        <v>72380.03999999999</v>
      </c>
      <c r="U13" t="n">
        <v>0.66</v>
      </c>
      <c r="V13" t="n">
        <v>0.91</v>
      </c>
      <c r="W13" t="n">
        <v>56.98</v>
      </c>
      <c r="X13" t="n">
        <v>4.28</v>
      </c>
      <c r="Y13" t="n">
        <v>0.5</v>
      </c>
      <c r="Z13" t="n">
        <v>10</v>
      </c>
      <c r="AA13" t="n">
        <v>5222.484572552772</v>
      </c>
      <c r="AB13" t="n">
        <v>7145.633791925655</v>
      </c>
      <c r="AC13" t="n">
        <v>6463.664531784015</v>
      </c>
      <c r="AD13" t="n">
        <v>5222484.572552772</v>
      </c>
      <c r="AE13" t="n">
        <v>7145633.791925655</v>
      </c>
      <c r="AF13" t="n">
        <v>1.14196387748838e-06</v>
      </c>
      <c r="AG13" t="n">
        <v>46.36458333333334</v>
      </c>
      <c r="AH13" t="n">
        <v>6463664.531784015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0.45</v>
      </c>
      <c r="E14" t="n">
        <v>222.22</v>
      </c>
      <c r="F14" t="n">
        <v>218.6</v>
      </c>
      <c r="G14" t="n">
        <v>147.37</v>
      </c>
      <c r="H14" t="n">
        <v>2.18</v>
      </c>
      <c r="I14" t="n">
        <v>89</v>
      </c>
      <c r="J14" t="n">
        <v>104.76</v>
      </c>
      <c r="K14" t="n">
        <v>37.55</v>
      </c>
      <c r="L14" t="n">
        <v>13</v>
      </c>
      <c r="M14" t="n">
        <v>33</v>
      </c>
      <c r="N14" t="n">
        <v>14.21</v>
      </c>
      <c r="O14" t="n">
        <v>13154.91</v>
      </c>
      <c r="P14" t="n">
        <v>1556.52</v>
      </c>
      <c r="Q14" t="n">
        <v>3441.08</v>
      </c>
      <c r="R14" t="n">
        <v>443.38</v>
      </c>
      <c r="S14" t="n">
        <v>300.98</v>
      </c>
      <c r="T14" t="n">
        <v>67665.17</v>
      </c>
      <c r="U14" t="n">
        <v>0.68</v>
      </c>
      <c r="V14" t="n">
        <v>0.91</v>
      </c>
      <c r="W14" t="n">
        <v>57.04</v>
      </c>
      <c r="X14" t="n">
        <v>4.07</v>
      </c>
      <c r="Y14" t="n">
        <v>0.5</v>
      </c>
      <c r="Z14" t="n">
        <v>10</v>
      </c>
      <c r="AA14" t="n">
        <v>5179.853146238551</v>
      </c>
      <c r="AB14" t="n">
        <v>7087.303593676742</v>
      </c>
      <c r="AC14" t="n">
        <v>6410.901285789033</v>
      </c>
      <c r="AD14" t="n">
        <v>5179853.146238551</v>
      </c>
      <c r="AE14" t="n">
        <v>7087303.593676742</v>
      </c>
      <c r="AF14" t="n">
        <v>1.143743033317986e-06</v>
      </c>
      <c r="AG14" t="n">
        <v>46.29583333333333</v>
      </c>
      <c r="AH14" t="n">
        <v>6410901.285789033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0.45</v>
      </c>
      <c r="E15" t="n">
        <v>222.21</v>
      </c>
      <c r="F15" t="n">
        <v>218.61</v>
      </c>
      <c r="G15" t="n">
        <v>149.05</v>
      </c>
      <c r="H15" t="n">
        <v>2.33</v>
      </c>
      <c r="I15" t="n">
        <v>88</v>
      </c>
      <c r="J15" t="n">
        <v>106.03</v>
      </c>
      <c r="K15" t="n">
        <v>37.55</v>
      </c>
      <c r="L15" t="n">
        <v>14</v>
      </c>
      <c r="M15" t="n">
        <v>1</v>
      </c>
      <c r="N15" t="n">
        <v>14.47</v>
      </c>
      <c r="O15" t="n">
        <v>13310.53</v>
      </c>
      <c r="P15" t="n">
        <v>1565.76</v>
      </c>
      <c r="Q15" t="n">
        <v>3441.06</v>
      </c>
      <c r="R15" t="n">
        <v>442.08</v>
      </c>
      <c r="S15" t="n">
        <v>300.98</v>
      </c>
      <c r="T15" t="n">
        <v>67020.2</v>
      </c>
      <c r="U15" t="n">
        <v>0.68</v>
      </c>
      <c r="V15" t="n">
        <v>0.91</v>
      </c>
      <c r="W15" t="n">
        <v>57.09</v>
      </c>
      <c r="X15" t="n">
        <v>4.08</v>
      </c>
      <c r="Y15" t="n">
        <v>0.5</v>
      </c>
      <c r="Z15" t="n">
        <v>10</v>
      </c>
      <c r="AA15" t="n">
        <v>5197.805214662528</v>
      </c>
      <c r="AB15" t="n">
        <v>7111.866405683792</v>
      </c>
      <c r="AC15" t="n">
        <v>6433.119857492253</v>
      </c>
      <c r="AD15" t="n">
        <v>5197805.214662528</v>
      </c>
      <c r="AE15" t="n">
        <v>7111866.405683792</v>
      </c>
      <c r="AF15" t="n">
        <v>1.143743033317986e-06</v>
      </c>
      <c r="AG15" t="n">
        <v>46.29375</v>
      </c>
      <c r="AH15" t="n">
        <v>6433119.857492253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0.45</v>
      </c>
      <c r="E16" t="n">
        <v>222.21</v>
      </c>
      <c r="F16" t="n">
        <v>218.61</v>
      </c>
      <c r="G16" t="n">
        <v>149.05</v>
      </c>
      <c r="H16" t="n">
        <v>2.46</v>
      </c>
      <c r="I16" t="n">
        <v>88</v>
      </c>
      <c r="J16" t="n">
        <v>107.29</v>
      </c>
      <c r="K16" t="n">
        <v>37.55</v>
      </c>
      <c r="L16" t="n">
        <v>15</v>
      </c>
      <c r="M16" t="n">
        <v>0</v>
      </c>
      <c r="N16" t="n">
        <v>14.74</v>
      </c>
      <c r="O16" t="n">
        <v>13466.55</v>
      </c>
      <c r="P16" t="n">
        <v>1582.49</v>
      </c>
      <c r="Q16" t="n">
        <v>3441.05</v>
      </c>
      <c r="R16" t="n">
        <v>442.07</v>
      </c>
      <c r="S16" t="n">
        <v>300.98</v>
      </c>
      <c r="T16" t="n">
        <v>67010.89</v>
      </c>
      <c r="U16" t="n">
        <v>0.68</v>
      </c>
      <c r="V16" t="n">
        <v>0.91</v>
      </c>
      <c r="W16" t="n">
        <v>57.09</v>
      </c>
      <c r="X16" t="n">
        <v>4.08</v>
      </c>
      <c r="Y16" t="n">
        <v>0.5</v>
      </c>
      <c r="Z16" t="n">
        <v>10</v>
      </c>
      <c r="AA16" t="n">
        <v>5230.176402867049</v>
      </c>
      <c r="AB16" t="n">
        <v>7156.158093501253</v>
      </c>
      <c r="AC16" t="n">
        <v>6473.184408788186</v>
      </c>
      <c r="AD16" t="n">
        <v>5230176.402867049</v>
      </c>
      <c r="AE16" t="n">
        <v>7156158.093501252</v>
      </c>
      <c r="AF16" t="n">
        <v>1.143743033317986e-06</v>
      </c>
      <c r="AG16" t="n">
        <v>46.29375</v>
      </c>
      <c r="AH16" t="n">
        <v>6473184.408788186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0.1549</v>
      </c>
      <c r="E2" t="n">
        <v>645.52</v>
      </c>
      <c r="F2" t="n">
        <v>458.17</v>
      </c>
      <c r="G2" t="n">
        <v>5.78</v>
      </c>
      <c r="H2" t="n">
        <v>0.09</v>
      </c>
      <c r="I2" t="n">
        <v>4753</v>
      </c>
      <c r="J2" t="n">
        <v>194.77</v>
      </c>
      <c r="K2" t="n">
        <v>54.38</v>
      </c>
      <c r="L2" t="n">
        <v>1</v>
      </c>
      <c r="M2" t="n">
        <v>4751</v>
      </c>
      <c r="N2" t="n">
        <v>39.4</v>
      </c>
      <c r="O2" t="n">
        <v>24256.19</v>
      </c>
      <c r="P2" t="n">
        <v>6442.39</v>
      </c>
      <c r="Q2" t="n">
        <v>3446.81</v>
      </c>
      <c r="R2" t="n">
        <v>8598.030000000001</v>
      </c>
      <c r="S2" t="n">
        <v>300.98</v>
      </c>
      <c r="T2" t="n">
        <v>4121668.63</v>
      </c>
      <c r="U2" t="n">
        <v>0.04</v>
      </c>
      <c r="V2" t="n">
        <v>0.44</v>
      </c>
      <c r="W2" t="n">
        <v>64.69</v>
      </c>
      <c r="X2" t="n">
        <v>243.41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0.293</v>
      </c>
      <c r="E3" t="n">
        <v>341.28</v>
      </c>
      <c r="F3" t="n">
        <v>282.68</v>
      </c>
      <c r="G3" t="n">
        <v>11.76</v>
      </c>
      <c r="H3" t="n">
        <v>0.18</v>
      </c>
      <c r="I3" t="n">
        <v>1442</v>
      </c>
      <c r="J3" t="n">
        <v>196.32</v>
      </c>
      <c r="K3" t="n">
        <v>54.38</v>
      </c>
      <c r="L3" t="n">
        <v>2</v>
      </c>
      <c r="M3" t="n">
        <v>1440</v>
      </c>
      <c r="N3" t="n">
        <v>39.95</v>
      </c>
      <c r="O3" t="n">
        <v>24447.22</v>
      </c>
      <c r="P3" t="n">
        <v>3977.13</v>
      </c>
      <c r="Q3" t="n">
        <v>3442.87</v>
      </c>
      <c r="R3" t="n">
        <v>2615.42</v>
      </c>
      <c r="S3" t="n">
        <v>300.98</v>
      </c>
      <c r="T3" t="n">
        <v>1146915.65</v>
      </c>
      <c r="U3" t="n">
        <v>0.12</v>
      </c>
      <c r="V3" t="n">
        <v>0.71</v>
      </c>
      <c r="W3" t="n">
        <v>59.22</v>
      </c>
      <c r="X3" t="n">
        <v>68.09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0.344</v>
      </c>
      <c r="E4" t="n">
        <v>290.7</v>
      </c>
      <c r="F4" t="n">
        <v>254.67</v>
      </c>
      <c r="G4" t="n">
        <v>17.73</v>
      </c>
      <c r="H4" t="n">
        <v>0.27</v>
      </c>
      <c r="I4" t="n">
        <v>862</v>
      </c>
      <c r="J4" t="n">
        <v>197.88</v>
      </c>
      <c r="K4" t="n">
        <v>54.38</v>
      </c>
      <c r="L4" t="n">
        <v>3</v>
      </c>
      <c r="M4" t="n">
        <v>860</v>
      </c>
      <c r="N4" t="n">
        <v>40.5</v>
      </c>
      <c r="O4" t="n">
        <v>24639</v>
      </c>
      <c r="P4" t="n">
        <v>3578.59</v>
      </c>
      <c r="Q4" t="n">
        <v>3441.93</v>
      </c>
      <c r="R4" t="n">
        <v>1666.03</v>
      </c>
      <c r="S4" t="n">
        <v>300.98</v>
      </c>
      <c r="T4" t="n">
        <v>675124.1899999999</v>
      </c>
      <c r="U4" t="n">
        <v>0.18</v>
      </c>
      <c r="V4" t="n">
        <v>0.78</v>
      </c>
      <c r="W4" t="n">
        <v>58.25</v>
      </c>
      <c r="X4" t="n">
        <v>40.1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0.3714</v>
      </c>
      <c r="E5" t="n">
        <v>269.28</v>
      </c>
      <c r="F5" t="n">
        <v>242.88</v>
      </c>
      <c r="G5" t="n">
        <v>23.73</v>
      </c>
      <c r="H5" t="n">
        <v>0.36</v>
      </c>
      <c r="I5" t="n">
        <v>614</v>
      </c>
      <c r="J5" t="n">
        <v>199.44</v>
      </c>
      <c r="K5" t="n">
        <v>54.38</v>
      </c>
      <c r="L5" t="n">
        <v>4</v>
      </c>
      <c r="M5" t="n">
        <v>612</v>
      </c>
      <c r="N5" t="n">
        <v>41.06</v>
      </c>
      <c r="O5" t="n">
        <v>24831.54</v>
      </c>
      <c r="P5" t="n">
        <v>3407.41</v>
      </c>
      <c r="Q5" t="n">
        <v>3441.57</v>
      </c>
      <c r="R5" t="n">
        <v>1267.22</v>
      </c>
      <c r="S5" t="n">
        <v>300.98</v>
      </c>
      <c r="T5" t="n">
        <v>476956.34</v>
      </c>
      <c r="U5" t="n">
        <v>0.24</v>
      </c>
      <c r="V5" t="n">
        <v>0.82</v>
      </c>
      <c r="W5" t="n">
        <v>57.83</v>
      </c>
      <c r="X5" t="n">
        <v>28.33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0.3883</v>
      </c>
      <c r="E6" t="n">
        <v>257.55</v>
      </c>
      <c r="F6" t="n">
        <v>236.48</v>
      </c>
      <c r="G6" t="n">
        <v>29.75</v>
      </c>
      <c r="H6" t="n">
        <v>0.44</v>
      </c>
      <c r="I6" t="n">
        <v>477</v>
      </c>
      <c r="J6" t="n">
        <v>201.01</v>
      </c>
      <c r="K6" t="n">
        <v>54.38</v>
      </c>
      <c r="L6" t="n">
        <v>5</v>
      </c>
      <c r="M6" t="n">
        <v>475</v>
      </c>
      <c r="N6" t="n">
        <v>41.63</v>
      </c>
      <c r="O6" t="n">
        <v>25024.84</v>
      </c>
      <c r="P6" t="n">
        <v>3311.73</v>
      </c>
      <c r="Q6" t="n">
        <v>3441.59</v>
      </c>
      <c r="R6" t="n">
        <v>1050.56</v>
      </c>
      <c r="S6" t="n">
        <v>300.98</v>
      </c>
      <c r="T6" t="n">
        <v>369315.2</v>
      </c>
      <c r="U6" t="n">
        <v>0.29</v>
      </c>
      <c r="V6" t="n">
        <v>0.84</v>
      </c>
      <c r="W6" t="n">
        <v>57.61</v>
      </c>
      <c r="X6" t="n">
        <v>21.93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0.3999</v>
      </c>
      <c r="E7" t="n">
        <v>250.09</v>
      </c>
      <c r="F7" t="n">
        <v>232.41</v>
      </c>
      <c r="G7" t="n">
        <v>35.76</v>
      </c>
      <c r="H7" t="n">
        <v>0.53</v>
      </c>
      <c r="I7" t="n">
        <v>390</v>
      </c>
      <c r="J7" t="n">
        <v>202.58</v>
      </c>
      <c r="K7" t="n">
        <v>54.38</v>
      </c>
      <c r="L7" t="n">
        <v>6</v>
      </c>
      <c r="M7" t="n">
        <v>388</v>
      </c>
      <c r="N7" t="n">
        <v>42.2</v>
      </c>
      <c r="O7" t="n">
        <v>25218.93</v>
      </c>
      <c r="P7" t="n">
        <v>3248.38</v>
      </c>
      <c r="Q7" t="n">
        <v>3441.39</v>
      </c>
      <c r="R7" t="n">
        <v>913.4</v>
      </c>
      <c r="S7" t="n">
        <v>300.98</v>
      </c>
      <c r="T7" t="n">
        <v>301169.42</v>
      </c>
      <c r="U7" t="n">
        <v>0.33</v>
      </c>
      <c r="V7" t="n">
        <v>0.86</v>
      </c>
      <c r="W7" t="n">
        <v>57.45</v>
      </c>
      <c r="X7" t="n">
        <v>17.87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0.4082</v>
      </c>
      <c r="E8" t="n">
        <v>244.99</v>
      </c>
      <c r="F8" t="n">
        <v>229.64</v>
      </c>
      <c r="G8" t="n">
        <v>41.75</v>
      </c>
      <c r="H8" t="n">
        <v>0.61</v>
      </c>
      <c r="I8" t="n">
        <v>330</v>
      </c>
      <c r="J8" t="n">
        <v>204.16</v>
      </c>
      <c r="K8" t="n">
        <v>54.38</v>
      </c>
      <c r="L8" t="n">
        <v>7</v>
      </c>
      <c r="M8" t="n">
        <v>328</v>
      </c>
      <c r="N8" t="n">
        <v>42.78</v>
      </c>
      <c r="O8" t="n">
        <v>25413.94</v>
      </c>
      <c r="P8" t="n">
        <v>3203.88</v>
      </c>
      <c r="Q8" t="n">
        <v>3441.39</v>
      </c>
      <c r="R8" t="n">
        <v>818.64</v>
      </c>
      <c r="S8" t="n">
        <v>300.98</v>
      </c>
      <c r="T8" t="n">
        <v>254089.45</v>
      </c>
      <c r="U8" t="n">
        <v>0.37</v>
      </c>
      <c r="V8" t="n">
        <v>0.87</v>
      </c>
      <c r="W8" t="n">
        <v>57.37</v>
      </c>
      <c r="X8" t="n">
        <v>15.09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0.4148</v>
      </c>
      <c r="E9" t="n">
        <v>241.11</v>
      </c>
      <c r="F9" t="n">
        <v>227.51</v>
      </c>
      <c r="G9" t="n">
        <v>47.9</v>
      </c>
      <c r="H9" t="n">
        <v>0.6899999999999999</v>
      </c>
      <c r="I9" t="n">
        <v>285</v>
      </c>
      <c r="J9" t="n">
        <v>205.75</v>
      </c>
      <c r="K9" t="n">
        <v>54.38</v>
      </c>
      <c r="L9" t="n">
        <v>8</v>
      </c>
      <c r="M9" t="n">
        <v>283</v>
      </c>
      <c r="N9" t="n">
        <v>43.37</v>
      </c>
      <c r="O9" t="n">
        <v>25609.61</v>
      </c>
      <c r="P9" t="n">
        <v>3168</v>
      </c>
      <c r="Q9" t="n">
        <v>3441.11</v>
      </c>
      <c r="R9" t="n">
        <v>746.97</v>
      </c>
      <c r="S9" t="n">
        <v>300.98</v>
      </c>
      <c r="T9" t="n">
        <v>218477.51</v>
      </c>
      <c r="U9" t="n">
        <v>0.4</v>
      </c>
      <c r="V9" t="n">
        <v>0.88</v>
      </c>
      <c r="W9" t="n">
        <v>57.29</v>
      </c>
      <c r="X9" t="n">
        <v>12.97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0.4196</v>
      </c>
      <c r="E10" t="n">
        <v>238.33</v>
      </c>
      <c r="F10" t="n">
        <v>226.01</v>
      </c>
      <c r="G10" t="n">
        <v>53.81</v>
      </c>
      <c r="H10" t="n">
        <v>0.77</v>
      </c>
      <c r="I10" t="n">
        <v>252</v>
      </c>
      <c r="J10" t="n">
        <v>207.34</v>
      </c>
      <c r="K10" t="n">
        <v>54.38</v>
      </c>
      <c r="L10" t="n">
        <v>9</v>
      </c>
      <c r="M10" t="n">
        <v>250</v>
      </c>
      <c r="N10" t="n">
        <v>43.96</v>
      </c>
      <c r="O10" t="n">
        <v>25806.1</v>
      </c>
      <c r="P10" t="n">
        <v>3142</v>
      </c>
      <c r="Q10" t="n">
        <v>3441.23</v>
      </c>
      <c r="R10" t="n">
        <v>696.21</v>
      </c>
      <c r="S10" t="n">
        <v>300.98</v>
      </c>
      <c r="T10" t="n">
        <v>193265.08</v>
      </c>
      <c r="U10" t="n">
        <v>0.43</v>
      </c>
      <c r="V10" t="n">
        <v>0.88</v>
      </c>
      <c r="W10" t="n">
        <v>57.24</v>
      </c>
      <c r="X10" t="n">
        <v>11.48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0.4236</v>
      </c>
      <c r="E11" t="n">
        <v>236.05</v>
      </c>
      <c r="F11" t="n">
        <v>224.78</v>
      </c>
      <c r="G11" t="n">
        <v>59.94</v>
      </c>
      <c r="H11" t="n">
        <v>0.85</v>
      </c>
      <c r="I11" t="n">
        <v>225</v>
      </c>
      <c r="J11" t="n">
        <v>208.94</v>
      </c>
      <c r="K11" t="n">
        <v>54.38</v>
      </c>
      <c r="L11" t="n">
        <v>10</v>
      </c>
      <c r="M11" t="n">
        <v>223</v>
      </c>
      <c r="N11" t="n">
        <v>44.56</v>
      </c>
      <c r="O11" t="n">
        <v>26003.41</v>
      </c>
      <c r="P11" t="n">
        <v>3118.99</v>
      </c>
      <c r="Q11" t="n">
        <v>3441.07</v>
      </c>
      <c r="R11" t="n">
        <v>654.28</v>
      </c>
      <c r="S11" t="n">
        <v>300.98</v>
      </c>
      <c r="T11" t="n">
        <v>172433.98</v>
      </c>
      <c r="U11" t="n">
        <v>0.46</v>
      </c>
      <c r="V11" t="n">
        <v>0.89</v>
      </c>
      <c r="W11" t="n">
        <v>57.22</v>
      </c>
      <c r="X11" t="n">
        <v>10.25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0.427</v>
      </c>
      <c r="E12" t="n">
        <v>234.17</v>
      </c>
      <c r="F12" t="n">
        <v>223.76</v>
      </c>
      <c r="G12" t="n">
        <v>66.14</v>
      </c>
      <c r="H12" t="n">
        <v>0.93</v>
      </c>
      <c r="I12" t="n">
        <v>203</v>
      </c>
      <c r="J12" t="n">
        <v>210.55</v>
      </c>
      <c r="K12" t="n">
        <v>54.38</v>
      </c>
      <c r="L12" t="n">
        <v>11</v>
      </c>
      <c r="M12" t="n">
        <v>201</v>
      </c>
      <c r="N12" t="n">
        <v>45.17</v>
      </c>
      <c r="O12" t="n">
        <v>26201.54</v>
      </c>
      <c r="P12" t="n">
        <v>3098.77</v>
      </c>
      <c r="Q12" t="n">
        <v>3441.13</v>
      </c>
      <c r="R12" t="n">
        <v>620.22</v>
      </c>
      <c r="S12" t="n">
        <v>300.98</v>
      </c>
      <c r="T12" t="n">
        <v>155512.7</v>
      </c>
      <c r="U12" t="n">
        <v>0.49</v>
      </c>
      <c r="V12" t="n">
        <v>0.89</v>
      </c>
      <c r="W12" t="n">
        <v>57.16</v>
      </c>
      <c r="X12" t="n">
        <v>9.23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0.4298</v>
      </c>
      <c r="E13" t="n">
        <v>232.65</v>
      </c>
      <c r="F13" t="n">
        <v>222.94</v>
      </c>
      <c r="G13" t="n">
        <v>72.3</v>
      </c>
      <c r="H13" t="n">
        <v>1</v>
      </c>
      <c r="I13" t="n">
        <v>185</v>
      </c>
      <c r="J13" t="n">
        <v>212.16</v>
      </c>
      <c r="K13" t="n">
        <v>54.38</v>
      </c>
      <c r="L13" t="n">
        <v>12</v>
      </c>
      <c r="M13" t="n">
        <v>183</v>
      </c>
      <c r="N13" t="n">
        <v>45.78</v>
      </c>
      <c r="O13" t="n">
        <v>26400.51</v>
      </c>
      <c r="P13" t="n">
        <v>3081.43</v>
      </c>
      <c r="Q13" t="n">
        <v>3441.05</v>
      </c>
      <c r="R13" t="n">
        <v>592.75</v>
      </c>
      <c r="S13" t="n">
        <v>300.98</v>
      </c>
      <c r="T13" t="n">
        <v>141869.28</v>
      </c>
      <c r="U13" t="n">
        <v>0.51</v>
      </c>
      <c r="V13" t="n">
        <v>0.9</v>
      </c>
      <c r="W13" t="n">
        <v>57.12</v>
      </c>
      <c r="X13" t="n">
        <v>8.41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0.4322</v>
      </c>
      <c r="E14" t="n">
        <v>231.35</v>
      </c>
      <c r="F14" t="n">
        <v>222.22</v>
      </c>
      <c r="G14" t="n">
        <v>78.43000000000001</v>
      </c>
      <c r="H14" t="n">
        <v>1.08</v>
      </c>
      <c r="I14" t="n">
        <v>170</v>
      </c>
      <c r="J14" t="n">
        <v>213.78</v>
      </c>
      <c r="K14" t="n">
        <v>54.38</v>
      </c>
      <c r="L14" t="n">
        <v>13</v>
      </c>
      <c r="M14" t="n">
        <v>168</v>
      </c>
      <c r="N14" t="n">
        <v>46.4</v>
      </c>
      <c r="O14" t="n">
        <v>26600.32</v>
      </c>
      <c r="P14" t="n">
        <v>3066.78</v>
      </c>
      <c r="Q14" t="n">
        <v>3441.05</v>
      </c>
      <c r="R14" t="n">
        <v>569.01</v>
      </c>
      <c r="S14" t="n">
        <v>300.98</v>
      </c>
      <c r="T14" t="n">
        <v>130073.39</v>
      </c>
      <c r="U14" t="n">
        <v>0.53</v>
      </c>
      <c r="V14" t="n">
        <v>0.9</v>
      </c>
      <c r="W14" t="n">
        <v>57.09</v>
      </c>
      <c r="X14" t="n">
        <v>7.69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0.4341</v>
      </c>
      <c r="E15" t="n">
        <v>230.38</v>
      </c>
      <c r="F15" t="n">
        <v>221.72</v>
      </c>
      <c r="G15" t="n">
        <v>84.2</v>
      </c>
      <c r="H15" t="n">
        <v>1.15</v>
      </c>
      <c r="I15" t="n">
        <v>158</v>
      </c>
      <c r="J15" t="n">
        <v>215.41</v>
      </c>
      <c r="K15" t="n">
        <v>54.38</v>
      </c>
      <c r="L15" t="n">
        <v>14</v>
      </c>
      <c r="M15" t="n">
        <v>156</v>
      </c>
      <c r="N15" t="n">
        <v>47.03</v>
      </c>
      <c r="O15" t="n">
        <v>26801</v>
      </c>
      <c r="P15" t="n">
        <v>3054.08</v>
      </c>
      <c r="Q15" t="n">
        <v>3440.99</v>
      </c>
      <c r="R15" t="n">
        <v>551.52</v>
      </c>
      <c r="S15" t="n">
        <v>300.98</v>
      </c>
      <c r="T15" t="n">
        <v>121389.08</v>
      </c>
      <c r="U15" t="n">
        <v>0.55</v>
      </c>
      <c r="V15" t="n">
        <v>0.9</v>
      </c>
      <c r="W15" t="n">
        <v>57.08</v>
      </c>
      <c r="X15" t="n">
        <v>7.19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0.4359</v>
      </c>
      <c r="E16" t="n">
        <v>229.43</v>
      </c>
      <c r="F16" t="n">
        <v>221.2</v>
      </c>
      <c r="G16" t="n">
        <v>90.28</v>
      </c>
      <c r="H16" t="n">
        <v>1.23</v>
      </c>
      <c r="I16" t="n">
        <v>147</v>
      </c>
      <c r="J16" t="n">
        <v>217.04</v>
      </c>
      <c r="K16" t="n">
        <v>54.38</v>
      </c>
      <c r="L16" t="n">
        <v>15</v>
      </c>
      <c r="M16" t="n">
        <v>145</v>
      </c>
      <c r="N16" t="n">
        <v>47.66</v>
      </c>
      <c r="O16" t="n">
        <v>27002.55</v>
      </c>
      <c r="P16" t="n">
        <v>3041.8</v>
      </c>
      <c r="Q16" t="n">
        <v>3441.05</v>
      </c>
      <c r="R16" t="n">
        <v>533.72</v>
      </c>
      <c r="S16" t="n">
        <v>300.98</v>
      </c>
      <c r="T16" t="n">
        <v>112540.88</v>
      </c>
      <c r="U16" t="n">
        <v>0.5600000000000001</v>
      </c>
      <c r="V16" t="n">
        <v>0.9</v>
      </c>
      <c r="W16" t="n">
        <v>57.06</v>
      </c>
      <c r="X16" t="n">
        <v>6.67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0.4374</v>
      </c>
      <c r="E17" t="n">
        <v>228.62</v>
      </c>
      <c r="F17" t="n">
        <v>220.78</v>
      </c>
      <c r="G17" t="n">
        <v>96.69</v>
      </c>
      <c r="H17" t="n">
        <v>1.3</v>
      </c>
      <c r="I17" t="n">
        <v>137</v>
      </c>
      <c r="J17" t="n">
        <v>218.68</v>
      </c>
      <c r="K17" t="n">
        <v>54.38</v>
      </c>
      <c r="L17" t="n">
        <v>16</v>
      </c>
      <c r="M17" t="n">
        <v>135</v>
      </c>
      <c r="N17" t="n">
        <v>48.31</v>
      </c>
      <c r="O17" t="n">
        <v>27204.98</v>
      </c>
      <c r="P17" t="n">
        <v>3030.81</v>
      </c>
      <c r="Q17" t="n">
        <v>3441</v>
      </c>
      <c r="R17" t="n">
        <v>519.23</v>
      </c>
      <c r="S17" t="n">
        <v>300.98</v>
      </c>
      <c r="T17" t="n">
        <v>105349.11</v>
      </c>
      <c r="U17" t="n">
        <v>0.58</v>
      </c>
      <c r="V17" t="n">
        <v>0.9</v>
      </c>
      <c r="W17" t="n">
        <v>57.06</v>
      </c>
      <c r="X17" t="n">
        <v>6.25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0.4388</v>
      </c>
      <c r="E18" t="n">
        <v>227.91</v>
      </c>
      <c r="F18" t="n">
        <v>220.38</v>
      </c>
      <c r="G18" t="n">
        <v>102.5</v>
      </c>
      <c r="H18" t="n">
        <v>1.37</v>
      </c>
      <c r="I18" t="n">
        <v>129</v>
      </c>
      <c r="J18" t="n">
        <v>220.33</v>
      </c>
      <c r="K18" t="n">
        <v>54.38</v>
      </c>
      <c r="L18" t="n">
        <v>17</v>
      </c>
      <c r="M18" t="n">
        <v>127</v>
      </c>
      <c r="N18" t="n">
        <v>48.95</v>
      </c>
      <c r="O18" t="n">
        <v>27408.3</v>
      </c>
      <c r="P18" t="n">
        <v>3019.67</v>
      </c>
      <c r="Q18" t="n">
        <v>3440.96</v>
      </c>
      <c r="R18" t="n">
        <v>506.02</v>
      </c>
      <c r="S18" t="n">
        <v>300.98</v>
      </c>
      <c r="T18" t="n">
        <v>98784.48</v>
      </c>
      <c r="U18" t="n">
        <v>0.59</v>
      </c>
      <c r="V18" t="n">
        <v>0.91</v>
      </c>
      <c r="W18" t="n">
        <v>57.04</v>
      </c>
      <c r="X18" t="n">
        <v>5.85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0.4401</v>
      </c>
      <c r="E19" t="n">
        <v>227.21</v>
      </c>
      <c r="F19" t="n">
        <v>219.99</v>
      </c>
      <c r="G19" t="n">
        <v>109.09</v>
      </c>
      <c r="H19" t="n">
        <v>1.44</v>
      </c>
      <c r="I19" t="n">
        <v>121</v>
      </c>
      <c r="J19" t="n">
        <v>221.99</v>
      </c>
      <c r="K19" t="n">
        <v>54.38</v>
      </c>
      <c r="L19" t="n">
        <v>18</v>
      </c>
      <c r="M19" t="n">
        <v>119</v>
      </c>
      <c r="N19" t="n">
        <v>49.61</v>
      </c>
      <c r="O19" t="n">
        <v>27612.53</v>
      </c>
      <c r="P19" t="n">
        <v>3009.71</v>
      </c>
      <c r="Q19" t="n">
        <v>3441.1</v>
      </c>
      <c r="R19" t="n">
        <v>492.52</v>
      </c>
      <c r="S19" t="n">
        <v>300.98</v>
      </c>
      <c r="T19" t="n">
        <v>92073.32000000001</v>
      </c>
      <c r="U19" t="n">
        <v>0.61</v>
      </c>
      <c r="V19" t="n">
        <v>0.91</v>
      </c>
      <c r="W19" t="n">
        <v>57.03</v>
      </c>
      <c r="X19" t="n">
        <v>5.46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0.4413</v>
      </c>
      <c r="E20" t="n">
        <v>226.63</v>
      </c>
      <c r="F20" t="n">
        <v>219.68</v>
      </c>
      <c r="G20" t="n">
        <v>115.62</v>
      </c>
      <c r="H20" t="n">
        <v>1.51</v>
      </c>
      <c r="I20" t="n">
        <v>114</v>
      </c>
      <c r="J20" t="n">
        <v>223.65</v>
      </c>
      <c r="K20" t="n">
        <v>54.38</v>
      </c>
      <c r="L20" t="n">
        <v>19</v>
      </c>
      <c r="M20" t="n">
        <v>112</v>
      </c>
      <c r="N20" t="n">
        <v>50.27</v>
      </c>
      <c r="O20" t="n">
        <v>27817.81</v>
      </c>
      <c r="P20" t="n">
        <v>2999.11</v>
      </c>
      <c r="Q20" t="n">
        <v>3441.02</v>
      </c>
      <c r="R20" t="n">
        <v>482.18</v>
      </c>
      <c r="S20" t="n">
        <v>300.98</v>
      </c>
      <c r="T20" t="n">
        <v>86935.8</v>
      </c>
      <c r="U20" t="n">
        <v>0.62</v>
      </c>
      <c r="V20" t="n">
        <v>0.91</v>
      </c>
      <c r="W20" t="n">
        <v>57.01</v>
      </c>
      <c r="X20" t="n">
        <v>5.15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0.4423</v>
      </c>
      <c r="E21" t="n">
        <v>226.1</v>
      </c>
      <c r="F21" t="n">
        <v>219.38</v>
      </c>
      <c r="G21" t="n">
        <v>121.88</v>
      </c>
      <c r="H21" t="n">
        <v>1.58</v>
      </c>
      <c r="I21" t="n">
        <v>108</v>
      </c>
      <c r="J21" t="n">
        <v>225.32</v>
      </c>
      <c r="K21" t="n">
        <v>54.38</v>
      </c>
      <c r="L21" t="n">
        <v>20</v>
      </c>
      <c r="M21" t="n">
        <v>106</v>
      </c>
      <c r="N21" t="n">
        <v>50.95</v>
      </c>
      <c r="O21" t="n">
        <v>28023.89</v>
      </c>
      <c r="P21" t="n">
        <v>2989.93</v>
      </c>
      <c r="Q21" t="n">
        <v>3440.96</v>
      </c>
      <c r="R21" t="n">
        <v>472.25</v>
      </c>
      <c r="S21" t="n">
        <v>300.98</v>
      </c>
      <c r="T21" t="n">
        <v>82005.12</v>
      </c>
      <c r="U21" t="n">
        <v>0.64</v>
      </c>
      <c r="V21" t="n">
        <v>0.91</v>
      </c>
      <c r="W21" t="n">
        <v>57</v>
      </c>
      <c r="X21" t="n">
        <v>4.85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0.4431</v>
      </c>
      <c r="E22" t="n">
        <v>225.7</v>
      </c>
      <c r="F22" t="n">
        <v>219.18</v>
      </c>
      <c r="G22" t="n">
        <v>127.68</v>
      </c>
      <c r="H22" t="n">
        <v>1.64</v>
      </c>
      <c r="I22" t="n">
        <v>103</v>
      </c>
      <c r="J22" t="n">
        <v>227</v>
      </c>
      <c r="K22" t="n">
        <v>54.38</v>
      </c>
      <c r="L22" t="n">
        <v>21</v>
      </c>
      <c r="M22" t="n">
        <v>101</v>
      </c>
      <c r="N22" t="n">
        <v>51.62</v>
      </c>
      <c r="O22" t="n">
        <v>28230.92</v>
      </c>
      <c r="P22" t="n">
        <v>2982.98</v>
      </c>
      <c r="Q22" t="n">
        <v>3440.9</v>
      </c>
      <c r="R22" t="n">
        <v>465.11</v>
      </c>
      <c r="S22" t="n">
        <v>300.98</v>
      </c>
      <c r="T22" t="n">
        <v>78455.33</v>
      </c>
      <c r="U22" t="n">
        <v>0.65</v>
      </c>
      <c r="V22" t="n">
        <v>0.91</v>
      </c>
      <c r="W22" t="n">
        <v>57.01</v>
      </c>
      <c r="X22" t="n">
        <v>4.65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0.4439</v>
      </c>
      <c r="E23" t="n">
        <v>225.27</v>
      </c>
      <c r="F23" t="n">
        <v>218.94</v>
      </c>
      <c r="G23" t="n">
        <v>134.05</v>
      </c>
      <c r="H23" t="n">
        <v>1.71</v>
      </c>
      <c r="I23" t="n">
        <v>98</v>
      </c>
      <c r="J23" t="n">
        <v>228.69</v>
      </c>
      <c r="K23" t="n">
        <v>54.38</v>
      </c>
      <c r="L23" t="n">
        <v>22</v>
      </c>
      <c r="M23" t="n">
        <v>96</v>
      </c>
      <c r="N23" t="n">
        <v>52.31</v>
      </c>
      <c r="O23" t="n">
        <v>28438.91</v>
      </c>
      <c r="P23" t="n">
        <v>2975.05</v>
      </c>
      <c r="Q23" t="n">
        <v>3440.98</v>
      </c>
      <c r="R23" t="n">
        <v>457.55</v>
      </c>
      <c r="S23" t="n">
        <v>300.98</v>
      </c>
      <c r="T23" t="n">
        <v>74704.83</v>
      </c>
      <c r="U23" t="n">
        <v>0.66</v>
      </c>
      <c r="V23" t="n">
        <v>0.91</v>
      </c>
      <c r="W23" t="n">
        <v>56.99</v>
      </c>
      <c r="X23" t="n">
        <v>4.41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0.4445</v>
      </c>
      <c r="E24" t="n">
        <v>224.96</v>
      </c>
      <c r="F24" t="n">
        <v>218.79</v>
      </c>
      <c r="G24" t="n">
        <v>139.65</v>
      </c>
      <c r="H24" t="n">
        <v>1.77</v>
      </c>
      <c r="I24" t="n">
        <v>94</v>
      </c>
      <c r="J24" t="n">
        <v>230.38</v>
      </c>
      <c r="K24" t="n">
        <v>54.38</v>
      </c>
      <c r="L24" t="n">
        <v>23</v>
      </c>
      <c r="M24" t="n">
        <v>92</v>
      </c>
      <c r="N24" t="n">
        <v>53</v>
      </c>
      <c r="O24" t="n">
        <v>28647.87</v>
      </c>
      <c r="P24" t="n">
        <v>2967.94</v>
      </c>
      <c r="Q24" t="n">
        <v>3440.96</v>
      </c>
      <c r="R24" t="n">
        <v>452.39</v>
      </c>
      <c r="S24" t="n">
        <v>300.98</v>
      </c>
      <c r="T24" t="n">
        <v>72144.22</v>
      </c>
      <c r="U24" t="n">
        <v>0.67</v>
      </c>
      <c r="V24" t="n">
        <v>0.91</v>
      </c>
      <c r="W24" t="n">
        <v>56.98</v>
      </c>
      <c r="X24" t="n">
        <v>4.26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0.4452</v>
      </c>
      <c r="E25" t="n">
        <v>224.6</v>
      </c>
      <c r="F25" t="n">
        <v>218.58</v>
      </c>
      <c r="G25" t="n">
        <v>145.72</v>
      </c>
      <c r="H25" t="n">
        <v>1.84</v>
      </c>
      <c r="I25" t="n">
        <v>90</v>
      </c>
      <c r="J25" t="n">
        <v>232.08</v>
      </c>
      <c r="K25" t="n">
        <v>54.38</v>
      </c>
      <c r="L25" t="n">
        <v>24</v>
      </c>
      <c r="M25" t="n">
        <v>88</v>
      </c>
      <c r="N25" t="n">
        <v>53.71</v>
      </c>
      <c r="O25" t="n">
        <v>28857.81</v>
      </c>
      <c r="P25" t="n">
        <v>2960.81</v>
      </c>
      <c r="Q25" t="n">
        <v>3440.97</v>
      </c>
      <c r="R25" t="n">
        <v>445.23</v>
      </c>
      <c r="S25" t="n">
        <v>300.98</v>
      </c>
      <c r="T25" t="n">
        <v>68584.61</v>
      </c>
      <c r="U25" t="n">
        <v>0.68</v>
      </c>
      <c r="V25" t="n">
        <v>0.91</v>
      </c>
      <c r="W25" t="n">
        <v>56.97</v>
      </c>
      <c r="X25" t="n">
        <v>4.05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0.446</v>
      </c>
      <c r="E26" t="n">
        <v>224.23</v>
      </c>
      <c r="F26" t="n">
        <v>218.37</v>
      </c>
      <c r="G26" t="n">
        <v>152.35</v>
      </c>
      <c r="H26" t="n">
        <v>1.9</v>
      </c>
      <c r="I26" t="n">
        <v>86</v>
      </c>
      <c r="J26" t="n">
        <v>233.79</v>
      </c>
      <c r="K26" t="n">
        <v>54.38</v>
      </c>
      <c r="L26" t="n">
        <v>25</v>
      </c>
      <c r="M26" t="n">
        <v>84</v>
      </c>
      <c r="N26" t="n">
        <v>54.42</v>
      </c>
      <c r="O26" t="n">
        <v>29068.74</v>
      </c>
      <c r="P26" t="n">
        <v>2953.37</v>
      </c>
      <c r="Q26" t="n">
        <v>3441.02</v>
      </c>
      <c r="R26" t="n">
        <v>437.69</v>
      </c>
      <c r="S26" t="n">
        <v>300.98</v>
      </c>
      <c r="T26" t="n">
        <v>64832.71</v>
      </c>
      <c r="U26" t="n">
        <v>0.6899999999999999</v>
      </c>
      <c r="V26" t="n">
        <v>0.91</v>
      </c>
      <c r="W26" t="n">
        <v>56.98</v>
      </c>
      <c r="X26" t="n">
        <v>3.84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0.4465</v>
      </c>
      <c r="E27" t="n">
        <v>223.99</v>
      </c>
      <c r="F27" t="n">
        <v>218.24</v>
      </c>
      <c r="G27" t="n">
        <v>157.77</v>
      </c>
      <c r="H27" t="n">
        <v>1.96</v>
      </c>
      <c r="I27" t="n">
        <v>83</v>
      </c>
      <c r="J27" t="n">
        <v>235.51</v>
      </c>
      <c r="K27" t="n">
        <v>54.38</v>
      </c>
      <c r="L27" t="n">
        <v>26</v>
      </c>
      <c r="M27" t="n">
        <v>81</v>
      </c>
      <c r="N27" t="n">
        <v>55.14</v>
      </c>
      <c r="O27" t="n">
        <v>29280.69</v>
      </c>
      <c r="P27" t="n">
        <v>2946.2</v>
      </c>
      <c r="Q27" t="n">
        <v>3440.93</v>
      </c>
      <c r="R27" t="n">
        <v>433.83</v>
      </c>
      <c r="S27" t="n">
        <v>300.98</v>
      </c>
      <c r="T27" t="n">
        <v>62918.38</v>
      </c>
      <c r="U27" t="n">
        <v>0.6899999999999999</v>
      </c>
      <c r="V27" t="n">
        <v>0.92</v>
      </c>
      <c r="W27" t="n">
        <v>56.96</v>
      </c>
      <c r="X27" t="n">
        <v>3.72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0.4471</v>
      </c>
      <c r="E28" t="n">
        <v>223.66</v>
      </c>
      <c r="F28" t="n">
        <v>218.07</v>
      </c>
      <c r="G28" t="n">
        <v>165.62</v>
      </c>
      <c r="H28" t="n">
        <v>2.02</v>
      </c>
      <c r="I28" t="n">
        <v>79</v>
      </c>
      <c r="J28" t="n">
        <v>237.24</v>
      </c>
      <c r="K28" t="n">
        <v>54.38</v>
      </c>
      <c r="L28" t="n">
        <v>27</v>
      </c>
      <c r="M28" t="n">
        <v>77</v>
      </c>
      <c r="N28" t="n">
        <v>55.86</v>
      </c>
      <c r="O28" t="n">
        <v>29493.67</v>
      </c>
      <c r="P28" t="n">
        <v>2940.44</v>
      </c>
      <c r="Q28" t="n">
        <v>3440.93</v>
      </c>
      <c r="R28" t="n">
        <v>428.3</v>
      </c>
      <c r="S28" t="n">
        <v>300.98</v>
      </c>
      <c r="T28" t="n">
        <v>60173.25</v>
      </c>
      <c r="U28" t="n">
        <v>0.7</v>
      </c>
      <c r="V28" t="n">
        <v>0.92</v>
      </c>
      <c r="W28" t="n">
        <v>56.95</v>
      </c>
      <c r="X28" t="n">
        <v>3.54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0.4475</v>
      </c>
      <c r="E29" t="n">
        <v>223.45</v>
      </c>
      <c r="F29" t="n">
        <v>217.98</v>
      </c>
      <c r="G29" t="n">
        <v>172.09</v>
      </c>
      <c r="H29" t="n">
        <v>2.08</v>
      </c>
      <c r="I29" t="n">
        <v>76</v>
      </c>
      <c r="J29" t="n">
        <v>238.97</v>
      </c>
      <c r="K29" t="n">
        <v>54.38</v>
      </c>
      <c r="L29" t="n">
        <v>28</v>
      </c>
      <c r="M29" t="n">
        <v>74</v>
      </c>
      <c r="N29" t="n">
        <v>56.6</v>
      </c>
      <c r="O29" t="n">
        <v>29707.68</v>
      </c>
      <c r="P29" t="n">
        <v>2934.24</v>
      </c>
      <c r="Q29" t="n">
        <v>3440.95</v>
      </c>
      <c r="R29" t="n">
        <v>424.93</v>
      </c>
      <c r="S29" t="n">
        <v>300.98</v>
      </c>
      <c r="T29" t="n">
        <v>58500.94</v>
      </c>
      <c r="U29" t="n">
        <v>0.71</v>
      </c>
      <c r="V29" t="n">
        <v>0.92</v>
      </c>
      <c r="W29" t="n">
        <v>56.95</v>
      </c>
      <c r="X29" t="n">
        <v>3.45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0.448</v>
      </c>
      <c r="E30" t="n">
        <v>223.22</v>
      </c>
      <c r="F30" t="n">
        <v>217.82</v>
      </c>
      <c r="G30" t="n">
        <v>176.61</v>
      </c>
      <c r="H30" t="n">
        <v>2.14</v>
      </c>
      <c r="I30" t="n">
        <v>74</v>
      </c>
      <c r="J30" t="n">
        <v>240.72</v>
      </c>
      <c r="K30" t="n">
        <v>54.38</v>
      </c>
      <c r="L30" t="n">
        <v>29</v>
      </c>
      <c r="M30" t="n">
        <v>72</v>
      </c>
      <c r="N30" t="n">
        <v>57.34</v>
      </c>
      <c r="O30" t="n">
        <v>29922.88</v>
      </c>
      <c r="P30" t="n">
        <v>2928.63</v>
      </c>
      <c r="Q30" t="n">
        <v>3440.93</v>
      </c>
      <c r="R30" t="n">
        <v>419.67</v>
      </c>
      <c r="S30" t="n">
        <v>300.98</v>
      </c>
      <c r="T30" t="n">
        <v>55881.45</v>
      </c>
      <c r="U30" t="n">
        <v>0.72</v>
      </c>
      <c r="V30" t="n">
        <v>0.92</v>
      </c>
      <c r="W30" t="n">
        <v>56.94</v>
      </c>
      <c r="X30" t="n">
        <v>3.29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0.4485</v>
      </c>
      <c r="E31" t="n">
        <v>222.99</v>
      </c>
      <c r="F31" t="n">
        <v>217.71</v>
      </c>
      <c r="G31" t="n">
        <v>183.98</v>
      </c>
      <c r="H31" t="n">
        <v>2.2</v>
      </c>
      <c r="I31" t="n">
        <v>71</v>
      </c>
      <c r="J31" t="n">
        <v>242.47</v>
      </c>
      <c r="K31" t="n">
        <v>54.38</v>
      </c>
      <c r="L31" t="n">
        <v>30</v>
      </c>
      <c r="M31" t="n">
        <v>69</v>
      </c>
      <c r="N31" t="n">
        <v>58.1</v>
      </c>
      <c r="O31" t="n">
        <v>30139.04</v>
      </c>
      <c r="P31" t="n">
        <v>2922.53</v>
      </c>
      <c r="Q31" t="n">
        <v>3440.93</v>
      </c>
      <c r="R31" t="n">
        <v>416.01</v>
      </c>
      <c r="S31" t="n">
        <v>300.98</v>
      </c>
      <c r="T31" t="n">
        <v>54065.77</v>
      </c>
      <c r="U31" t="n">
        <v>0.72</v>
      </c>
      <c r="V31" t="n">
        <v>0.92</v>
      </c>
      <c r="W31" t="n">
        <v>56.93</v>
      </c>
      <c r="X31" t="n">
        <v>3.19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0.4488</v>
      </c>
      <c r="E32" t="n">
        <v>222.81</v>
      </c>
      <c r="F32" t="n">
        <v>217.61</v>
      </c>
      <c r="G32" t="n">
        <v>189.22</v>
      </c>
      <c r="H32" t="n">
        <v>2.26</v>
      </c>
      <c r="I32" t="n">
        <v>69</v>
      </c>
      <c r="J32" t="n">
        <v>244.23</v>
      </c>
      <c r="K32" t="n">
        <v>54.38</v>
      </c>
      <c r="L32" t="n">
        <v>31</v>
      </c>
      <c r="M32" t="n">
        <v>67</v>
      </c>
      <c r="N32" t="n">
        <v>58.86</v>
      </c>
      <c r="O32" t="n">
        <v>30356.28</v>
      </c>
      <c r="P32" t="n">
        <v>2917.5</v>
      </c>
      <c r="Q32" t="n">
        <v>3440.95</v>
      </c>
      <c r="R32" t="n">
        <v>412.07</v>
      </c>
      <c r="S32" t="n">
        <v>300.98</v>
      </c>
      <c r="T32" t="n">
        <v>52107.09</v>
      </c>
      <c r="U32" t="n">
        <v>0.73</v>
      </c>
      <c r="V32" t="n">
        <v>0.92</v>
      </c>
      <c r="W32" t="n">
        <v>56.94</v>
      </c>
      <c r="X32" t="n">
        <v>3.08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0.4491</v>
      </c>
      <c r="E33" t="n">
        <v>222.65</v>
      </c>
      <c r="F33" t="n">
        <v>217.53</v>
      </c>
      <c r="G33" t="n">
        <v>194.8</v>
      </c>
      <c r="H33" t="n">
        <v>2.31</v>
      </c>
      <c r="I33" t="n">
        <v>67</v>
      </c>
      <c r="J33" t="n">
        <v>246</v>
      </c>
      <c r="K33" t="n">
        <v>54.38</v>
      </c>
      <c r="L33" t="n">
        <v>32</v>
      </c>
      <c r="M33" t="n">
        <v>65</v>
      </c>
      <c r="N33" t="n">
        <v>59.63</v>
      </c>
      <c r="O33" t="n">
        <v>30574.64</v>
      </c>
      <c r="P33" t="n">
        <v>2912.31</v>
      </c>
      <c r="Q33" t="n">
        <v>3440.94</v>
      </c>
      <c r="R33" t="n">
        <v>409.43</v>
      </c>
      <c r="S33" t="n">
        <v>300.98</v>
      </c>
      <c r="T33" t="n">
        <v>50797.79</v>
      </c>
      <c r="U33" t="n">
        <v>0.74</v>
      </c>
      <c r="V33" t="n">
        <v>0.92</v>
      </c>
      <c r="W33" t="n">
        <v>56.94</v>
      </c>
      <c r="X33" t="n">
        <v>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0.4497</v>
      </c>
      <c r="E34" t="n">
        <v>222.38</v>
      </c>
      <c r="F34" t="n">
        <v>217.37</v>
      </c>
      <c r="G34" t="n">
        <v>203.78</v>
      </c>
      <c r="H34" t="n">
        <v>2.37</v>
      </c>
      <c r="I34" t="n">
        <v>64</v>
      </c>
      <c r="J34" t="n">
        <v>247.78</v>
      </c>
      <c r="K34" t="n">
        <v>54.38</v>
      </c>
      <c r="L34" t="n">
        <v>33</v>
      </c>
      <c r="M34" t="n">
        <v>62</v>
      </c>
      <c r="N34" t="n">
        <v>60.41</v>
      </c>
      <c r="O34" t="n">
        <v>30794.11</v>
      </c>
      <c r="P34" t="n">
        <v>2905.27</v>
      </c>
      <c r="Q34" t="n">
        <v>3440.91</v>
      </c>
      <c r="R34" t="n">
        <v>403.9</v>
      </c>
      <c r="S34" t="n">
        <v>300.98</v>
      </c>
      <c r="T34" t="n">
        <v>48046.5</v>
      </c>
      <c r="U34" t="n">
        <v>0.75</v>
      </c>
      <c r="V34" t="n">
        <v>0.92</v>
      </c>
      <c r="W34" t="n">
        <v>56.94</v>
      </c>
      <c r="X34" t="n">
        <v>2.84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0.4498</v>
      </c>
      <c r="E35" t="n">
        <v>222.34</v>
      </c>
      <c r="F35" t="n">
        <v>217.38</v>
      </c>
      <c r="G35" t="n">
        <v>207.02</v>
      </c>
      <c r="H35" t="n">
        <v>2.42</v>
      </c>
      <c r="I35" t="n">
        <v>63</v>
      </c>
      <c r="J35" t="n">
        <v>249.57</v>
      </c>
      <c r="K35" t="n">
        <v>54.38</v>
      </c>
      <c r="L35" t="n">
        <v>34</v>
      </c>
      <c r="M35" t="n">
        <v>61</v>
      </c>
      <c r="N35" t="n">
        <v>61.2</v>
      </c>
      <c r="O35" t="n">
        <v>31014.73</v>
      </c>
      <c r="P35" t="n">
        <v>2903.6</v>
      </c>
      <c r="Q35" t="n">
        <v>3440.94</v>
      </c>
      <c r="R35" t="n">
        <v>404.39</v>
      </c>
      <c r="S35" t="n">
        <v>300.98</v>
      </c>
      <c r="T35" t="n">
        <v>48298.43</v>
      </c>
      <c r="U35" t="n">
        <v>0.74</v>
      </c>
      <c r="V35" t="n">
        <v>0.92</v>
      </c>
      <c r="W35" t="n">
        <v>56.93</v>
      </c>
      <c r="X35" t="n">
        <v>2.85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0.4501</v>
      </c>
      <c r="E36" t="n">
        <v>222.17</v>
      </c>
      <c r="F36" t="n">
        <v>217.28</v>
      </c>
      <c r="G36" t="n">
        <v>213.72</v>
      </c>
      <c r="H36" t="n">
        <v>2.48</v>
      </c>
      <c r="I36" t="n">
        <v>61</v>
      </c>
      <c r="J36" t="n">
        <v>251.37</v>
      </c>
      <c r="K36" t="n">
        <v>54.38</v>
      </c>
      <c r="L36" t="n">
        <v>35</v>
      </c>
      <c r="M36" t="n">
        <v>59</v>
      </c>
      <c r="N36" t="n">
        <v>61.99</v>
      </c>
      <c r="O36" t="n">
        <v>31236.5</v>
      </c>
      <c r="P36" t="n">
        <v>2900.09</v>
      </c>
      <c r="Q36" t="n">
        <v>3440.88</v>
      </c>
      <c r="R36" t="n">
        <v>400.94</v>
      </c>
      <c r="S36" t="n">
        <v>300.98</v>
      </c>
      <c r="T36" t="n">
        <v>46583.58</v>
      </c>
      <c r="U36" t="n">
        <v>0.75</v>
      </c>
      <c r="V36" t="n">
        <v>0.92</v>
      </c>
      <c r="W36" t="n">
        <v>56.93</v>
      </c>
      <c r="X36" t="n">
        <v>2.75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0.4505</v>
      </c>
      <c r="E37" t="n">
        <v>221.98</v>
      </c>
      <c r="F37" t="n">
        <v>217.17</v>
      </c>
      <c r="G37" t="n">
        <v>220.85</v>
      </c>
      <c r="H37" t="n">
        <v>2.53</v>
      </c>
      <c r="I37" t="n">
        <v>59</v>
      </c>
      <c r="J37" t="n">
        <v>253.18</v>
      </c>
      <c r="K37" t="n">
        <v>54.38</v>
      </c>
      <c r="L37" t="n">
        <v>36</v>
      </c>
      <c r="M37" t="n">
        <v>57</v>
      </c>
      <c r="N37" t="n">
        <v>62.8</v>
      </c>
      <c r="O37" t="n">
        <v>31459.45</v>
      </c>
      <c r="P37" t="n">
        <v>2895.33</v>
      </c>
      <c r="Q37" t="n">
        <v>3440.93</v>
      </c>
      <c r="R37" t="n">
        <v>397.01</v>
      </c>
      <c r="S37" t="n">
        <v>300.98</v>
      </c>
      <c r="T37" t="n">
        <v>44629.26</v>
      </c>
      <c r="U37" t="n">
        <v>0.76</v>
      </c>
      <c r="V37" t="n">
        <v>0.92</v>
      </c>
      <c r="W37" t="n">
        <v>56.93</v>
      </c>
      <c r="X37" t="n">
        <v>2.64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0.4508</v>
      </c>
      <c r="E38" t="n">
        <v>221.82</v>
      </c>
      <c r="F38" t="n">
        <v>217.08</v>
      </c>
      <c r="G38" t="n">
        <v>228.51</v>
      </c>
      <c r="H38" t="n">
        <v>2.58</v>
      </c>
      <c r="I38" t="n">
        <v>57</v>
      </c>
      <c r="J38" t="n">
        <v>255</v>
      </c>
      <c r="K38" t="n">
        <v>54.38</v>
      </c>
      <c r="L38" t="n">
        <v>37</v>
      </c>
      <c r="M38" t="n">
        <v>55</v>
      </c>
      <c r="N38" t="n">
        <v>63.62</v>
      </c>
      <c r="O38" t="n">
        <v>31683.59</v>
      </c>
      <c r="P38" t="n">
        <v>2888.94</v>
      </c>
      <c r="Q38" t="n">
        <v>3440.94</v>
      </c>
      <c r="R38" t="n">
        <v>394.57</v>
      </c>
      <c r="S38" t="n">
        <v>300.98</v>
      </c>
      <c r="T38" t="n">
        <v>43415.53</v>
      </c>
      <c r="U38" t="n">
        <v>0.76</v>
      </c>
      <c r="V38" t="n">
        <v>0.92</v>
      </c>
      <c r="W38" t="n">
        <v>56.92</v>
      </c>
      <c r="X38" t="n">
        <v>2.56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0.451</v>
      </c>
      <c r="E39" t="n">
        <v>221.75</v>
      </c>
      <c r="F39" t="n">
        <v>217.06</v>
      </c>
      <c r="G39" t="n">
        <v>232.56</v>
      </c>
      <c r="H39" t="n">
        <v>2.63</v>
      </c>
      <c r="I39" t="n">
        <v>56</v>
      </c>
      <c r="J39" t="n">
        <v>256.82</v>
      </c>
      <c r="K39" t="n">
        <v>54.38</v>
      </c>
      <c r="L39" t="n">
        <v>38</v>
      </c>
      <c r="M39" t="n">
        <v>54</v>
      </c>
      <c r="N39" t="n">
        <v>64.45</v>
      </c>
      <c r="O39" t="n">
        <v>31909.08</v>
      </c>
      <c r="P39" t="n">
        <v>2887.17</v>
      </c>
      <c r="Q39" t="n">
        <v>3440.91</v>
      </c>
      <c r="R39" t="n">
        <v>393.07</v>
      </c>
      <c r="S39" t="n">
        <v>300.98</v>
      </c>
      <c r="T39" t="n">
        <v>42671.47</v>
      </c>
      <c r="U39" t="n">
        <v>0.77</v>
      </c>
      <c r="V39" t="n">
        <v>0.92</v>
      </c>
      <c r="W39" t="n">
        <v>56.94</v>
      </c>
      <c r="X39" t="n">
        <v>2.53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0.4514</v>
      </c>
      <c r="E40" t="n">
        <v>221.54</v>
      </c>
      <c r="F40" t="n">
        <v>216.92</v>
      </c>
      <c r="G40" t="n">
        <v>241.03</v>
      </c>
      <c r="H40" t="n">
        <v>2.68</v>
      </c>
      <c r="I40" t="n">
        <v>54</v>
      </c>
      <c r="J40" t="n">
        <v>258.66</v>
      </c>
      <c r="K40" t="n">
        <v>54.38</v>
      </c>
      <c r="L40" t="n">
        <v>39</v>
      </c>
      <c r="M40" t="n">
        <v>52</v>
      </c>
      <c r="N40" t="n">
        <v>65.28</v>
      </c>
      <c r="O40" t="n">
        <v>32135.68</v>
      </c>
      <c r="P40" t="n">
        <v>2881.57</v>
      </c>
      <c r="Q40" t="n">
        <v>3440.91</v>
      </c>
      <c r="R40" t="n">
        <v>389.27</v>
      </c>
      <c r="S40" t="n">
        <v>300.98</v>
      </c>
      <c r="T40" t="n">
        <v>40782.32</v>
      </c>
      <c r="U40" t="n">
        <v>0.77</v>
      </c>
      <c r="V40" t="n">
        <v>0.92</v>
      </c>
      <c r="W40" t="n">
        <v>56.91</v>
      </c>
      <c r="X40" t="n">
        <v>2.4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0.4515</v>
      </c>
      <c r="E41" t="n">
        <v>221.49</v>
      </c>
      <c r="F41" t="n">
        <v>216.91</v>
      </c>
      <c r="G41" t="n">
        <v>245.56</v>
      </c>
      <c r="H41" t="n">
        <v>2.73</v>
      </c>
      <c r="I41" t="n">
        <v>53</v>
      </c>
      <c r="J41" t="n">
        <v>260.51</v>
      </c>
      <c r="K41" t="n">
        <v>54.38</v>
      </c>
      <c r="L41" t="n">
        <v>40</v>
      </c>
      <c r="M41" t="n">
        <v>51</v>
      </c>
      <c r="N41" t="n">
        <v>66.13</v>
      </c>
      <c r="O41" t="n">
        <v>32363.54</v>
      </c>
      <c r="P41" t="n">
        <v>2878.75</v>
      </c>
      <c r="Q41" t="n">
        <v>3440.88</v>
      </c>
      <c r="R41" t="n">
        <v>388.49</v>
      </c>
      <c r="S41" t="n">
        <v>300.98</v>
      </c>
      <c r="T41" t="n">
        <v>40400.14</v>
      </c>
      <c r="U41" t="n">
        <v>0.77</v>
      </c>
      <c r="V41" t="n">
        <v>0.92</v>
      </c>
      <c r="W41" t="n">
        <v>56.92</v>
      </c>
      <c r="X41" t="n">
        <v>2.38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0.2928</v>
      </c>
      <c r="E42" t="n">
        <v>341.5</v>
      </c>
      <c r="F42" t="n">
        <v>304.16</v>
      </c>
      <c r="G42" t="n">
        <v>9.74</v>
      </c>
      <c r="H42" t="n">
        <v>0.2</v>
      </c>
      <c r="I42" t="n">
        <v>1874</v>
      </c>
      <c r="J42" t="n">
        <v>89.87</v>
      </c>
      <c r="K42" t="n">
        <v>37.55</v>
      </c>
      <c r="L42" t="n">
        <v>1</v>
      </c>
      <c r="M42" t="n">
        <v>1872</v>
      </c>
      <c r="N42" t="n">
        <v>11.32</v>
      </c>
      <c r="O42" t="n">
        <v>11317.98</v>
      </c>
      <c r="P42" t="n">
        <v>2576.09</v>
      </c>
      <c r="Q42" t="n">
        <v>3443.28</v>
      </c>
      <c r="R42" t="n">
        <v>3343.53</v>
      </c>
      <c r="S42" t="n">
        <v>300.98</v>
      </c>
      <c r="T42" t="n">
        <v>1508811.58</v>
      </c>
      <c r="U42" t="n">
        <v>0.09</v>
      </c>
      <c r="V42" t="n">
        <v>0.66</v>
      </c>
      <c r="W42" t="n">
        <v>59.97</v>
      </c>
      <c r="X42" t="n">
        <v>89.54000000000001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0.3763</v>
      </c>
      <c r="E43" t="n">
        <v>265.76</v>
      </c>
      <c r="F43" t="n">
        <v>249.56</v>
      </c>
      <c r="G43" t="n">
        <v>19.83</v>
      </c>
      <c r="H43" t="n">
        <v>0.39</v>
      </c>
      <c r="I43" t="n">
        <v>755</v>
      </c>
      <c r="J43" t="n">
        <v>91.09999999999999</v>
      </c>
      <c r="K43" t="n">
        <v>37.55</v>
      </c>
      <c r="L43" t="n">
        <v>2</v>
      </c>
      <c r="M43" t="n">
        <v>753</v>
      </c>
      <c r="N43" t="n">
        <v>11.54</v>
      </c>
      <c r="O43" t="n">
        <v>11468.97</v>
      </c>
      <c r="P43" t="n">
        <v>2092.19</v>
      </c>
      <c r="Q43" t="n">
        <v>3441.81</v>
      </c>
      <c r="R43" t="n">
        <v>1493.09</v>
      </c>
      <c r="S43" t="n">
        <v>300.98</v>
      </c>
      <c r="T43" t="n">
        <v>589189.23</v>
      </c>
      <c r="U43" t="n">
        <v>0.2</v>
      </c>
      <c r="V43" t="n">
        <v>0.8</v>
      </c>
      <c r="W43" t="n">
        <v>58.08</v>
      </c>
      <c r="X43" t="n">
        <v>35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0.4049</v>
      </c>
      <c r="E44" t="n">
        <v>246.98</v>
      </c>
      <c r="F44" t="n">
        <v>236.16</v>
      </c>
      <c r="G44" t="n">
        <v>30.15</v>
      </c>
      <c r="H44" t="n">
        <v>0.57</v>
      </c>
      <c r="I44" t="n">
        <v>470</v>
      </c>
      <c r="J44" t="n">
        <v>92.31999999999999</v>
      </c>
      <c r="K44" t="n">
        <v>37.55</v>
      </c>
      <c r="L44" t="n">
        <v>3</v>
      </c>
      <c r="M44" t="n">
        <v>468</v>
      </c>
      <c r="N44" t="n">
        <v>11.77</v>
      </c>
      <c r="O44" t="n">
        <v>11620.34</v>
      </c>
      <c r="P44" t="n">
        <v>1956.22</v>
      </c>
      <c r="Q44" t="n">
        <v>3441.48</v>
      </c>
      <c r="R44" t="n">
        <v>1039.1</v>
      </c>
      <c r="S44" t="n">
        <v>300.98</v>
      </c>
      <c r="T44" t="n">
        <v>363618.39</v>
      </c>
      <c r="U44" t="n">
        <v>0.29</v>
      </c>
      <c r="V44" t="n">
        <v>0.85</v>
      </c>
      <c r="W44" t="n">
        <v>57.61</v>
      </c>
      <c r="X44" t="n">
        <v>21.62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0.4195</v>
      </c>
      <c r="E45" t="n">
        <v>238.4</v>
      </c>
      <c r="F45" t="n">
        <v>230.06</v>
      </c>
      <c r="G45" t="n">
        <v>40.72</v>
      </c>
      <c r="H45" t="n">
        <v>0.75</v>
      </c>
      <c r="I45" t="n">
        <v>339</v>
      </c>
      <c r="J45" t="n">
        <v>93.55</v>
      </c>
      <c r="K45" t="n">
        <v>37.55</v>
      </c>
      <c r="L45" t="n">
        <v>4</v>
      </c>
      <c r="M45" t="n">
        <v>337</v>
      </c>
      <c r="N45" t="n">
        <v>12</v>
      </c>
      <c r="O45" t="n">
        <v>11772.07</v>
      </c>
      <c r="P45" t="n">
        <v>1881.48</v>
      </c>
      <c r="Q45" t="n">
        <v>3441.25</v>
      </c>
      <c r="R45" t="n">
        <v>832.83</v>
      </c>
      <c r="S45" t="n">
        <v>300.98</v>
      </c>
      <c r="T45" t="n">
        <v>261138.79</v>
      </c>
      <c r="U45" t="n">
        <v>0.36</v>
      </c>
      <c r="V45" t="n">
        <v>0.87</v>
      </c>
      <c r="W45" t="n">
        <v>57.39</v>
      </c>
      <c r="X45" t="n">
        <v>15.52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0.4282</v>
      </c>
      <c r="E46" t="n">
        <v>233.55</v>
      </c>
      <c r="F46" t="n">
        <v>226.62</v>
      </c>
      <c r="G46" t="n">
        <v>51.5</v>
      </c>
      <c r="H46" t="n">
        <v>0.93</v>
      </c>
      <c r="I46" t="n">
        <v>264</v>
      </c>
      <c r="J46" t="n">
        <v>94.79000000000001</v>
      </c>
      <c r="K46" t="n">
        <v>37.55</v>
      </c>
      <c r="L46" t="n">
        <v>5</v>
      </c>
      <c r="M46" t="n">
        <v>262</v>
      </c>
      <c r="N46" t="n">
        <v>12.23</v>
      </c>
      <c r="O46" t="n">
        <v>11924.18</v>
      </c>
      <c r="P46" t="n">
        <v>1828.51</v>
      </c>
      <c r="Q46" t="n">
        <v>3441.16</v>
      </c>
      <c r="R46" t="n">
        <v>716.45</v>
      </c>
      <c r="S46" t="n">
        <v>300.98</v>
      </c>
      <c r="T46" t="n">
        <v>203324.74</v>
      </c>
      <c r="U46" t="n">
        <v>0.42</v>
      </c>
      <c r="V46" t="n">
        <v>0.88</v>
      </c>
      <c r="W46" t="n">
        <v>57.28</v>
      </c>
      <c r="X46" t="n">
        <v>12.09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0.4342</v>
      </c>
      <c r="E47" t="n">
        <v>230.33</v>
      </c>
      <c r="F47" t="n">
        <v>224.33</v>
      </c>
      <c r="G47" t="n">
        <v>62.6</v>
      </c>
      <c r="H47" t="n">
        <v>1.1</v>
      </c>
      <c r="I47" t="n">
        <v>215</v>
      </c>
      <c r="J47" t="n">
        <v>96.02</v>
      </c>
      <c r="K47" t="n">
        <v>37.55</v>
      </c>
      <c r="L47" t="n">
        <v>6</v>
      </c>
      <c r="M47" t="n">
        <v>213</v>
      </c>
      <c r="N47" t="n">
        <v>12.47</v>
      </c>
      <c r="O47" t="n">
        <v>12076.67</v>
      </c>
      <c r="P47" t="n">
        <v>1784.29</v>
      </c>
      <c r="Q47" t="n">
        <v>3441.17</v>
      </c>
      <c r="R47" t="n">
        <v>639.62</v>
      </c>
      <c r="S47" t="n">
        <v>300.98</v>
      </c>
      <c r="T47" t="n">
        <v>165150.92</v>
      </c>
      <c r="U47" t="n">
        <v>0.47</v>
      </c>
      <c r="V47" t="n">
        <v>0.89</v>
      </c>
      <c r="W47" t="n">
        <v>57.18</v>
      </c>
      <c r="X47" t="n">
        <v>9.800000000000001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0.4385</v>
      </c>
      <c r="E48" t="n">
        <v>228.07</v>
      </c>
      <c r="F48" t="n">
        <v>222.73</v>
      </c>
      <c r="G48" t="n">
        <v>74.23999999999999</v>
      </c>
      <c r="H48" t="n">
        <v>1.27</v>
      </c>
      <c r="I48" t="n">
        <v>180</v>
      </c>
      <c r="J48" t="n">
        <v>97.26000000000001</v>
      </c>
      <c r="K48" t="n">
        <v>37.55</v>
      </c>
      <c r="L48" t="n">
        <v>7</v>
      </c>
      <c r="M48" t="n">
        <v>178</v>
      </c>
      <c r="N48" t="n">
        <v>12.71</v>
      </c>
      <c r="O48" t="n">
        <v>12229.54</v>
      </c>
      <c r="P48" t="n">
        <v>1746.38</v>
      </c>
      <c r="Q48" t="n">
        <v>3441.03</v>
      </c>
      <c r="R48" t="n">
        <v>585.49</v>
      </c>
      <c r="S48" t="n">
        <v>300.98</v>
      </c>
      <c r="T48" t="n">
        <v>138264.39</v>
      </c>
      <c r="U48" t="n">
        <v>0.51</v>
      </c>
      <c r="V48" t="n">
        <v>0.9</v>
      </c>
      <c r="W48" t="n">
        <v>57.12</v>
      </c>
      <c r="X48" t="n">
        <v>8.199999999999999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0.4418</v>
      </c>
      <c r="E49" t="n">
        <v>226.36</v>
      </c>
      <c r="F49" t="n">
        <v>221.51</v>
      </c>
      <c r="G49" t="n">
        <v>86.3</v>
      </c>
      <c r="H49" t="n">
        <v>1.43</v>
      </c>
      <c r="I49" t="n">
        <v>154</v>
      </c>
      <c r="J49" t="n">
        <v>98.5</v>
      </c>
      <c r="K49" t="n">
        <v>37.55</v>
      </c>
      <c r="L49" t="n">
        <v>8</v>
      </c>
      <c r="M49" t="n">
        <v>152</v>
      </c>
      <c r="N49" t="n">
        <v>12.95</v>
      </c>
      <c r="O49" t="n">
        <v>12382.79</v>
      </c>
      <c r="P49" t="n">
        <v>1708.73</v>
      </c>
      <c r="Q49" t="n">
        <v>3441.14</v>
      </c>
      <c r="R49" t="n">
        <v>543.71</v>
      </c>
      <c r="S49" t="n">
        <v>300.98</v>
      </c>
      <c r="T49" t="n">
        <v>117501.41</v>
      </c>
      <c r="U49" t="n">
        <v>0.55</v>
      </c>
      <c r="V49" t="n">
        <v>0.9</v>
      </c>
      <c r="W49" t="n">
        <v>57.09</v>
      </c>
      <c r="X49" t="n">
        <v>6.98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0.4441</v>
      </c>
      <c r="E50" t="n">
        <v>225.17</v>
      </c>
      <c r="F50" t="n">
        <v>220.68</v>
      </c>
      <c r="G50" t="n">
        <v>98.08</v>
      </c>
      <c r="H50" t="n">
        <v>1.59</v>
      </c>
      <c r="I50" t="n">
        <v>135</v>
      </c>
      <c r="J50" t="n">
        <v>99.75</v>
      </c>
      <c r="K50" t="n">
        <v>37.55</v>
      </c>
      <c r="L50" t="n">
        <v>9</v>
      </c>
      <c r="M50" t="n">
        <v>133</v>
      </c>
      <c r="N50" t="n">
        <v>13.2</v>
      </c>
      <c r="O50" t="n">
        <v>12536.43</v>
      </c>
      <c r="P50" t="n">
        <v>1675.59</v>
      </c>
      <c r="Q50" t="n">
        <v>3441</v>
      </c>
      <c r="R50" t="n">
        <v>515.77</v>
      </c>
      <c r="S50" t="n">
        <v>300.98</v>
      </c>
      <c r="T50" t="n">
        <v>103628.68</v>
      </c>
      <c r="U50" t="n">
        <v>0.58</v>
      </c>
      <c r="V50" t="n">
        <v>0.91</v>
      </c>
      <c r="W50" t="n">
        <v>57.06</v>
      </c>
      <c r="X50" t="n">
        <v>6.15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0.4462</v>
      </c>
      <c r="E51" t="n">
        <v>224.1</v>
      </c>
      <c r="F51" t="n">
        <v>219.92</v>
      </c>
      <c r="G51" t="n">
        <v>110.88</v>
      </c>
      <c r="H51" t="n">
        <v>1.74</v>
      </c>
      <c r="I51" t="n">
        <v>119</v>
      </c>
      <c r="J51" t="n">
        <v>101</v>
      </c>
      <c r="K51" t="n">
        <v>37.55</v>
      </c>
      <c r="L51" t="n">
        <v>10</v>
      </c>
      <c r="M51" t="n">
        <v>117</v>
      </c>
      <c r="N51" t="n">
        <v>13.45</v>
      </c>
      <c r="O51" t="n">
        <v>12690.46</v>
      </c>
      <c r="P51" t="n">
        <v>1640.84</v>
      </c>
      <c r="Q51" t="n">
        <v>3440.98</v>
      </c>
      <c r="R51" t="n">
        <v>490.61</v>
      </c>
      <c r="S51" t="n">
        <v>300.98</v>
      </c>
      <c r="T51" t="n">
        <v>91126.89999999999</v>
      </c>
      <c r="U51" t="n">
        <v>0.61</v>
      </c>
      <c r="V51" t="n">
        <v>0.91</v>
      </c>
      <c r="W51" t="n">
        <v>57.02</v>
      </c>
      <c r="X51" t="n">
        <v>5.39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0.4479</v>
      </c>
      <c r="E52" t="n">
        <v>223.29</v>
      </c>
      <c r="F52" t="n">
        <v>219.34</v>
      </c>
      <c r="G52" t="n">
        <v>124.16</v>
      </c>
      <c r="H52" t="n">
        <v>1.89</v>
      </c>
      <c r="I52" t="n">
        <v>106</v>
      </c>
      <c r="J52" t="n">
        <v>102.25</v>
      </c>
      <c r="K52" t="n">
        <v>37.55</v>
      </c>
      <c r="L52" t="n">
        <v>11</v>
      </c>
      <c r="M52" t="n">
        <v>104</v>
      </c>
      <c r="N52" t="n">
        <v>13.7</v>
      </c>
      <c r="O52" t="n">
        <v>12844.88</v>
      </c>
      <c r="P52" t="n">
        <v>1607.49</v>
      </c>
      <c r="Q52" t="n">
        <v>3441.06</v>
      </c>
      <c r="R52" t="n">
        <v>471.09</v>
      </c>
      <c r="S52" t="n">
        <v>300.98</v>
      </c>
      <c r="T52" t="n">
        <v>81430.46000000001</v>
      </c>
      <c r="U52" t="n">
        <v>0.64</v>
      </c>
      <c r="V52" t="n">
        <v>0.91</v>
      </c>
      <c r="W52" t="n">
        <v>57</v>
      </c>
      <c r="X52" t="n">
        <v>4.81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0.4493</v>
      </c>
      <c r="E53" t="n">
        <v>222.55</v>
      </c>
      <c r="F53" t="n">
        <v>218.81</v>
      </c>
      <c r="G53" t="n">
        <v>138.2</v>
      </c>
      <c r="H53" t="n">
        <v>2.04</v>
      </c>
      <c r="I53" t="n">
        <v>95</v>
      </c>
      <c r="J53" t="n">
        <v>103.51</v>
      </c>
      <c r="K53" t="n">
        <v>37.55</v>
      </c>
      <c r="L53" t="n">
        <v>12</v>
      </c>
      <c r="M53" t="n">
        <v>87</v>
      </c>
      <c r="N53" t="n">
        <v>13.95</v>
      </c>
      <c r="O53" t="n">
        <v>12999.7</v>
      </c>
      <c r="P53" t="n">
        <v>1574.01</v>
      </c>
      <c r="Q53" t="n">
        <v>3440.93</v>
      </c>
      <c r="R53" t="n">
        <v>452.87</v>
      </c>
      <c r="S53" t="n">
        <v>300.98</v>
      </c>
      <c r="T53" t="n">
        <v>72380.03999999999</v>
      </c>
      <c r="U53" t="n">
        <v>0.66</v>
      </c>
      <c r="V53" t="n">
        <v>0.91</v>
      </c>
      <c r="W53" t="n">
        <v>56.98</v>
      </c>
      <c r="X53" t="n">
        <v>4.28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0.45</v>
      </c>
      <c r="E54" t="n">
        <v>222.22</v>
      </c>
      <c r="F54" t="n">
        <v>218.6</v>
      </c>
      <c r="G54" t="n">
        <v>147.37</v>
      </c>
      <c r="H54" t="n">
        <v>2.18</v>
      </c>
      <c r="I54" t="n">
        <v>89</v>
      </c>
      <c r="J54" t="n">
        <v>104.76</v>
      </c>
      <c r="K54" t="n">
        <v>37.55</v>
      </c>
      <c r="L54" t="n">
        <v>13</v>
      </c>
      <c r="M54" t="n">
        <v>33</v>
      </c>
      <c r="N54" t="n">
        <v>14.21</v>
      </c>
      <c r="O54" t="n">
        <v>13154.91</v>
      </c>
      <c r="P54" t="n">
        <v>1556.52</v>
      </c>
      <c r="Q54" t="n">
        <v>3441.08</v>
      </c>
      <c r="R54" t="n">
        <v>443.38</v>
      </c>
      <c r="S54" t="n">
        <v>300.98</v>
      </c>
      <c r="T54" t="n">
        <v>67665.17</v>
      </c>
      <c r="U54" t="n">
        <v>0.68</v>
      </c>
      <c r="V54" t="n">
        <v>0.91</v>
      </c>
      <c r="W54" t="n">
        <v>57.04</v>
      </c>
      <c r="X54" t="n">
        <v>4.07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0.45</v>
      </c>
      <c r="E55" t="n">
        <v>222.21</v>
      </c>
      <c r="F55" t="n">
        <v>218.61</v>
      </c>
      <c r="G55" t="n">
        <v>149.05</v>
      </c>
      <c r="H55" t="n">
        <v>2.33</v>
      </c>
      <c r="I55" t="n">
        <v>88</v>
      </c>
      <c r="J55" t="n">
        <v>106.03</v>
      </c>
      <c r="K55" t="n">
        <v>37.55</v>
      </c>
      <c r="L55" t="n">
        <v>14</v>
      </c>
      <c r="M55" t="n">
        <v>1</v>
      </c>
      <c r="N55" t="n">
        <v>14.47</v>
      </c>
      <c r="O55" t="n">
        <v>13310.53</v>
      </c>
      <c r="P55" t="n">
        <v>1565.76</v>
      </c>
      <c r="Q55" t="n">
        <v>3441.06</v>
      </c>
      <c r="R55" t="n">
        <v>442.08</v>
      </c>
      <c r="S55" t="n">
        <v>300.98</v>
      </c>
      <c r="T55" t="n">
        <v>67020.2</v>
      </c>
      <c r="U55" t="n">
        <v>0.68</v>
      </c>
      <c r="V55" t="n">
        <v>0.91</v>
      </c>
      <c r="W55" t="n">
        <v>57.09</v>
      </c>
      <c r="X55" t="n">
        <v>4.08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0.45</v>
      </c>
      <c r="E56" t="n">
        <v>222.21</v>
      </c>
      <c r="F56" t="n">
        <v>218.61</v>
      </c>
      <c r="G56" t="n">
        <v>149.05</v>
      </c>
      <c r="H56" t="n">
        <v>2.46</v>
      </c>
      <c r="I56" t="n">
        <v>88</v>
      </c>
      <c r="J56" t="n">
        <v>107.29</v>
      </c>
      <c r="K56" t="n">
        <v>37.55</v>
      </c>
      <c r="L56" t="n">
        <v>15</v>
      </c>
      <c r="M56" t="n">
        <v>0</v>
      </c>
      <c r="N56" t="n">
        <v>14.74</v>
      </c>
      <c r="O56" t="n">
        <v>13466.55</v>
      </c>
      <c r="P56" t="n">
        <v>1582.49</v>
      </c>
      <c r="Q56" t="n">
        <v>3441.05</v>
      </c>
      <c r="R56" t="n">
        <v>442.07</v>
      </c>
      <c r="S56" t="n">
        <v>300.98</v>
      </c>
      <c r="T56" t="n">
        <v>67010.89</v>
      </c>
      <c r="U56" t="n">
        <v>0.68</v>
      </c>
      <c r="V56" t="n">
        <v>0.91</v>
      </c>
      <c r="W56" t="n">
        <v>57.09</v>
      </c>
      <c r="X56" t="n">
        <v>4.08</v>
      </c>
      <c r="Y56" t="n">
        <v>0.5</v>
      </c>
      <c r="Z56" t="n">
        <v>10</v>
      </c>
    </row>
    <row r="57">
      <c r="A57" t="n">
        <v>0</v>
      </c>
      <c r="B57" t="n">
        <v>30</v>
      </c>
      <c r="C57" t="inlineStr">
        <is>
          <t xml:space="preserve">CONCLUIDO	</t>
        </is>
      </c>
      <c r="D57" t="n">
        <v>0.3223</v>
      </c>
      <c r="E57" t="n">
        <v>310.31</v>
      </c>
      <c r="F57" t="n">
        <v>285.23</v>
      </c>
      <c r="G57" t="n">
        <v>11.45</v>
      </c>
      <c r="H57" t="n">
        <v>0.24</v>
      </c>
      <c r="I57" t="n">
        <v>1494</v>
      </c>
      <c r="J57" t="n">
        <v>71.52</v>
      </c>
      <c r="K57" t="n">
        <v>32.27</v>
      </c>
      <c r="L57" t="n">
        <v>1</v>
      </c>
      <c r="M57" t="n">
        <v>1492</v>
      </c>
      <c r="N57" t="n">
        <v>8.25</v>
      </c>
      <c r="O57" t="n">
        <v>9054.6</v>
      </c>
      <c r="P57" t="n">
        <v>2058.27</v>
      </c>
      <c r="Q57" t="n">
        <v>3443.06</v>
      </c>
      <c r="R57" t="n">
        <v>2702.33</v>
      </c>
      <c r="S57" t="n">
        <v>300.98</v>
      </c>
      <c r="T57" t="n">
        <v>1190110.48</v>
      </c>
      <c r="U57" t="n">
        <v>0.11</v>
      </c>
      <c r="V57" t="n">
        <v>0.7</v>
      </c>
      <c r="W57" t="n">
        <v>59.29</v>
      </c>
      <c r="X57" t="n">
        <v>70.62</v>
      </c>
      <c r="Y57" t="n">
        <v>0.5</v>
      </c>
      <c r="Z57" t="n">
        <v>10</v>
      </c>
    </row>
    <row r="58">
      <c r="A58" t="n">
        <v>1</v>
      </c>
      <c r="B58" t="n">
        <v>30</v>
      </c>
      <c r="C58" t="inlineStr">
        <is>
          <t xml:space="preserve">CONCLUIDO	</t>
        </is>
      </c>
      <c r="D58" t="n">
        <v>0.3925</v>
      </c>
      <c r="E58" t="n">
        <v>254.75</v>
      </c>
      <c r="F58" t="n">
        <v>243.23</v>
      </c>
      <c r="G58" t="n">
        <v>23.46</v>
      </c>
      <c r="H58" t="n">
        <v>0.48</v>
      </c>
      <c r="I58" t="n">
        <v>622</v>
      </c>
      <c r="J58" t="n">
        <v>72.7</v>
      </c>
      <c r="K58" t="n">
        <v>32.27</v>
      </c>
      <c r="L58" t="n">
        <v>2</v>
      </c>
      <c r="M58" t="n">
        <v>620</v>
      </c>
      <c r="N58" t="n">
        <v>8.43</v>
      </c>
      <c r="O58" t="n">
        <v>9200.25</v>
      </c>
      <c r="P58" t="n">
        <v>1725.05</v>
      </c>
      <c r="Q58" t="n">
        <v>3441.66</v>
      </c>
      <c r="R58" t="n">
        <v>1280.62</v>
      </c>
      <c r="S58" t="n">
        <v>300.98</v>
      </c>
      <c r="T58" t="n">
        <v>483617.94</v>
      </c>
      <c r="U58" t="n">
        <v>0.24</v>
      </c>
      <c r="V58" t="n">
        <v>0.82</v>
      </c>
      <c r="W58" t="n">
        <v>57.81</v>
      </c>
      <c r="X58" t="n">
        <v>28.68</v>
      </c>
      <c r="Y58" t="n">
        <v>0.5</v>
      </c>
      <c r="Z58" t="n">
        <v>10</v>
      </c>
    </row>
    <row r="59">
      <c r="A59" t="n">
        <v>2</v>
      </c>
      <c r="B59" t="n">
        <v>30</v>
      </c>
      <c r="C59" t="inlineStr">
        <is>
          <t xml:space="preserve">CONCLUIDO	</t>
        </is>
      </c>
      <c r="D59" t="n">
        <v>0.4162</v>
      </c>
      <c r="E59" t="n">
        <v>240.26</v>
      </c>
      <c r="F59" t="n">
        <v>232.38</v>
      </c>
      <c r="G59" t="n">
        <v>35.94</v>
      </c>
      <c r="H59" t="n">
        <v>0.71</v>
      </c>
      <c r="I59" t="n">
        <v>388</v>
      </c>
      <c r="J59" t="n">
        <v>73.88</v>
      </c>
      <c r="K59" t="n">
        <v>32.27</v>
      </c>
      <c r="L59" t="n">
        <v>3</v>
      </c>
      <c r="M59" t="n">
        <v>386</v>
      </c>
      <c r="N59" t="n">
        <v>8.609999999999999</v>
      </c>
      <c r="O59" t="n">
        <v>9346.23</v>
      </c>
      <c r="P59" t="n">
        <v>1615.77</v>
      </c>
      <c r="Q59" t="n">
        <v>3441.46</v>
      </c>
      <c r="R59" t="n">
        <v>911.4400000000001</v>
      </c>
      <c r="S59" t="n">
        <v>300.98</v>
      </c>
      <c r="T59" t="n">
        <v>300197.59</v>
      </c>
      <c r="U59" t="n">
        <v>0.33</v>
      </c>
      <c r="V59" t="n">
        <v>0.86</v>
      </c>
      <c r="W59" t="n">
        <v>57.47</v>
      </c>
      <c r="X59" t="n">
        <v>17.84</v>
      </c>
      <c r="Y59" t="n">
        <v>0.5</v>
      </c>
      <c r="Z59" t="n">
        <v>10</v>
      </c>
    </row>
    <row r="60">
      <c r="A60" t="n">
        <v>3</v>
      </c>
      <c r="B60" t="n">
        <v>30</v>
      </c>
      <c r="C60" t="inlineStr">
        <is>
          <t xml:space="preserve">CONCLUIDO	</t>
        </is>
      </c>
      <c r="D60" t="n">
        <v>0.4282</v>
      </c>
      <c r="E60" t="n">
        <v>233.52</v>
      </c>
      <c r="F60" t="n">
        <v>227.34</v>
      </c>
      <c r="G60" t="n">
        <v>48.89</v>
      </c>
      <c r="H60" t="n">
        <v>0.93</v>
      </c>
      <c r="I60" t="n">
        <v>279</v>
      </c>
      <c r="J60" t="n">
        <v>75.06999999999999</v>
      </c>
      <c r="K60" t="n">
        <v>32.27</v>
      </c>
      <c r="L60" t="n">
        <v>4</v>
      </c>
      <c r="M60" t="n">
        <v>277</v>
      </c>
      <c r="N60" t="n">
        <v>8.800000000000001</v>
      </c>
      <c r="O60" t="n">
        <v>9492.549999999999</v>
      </c>
      <c r="P60" t="n">
        <v>1546.96</v>
      </c>
      <c r="Q60" t="n">
        <v>3441.23</v>
      </c>
      <c r="R60" t="n">
        <v>741.02</v>
      </c>
      <c r="S60" t="n">
        <v>300.98</v>
      </c>
      <c r="T60" t="n">
        <v>215532</v>
      </c>
      <c r="U60" t="n">
        <v>0.41</v>
      </c>
      <c r="V60" t="n">
        <v>0.88</v>
      </c>
      <c r="W60" t="n">
        <v>57.29</v>
      </c>
      <c r="X60" t="n">
        <v>12.8</v>
      </c>
      <c r="Y60" t="n">
        <v>0.5</v>
      </c>
      <c r="Z60" t="n">
        <v>10</v>
      </c>
    </row>
    <row r="61">
      <c r="A61" t="n">
        <v>4</v>
      </c>
      <c r="B61" t="n">
        <v>30</v>
      </c>
      <c r="C61" t="inlineStr">
        <is>
          <t xml:space="preserve">CONCLUIDO	</t>
        </is>
      </c>
      <c r="D61" t="n">
        <v>0.4357</v>
      </c>
      <c r="E61" t="n">
        <v>229.52</v>
      </c>
      <c r="F61" t="n">
        <v>224.33</v>
      </c>
      <c r="G61" t="n">
        <v>62.6</v>
      </c>
      <c r="H61" t="n">
        <v>1.15</v>
      </c>
      <c r="I61" t="n">
        <v>215</v>
      </c>
      <c r="J61" t="n">
        <v>76.26000000000001</v>
      </c>
      <c r="K61" t="n">
        <v>32.27</v>
      </c>
      <c r="L61" t="n">
        <v>5</v>
      </c>
      <c r="M61" t="n">
        <v>213</v>
      </c>
      <c r="N61" t="n">
        <v>8.99</v>
      </c>
      <c r="O61" t="n">
        <v>9639.200000000001</v>
      </c>
      <c r="P61" t="n">
        <v>1491.21</v>
      </c>
      <c r="Q61" t="n">
        <v>3441.19</v>
      </c>
      <c r="R61" t="n">
        <v>639.47</v>
      </c>
      <c r="S61" t="n">
        <v>300.98</v>
      </c>
      <c r="T61" t="n">
        <v>165079.57</v>
      </c>
      <c r="U61" t="n">
        <v>0.47</v>
      </c>
      <c r="V61" t="n">
        <v>0.89</v>
      </c>
      <c r="W61" t="n">
        <v>57.18</v>
      </c>
      <c r="X61" t="n">
        <v>9.789999999999999</v>
      </c>
      <c r="Y61" t="n">
        <v>0.5</v>
      </c>
      <c r="Z61" t="n">
        <v>10</v>
      </c>
    </row>
    <row r="62">
      <c r="A62" t="n">
        <v>5</v>
      </c>
      <c r="B62" t="n">
        <v>30</v>
      </c>
      <c r="C62" t="inlineStr">
        <is>
          <t xml:space="preserve">CONCLUIDO	</t>
        </is>
      </c>
      <c r="D62" t="n">
        <v>0.4407</v>
      </c>
      <c r="E62" t="n">
        <v>226.9</v>
      </c>
      <c r="F62" t="n">
        <v>222.36</v>
      </c>
      <c r="G62" t="n">
        <v>77.12</v>
      </c>
      <c r="H62" t="n">
        <v>1.36</v>
      </c>
      <c r="I62" t="n">
        <v>173</v>
      </c>
      <c r="J62" t="n">
        <v>77.45</v>
      </c>
      <c r="K62" t="n">
        <v>32.27</v>
      </c>
      <c r="L62" t="n">
        <v>6</v>
      </c>
      <c r="M62" t="n">
        <v>171</v>
      </c>
      <c r="N62" t="n">
        <v>9.18</v>
      </c>
      <c r="O62" t="n">
        <v>9786.190000000001</v>
      </c>
      <c r="P62" t="n">
        <v>1440.87</v>
      </c>
      <c r="Q62" t="n">
        <v>3441.05</v>
      </c>
      <c r="R62" t="n">
        <v>574.2</v>
      </c>
      <c r="S62" t="n">
        <v>300.98</v>
      </c>
      <c r="T62" t="n">
        <v>132651.81</v>
      </c>
      <c r="U62" t="n">
        <v>0.52</v>
      </c>
      <c r="V62" t="n">
        <v>0.9</v>
      </c>
      <c r="W62" t="n">
        <v>57.08</v>
      </c>
      <c r="X62" t="n">
        <v>7.83</v>
      </c>
      <c r="Y62" t="n">
        <v>0.5</v>
      </c>
      <c r="Z62" t="n">
        <v>10</v>
      </c>
    </row>
    <row r="63">
      <c r="A63" t="n">
        <v>6</v>
      </c>
      <c r="B63" t="n">
        <v>30</v>
      </c>
      <c r="C63" t="inlineStr">
        <is>
          <t xml:space="preserve">CONCLUIDO	</t>
        </is>
      </c>
      <c r="D63" t="n">
        <v>0.4442</v>
      </c>
      <c r="E63" t="n">
        <v>225.14</v>
      </c>
      <c r="F63" t="n">
        <v>221.05</v>
      </c>
      <c r="G63" t="n">
        <v>92.11</v>
      </c>
      <c r="H63" t="n">
        <v>1.56</v>
      </c>
      <c r="I63" t="n">
        <v>144</v>
      </c>
      <c r="J63" t="n">
        <v>78.65000000000001</v>
      </c>
      <c r="K63" t="n">
        <v>32.27</v>
      </c>
      <c r="L63" t="n">
        <v>7</v>
      </c>
      <c r="M63" t="n">
        <v>142</v>
      </c>
      <c r="N63" t="n">
        <v>9.380000000000001</v>
      </c>
      <c r="O63" t="n">
        <v>9933.52</v>
      </c>
      <c r="P63" t="n">
        <v>1395.47</v>
      </c>
      <c r="Q63" t="n">
        <v>3441.09</v>
      </c>
      <c r="R63" t="n">
        <v>528.87</v>
      </c>
      <c r="S63" t="n">
        <v>300.98</v>
      </c>
      <c r="T63" t="n">
        <v>110131.18</v>
      </c>
      <c r="U63" t="n">
        <v>0.57</v>
      </c>
      <c r="V63" t="n">
        <v>0.9</v>
      </c>
      <c r="W63" t="n">
        <v>57.06</v>
      </c>
      <c r="X63" t="n">
        <v>6.52</v>
      </c>
      <c r="Y63" t="n">
        <v>0.5</v>
      </c>
      <c r="Z63" t="n">
        <v>10</v>
      </c>
    </row>
    <row r="64">
      <c r="A64" t="n">
        <v>7</v>
      </c>
      <c r="B64" t="n">
        <v>30</v>
      </c>
      <c r="C64" t="inlineStr">
        <is>
          <t xml:space="preserve">CONCLUIDO	</t>
        </is>
      </c>
      <c r="D64" t="n">
        <v>0.4467</v>
      </c>
      <c r="E64" t="n">
        <v>223.88</v>
      </c>
      <c r="F64" t="n">
        <v>220.13</v>
      </c>
      <c r="G64" t="n">
        <v>107.38</v>
      </c>
      <c r="H64" t="n">
        <v>1.75</v>
      </c>
      <c r="I64" t="n">
        <v>123</v>
      </c>
      <c r="J64" t="n">
        <v>79.84</v>
      </c>
      <c r="K64" t="n">
        <v>32.27</v>
      </c>
      <c r="L64" t="n">
        <v>8</v>
      </c>
      <c r="M64" t="n">
        <v>90</v>
      </c>
      <c r="N64" t="n">
        <v>9.57</v>
      </c>
      <c r="O64" t="n">
        <v>10081.19</v>
      </c>
      <c r="P64" t="n">
        <v>1351.47</v>
      </c>
      <c r="Q64" t="n">
        <v>3441.1</v>
      </c>
      <c r="R64" t="n">
        <v>495.95</v>
      </c>
      <c r="S64" t="n">
        <v>300.98</v>
      </c>
      <c r="T64" t="n">
        <v>93779.99000000001</v>
      </c>
      <c r="U64" t="n">
        <v>0.61</v>
      </c>
      <c r="V64" t="n">
        <v>0.91</v>
      </c>
      <c r="W64" t="n">
        <v>57.07</v>
      </c>
      <c r="X64" t="n">
        <v>5.59</v>
      </c>
      <c r="Y64" t="n">
        <v>0.5</v>
      </c>
      <c r="Z64" t="n">
        <v>10</v>
      </c>
    </row>
    <row r="65">
      <c r="A65" t="n">
        <v>8</v>
      </c>
      <c r="B65" t="n">
        <v>30</v>
      </c>
      <c r="C65" t="inlineStr">
        <is>
          <t xml:space="preserve">CONCLUIDO	</t>
        </is>
      </c>
      <c r="D65" t="n">
        <v>0.4473</v>
      </c>
      <c r="E65" t="n">
        <v>223.58</v>
      </c>
      <c r="F65" t="n">
        <v>219.93</v>
      </c>
      <c r="G65" t="n">
        <v>113.76</v>
      </c>
      <c r="H65" t="n">
        <v>1.94</v>
      </c>
      <c r="I65" t="n">
        <v>116</v>
      </c>
      <c r="J65" t="n">
        <v>81.04000000000001</v>
      </c>
      <c r="K65" t="n">
        <v>32.27</v>
      </c>
      <c r="L65" t="n">
        <v>9</v>
      </c>
      <c r="M65" t="n">
        <v>4</v>
      </c>
      <c r="N65" t="n">
        <v>9.77</v>
      </c>
      <c r="O65" t="n">
        <v>10229.34</v>
      </c>
      <c r="P65" t="n">
        <v>1347.29</v>
      </c>
      <c r="Q65" t="n">
        <v>3441.32</v>
      </c>
      <c r="R65" t="n">
        <v>486.31</v>
      </c>
      <c r="S65" t="n">
        <v>300.98</v>
      </c>
      <c r="T65" t="n">
        <v>88994.5</v>
      </c>
      <c r="U65" t="n">
        <v>0.62</v>
      </c>
      <c r="V65" t="n">
        <v>0.91</v>
      </c>
      <c r="W65" t="n">
        <v>57.15</v>
      </c>
      <c r="X65" t="n">
        <v>5.4</v>
      </c>
      <c r="Y65" t="n">
        <v>0.5</v>
      </c>
      <c r="Z65" t="n">
        <v>10</v>
      </c>
    </row>
    <row r="66">
      <c r="A66" t="n">
        <v>9</v>
      </c>
      <c r="B66" t="n">
        <v>30</v>
      </c>
      <c r="C66" t="inlineStr">
        <is>
          <t xml:space="preserve">CONCLUIDO	</t>
        </is>
      </c>
      <c r="D66" t="n">
        <v>0.4473</v>
      </c>
      <c r="E66" t="n">
        <v>223.58</v>
      </c>
      <c r="F66" t="n">
        <v>219.94</v>
      </c>
      <c r="G66" t="n">
        <v>113.76</v>
      </c>
      <c r="H66" t="n">
        <v>2.13</v>
      </c>
      <c r="I66" t="n">
        <v>116</v>
      </c>
      <c r="J66" t="n">
        <v>82.25</v>
      </c>
      <c r="K66" t="n">
        <v>32.27</v>
      </c>
      <c r="L66" t="n">
        <v>10</v>
      </c>
      <c r="M66" t="n">
        <v>0</v>
      </c>
      <c r="N66" t="n">
        <v>9.98</v>
      </c>
      <c r="O66" t="n">
        <v>10377.72</v>
      </c>
      <c r="P66" t="n">
        <v>1365.1</v>
      </c>
      <c r="Q66" t="n">
        <v>3441.15</v>
      </c>
      <c r="R66" t="n">
        <v>485.98</v>
      </c>
      <c r="S66" t="n">
        <v>300.98</v>
      </c>
      <c r="T66" t="n">
        <v>88827.60000000001</v>
      </c>
      <c r="U66" t="n">
        <v>0.62</v>
      </c>
      <c r="V66" t="n">
        <v>0.91</v>
      </c>
      <c r="W66" t="n">
        <v>57.16</v>
      </c>
      <c r="X66" t="n">
        <v>5.4</v>
      </c>
      <c r="Y66" t="n">
        <v>0.5</v>
      </c>
      <c r="Z66" t="n">
        <v>10</v>
      </c>
    </row>
    <row r="67">
      <c r="A67" t="n">
        <v>0</v>
      </c>
      <c r="B67" t="n">
        <v>15</v>
      </c>
      <c r="C67" t="inlineStr">
        <is>
          <t xml:space="preserve">CONCLUIDO	</t>
        </is>
      </c>
      <c r="D67" t="n">
        <v>0.3775</v>
      </c>
      <c r="E67" t="n">
        <v>264.88</v>
      </c>
      <c r="F67" t="n">
        <v>253.81</v>
      </c>
      <c r="G67" t="n">
        <v>18.06</v>
      </c>
      <c r="H67" t="n">
        <v>0.43</v>
      </c>
      <c r="I67" t="n">
        <v>843</v>
      </c>
      <c r="J67" t="n">
        <v>39.78</v>
      </c>
      <c r="K67" t="n">
        <v>19.54</v>
      </c>
      <c r="L67" t="n">
        <v>1</v>
      </c>
      <c r="M67" t="n">
        <v>841</v>
      </c>
      <c r="N67" t="n">
        <v>4.24</v>
      </c>
      <c r="O67" t="n">
        <v>5140</v>
      </c>
      <c r="P67" t="n">
        <v>1165.92</v>
      </c>
      <c r="Q67" t="n">
        <v>3442.08</v>
      </c>
      <c r="R67" t="n">
        <v>1636.18</v>
      </c>
      <c r="S67" t="n">
        <v>300.98</v>
      </c>
      <c r="T67" t="n">
        <v>660290.6</v>
      </c>
      <c r="U67" t="n">
        <v>0.18</v>
      </c>
      <c r="V67" t="n">
        <v>0.79</v>
      </c>
      <c r="W67" t="n">
        <v>58.23</v>
      </c>
      <c r="X67" t="n">
        <v>39.24</v>
      </c>
      <c r="Y67" t="n">
        <v>0.5</v>
      </c>
      <c r="Z67" t="n">
        <v>10</v>
      </c>
    </row>
    <row r="68">
      <c r="A68" t="n">
        <v>1</v>
      </c>
      <c r="B68" t="n">
        <v>15</v>
      </c>
      <c r="C68" t="inlineStr">
        <is>
          <t xml:space="preserve">CONCLUIDO	</t>
        </is>
      </c>
      <c r="D68" t="n">
        <v>0.4226</v>
      </c>
      <c r="E68" t="n">
        <v>236.64</v>
      </c>
      <c r="F68" t="n">
        <v>230.96</v>
      </c>
      <c r="G68" t="n">
        <v>38.71</v>
      </c>
      <c r="H68" t="n">
        <v>0.84</v>
      </c>
      <c r="I68" t="n">
        <v>358</v>
      </c>
      <c r="J68" t="n">
        <v>40.89</v>
      </c>
      <c r="K68" t="n">
        <v>19.54</v>
      </c>
      <c r="L68" t="n">
        <v>2</v>
      </c>
      <c r="M68" t="n">
        <v>356</v>
      </c>
      <c r="N68" t="n">
        <v>4.35</v>
      </c>
      <c r="O68" t="n">
        <v>5277.26</v>
      </c>
      <c r="P68" t="n">
        <v>993.8099999999999</v>
      </c>
      <c r="Q68" t="n">
        <v>3441.27</v>
      </c>
      <c r="R68" t="n">
        <v>863.87</v>
      </c>
      <c r="S68" t="n">
        <v>300.98</v>
      </c>
      <c r="T68" t="n">
        <v>276561.47</v>
      </c>
      <c r="U68" t="n">
        <v>0.35</v>
      </c>
      <c r="V68" t="n">
        <v>0.87</v>
      </c>
      <c r="W68" t="n">
        <v>57.42</v>
      </c>
      <c r="X68" t="n">
        <v>16.42</v>
      </c>
      <c r="Y68" t="n">
        <v>0.5</v>
      </c>
      <c r="Z68" t="n">
        <v>10</v>
      </c>
    </row>
    <row r="69">
      <c r="A69" t="n">
        <v>2</v>
      </c>
      <c r="B69" t="n">
        <v>15</v>
      </c>
      <c r="C69" t="inlineStr">
        <is>
          <t xml:space="preserve">CONCLUIDO	</t>
        </is>
      </c>
      <c r="D69" t="n">
        <v>0.4355</v>
      </c>
      <c r="E69" t="n">
        <v>229.61</v>
      </c>
      <c r="F69" t="n">
        <v>225.32</v>
      </c>
      <c r="G69" t="n">
        <v>58.02</v>
      </c>
      <c r="H69" t="n">
        <v>1.22</v>
      </c>
      <c r="I69" t="n">
        <v>233</v>
      </c>
      <c r="J69" t="n">
        <v>42.01</v>
      </c>
      <c r="K69" t="n">
        <v>19.54</v>
      </c>
      <c r="L69" t="n">
        <v>3</v>
      </c>
      <c r="M69" t="n">
        <v>49</v>
      </c>
      <c r="N69" t="n">
        <v>4.46</v>
      </c>
      <c r="O69" t="n">
        <v>5414.79</v>
      </c>
      <c r="P69" t="n">
        <v>912.53</v>
      </c>
      <c r="Q69" t="n">
        <v>3441.64</v>
      </c>
      <c r="R69" t="n">
        <v>664.54</v>
      </c>
      <c r="S69" t="n">
        <v>300.98</v>
      </c>
      <c r="T69" t="n">
        <v>177522.86</v>
      </c>
      <c r="U69" t="n">
        <v>0.45</v>
      </c>
      <c r="V69" t="n">
        <v>0.89</v>
      </c>
      <c r="W69" t="n">
        <v>57.45</v>
      </c>
      <c r="X69" t="n">
        <v>10.78</v>
      </c>
      <c r="Y69" t="n">
        <v>0.5</v>
      </c>
      <c r="Z69" t="n">
        <v>10</v>
      </c>
    </row>
    <row r="70">
      <c r="A70" t="n">
        <v>3</v>
      </c>
      <c r="B70" t="n">
        <v>15</v>
      </c>
      <c r="C70" t="inlineStr">
        <is>
          <t xml:space="preserve">CONCLUIDO	</t>
        </is>
      </c>
      <c r="D70" t="n">
        <v>0.4356</v>
      </c>
      <c r="E70" t="n">
        <v>229.57</v>
      </c>
      <c r="F70" t="n">
        <v>225.31</v>
      </c>
      <c r="G70" t="n">
        <v>58.52</v>
      </c>
      <c r="H70" t="n">
        <v>1.59</v>
      </c>
      <c r="I70" t="n">
        <v>231</v>
      </c>
      <c r="J70" t="n">
        <v>43.13</v>
      </c>
      <c r="K70" t="n">
        <v>19.54</v>
      </c>
      <c r="L70" t="n">
        <v>4</v>
      </c>
      <c r="M70" t="n">
        <v>0</v>
      </c>
      <c r="N70" t="n">
        <v>4.58</v>
      </c>
      <c r="O70" t="n">
        <v>5552.61</v>
      </c>
      <c r="P70" t="n">
        <v>932.11</v>
      </c>
      <c r="Q70" t="n">
        <v>3441.81</v>
      </c>
      <c r="R70" t="n">
        <v>661.63</v>
      </c>
      <c r="S70" t="n">
        <v>300.98</v>
      </c>
      <c r="T70" t="n">
        <v>176077.95</v>
      </c>
      <c r="U70" t="n">
        <v>0.45</v>
      </c>
      <c r="V70" t="n">
        <v>0.89</v>
      </c>
      <c r="W70" t="n">
        <v>57.52</v>
      </c>
      <c r="X70" t="n">
        <v>10.76</v>
      </c>
      <c r="Y70" t="n">
        <v>0.5</v>
      </c>
      <c r="Z70" t="n">
        <v>10</v>
      </c>
    </row>
    <row r="71">
      <c r="A71" t="n">
        <v>0</v>
      </c>
      <c r="B71" t="n">
        <v>70</v>
      </c>
      <c r="C71" t="inlineStr">
        <is>
          <t xml:space="preserve">CONCLUIDO	</t>
        </is>
      </c>
      <c r="D71" t="n">
        <v>0.2188</v>
      </c>
      <c r="E71" t="n">
        <v>457.13</v>
      </c>
      <c r="F71" t="n">
        <v>366.01</v>
      </c>
      <c r="G71" t="n">
        <v>7.14</v>
      </c>
      <c r="H71" t="n">
        <v>0.12</v>
      </c>
      <c r="I71" t="n">
        <v>3077</v>
      </c>
      <c r="J71" t="n">
        <v>141.81</v>
      </c>
      <c r="K71" t="n">
        <v>47.83</v>
      </c>
      <c r="L71" t="n">
        <v>1</v>
      </c>
      <c r="M71" t="n">
        <v>3075</v>
      </c>
      <c r="N71" t="n">
        <v>22.98</v>
      </c>
      <c r="O71" t="n">
        <v>17723.39</v>
      </c>
      <c r="P71" t="n">
        <v>4201.18</v>
      </c>
      <c r="Q71" t="n">
        <v>3444.95</v>
      </c>
      <c r="R71" t="n">
        <v>5450.63</v>
      </c>
      <c r="S71" t="n">
        <v>300.98</v>
      </c>
      <c r="T71" t="n">
        <v>2556345.52</v>
      </c>
      <c r="U71" t="n">
        <v>0.06</v>
      </c>
      <c r="V71" t="n">
        <v>0.55</v>
      </c>
      <c r="W71" t="n">
        <v>61.91</v>
      </c>
      <c r="X71" t="n">
        <v>151.33</v>
      </c>
      <c r="Y71" t="n">
        <v>0.5</v>
      </c>
      <c r="Z71" t="n">
        <v>10</v>
      </c>
    </row>
    <row r="72">
      <c r="A72" t="n">
        <v>1</v>
      </c>
      <c r="B72" t="n">
        <v>70</v>
      </c>
      <c r="C72" t="inlineStr">
        <is>
          <t xml:space="preserve">CONCLUIDO	</t>
        </is>
      </c>
      <c r="D72" t="n">
        <v>0.3331</v>
      </c>
      <c r="E72" t="n">
        <v>300.17</v>
      </c>
      <c r="F72" t="n">
        <v>266.1</v>
      </c>
      <c r="G72" t="n">
        <v>14.49</v>
      </c>
      <c r="H72" t="n">
        <v>0.25</v>
      </c>
      <c r="I72" t="n">
        <v>1102</v>
      </c>
      <c r="J72" t="n">
        <v>143.17</v>
      </c>
      <c r="K72" t="n">
        <v>47.83</v>
      </c>
      <c r="L72" t="n">
        <v>2</v>
      </c>
      <c r="M72" t="n">
        <v>1100</v>
      </c>
      <c r="N72" t="n">
        <v>23.34</v>
      </c>
      <c r="O72" t="n">
        <v>17891.86</v>
      </c>
      <c r="P72" t="n">
        <v>3047.15</v>
      </c>
      <c r="Q72" t="n">
        <v>3442.29</v>
      </c>
      <c r="R72" t="n">
        <v>2054.04</v>
      </c>
      <c r="S72" t="n">
        <v>300.98</v>
      </c>
      <c r="T72" t="n">
        <v>867929.74</v>
      </c>
      <c r="U72" t="n">
        <v>0.15</v>
      </c>
      <c r="V72" t="n">
        <v>0.75</v>
      </c>
      <c r="W72" t="n">
        <v>58.62</v>
      </c>
      <c r="X72" t="n">
        <v>51.52</v>
      </c>
      <c r="Y72" t="n">
        <v>0.5</v>
      </c>
      <c r="Z72" t="n">
        <v>10</v>
      </c>
    </row>
    <row r="73">
      <c r="A73" t="n">
        <v>2</v>
      </c>
      <c r="B73" t="n">
        <v>70</v>
      </c>
      <c r="C73" t="inlineStr">
        <is>
          <t xml:space="preserve">CONCLUIDO	</t>
        </is>
      </c>
      <c r="D73" t="n">
        <v>0.3739</v>
      </c>
      <c r="E73" t="n">
        <v>267.46</v>
      </c>
      <c r="F73" t="n">
        <v>245.76</v>
      </c>
      <c r="G73" t="n">
        <v>21.88</v>
      </c>
      <c r="H73" t="n">
        <v>0.37</v>
      </c>
      <c r="I73" t="n">
        <v>674</v>
      </c>
      <c r="J73" t="n">
        <v>144.54</v>
      </c>
      <c r="K73" t="n">
        <v>47.83</v>
      </c>
      <c r="L73" t="n">
        <v>3</v>
      </c>
      <c r="M73" t="n">
        <v>672</v>
      </c>
      <c r="N73" t="n">
        <v>23.71</v>
      </c>
      <c r="O73" t="n">
        <v>18060.85</v>
      </c>
      <c r="P73" t="n">
        <v>2802.78</v>
      </c>
      <c r="Q73" t="n">
        <v>3441.54</v>
      </c>
      <c r="R73" t="n">
        <v>1363.85</v>
      </c>
      <c r="S73" t="n">
        <v>300.98</v>
      </c>
      <c r="T73" t="n">
        <v>524974.92</v>
      </c>
      <c r="U73" t="n">
        <v>0.22</v>
      </c>
      <c r="V73" t="n">
        <v>0.8100000000000001</v>
      </c>
      <c r="W73" t="n">
        <v>57.96</v>
      </c>
      <c r="X73" t="n">
        <v>31.21</v>
      </c>
      <c r="Y73" t="n">
        <v>0.5</v>
      </c>
      <c r="Z73" t="n">
        <v>10</v>
      </c>
    </row>
    <row r="74">
      <c r="A74" t="n">
        <v>3</v>
      </c>
      <c r="B74" t="n">
        <v>70</v>
      </c>
      <c r="C74" t="inlineStr">
        <is>
          <t xml:space="preserve">CONCLUIDO	</t>
        </is>
      </c>
      <c r="D74" t="n">
        <v>0.3953</v>
      </c>
      <c r="E74" t="n">
        <v>252.99</v>
      </c>
      <c r="F74" t="n">
        <v>236.78</v>
      </c>
      <c r="G74" t="n">
        <v>29.35</v>
      </c>
      <c r="H74" t="n">
        <v>0.49</v>
      </c>
      <c r="I74" t="n">
        <v>484</v>
      </c>
      <c r="J74" t="n">
        <v>145.92</v>
      </c>
      <c r="K74" t="n">
        <v>47.83</v>
      </c>
      <c r="L74" t="n">
        <v>4</v>
      </c>
      <c r="M74" t="n">
        <v>482</v>
      </c>
      <c r="N74" t="n">
        <v>24.09</v>
      </c>
      <c r="O74" t="n">
        <v>18230.35</v>
      </c>
      <c r="P74" t="n">
        <v>2688.47</v>
      </c>
      <c r="Q74" t="n">
        <v>3441.43</v>
      </c>
      <c r="R74" t="n">
        <v>1061.02</v>
      </c>
      <c r="S74" t="n">
        <v>300.98</v>
      </c>
      <c r="T74" t="n">
        <v>374507.37</v>
      </c>
      <c r="U74" t="n">
        <v>0.28</v>
      </c>
      <c r="V74" t="n">
        <v>0.84</v>
      </c>
      <c r="W74" t="n">
        <v>57.62</v>
      </c>
      <c r="X74" t="n">
        <v>22.24</v>
      </c>
      <c r="Y74" t="n">
        <v>0.5</v>
      </c>
      <c r="Z74" t="n">
        <v>10</v>
      </c>
    </row>
    <row r="75">
      <c r="A75" t="n">
        <v>4</v>
      </c>
      <c r="B75" t="n">
        <v>70</v>
      </c>
      <c r="C75" t="inlineStr">
        <is>
          <t xml:space="preserve">CONCLUIDO	</t>
        </is>
      </c>
      <c r="D75" t="n">
        <v>0.4083</v>
      </c>
      <c r="E75" t="n">
        <v>244.9</v>
      </c>
      <c r="F75" t="n">
        <v>231.78</v>
      </c>
      <c r="G75" t="n">
        <v>36.89</v>
      </c>
      <c r="H75" t="n">
        <v>0.6</v>
      </c>
      <c r="I75" t="n">
        <v>377</v>
      </c>
      <c r="J75" t="n">
        <v>147.3</v>
      </c>
      <c r="K75" t="n">
        <v>47.83</v>
      </c>
      <c r="L75" t="n">
        <v>5</v>
      </c>
      <c r="M75" t="n">
        <v>375</v>
      </c>
      <c r="N75" t="n">
        <v>24.47</v>
      </c>
      <c r="O75" t="n">
        <v>18400.38</v>
      </c>
      <c r="P75" t="n">
        <v>2618.95</v>
      </c>
      <c r="Q75" t="n">
        <v>3441.3</v>
      </c>
      <c r="R75" t="n">
        <v>891.29</v>
      </c>
      <c r="S75" t="n">
        <v>300.98</v>
      </c>
      <c r="T75" t="n">
        <v>290179.7</v>
      </c>
      <c r="U75" t="n">
        <v>0.34</v>
      </c>
      <c r="V75" t="n">
        <v>0.86</v>
      </c>
      <c r="W75" t="n">
        <v>57.45</v>
      </c>
      <c r="X75" t="n">
        <v>17.24</v>
      </c>
      <c r="Y75" t="n">
        <v>0.5</v>
      </c>
      <c r="Z75" t="n">
        <v>10</v>
      </c>
    </row>
    <row r="76">
      <c r="A76" t="n">
        <v>5</v>
      </c>
      <c r="B76" t="n">
        <v>70</v>
      </c>
      <c r="C76" t="inlineStr">
        <is>
          <t xml:space="preserve">CONCLUIDO	</t>
        </is>
      </c>
      <c r="D76" t="n">
        <v>0.4169</v>
      </c>
      <c r="E76" t="n">
        <v>239.87</v>
      </c>
      <c r="F76" t="n">
        <v>228.72</v>
      </c>
      <c r="G76" t="n">
        <v>44.41</v>
      </c>
      <c r="H76" t="n">
        <v>0.71</v>
      </c>
      <c r="I76" t="n">
        <v>309</v>
      </c>
      <c r="J76" t="n">
        <v>148.68</v>
      </c>
      <c r="K76" t="n">
        <v>47.83</v>
      </c>
      <c r="L76" t="n">
        <v>6</v>
      </c>
      <c r="M76" t="n">
        <v>307</v>
      </c>
      <c r="N76" t="n">
        <v>24.85</v>
      </c>
      <c r="O76" t="n">
        <v>18570.94</v>
      </c>
      <c r="P76" t="n">
        <v>2571.96</v>
      </c>
      <c r="Q76" t="n">
        <v>3441.24</v>
      </c>
      <c r="R76" t="n">
        <v>787.42</v>
      </c>
      <c r="S76" t="n">
        <v>300.98</v>
      </c>
      <c r="T76" t="n">
        <v>238581.28</v>
      </c>
      <c r="U76" t="n">
        <v>0.38</v>
      </c>
      <c r="V76" t="n">
        <v>0.87</v>
      </c>
      <c r="W76" t="n">
        <v>57.35</v>
      </c>
      <c r="X76" t="n">
        <v>14.18</v>
      </c>
      <c r="Y76" t="n">
        <v>0.5</v>
      </c>
      <c r="Z76" t="n">
        <v>10</v>
      </c>
    </row>
    <row r="77">
      <c r="A77" t="n">
        <v>6</v>
      </c>
      <c r="B77" t="n">
        <v>70</v>
      </c>
      <c r="C77" t="inlineStr">
        <is>
          <t xml:space="preserve">CONCLUIDO	</t>
        </is>
      </c>
      <c r="D77" t="n">
        <v>0.4233</v>
      </c>
      <c r="E77" t="n">
        <v>236.22</v>
      </c>
      <c r="F77" t="n">
        <v>226.45</v>
      </c>
      <c r="G77" t="n">
        <v>52.06</v>
      </c>
      <c r="H77" t="n">
        <v>0.83</v>
      </c>
      <c r="I77" t="n">
        <v>261</v>
      </c>
      <c r="J77" t="n">
        <v>150.07</v>
      </c>
      <c r="K77" t="n">
        <v>47.83</v>
      </c>
      <c r="L77" t="n">
        <v>7</v>
      </c>
      <c r="M77" t="n">
        <v>259</v>
      </c>
      <c r="N77" t="n">
        <v>25.24</v>
      </c>
      <c r="O77" t="n">
        <v>18742.03</v>
      </c>
      <c r="P77" t="n">
        <v>2533.96</v>
      </c>
      <c r="Q77" t="n">
        <v>3441.16</v>
      </c>
      <c r="R77" t="n">
        <v>711.13</v>
      </c>
      <c r="S77" t="n">
        <v>300.98</v>
      </c>
      <c r="T77" t="n">
        <v>200675.91</v>
      </c>
      <c r="U77" t="n">
        <v>0.42</v>
      </c>
      <c r="V77" t="n">
        <v>0.88</v>
      </c>
      <c r="W77" t="n">
        <v>57.25</v>
      </c>
      <c r="X77" t="n">
        <v>11.91</v>
      </c>
      <c r="Y77" t="n">
        <v>0.5</v>
      </c>
      <c r="Z77" t="n">
        <v>10</v>
      </c>
    </row>
    <row r="78">
      <c r="A78" t="n">
        <v>7</v>
      </c>
      <c r="B78" t="n">
        <v>70</v>
      </c>
      <c r="C78" t="inlineStr">
        <is>
          <t xml:space="preserve">CONCLUIDO	</t>
        </is>
      </c>
      <c r="D78" t="n">
        <v>0.428</v>
      </c>
      <c r="E78" t="n">
        <v>233.63</v>
      </c>
      <c r="F78" t="n">
        <v>224.88</v>
      </c>
      <c r="G78" t="n">
        <v>59.7</v>
      </c>
      <c r="H78" t="n">
        <v>0.9399999999999999</v>
      </c>
      <c r="I78" t="n">
        <v>226</v>
      </c>
      <c r="J78" t="n">
        <v>151.46</v>
      </c>
      <c r="K78" t="n">
        <v>47.83</v>
      </c>
      <c r="L78" t="n">
        <v>8</v>
      </c>
      <c r="M78" t="n">
        <v>224</v>
      </c>
      <c r="N78" t="n">
        <v>25.63</v>
      </c>
      <c r="O78" t="n">
        <v>18913.66</v>
      </c>
      <c r="P78" t="n">
        <v>2503.78</v>
      </c>
      <c r="Q78" t="n">
        <v>3441.12</v>
      </c>
      <c r="R78" t="n">
        <v>657.64</v>
      </c>
      <c r="S78" t="n">
        <v>300.98</v>
      </c>
      <c r="T78" t="n">
        <v>174106.76</v>
      </c>
      <c r="U78" t="n">
        <v>0.46</v>
      </c>
      <c r="V78" t="n">
        <v>0.89</v>
      </c>
      <c r="W78" t="n">
        <v>57.2</v>
      </c>
      <c r="X78" t="n">
        <v>10.34</v>
      </c>
      <c r="Y78" t="n">
        <v>0.5</v>
      </c>
      <c r="Z78" t="n">
        <v>10</v>
      </c>
    </row>
    <row r="79">
      <c r="A79" t="n">
        <v>8</v>
      </c>
      <c r="B79" t="n">
        <v>70</v>
      </c>
      <c r="C79" t="inlineStr">
        <is>
          <t xml:space="preserve">CONCLUIDO	</t>
        </is>
      </c>
      <c r="D79" t="n">
        <v>0.4319</v>
      </c>
      <c r="E79" t="n">
        <v>231.55</v>
      </c>
      <c r="F79" t="n">
        <v>223.57</v>
      </c>
      <c r="G79" t="n">
        <v>67.41</v>
      </c>
      <c r="H79" t="n">
        <v>1.04</v>
      </c>
      <c r="I79" t="n">
        <v>199</v>
      </c>
      <c r="J79" t="n">
        <v>152.85</v>
      </c>
      <c r="K79" t="n">
        <v>47.83</v>
      </c>
      <c r="L79" t="n">
        <v>9</v>
      </c>
      <c r="M79" t="n">
        <v>197</v>
      </c>
      <c r="N79" t="n">
        <v>26.03</v>
      </c>
      <c r="O79" t="n">
        <v>19085.83</v>
      </c>
      <c r="P79" t="n">
        <v>2477.22</v>
      </c>
      <c r="Q79" t="n">
        <v>3441.07</v>
      </c>
      <c r="R79" t="n">
        <v>613.27</v>
      </c>
      <c r="S79" t="n">
        <v>300.98</v>
      </c>
      <c r="T79" t="n">
        <v>152057.52</v>
      </c>
      <c r="U79" t="n">
        <v>0.49</v>
      </c>
      <c r="V79" t="n">
        <v>0.89</v>
      </c>
      <c r="W79" t="n">
        <v>57.17</v>
      </c>
      <c r="X79" t="n">
        <v>9.029999999999999</v>
      </c>
      <c r="Y79" t="n">
        <v>0.5</v>
      </c>
      <c r="Z79" t="n">
        <v>10</v>
      </c>
    </row>
    <row r="80">
      <c r="A80" t="n">
        <v>9</v>
      </c>
      <c r="B80" t="n">
        <v>70</v>
      </c>
      <c r="C80" t="inlineStr">
        <is>
          <t xml:space="preserve">CONCLUIDO	</t>
        </is>
      </c>
      <c r="D80" t="n">
        <v>0.4349</v>
      </c>
      <c r="E80" t="n">
        <v>229.92</v>
      </c>
      <c r="F80" t="n">
        <v>222.58</v>
      </c>
      <c r="G80" t="n">
        <v>75.45</v>
      </c>
      <c r="H80" t="n">
        <v>1.15</v>
      </c>
      <c r="I80" t="n">
        <v>177</v>
      </c>
      <c r="J80" t="n">
        <v>154.25</v>
      </c>
      <c r="K80" t="n">
        <v>47.83</v>
      </c>
      <c r="L80" t="n">
        <v>10</v>
      </c>
      <c r="M80" t="n">
        <v>175</v>
      </c>
      <c r="N80" t="n">
        <v>26.43</v>
      </c>
      <c r="O80" t="n">
        <v>19258.55</v>
      </c>
      <c r="P80" t="n">
        <v>2454.91</v>
      </c>
      <c r="Q80" t="n">
        <v>3441.03</v>
      </c>
      <c r="R80" t="n">
        <v>580.12</v>
      </c>
      <c r="S80" t="n">
        <v>300.98</v>
      </c>
      <c r="T80" t="n">
        <v>135594.66</v>
      </c>
      <c r="U80" t="n">
        <v>0.52</v>
      </c>
      <c r="V80" t="n">
        <v>0.9</v>
      </c>
      <c r="W80" t="n">
        <v>57.12</v>
      </c>
      <c r="X80" t="n">
        <v>8.050000000000001</v>
      </c>
      <c r="Y80" t="n">
        <v>0.5</v>
      </c>
      <c r="Z80" t="n">
        <v>10</v>
      </c>
    </row>
    <row r="81">
      <c r="A81" t="n">
        <v>10</v>
      </c>
      <c r="B81" t="n">
        <v>70</v>
      </c>
      <c r="C81" t="inlineStr">
        <is>
          <t xml:space="preserve">CONCLUIDO	</t>
        </is>
      </c>
      <c r="D81" t="n">
        <v>0.4374</v>
      </c>
      <c r="E81" t="n">
        <v>228.62</v>
      </c>
      <c r="F81" t="n">
        <v>221.77</v>
      </c>
      <c r="G81" t="n">
        <v>83.16</v>
      </c>
      <c r="H81" t="n">
        <v>1.25</v>
      </c>
      <c r="I81" t="n">
        <v>160</v>
      </c>
      <c r="J81" t="n">
        <v>155.66</v>
      </c>
      <c r="K81" t="n">
        <v>47.83</v>
      </c>
      <c r="L81" t="n">
        <v>11</v>
      </c>
      <c r="M81" t="n">
        <v>158</v>
      </c>
      <c r="N81" t="n">
        <v>26.83</v>
      </c>
      <c r="O81" t="n">
        <v>19431.82</v>
      </c>
      <c r="P81" t="n">
        <v>2432.74</v>
      </c>
      <c r="Q81" t="n">
        <v>3441.1</v>
      </c>
      <c r="R81" t="n">
        <v>553.1799999999999</v>
      </c>
      <c r="S81" t="n">
        <v>300.98</v>
      </c>
      <c r="T81" t="n">
        <v>122208.11</v>
      </c>
      <c r="U81" t="n">
        <v>0.54</v>
      </c>
      <c r="V81" t="n">
        <v>0.9</v>
      </c>
      <c r="W81" t="n">
        <v>57.08</v>
      </c>
      <c r="X81" t="n">
        <v>7.24</v>
      </c>
      <c r="Y81" t="n">
        <v>0.5</v>
      </c>
      <c r="Z81" t="n">
        <v>10</v>
      </c>
    </row>
    <row r="82">
      <c r="A82" t="n">
        <v>11</v>
      </c>
      <c r="B82" t="n">
        <v>70</v>
      </c>
      <c r="C82" t="inlineStr">
        <is>
          <t xml:space="preserve">CONCLUIDO	</t>
        </is>
      </c>
      <c r="D82" t="n">
        <v>0.4395</v>
      </c>
      <c r="E82" t="n">
        <v>227.52</v>
      </c>
      <c r="F82" t="n">
        <v>221.1</v>
      </c>
      <c r="G82" t="n">
        <v>91.48999999999999</v>
      </c>
      <c r="H82" t="n">
        <v>1.35</v>
      </c>
      <c r="I82" t="n">
        <v>145</v>
      </c>
      <c r="J82" t="n">
        <v>157.07</v>
      </c>
      <c r="K82" t="n">
        <v>47.83</v>
      </c>
      <c r="L82" t="n">
        <v>12</v>
      </c>
      <c r="M82" t="n">
        <v>143</v>
      </c>
      <c r="N82" t="n">
        <v>27.24</v>
      </c>
      <c r="O82" t="n">
        <v>19605.66</v>
      </c>
      <c r="P82" t="n">
        <v>2412</v>
      </c>
      <c r="Q82" t="n">
        <v>3441.09</v>
      </c>
      <c r="R82" t="n">
        <v>530.1799999999999</v>
      </c>
      <c r="S82" t="n">
        <v>300.98</v>
      </c>
      <c r="T82" t="n">
        <v>110784.75</v>
      </c>
      <c r="U82" t="n">
        <v>0.57</v>
      </c>
      <c r="V82" t="n">
        <v>0.9</v>
      </c>
      <c r="W82" t="n">
        <v>57.07</v>
      </c>
      <c r="X82" t="n">
        <v>6.57</v>
      </c>
      <c r="Y82" t="n">
        <v>0.5</v>
      </c>
      <c r="Z82" t="n">
        <v>10</v>
      </c>
    </row>
    <row r="83">
      <c r="A83" t="n">
        <v>12</v>
      </c>
      <c r="B83" t="n">
        <v>70</v>
      </c>
      <c r="C83" t="inlineStr">
        <is>
          <t xml:space="preserve">CONCLUIDO	</t>
        </is>
      </c>
      <c r="D83" t="n">
        <v>0.4413</v>
      </c>
      <c r="E83" t="n">
        <v>226.62</v>
      </c>
      <c r="F83" t="n">
        <v>220.55</v>
      </c>
      <c r="G83" t="n">
        <v>99.5</v>
      </c>
      <c r="H83" t="n">
        <v>1.45</v>
      </c>
      <c r="I83" t="n">
        <v>133</v>
      </c>
      <c r="J83" t="n">
        <v>158.48</v>
      </c>
      <c r="K83" t="n">
        <v>47.83</v>
      </c>
      <c r="L83" t="n">
        <v>13</v>
      </c>
      <c r="M83" t="n">
        <v>131</v>
      </c>
      <c r="N83" t="n">
        <v>27.65</v>
      </c>
      <c r="O83" t="n">
        <v>19780.06</v>
      </c>
      <c r="P83" t="n">
        <v>2393.71</v>
      </c>
      <c r="Q83" t="n">
        <v>3440.97</v>
      </c>
      <c r="R83" t="n">
        <v>511.34</v>
      </c>
      <c r="S83" t="n">
        <v>300.98</v>
      </c>
      <c r="T83" t="n">
        <v>101423.91</v>
      </c>
      <c r="U83" t="n">
        <v>0.59</v>
      </c>
      <c r="V83" t="n">
        <v>0.91</v>
      </c>
      <c r="W83" t="n">
        <v>57.05</v>
      </c>
      <c r="X83" t="n">
        <v>6.02</v>
      </c>
      <c r="Y83" t="n">
        <v>0.5</v>
      </c>
      <c r="Z83" t="n">
        <v>10</v>
      </c>
    </row>
    <row r="84">
      <c r="A84" t="n">
        <v>13</v>
      </c>
      <c r="B84" t="n">
        <v>70</v>
      </c>
      <c r="C84" t="inlineStr">
        <is>
          <t xml:space="preserve">CONCLUIDO	</t>
        </is>
      </c>
      <c r="D84" t="n">
        <v>0.4427</v>
      </c>
      <c r="E84" t="n">
        <v>225.89</v>
      </c>
      <c r="F84" t="n">
        <v>220.11</v>
      </c>
      <c r="G84" t="n">
        <v>107.37</v>
      </c>
      <c r="H84" t="n">
        <v>1.55</v>
      </c>
      <c r="I84" t="n">
        <v>123</v>
      </c>
      <c r="J84" t="n">
        <v>159.9</v>
      </c>
      <c r="K84" t="n">
        <v>47.83</v>
      </c>
      <c r="L84" t="n">
        <v>14</v>
      </c>
      <c r="M84" t="n">
        <v>121</v>
      </c>
      <c r="N84" t="n">
        <v>28.07</v>
      </c>
      <c r="O84" t="n">
        <v>19955.16</v>
      </c>
      <c r="P84" t="n">
        <v>2376.99</v>
      </c>
      <c r="Q84" t="n">
        <v>3440.95</v>
      </c>
      <c r="R84" t="n">
        <v>497</v>
      </c>
      <c r="S84" t="n">
        <v>300.98</v>
      </c>
      <c r="T84" t="n">
        <v>94302.06</v>
      </c>
      <c r="U84" t="n">
        <v>0.61</v>
      </c>
      <c r="V84" t="n">
        <v>0.91</v>
      </c>
      <c r="W84" t="n">
        <v>57.02</v>
      </c>
      <c r="X84" t="n">
        <v>5.58</v>
      </c>
      <c r="Y84" t="n">
        <v>0.5</v>
      </c>
      <c r="Z84" t="n">
        <v>10</v>
      </c>
    </row>
    <row r="85">
      <c r="A85" t="n">
        <v>14</v>
      </c>
      <c r="B85" t="n">
        <v>70</v>
      </c>
      <c r="C85" t="inlineStr">
        <is>
          <t xml:space="preserve">CONCLUIDO	</t>
        </is>
      </c>
      <c r="D85" t="n">
        <v>0.4441</v>
      </c>
      <c r="E85" t="n">
        <v>225.19</v>
      </c>
      <c r="F85" t="n">
        <v>219.67</v>
      </c>
      <c r="G85" t="n">
        <v>115.62</v>
      </c>
      <c r="H85" t="n">
        <v>1.65</v>
      </c>
      <c r="I85" t="n">
        <v>114</v>
      </c>
      <c r="J85" t="n">
        <v>161.32</v>
      </c>
      <c r="K85" t="n">
        <v>47.83</v>
      </c>
      <c r="L85" t="n">
        <v>15</v>
      </c>
      <c r="M85" t="n">
        <v>112</v>
      </c>
      <c r="N85" t="n">
        <v>28.5</v>
      </c>
      <c r="O85" t="n">
        <v>20130.71</v>
      </c>
      <c r="P85" t="n">
        <v>2360.15</v>
      </c>
      <c r="Q85" t="n">
        <v>3440.98</v>
      </c>
      <c r="R85" t="n">
        <v>482.22</v>
      </c>
      <c r="S85" t="n">
        <v>300.98</v>
      </c>
      <c r="T85" t="n">
        <v>86959.34</v>
      </c>
      <c r="U85" t="n">
        <v>0.62</v>
      </c>
      <c r="V85" t="n">
        <v>0.91</v>
      </c>
      <c r="W85" t="n">
        <v>57</v>
      </c>
      <c r="X85" t="n">
        <v>5.14</v>
      </c>
      <c r="Y85" t="n">
        <v>0.5</v>
      </c>
      <c r="Z85" t="n">
        <v>10</v>
      </c>
    </row>
    <row r="86">
      <c r="A86" t="n">
        <v>15</v>
      </c>
      <c r="B86" t="n">
        <v>70</v>
      </c>
      <c r="C86" t="inlineStr">
        <is>
          <t xml:space="preserve">CONCLUIDO	</t>
        </is>
      </c>
      <c r="D86" t="n">
        <v>0.4452</v>
      </c>
      <c r="E86" t="n">
        <v>224.59</v>
      </c>
      <c r="F86" t="n">
        <v>219.3</v>
      </c>
      <c r="G86" t="n">
        <v>124.13</v>
      </c>
      <c r="H86" t="n">
        <v>1.74</v>
      </c>
      <c r="I86" t="n">
        <v>106</v>
      </c>
      <c r="J86" t="n">
        <v>162.75</v>
      </c>
      <c r="K86" t="n">
        <v>47.83</v>
      </c>
      <c r="L86" t="n">
        <v>16</v>
      </c>
      <c r="M86" t="n">
        <v>104</v>
      </c>
      <c r="N86" t="n">
        <v>28.92</v>
      </c>
      <c r="O86" t="n">
        <v>20306.85</v>
      </c>
      <c r="P86" t="n">
        <v>2342.94</v>
      </c>
      <c r="Q86" t="n">
        <v>3440.96</v>
      </c>
      <c r="R86" t="n">
        <v>469.45</v>
      </c>
      <c r="S86" t="n">
        <v>300.98</v>
      </c>
      <c r="T86" t="n">
        <v>80614.06</v>
      </c>
      <c r="U86" t="n">
        <v>0.64</v>
      </c>
      <c r="V86" t="n">
        <v>0.91</v>
      </c>
      <c r="W86" t="n">
        <v>57</v>
      </c>
      <c r="X86" t="n">
        <v>4.78</v>
      </c>
      <c r="Y86" t="n">
        <v>0.5</v>
      </c>
      <c r="Z86" t="n">
        <v>10</v>
      </c>
    </row>
    <row r="87">
      <c r="A87" t="n">
        <v>16</v>
      </c>
      <c r="B87" t="n">
        <v>70</v>
      </c>
      <c r="C87" t="inlineStr">
        <is>
          <t xml:space="preserve">CONCLUIDO	</t>
        </is>
      </c>
      <c r="D87" t="n">
        <v>0.4463</v>
      </c>
      <c r="E87" t="n">
        <v>224.08</v>
      </c>
      <c r="F87" t="n">
        <v>218.99</v>
      </c>
      <c r="G87" t="n">
        <v>132.72</v>
      </c>
      <c r="H87" t="n">
        <v>1.83</v>
      </c>
      <c r="I87" t="n">
        <v>99</v>
      </c>
      <c r="J87" t="n">
        <v>164.19</v>
      </c>
      <c r="K87" t="n">
        <v>47.83</v>
      </c>
      <c r="L87" t="n">
        <v>17</v>
      </c>
      <c r="M87" t="n">
        <v>97</v>
      </c>
      <c r="N87" t="n">
        <v>29.36</v>
      </c>
      <c r="O87" t="n">
        <v>20483.57</v>
      </c>
      <c r="P87" t="n">
        <v>2326.27</v>
      </c>
      <c r="Q87" t="n">
        <v>3441.01</v>
      </c>
      <c r="R87" t="n">
        <v>459.27</v>
      </c>
      <c r="S87" t="n">
        <v>300.98</v>
      </c>
      <c r="T87" t="n">
        <v>75557.57000000001</v>
      </c>
      <c r="U87" t="n">
        <v>0.66</v>
      </c>
      <c r="V87" t="n">
        <v>0.91</v>
      </c>
      <c r="W87" t="n">
        <v>56.98</v>
      </c>
      <c r="X87" t="n">
        <v>4.46</v>
      </c>
      <c r="Y87" t="n">
        <v>0.5</v>
      </c>
      <c r="Z87" t="n">
        <v>10</v>
      </c>
    </row>
    <row r="88">
      <c r="A88" t="n">
        <v>17</v>
      </c>
      <c r="B88" t="n">
        <v>70</v>
      </c>
      <c r="C88" t="inlineStr">
        <is>
          <t xml:space="preserve">CONCLUIDO	</t>
        </is>
      </c>
      <c r="D88" t="n">
        <v>0.4471</v>
      </c>
      <c r="E88" t="n">
        <v>223.65</v>
      </c>
      <c r="F88" t="n">
        <v>218.73</v>
      </c>
      <c r="G88" t="n">
        <v>141.12</v>
      </c>
      <c r="H88" t="n">
        <v>1.93</v>
      </c>
      <c r="I88" t="n">
        <v>93</v>
      </c>
      <c r="J88" t="n">
        <v>165.62</v>
      </c>
      <c r="K88" t="n">
        <v>47.83</v>
      </c>
      <c r="L88" t="n">
        <v>18</v>
      </c>
      <c r="M88" t="n">
        <v>91</v>
      </c>
      <c r="N88" t="n">
        <v>29.8</v>
      </c>
      <c r="O88" t="n">
        <v>20660.89</v>
      </c>
      <c r="P88" t="n">
        <v>2308.56</v>
      </c>
      <c r="Q88" t="n">
        <v>3440.98</v>
      </c>
      <c r="R88" t="n">
        <v>450.09</v>
      </c>
      <c r="S88" t="n">
        <v>300.98</v>
      </c>
      <c r="T88" t="n">
        <v>70997.77</v>
      </c>
      <c r="U88" t="n">
        <v>0.67</v>
      </c>
      <c r="V88" t="n">
        <v>0.91</v>
      </c>
      <c r="W88" t="n">
        <v>56.98</v>
      </c>
      <c r="X88" t="n">
        <v>4.2</v>
      </c>
      <c r="Y88" t="n">
        <v>0.5</v>
      </c>
      <c r="Z88" t="n">
        <v>10</v>
      </c>
    </row>
    <row r="89">
      <c r="A89" t="n">
        <v>18</v>
      </c>
      <c r="B89" t="n">
        <v>70</v>
      </c>
      <c r="C89" t="inlineStr">
        <is>
          <t xml:space="preserve">CONCLUIDO	</t>
        </is>
      </c>
      <c r="D89" t="n">
        <v>0.4479</v>
      </c>
      <c r="E89" t="n">
        <v>223.28</v>
      </c>
      <c r="F89" t="n">
        <v>218.51</v>
      </c>
      <c r="G89" t="n">
        <v>148.98</v>
      </c>
      <c r="H89" t="n">
        <v>2.02</v>
      </c>
      <c r="I89" t="n">
        <v>88</v>
      </c>
      <c r="J89" t="n">
        <v>167.07</v>
      </c>
      <c r="K89" t="n">
        <v>47.83</v>
      </c>
      <c r="L89" t="n">
        <v>19</v>
      </c>
      <c r="M89" t="n">
        <v>86</v>
      </c>
      <c r="N89" t="n">
        <v>30.24</v>
      </c>
      <c r="O89" t="n">
        <v>20838.81</v>
      </c>
      <c r="P89" t="n">
        <v>2296.84</v>
      </c>
      <c r="Q89" t="n">
        <v>3440.97</v>
      </c>
      <c r="R89" t="n">
        <v>442.53</v>
      </c>
      <c r="S89" t="n">
        <v>300.98</v>
      </c>
      <c r="T89" t="n">
        <v>67243.14</v>
      </c>
      <c r="U89" t="n">
        <v>0.68</v>
      </c>
      <c r="V89" t="n">
        <v>0.91</v>
      </c>
      <c r="W89" t="n">
        <v>56.97</v>
      </c>
      <c r="X89" t="n">
        <v>3.98</v>
      </c>
      <c r="Y89" t="n">
        <v>0.5</v>
      </c>
      <c r="Z89" t="n">
        <v>10</v>
      </c>
    </row>
    <row r="90">
      <c r="A90" t="n">
        <v>19</v>
      </c>
      <c r="B90" t="n">
        <v>70</v>
      </c>
      <c r="C90" t="inlineStr">
        <is>
          <t xml:space="preserve">CONCLUIDO	</t>
        </is>
      </c>
      <c r="D90" t="n">
        <v>0.4487</v>
      </c>
      <c r="E90" t="n">
        <v>222.88</v>
      </c>
      <c r="F90" t="n">
        <v>218.25</v>
      </c>
      <c r="G90" t="n">
        <v>157.77</v>
      </c>
      <c r="H90" t="n">
        <v>2.1</v>
      </c>
      <c r="I90" t="n">
        <v>83</v>
      </c>
      <c r="J90" t="n">
        <v>168.51</v>
      </c>
      <c r="K90" t="n">
        <v>47.83</v>
      </c>
      <c r="L90" t="n">
        <v>20</v>
      </c>
      <c r="M90" t="n">
        <v>81</v>
      </c>
      <c r="N90" t="n">
        <v>30.69</v>
      </c>
      <c r="O90" t="n">
        <v>21017.33</v>
      </c>
      <c r="P90" t="n">
        <v>2280.53</v>
      </c>
      <c r="Q90" t="n">
        <v>3440.94</v>
      </c>
      <c r="R90" t="n">
        <v>434.12</v>
      </c>
      <c r="S90" t="n">
        <v>300.98</v>
      </c>
      <c r="T90" t="n">
        <v>63061.14</v>
      </c>
      <c r="U90" t="n">
        <v>0.6899999999999999</v>
      </c>
      <c r="V90" t="n">
        <v>0.92</v>
      </c>
      <c r="W90" t="n">
        <v>56.96</v>
      </c>
      <c r="X90" t="n">
        <v>3.73</v>
      </c>
      <c r="Y90" t="n">
        <v>0.5</v>
      </c>
      <c r="Z90" t="n">
        <v>10</v>
      </c>
    </row>
    <row r="91">
      <c r="A91" t="n">
        <v>20</v>
      </c>
      <c r="B91" t="n">
        <v>70</v>
      </c>
      <c r="C91" t="inlineStr">
        <is>
          <t xml:space="preserve">CONCLUIDO	</t>
        </is>
      </c>
      <c r="D91" t="n">
        <v>0.4493</v>
      </c>
      <c r="E91" t="n">
        <v>222.59</v>
      </c>
      <c r="F91" t="n">
        <v>218.08</v>
      </c>
      <c r="G91" t="n">
        <v>165.63</v>
      </c>
      <c r="H91" t="n">
        <v>2.19</v>
      </c>
      <c r="I91" t="n">
        <v>79</v>
      </c>
      <c r="J91" t="n">
        <v>169.97</v>
      </c>
      <c r="K91" t="n">
        <v>47.83</v>
      </c>
      <c r="L91" t="n">
        <v>21</v>
      </c>
      <c r="M91" t="n">
        <v>77</v>
      </c>
      <c r="N91" t="n">
        <v>31.14</v>
      </c>
      <c r="O91" t="n">
        <v>21196.47</v>
      </c>
      <c r="P91" t="n">
        <v>2263.53</v>
      </c>
      <c r="Q91" t="n">
        <v>3440.97</v>
      </c>
      <c r="R91" t="n">
        <v>428.22</v>
      </c>
      <c r="S91" t="n">
        <v>300.98</v>
      </c>
      <c r="T91" t="n">
        <v>60131.44</v>
      </c>
      <c r="U91" t="n">
        <v>0.7</v>
      </c>
      <c r="V91" t="n">
        <v>0.92</v>
      </c>
      <c r="W91" t="n">
        <v>56.95</v>
      </c>
      <c r="X91" t="n">
        <v>3.55</v>
      </c>
      <c r="Y91" t="n">
        <v>0.5</v>
      </c>
      <c r="Z91" t="n">
        <v>10</v>
      </c>
    </row>
    <row r="92">
      <c r="A92" t="n">
        <v>21</v>
      </c>
      <c r="B92" t="n">
        <v>70</v>
      </c>
      <c r="C92" t="inlineStr">
        <is>
          <t xml:space="preserve">CONCLUIDO	</t>
        </is>
      </c>
      <c r="D92" t="n">
        <v>0.4498</v>
      </c>
      <c r="E92" t="n">
        <v>222.31</v>
      </c>
      <c r="F92" t="n">
        <v>217.92</v>
      </c>
      <c r="G92" t="n">
        <v>174.33</v>
      </c>
      <c r="H92" t="n">
        <v>2.28</v>
      </c>
      <c r="I92" t="n">
        <v>75</v>
      </c>
      <c r="J92" t="n">
        <v>171.42</v>
      </c>
      <c r="K92" t="n">
        <v>47.83</v>
      </c>
      <c r="L92" t="n">
        <v>22</v>
      </c>
      <c r="M92" t="n">
        <v>73</v>
      </c>
      <c r="N92" t="n">
        <v>31.6</v>
      </c>
      <c r="O92" t="n">
        <v>21376.23</v>
      </c>
      <c r="P92" t="n">
        <v>2249.45</v>
      </c>
      <c r="Q92" t="n">
        <v>3440.96</v>
      </c>
      <c r="R92" t="n">
        <v>423.03</v>
      </c>
      <c r="S92" t="n">
        <v>300.98</v>
      </c>
      <c r="T92" t="n">
        <v>57555.72</v>
      </c>
      <c r="U92" t="n">
        <v>0.71</v>
      </c>
      <c r="V92" t="n">
        <v>0.92</v>
      </c>
      <c r="W92" t="n">
        <v>56.94</v>
      </c>
      <c r="X92" t="n">
        <v>3.39</v>
      </c>
      <c r="Y92" t="n">
        <v>0.5</v>
      </c>
      <c r="Z92" t="n">
        <v>10</v>
      </c>
    </row>
    <row r="93">
      <c r="A93" t="n">
        <v>22</v>
      </c>
      <c r="B93" t="n">
        <v>70</v>
      </c>
      <c r="C93" t="inlineStr">
        <is>
          <t xml:space="preserve">CONCLUIDO	</t>
        </is>
      </c>
      <c r="D93" t="n">
        <v>0.4504</v>
      </c>
      <c r="E93" t="n">
        <v>222.02</v>
      </c>
      <c r="F93" t="n">
        <v>217.74</v>
      </c>
      <c r="G93" t="n">
        <v>184.01</v>
      </c>
      <c r="H93" t="n">
        <v>2.36</v>
      </c>
      <c r="I93" t="n">
        <v>71</v>
      </c>
      <c r="J93" t="n">
        <v>172.89</v>
      </c>
      <c r="K93" t="n">
        <v>47.83</v>
      </c>
      <c r="L93" t="n">
        <v>23</v>
      </c>
      <c r="M93" t="n">
        <v>69</v>
      </c>
      <c r="N93" t="n">
        <v>32.06</v>
      </c>
      <c r="O93" t="n">
        <v>21556.61</v>
      </c>
      <c r="P93" t="n">
        <v>2233.41</v>
      </c>
      <c r="Q93" t="n">
        <v>3440.94</v>
      </c>
      <c r="R93" t="n">
        <v>416.85</v>
      </c>
      <c r="S93" t="n">
        <v>300.98</v>
      </c>
      <c r="T93" t="n">
        <v>54489.02</v>
      </c>
      <c r="U93" t="n">
        <v>0.72</v>
      </c>
      <c r="V93" t="n">
        <v>0.92</v>
      </c>
      <c r="W93" t="n">
        <v>56.95</v>
      </c>
      <c r="X93" t="n">
        <v>3.22</v>
      </c>
      <c r="Y93" t="n">
        <v>0.5</v>
      </c>
      <c r="Z93" t="n">
        <v>10</v>
      </c>
    </row>
    <row r="94">
      <c r="A94" t="n">
        <v>23</v>
      </c>
      <c r="B94" t="n">
        <v>70</v>
      </c>
      <c r="C94" t="inlineStr">
        <is>
          <t xml:space="preserve">CONCLUIDO	</t>
        </is>
      </c>
      <c r="D94" t="n">
        <v>0.4509</v>
      </c>
      <c r="E94" t="n">
        <v>221.78</v>
      </c>
      <c r="F94" t="n">
        <v>217.59</v>
      </c>
      <c r="G94" t="n">
        <v>191.99</v>
      </c>
      <c r="H94" t="n">
        <v>2.44</v>
      </c>
      <c r="I94" t="n">
        <v>68</v>
      </c>
      <c r="J94" t="n">
        <v>174.35</v>
      </c>
      <c r="K94" t="n">
        <v>47.83</v>
      </c>
      <c r="L94" t="n">
        <v>24</v>
      </c>
      <c r="M94" t="n">
        <v>66</v>
      </c>
      <c r="N94" t="n">
        <v>32.53</v>
      </c>
      <c r="O94" t="n">
        <v>21737.62</v>
      </c>
      <c r="P94" t="n">
        <v>2219.72</v>
      </c>
      <c r="Q94" t="n">
        <v>3440.96</v>
      </c>
      <c r="R94" t="n">
        <v>411.74</v>
      </c>
      <c r="S94" t="n">
        <v>300.98</v>
      </c>
      <c r="T94" t="n">
        <v>51945.98</v>
      </c>
      <c r="U94" t="n">
        <v>0.73</v>
      </c>
      <c r="V94" t="n">
        <v>0.92</v>
      </c>
      <c r="W94" t="n">
        <v>56.94</v>
      </c>
      <c r="X94" t="n">
        <v>3.06</v>
      </c>
      <c r="Y94" t="n">
        <v>0.5</v>
      </c>
      <c r="Z94" t="n">
        <v>10</v>
      </c>
    </row>
    <row r="95">
      <c r="A95" t="n">
        <v>24</v>
      </c>
      <c r="B95" t="n">
        <v>70</v>
      </c>
      <c r="C95" t="inlineStr">
        <is>
          <t xml:space="preserve">CONCLUIDO	</t>
        </is>
      </c>
      <c r="D95" t="n">
        <v>0.4514</v>
      </c>
      <c r="E95" t="n">
        <v>221.52</v>
      </c>
      <c r="F95" t="n">
        <v>217.42</v>
      </c>
      <c r="G95" t="n">
        <v>200.69</v>
      </c>
      <c r="H95" t="n">
        <v>2.52</v>
      </c>
      <c r="I95" t="n">
        <v>65</v>
      </c>
      <c r="J95" t="n">
        <v>175.83</v>
      </c>
      <c r="K95" t="n">
        <v>47.83</v>
      </c>
      <c r="L95" t="n">
        <v>25</v>
      </c>
      <c r="M95" t="n">
        <v>63</v>
      </c>
      <c r="N95" t="n">
        <v>33</v>
      </c>
      <c r="O95" t="n">
        <v>21919.27</v>
      </c>
      <c r="P95" t="n">
        <v>2203.37</v>
      </c>
      <c r="Q95" t="n">
        <v>3440.95</v>
      </c>
      <c r="R95" t="n">
        <v>405.74</v>
      </c>
      <c r="S95" t="n">
        <v>300.98</v>
      </c>
      <c r="T95" t="n">
        <v>48960.83</v>
      </c>
      <c r="U95" t="n">
        <v>0.74</v>
      </c>
      <c r="V95" t="n">
        <v>0.92</v>
      </c>
      <c r="W95" t="n">
        <v>56.93</v>
      </c>
      <c r="X95" t="n">
        <v>2.89</v>
      </c>
      <c r="Y95" t="n">
        <v>0.5</v>
      </c>
      <c r="Z95" t="n">
        <v>10</v>
      </c>
    </row>
    <row r="96">
      <c r="A96" t="n">
        <v>25</v>
      </c>
      <c r="B96" t="n">
        <v>70</v>
      </c>
      <c r="C96" t="inlineStr">
        <is>
          <t xml:space="preserve">CONCLUIDO	</t>
        </is>
      </c>
      <c r="D96" t="n">
        <v>0.4518</v>
      </c>
      <c r="E96" t="n">
        <v>221.33</v>
      </c>
      <c r="F96" t="n">
        <v>217.31</v>
      </c>
      <c r="G96" t="n">
        <v>210.3</v>
      </c>
      <c r="H96" t="n">
        <v>2.6</v>
      </c>
      <c r="I96" t="n">
        <v>62</v>
      </c>
      <c r="J96" t="n">
        <v>177.3</v>
      </c>
      <c r="K96" t="n">
        <v>47.83</v>
      </c>
      <c r="L96" t="n">
        <v>26</v>
      </c>
      <c r="M96" t="n">
        <v>60</v>
      </c>
      <c r="N96" t="n">
        <v>33.48</v>
      </c>
      <c r="O96" t="n">
        <v>22101.56</v>
      </c>
      <c r="P96" t="n">
        <v>2191.47</v>
      </c>
      <c r="Q96" t="n">
        <v>3440.94</v>
      </c>
      <c r="R96" t="n">
        <v>402.41</v>
      </c>
      <c r="S96" t="n">
        <v>300.98</v>
      </c>
      <c r="T96" t="n">
        <v>47314.54</v>
      </c>
      <c r="U96" t="n">
        <v>0.75</v>
      </c>
      <c r="V96" t="n">
        <v>0.92</v>
      </c>
      <c r="W96" t="n">
        <v>56.92</v>
      </c>
      <c r="X96" t="n">
        <v>2.79</v>
      </c>
      <c r="Y96" t="n">
        <v>0.5</v>
      </c>
      <c r="Z96" t="n">
        <v>10</v>
      </c>
    </row>
    <row r="97">
      <c r="A97" t="n">
        <v>26</v>
      </c>
      <c r="B97" t="n">
        <v>70</v>
      </c>
      <c r="C97" t="inlineStr">
        <is>
          <t xml:space="preserve">CONCLUIDO	</t>
        </is>
      </c>
      <c r="D97" t="n">
        <v>0.4523</v>
      </c>
      <c r="E97" t="n">
        <v>221.08</v>
      </c>
      <c r="F97" t="n">
        <v>217.15</v>
      </c>
      <c r="G97" t="n">
        <v>220.83</v>
      </c>
      <c r="H97" t="n">
        <v>2.68</v>
      </c>
      <c r="I97" t="n">
        <v>59</v>
      </c>
      <c r="J97" t="n">
        <v>178.79</v>
      </c>
      <c r="K97" t="n">
        <v>47.83</v>
      </c>
      <c r="L97" t="n">
        <v>27</v>
      </c>
      <c r="M97" t="n">
        <v>57</v>
      </c>
      <c r="N97" t="n">
        <v>33.96</v>
      </c>
      <c r="O97" t="n">
        <v>22284.51</v>
      </c>
      <c r="P97" t="n">
        <v>2176.08</v>
      </c>
      <c r="Q97" t="n">
        <v>3440.87</v>
      </c>
      <c r="R97" t="n">
        <v>396.98</v>
      </c>
      <c r="S97" t="n">
        <v>300.98</v>
      </c>
      <c r="T97" t="n">
        <v>44615.01</v>
      </c>
      <c r="U97" t="n">
        <v>0.76</v>
      </c>
      <c r="V97" t="n">
        <v>0.92</v>
      </c>
      <c r="W97" t="n">
        <v>56.92</v>
      </c>
      <c r="X97" t="n">
        <v>2.62</v>
      </c>
      <c r="Y97" t="n">
        <v>0.5</v>
      </c>
      <c r="Z97" t="n">
        <v>10</v>
      </c>
    </row>
    <row r="98">
      <c r="A98" t="n">
        <v>27</v>
      </c>
      <c r="B98" t="n">
        <v>70</v>
      </c>
      <c r="C98" t="inlineStr">
        <is>
          <t xml:space="preserve">CONCLUIDO	</t>
        </is>
      </c>
      <c r="D98" t="n">
        <v>0.4526</v>
      </c>
      <c r="E98" t="n">
        <v>220.95</v>
      </c>
      <c r="F98" t="n">
        <v>217.07</v>
      </c>
      <c r="G98" t="n">
        <v>228.5</v>
      </c>
      <c r="H98" t="n">
        <v>2.75</v>
      </c>
      <c r="I98" t="n">
        <v>57</v>
      </c>
      <c r="J98" t="n">
        <v>180.28</v>
      </c>
      <c r="K98" t="n">
        <v>47.83</v>
      </c>
      <c r="L98" t="n">
        <v>28</v>
      </c>
      <c r="M98" t="n">
        <v>55</v>
      </c>
      <c r="N98" t="n">
        <v>34.45</v>
      </c>
      <c r="O98" t="n">
        <v>22468.11</v>
      </c>
      <c r="P98" t="n">
        <v>2162.74</v>
      </c>
      <c r="Q98" t="n">
        <v>3440.95</v>
      </c>
      <c r="R98" t="n">
        <v>394.28</v>
      </c>
      <c r="S98" t="n">
        <v>300.98</v>
      </c>
      <c r="T98" t="n">
        <v>43273.12</v>
      </c>
      <c r="U98" t="n">
        <v>0.76</v>
      </c>
      <c r="V98" t="n">
        <v>0.92</v>
      </c>
      <c r="W98" t="n">
        <v>56.92</v>
      </c>
      <c r="X98" t="n">
        <v>2.55</v>
      </c>
      <c r="Y98" t="n">
        <v>0.5</v>
      </c>
      <c r="Z98" t="n">
        <v>10</v>
      </c>
    </row>
    <row r="99">
      <c r="A99" t="n">
        <v>28</v>
      </c>
      <c r="B99" t="n">
        <v>70</v>
      </c>
      <c r="C99" t="inlineStr">
        <is>
          <t xml:space="preserve">CONCLUIDO	</t>
        </is>
      </c>
      <c r="D99" t="n">
        <v>0.4531</v>
      </c>
      <c r="E99" t="n">
        <v>220.72</v>
      </c>
      <c r="F99" t="n">
        <v>216.93</v>
      </c>
      <c r="G99" t="n">
        <v>241.03</v>
      </c>
      <c r="H99" t="n">
        <v>2.83</v>
      </c>
      <c r="I99" t="n">
        <v>54</v>
      </c>
      <c r="J99" t="n">
        <v>181.77</v>
      </c>
      <c r="K99" t="n">
        <v>47.83</v>
      </c>
      <c r="L99" t="n">
        <v>29</v>
      </c>
      <c r="M99" t="n">
        <v>50</v>
      </c>
      <c r="N99" t="n">
        <v>34.94</v>
      </c>
      <c r="O99" t="n">
        <v>22652.51</v>
      </c>
      <c r="P99" t="n">
        <v>2144.81</v>
      </c>
      <c r="Q99" t="n">
        <v>3440.93</v>
      </c>
      <c r="R99" t="n">
        <v>389.3</v>
      </c>
      <c r="S99" t="n">
        <v>300.98</v>
      </c>
      <c r="T99" t="n">
        <v>40798.18</v>
      </c>
      <c r="U99" t="n">
        <v>0.77</v>
      </c>
      <c r="V99" t="n">
        <v>0.92</v>
      </c>
      <c r="W99" t="n">
        <v>56.92</v>
      </c>
      <c r="X99" t="n">
        <v>2.4</v>
      </c>
      <c r="Y99" t="n">
        <v>0.5</v>
      </c>
      <c r="Z99" t="n">
        <v>10</v>
      </c>
    </row>
    <row r="100">
      <c r="A100" t="n">
        <v>29</v>
      </c>
      <c r="B100" t="n">
        <v>70</v>
      </c>
      <c r="C100" t="inlineStr">
        <is>
          <t xml:space="preserve">CONCLUIDO	</t>
        </is>
      </c>
      <c r="D100" t="n">
        <v>0.4532</v>
      </c>
      <c r="E100" t="n">
        <v>220.66</v>
      </c>
      <c r="F100" t="n">
        <v>216.9</v>
      </c>
      <c r="G100" t="n">
        <v>245.55</v>
      </c>
      <c r="H100" t="n">
        <v>2.9</v>
      </c>
      <c r="I100" t="n">
        <v>53</v>
      </c>
      <c r="J100" t="n">
        <v>183.27</v>
      </c>
      <c r="K100" t="n">
        <v>47.83</v>
      </c>
      <c r="L100" t="n">
        <v>30</v>
      </c>
      <c r="M100" t="n">
        <v>40</v>
      </c>
      <c r="N100" t="n">
        <v>35.44</v>
      </c>
      <c r="O100" t="n">
        <v>22837.46</v>
      </c>
      <c r="P100" t="n">
        <v>2137.44</v>
      </c>
      <c r="Q100" t="n">
        <v>3440.93</v>
      </c>
      <c r="R100" t="n">
        <v>388.2</v>
      </c>
      <c r="S100" t="n">
        <v>300.98</v>
      </c>
      <c r="T100" t="n">
        <v>40250.37</v>
      </c>
      <c r="U100" t="n">
        <v>0.78</v>
      </c>
      <c r="V100" t="n">
        <v>0.92</v>
      </c>
      <c r="W100" t="n">
        <v>56.92</v>
      </c>
      <c r="X100" t="n">
        <v>2.37</v>
      </c>
      <c r="Y100" t="n">
        <v>0.5</v>
      </c>
      <c r="Z100" t="n">
        <v>10</v>
      </c>
    </row>
    <row r="101">
      <c r="A101" t="n">
        <v>30</v>
      </c>
      <c r="B101" t="n">
        <v>70</v>
      </c>
      <c r="C101" t="inlineStr">
        <is>
          <t xml:space="preserve">CONCLUIDO	</t>
        </is>
      </c>
      <c r="D101" t="n">
        <v>0.4534</v>
      </c>
      <c r="E101" t="n">
        <v>220.54</v>
      </c>
      <c r="F101" t="n">
        <v>216.84</v>
      </c>
      <c r="G101" t="n">
        <v>255.1</v>
      </c>
      <c r="H101" t="n">
        <v>2.98</v>
      </c>
      <c r="I101" t="n">
        <v>51</v>
      </c>
      <c r="J101" t="n">
        <v>184.78</v>
      </c>
      <c r="K101" t="n">
        <v>47.83</v>
      </c>
      <c r="L101" t="n">
        <v>31</v>
      </c>
      <c r="M101" t="n">
        <v>17</v>
      </c>
      <c r="N101" t="n">
        <v>35.95</v>
      </c>
      <c r="O101" t="n">
        <v>23023.09</v>
      </c>
      <c r="P101" t="n">
        <v>2127.16</v>
      </c>
      <c r="Q101" t="n">
        <v>3440.99</v>
      </c>
      <c r="R101" t="n">
        <v>384.83</v>
      </c>
      <c r="S101" t="n">
        <v>300.98</v>
      </c>
      <c r="T101" t="n">
        <v>38579.69</v>
      </c>
      <c r="U101" t="n">
        <v>0.78</v>
      </c>
      <c r="V101" t="n">
        <v>0.92</v>
      </c>
      <c r="W101" t="n">
        <v>56.95</v>
      </c>
      <c r="X101" t="n">
        <v>2.31</v>
      </c>
      <c r="Y101" t="n">
        <v>0.5</v>
      </c>
      <c r="Z101" t="n">
        <v>10</v>
      </c>
    </row>
    <row r="102">
      <c r="A102" t="n">
        <v>31</v>
      </c>
      <c r="B102" t="n">
        <v>70</v>
      </c>
      <c r="C102" t="inlineStr">
        <is>
          <t xml:space="preserve">CONCLUIDO	</t>
        </is>
      </c>
      <c r="D102" t="n">
        <v>0.4534</v>
      </c>
      <c r="E102" t="n">
        <v>220.56</v>
      </c>
      <c r="F102" t="n">
        <v>216.85</v>
      </c>
      <c r="G102" t="n">
        <v>255.12</v>
      </c>
      <c r="H102" t="n">
        <v>3.05</v>
      </c>
      <c r="I102" t="n">
        <v>51</v>
      </c>
      <c r="J102" t="n">
        <v>186.29</v>
      </c>
      <c r="K102" t="n">
        <v>47.83</v>
      </c>
      <c r="L102" t="n">
        <v>32</v>
      </c>
      <c r="M102" t="n">
        <v>8</v>
      </c>
      <c r="N102" t="n">
        <v>36.46</v>
      </c>
      <c r="O102" t="n">
        <v>23209.42</v>
      </c>
      <c r="P102" t="n">
        <v>2140.23</v>
      </c>
      <c r="Q102" t="n">
        <v>3440.97</v>
      </c>
      <c r="R102" t="n">
        <v>385.27</v>
      </c>
      <c r="S102" t="n">
        <v>300.98</v>
      </c>
      <c r="T102" t="n">
        <v>38799.52</v>
      </c>
      <c r="U102" t="n">
        <v>0.78</v>
      </c>
      <c r="V102" t="n">
        <v>0.92</v>
      </c>
      <c r="W102" t="n">
        <v>56.96</v>
      </c>
      <c r="X102" t="n">
        <v>2.33</v>
      </c>
      <c r="Y102" t="n">
        <v>0.5</v>
      </c>
      <c r="Z102" t="n">
        <v>10</v>
      </c>
    </row>
    <row r="103">
      <c r="A103" t="n">
        <v>32</v>
      </c>
      <c r="B103" t="n">
        <v>70</v>
      </c>
      <c r="C103" t="inlineStr">
        <is>
          <t xml:space="preserve">CONCLUIDO	</t>
        </is>
      </c>
      <c r="D103" t="n">
        <v>0.4534</v>
      </c>
      <c r="E103" t="n">
        <v>220.57</v>
      </c>
      <c r="F103" t="n">
        <v>216.87</v>
      </c>
      <c r="G103" t="n">
        <v>255.14</v>
      </c>
      <c r="H103" t="n">
        <v>3.12</v>
      </c>
      <c r="I103" t="n">
        <v>51</v>
      </c>
      <c r="J103" t="n">
        <v>187.8</v>
      </c>
      <c r="K103" t="n">
        <v>47.83</v>
      </c>
      <c r="L103" t="n">
        <v>33</v>
      </c>
      <c r="M103" t="n">
        <v>1</v>
      </c>
      <c r="N103" t="n">
        <v>36.98</v>
      </c>
      <c r="O103" t="n">
        <v>23396.44</v>
      </c>
      <c r="P103" t="n">
        <v>2153.16</v>
      </c>
      <c r="Q103" t="n">
        <v>3441.07</v>
      </c>
      <c r="R103" t="n">
        <v>384.9</v>
      </c>
      <c r="S103" t="n">
        <v>300.98</v>
      </c>
      <c r="T103" t="n">
        <v>38610.5</v>
      </c>
      <c r="U103" t="n">
        <v>0.78</v>
      </c>
      <c r="V103" t="n">
        <v>0.92</v>
      </c>
      <c r="W103" t="n">
        <v>56.98</v>
      </c>
      <c r="X103" t="n">
        <v>2.34</v>
      </c>
      <c r="Y103" t="n">
        <v>0.5</v>
      </c>
      <c r="Z103" t="n">
        <v>10</v>
      </c>
    </row>
    <row r="104">
      <c r="A104" t="n">
        <v>33</v>
      </c>
      <c r="B104" t="n">
        <v>70</v>
      </c>
      <c r="C104" t="inlineStr">
        <is>
          <t xml:space="preserve">CONCLUIDO	</t>
        </is>
      </c>
      <c r="D104" t="n">
        <v>0.4534</v>
      </c>
      <c r="E104" t="n">
        <v>220.57</v>
      </c>
      <c r="F104" t="n">
        <v>216.87</v>
      </c>
      <c r="G104" t="n">
        <v>255.14</v>
      </c>
      <c r="H104" t="n">
        <v>3.19</v>
      </c>
      <c r="I104" t="n">
        <v>51</v>
      </c>
      <c r="J104" t="n">
        <v>189.33</v>
      </c>
      <c r="K104" t="n">
        <v>47.83</v>
      </c>
      <c r="L104" t="n">
        <v>34</v>
      </c>
      <c r="M104" t="n">
        <v>0</v>
      </c>
      <c r="N104" t="n">
        <v>37.5</v>
      </c>
      <c r="O104" t="n">
        <v>23584.16</v>
      </c>
      <c r="P104" t="n">
        <v>2168.08</v>
      </c>
      <c r="Q104" t="n">
        <v>3441.07</v>
      </c>
      <c r="R104" t="n">
        <v>384.89</v>
      </c>
      <c r="S104" t="n">
        <v>300.98</v>
      </c>
      <c r="T104" t="n">
        <v>38605.24</v>
      </c>
      <c r="U104" t="n">
        <v>0.78</v>
      </c>
      <c r="V104" t="n">
        <v>0.92</v>
      </c>
      <c r="W104" t="n">
        <v>56.98</v>
      </c>
      <c r="X104" t="n">
        <v>2.34</v>
      </c>
      <c r="Y104" t="n">
        <v>0.5</v>
      </c>
      <c r="Z104" t="n">
        <v>10</v>
      </c>
    </row>
    <row r="105">
      <c r="A105" t="n">
        <v>0</v>
      </c>
      <c r="B105" t="n">
        <v>90</v>
      </c>
      <c r="C105" t="inlineStr">
        <is>
          <t xml:space="preserve">CONCLUIDO	</t>
        </is>
      </c>
      <c r="D105" t="n">
        <v>0.1755</v>
      </c>
      <c r="E105" t="n">
        <v>569.75</v>
      </c>
      <c r="F105" t="n">
        <v>421.52</v>
      </c>
      <c r="G105" t="n">
        <v>6.17</v>
      </c>
      <c r="H105" t="n">
        <v>0.1</v>
      </c>
      <c r="I105" t="n">
        <v>4101</v>
      </c>
      <c r="J105" t="n">
        <v>176.73</v>
      </c>
      <c r="K105" t="n">
        <v>52.44</v>
      </c>
      <c r="L105" t="n">
        <v>1</v>
      </c>
      <c r="M105" t="n">
        <v>4099</v>
      </c>
      <c r="N105" t="n">
        <v>33.29</v>
      </c>
      <c r="O105" t="n">
        <v>22031.19</v>
      </c>
      <c r="P105" t="n">
        <v>5573.11</v>
      </c>
      <c r="Q105" t="n">
        <v>3446.36</v>
      </c>
      <c r="R105" t="n">
        <v>7343.03</v>
      </c>
      <c r="S105" t="n">
        <v>300.98</v>
      </c>
      <c r="T105" t="n">
        <v>3497426.37</v>
      </c>
      <c r="U105" t="n">
        <v>0.04</v>
      </c>
      <c r="V105" t="n">
        <v>0.47</v>
      </c>
      <c r="W105" t="n">
        <v>63.63</v>
      </c>
      <c r="X105" t="n">
        <v>206.78</v>
      </c>
      <c r="Y105" t="n">
        <v>0.5</v>
      </c>
      <c r="Z105" t="n">
        <v>10</v>
      </c>
    </row>
    <row r="106">
      <c r="A106" t="n">
        <v>1</v>
      </c>
      <c r="B106" t="n">
        <v>90</v>
      </c>
      <c r="C106" t="inlineStr">
        <is>
          <t xml:space="preserve">CONCLUIDO	</t>
        </is>
      </c>
      <c r="D106" t="n">
        <v>0.3061</v>
      </c>
      <c r="E106" t="n">
        <v>326.69</v>
      </c>
      <c r="F106" t="n">
        <v>277.09</v>
      </c>
      <c r="G106" t="n">
        <v>12.53</v>
      </c>
      <c r="H106" t="n">
        <v>0.2</v>
      </c>
      <c r="I106" t="n">
        <v>1327</v>
      </c>
      <c r="J106" t="n">
        <v>178.21</v>
      </c>
      <c r="K106" t="n">
        <v>52.44</v>
      </c>
      <c r="L106" t="n">
        <v>2</v>
      </c>
      <c r="M106" t="n">
        <v>1325</v>
      </c>
      <c r="N106" t="n">
        <v>33.77</v>
      </c>
      <c r="O106" t="n">
        <v>22213.89</v>
      </c>
      <c r="P106" t="n">
        <v>3662.85</v>
      </c>
      <c r="Q106" t="n">
        <v>3442.57</v>
      </c>
      <c r="R106" t="n">
        <v>2426.18</v>
      </c>
      <c r="S106" t="n">
        <v>300.98</v>
      </c>
      <c r="T106" t="n">
        <v>1052872.54</v>
      </c>
      <c r="U106" t="n">
        <v>0.12</v>
      </c>
      <c r="V106" t="n">
        <v>0.72</v>
      </c>
      <c r="W106" t="n">
        <v>59.02</v>
      </c>
      <c r="X106" t="n">
        <v>62.5</v>
      </c>
      <c r="Y106" t="n">
        <v>0.5</v>
      </c>
      <c r="Z106" t="n">
        <v>10</v>
      </c>
    </row>
    <row r="107">
      <c r="A107" t="n">
        <v>2</v>
      </c>
      <c r="B107" t="n">
        <v>90</v>
      </c>
      <c r="C107" t="inlineStr">
        <is>
          <t xml:space="preserve">CONCLUIDO	</t>
        </is>
      </c>
      <c r="D107" t="n">
        <v>0.354</v>
      </c>
      <c r="E107" t="n">
        <v>282.46</v>
      </c>
      <c r="F107" t="n">
        <v>251.63</v>
      </c>
      <c r="G107" t="n">
        <v>18.9</v>
      </c>
      <c r="H107" t="n">
        <v>0.3</v>
      </c>
      <c r="I107" t="n">
        <v>799</v>
      </c>
      <c r="J107" t="n">
        <v>179.7</v>
      </c>
      <c r="K107" t="n">
        <v>52.44</v>
      </c>
      <c r="L107" t="n">
        <v>3</v>
      </c>
      <c r="M107" t="n">
        <v>797</v>
      </c>
      <c r="N107" t="n">
        <v>34.26</v>
      </c>
      <c r="O107" t="n">
        <v>22397.24</v>
      </c>
      <c r="P107" t="n">
        <v>3319.67</v>
      </c>
      <c r="Q107" t="n">
        <v>3441.73</v>
      </c>
      <c r="R107" t="n">
        <v>1563.18</v>
      </c>
      <c r="S107" t="n">
        <v>300.98</v>
      </c>
      <c r="T107" t="n">
        <v>624013.9300000001</v>
      </c>
      <c r="U107" t="n">
        <v>0.19</v>
      </c>
      <c r="V107" t="n">
        <v>0.79</v>
      </c>
      <c r="W107" t="n">
        <v>58.15</v>
      </c>
      <c r="X107" t="n">
        <v>37.07</v>
      </c>
      <c r="Y107" t="n">
        <v>0.5</v>
      </c>
      <c r="Z107" t="n">
        <v>10</v>
      </c>
    </row>
    <row r="108">
      <c r="A108" t="n">
        <v>3</v>
      </c>
      <c r="B108" t="n">
        <v>90</v>
      </c>
      <c r="C108" t="inlineStr">
        <is>
          <t xml:space="preserve">CONCLUIDO	</t>
        </is>
      </c>
      <c r="D108" t="n">
        <v>0.3792</v>
      </c>
      <c r="E108" t="n">
        <v>263.71</v>
      </c>
      <c r="F108" t="n">
        <v>240.95</v>
      </c>
      <c r="G108" t="n">
        <v>25.27</v>
      </c>
      <c r="H108" t="n">
        <v>0.39</v>
      </c>
      <c r="I108" t="n">
        <v>572</v>
      </c>
      <c r="J108" t="n">
        <v>181.19</v>
      </c>
      <c r="K108" t="n">
        <v>52.44</v>
      </c>
      <c r="L108" t="n">
        <v>4</v>
      </c>
      <c r="M108" t="n">
        <v>570</v>
      </c>
      <c r="N108" t="n">
        <v>34.75</v>
      </c>
      <c r="O108" t="n">
        <v>22581.25</v>
      </c>
      <c r="P108" t="n">
        <v>3171.34</v>
      </c>
      <c r="Q108" t="n">
        <v>3441.6</v>
      </c>
      <c r="R108" t="n">
        <v>1201.28</v>
      </c>
      <c r="S108" t="n">
        <v>300.98</v>
      </c>
      <c r="T108" t="n">
        <v>444197.88</v>
      </c>
      <c r="U108" t="n">
        <v>0.25</v>
      </c>
      <c r="V108" t="n">
        <v>0.83</v>
      </c>
      <c r="W108" t="n">
        <v>57.78</v>
      </c>
      <c r="X108" t="n">
        <v>26.4</v>
      </c>
      <c r="Y108" t="n">
        <v>0.5</v>
      </c>
      <c r="Z108" t="n">
        <v>10</v>
      </c>
    </row>
    <row r="109">
      <c r="A109" t="n">
        <v>4</v>
      </c>
      <c r="B109" t="n">
        <v>90</v>
      </c>
      <c r="C109" t="inlineStr">
        <is>
          <t xml:space="preserve">CONCLUIDO	</t>
        </is>
      </c>
      <c r="D109" t="n">
        <v>0.3948</v>
      </c>
      <c r="E109" t="n">
        <v>253.26</v>
      </c>
      <c r="F109" t="n">
        <v>235.02</v>
      </c>
      <c r="G109" t="n">
        <v>31.69</v>
      </c>
      <c r="H109" t="n">
        <v>0.49</v>
      </c>
      <c r="I109" t="n">
        <v>445</v>
      </c>
      <c r="J109" t="n">
        <v>182.69</v>
      </c>
      <c r="K109" t="n">
        <v>52.44</v>
      </c>
      <c r="L109" t="n">
        <v>5</v>
      </c>
      <c r="M109" t="n">
        <v>443</v>
      </c>
      <c r="N109" t="n">
        <v>35.25</v>
      </c>
      <c r="O109" t="n">
        <v>22766.06</v>
      </c>
      <c r="P109" t="n">
        <v>3085.35</v>
      </c>
      <c r="Q109" t="n">
        <v>3441.42</v>
      </c>
      <c r="R109" t="n">
        <v>1000.09</v>
      </c>
      <c r="S109" t="n">
        <v>300.98</v>
      </c>
      <c r="T109" t="n">
        <v>344240.05</v>
      </c>
      <c r="U109" t="n">
        <v>0.3</v>
      </c>
      <c r="V109" t="n">
        <v>0.85</v>
      </c>
      <c r="W109" t="n">
        <v>57.58</v>
      </c>
      <c r="X109" t="n">
        <v>20.47</v>
      </c>
      <c r="Y109" t="n">
        <v>0.5</v>
      </c>
      <c r="Z109" t="n">
        <v>10</v>
      </c>
    </row>
    <row r="110">
      <c r="A110" t="n">
        <v>5</v>
      </c>
      <c r="B110" t="n">
        <v>90</v>
      </c>
      <c r="C110" t="inlineStr">
        <is>
          <t xml:space="preserve">CONCLUIDO	</t>
        </is>
      </c>
      <c r="D110" t="n">
        <v>0.4055</v>
      </c>
      <c r="E110" t="n">
        <v>246.59</v>
      </c>
      <c r="F110" t="n">
        <v>231.23</v>
      </c>
      <c r="G110" t="n">
        <v>38.11</v>
      </c>
      <c r="H110" t="n">
        <v>0.58</v>
      </c>
      <c r="I110" t="n">
        <v>364</v>
      </c>
      <c r="J110" t="n">
        <v>184.19</v>
      </c>
      <c r="K110" t="n">
        <v>52.44</v>
      </c>
      <c r="L110" t="n">
        <v>6</v>
      </c>
      <c r="M110" t="n">
        <v>362</v>
      </c>
      <c r="N110" t="n">
        <v>35.75</v>
      </c>
      <c r="O110" t="n">
        <v>22951.43</v>
      </c>
      <c r="P110" t="n">
        <v>3027.91</v>
      </c>
      <c r="Q110" t="n">
        <v>3441.3</v>
      </c>
      <c r="R110" t="n">
        <v>872.92</v>
      </c>
      <c r="S110" t="n">
        <v>300.98</v>
      </c>
      <c r="T110" t="n">
        <v>281058.97</v>
      </c>
      <c r="U110" t="n">
        <v>0.34</v>
      </c>
      <c r="V110" t="n">
        <v>0.86</v>
      </c>
      <c r="W110" t="n">
        <v>57.41</v>
      </c>
      <c r="X110" t="n">
        <v>16.68</v>
      </c>
      <c r="Y110" t="n">
        <v>0.5</v>
      </c>
      <c r="Z110" t="n">
        <v>10</v>
      </c>
    </row>
    <row r="111">
      <c r="A111" t="n">
        <v>6</v>
      </c>
      <c r="B111" t="n">
        <v>90</v>
      </c>
      <c r="C111" t="inlineStr">
        <is>
          <t xml:space="preserve">CONCLUIDO	</t>
        </is>
      </c>
      <c r="D111" t="n">
        <v>0.4134</v>
      </c>
      <c r="E111" t="n">
        <v>241.92</v>
      </c>
      <c r="F111" t="n">
        <v>228.59</v>
      </c>
      <c r="G111" t="n">
        <v>44.67</v>
      </c>
      <c r="H111" t="n">
        <v>0.67</v>
      </c>
      <c r="I111" t="n">
        <v>307</v>
      </c>
      <c r="J111" t="n">
        <v>185.7</v>
      </c>
      <c r="K111" t="n">
        <v>52.44</v>
      </c>
      <c r="L111" t="n">
        <v>7</v>
      </c>
      <c r="M111" t="n">
        <v>305</v>
      </c>
      <c r="N111" t="n">
        <v>36.26</v>
      </c>
      <c r="O111" t="n">
        <v>23137.49</v>
      </c>
      <c r="P111" t="n">
        <v>2985.15</v>
      </c>
      <c r="Q111" t="n">
        <v>3441.26</v>
      </c>
      <c r="R111" t="n">
        <v>783.34</v>
      </c>
      <c r="S111" t="n">
        <v>300.98</v>
      </c>
      <c r="T111" t="n">
        <v>236552.45</v>
      </c>
      <c r="U111" t="n">
        <v>0.38</v>
      </c>
      <c r="V111" t="n">
        <v>0.87</v>
      </c>
      <c r="W111" t="n">
        <v>57.34</v>
      </c>
      <c r="X111" t="n">
        <v>14.05</v>
      </c>
      <c r="Y111" t="n">
        <v>0.5</v>
      </c>
      <c r="Z111" t="n">
        <v>10</v>
      </c>
    </row>
    <row r="112">
      <c r="A112" t="n">
        <v>7</v>
      </c>
      <c r="B112" t="n">
        <v>90</v>
      </c>
      <c r="C112" t="inlineStr">
        <is>
          <t xml:space="preserve">CONCLUIDO	</t>
        </is>
      </c>
      <c r="D112" t="n">
        <v>0.4192</v>
      </c>
      <c r="E112" t="n">
        <v>238.56</v>
      </c>
      <c r="F112" t="n">
        <v>226.68</v>
      </c>
      <c r="G112" t="n">
        <v>51.13</v>
      </c>
      <c r="H112" t="n">
        <v>0.76</v>
      </c>
      <c r="I112" t="n">
        <v>266</v>
      </c>
      <c r="J112" t="n">
        <v>187.22</v>
      </c>
      <c r="K112" t="n">
        <v>52.44</v>
      </c>
      <c r="L112" t="n">
        <v>8</v>
      </c>
      <c r="M112" t="n">
        <v>264</v>
      </c>
      <c r="N112" t="n">
        <v>36.78</v>
      </c>
      <c r="O112" t="n">
        <v>23324.24</v>
      </c>
      <c r="P112" t="n">
        <v>2952.77</v>
      </c>
      <c r="Q112" t="n">
        <v>3441.06</v>
      </c>
      <c r="R112" t="n">
        <v>719.17</v>
      </c>
      <c r="S112" t="n">
        <v>300.98</v>
      </c>
      <c r="T112" t="n">
        <v>204673.79</v>
      </c>
      <c r="U112" t="n">
        <v>0.42</v>
      </c>
      <c r="V112" t="n">
        <v>0.88</v>
      </c>
      <c r="W112" t="n">
        <v>57.26</v>
      </c>
      <c r="X112" t="n">
        <v>12.15</v>
      </c>
      <c r="Y112" t="n">
        <v>0.5</v>
      </c>
      <c r="Z112" t="n">
        <v>10</v>
      </c>
    </row>
    <row r="113">
      <c r="A113" t="n">
        <v>8</v>
      </c>
      <c r="B113" t="n">
        <v>90</v>
      </c>
      <c r="C113" t="inlineStr">
        <is>
          <t xml:space="preserve">CONCLUIDO	</t>
        </is>
      </c>
      <c r="D113" t="n">
        <v>0.4238</v>
      </c>
      <c r="E113" t="n">
        <v>235.95</v>
      </c>
      <c r="F113" t="n">
        <v>225.21</v>
      </c>
      <c r="G113" t="n">
        <v>57.75</v>
      </c>
      <c r="H113" t="n">
        <v>0.85</v>
      </c>
      <c r="I113" t="n">
        <v>234</v>
      </c>
      <c r="J113" t="n">
        <v>188.74</v>
      </c>
      <c r="K113" t="n">
        <v>52.44</v>
      </c>
      <c r="L113" t="n">
        <v>9</v>
      </c>
      <c r="M113" t="n">
        <v>232</v>
      </c>
      <c r="N113" t="n">
        <v>37.3</v>
      </c>
      <c r="O113" t="n">
        <v>23511.69</v>
      </c>
      <c r="P113" t="n">
        <v>2925.39</v>
      </c>
      <c r="Q113" t="n">
        <v>3441.2</v>
      </c>
      <c r="R113" t="n">
        <v>669.05</v>
      </c>
      <c r="S113" t="n">
        <v>300.98</v>
      </c>
      <c r="T113" t="n">
        <v>179773.11</v>
      </c>
      <c r="U113" t="n">
        <v>0.45</v>
      </c>
      <c r="V113" t="n">
        <v>0.89</v>
      </c>
      <c r="W113" t="n">
        <v>57.22</v>
      </c>
      <c r="X113" t="n">
        <v>10.68</v>
      </c>
      <c r="Y113" t="n">
        <v>0.5</v>
      </c>
      <c r="Z113" t="n">
        <v>10</v>
      </c>
    </row>
    <row r="114">
      <c r="A114" t="n">
        <v>9</v>
      </c>
      <c r="B114" t="n">
        <v>90</v>
      </c>
      <c r="C114" t="inlineStr">
        <is>
          <t xml:space="preserve">CONCLUIDO	</t>
        </is>
      </c>
      <c r="D114" t="n">
        <v>0.4273</v>
      </c>
      <c r="E114" t="n">
        <v>234.04</v>
      </c>
      <c r="F114" t="n">
        <v>224.15</v>
      </c>
      <c r="G114" t="n">
        <v>64.04000000000001</v>
      </c>
      <c r="H114" t="n">
        <v>0.93</v>
      </c>
      <c r="I114" t="n">
        <v>210</v>
      </c>
      <c r="J114" t="n">
        <v>190.26</v>
      </c>
      <c r="K114" t="n">
        <v>52.44</v>
      </c>
      <c r="L114" t="n">
        <v>10</v>
      </c>
      <c r="M114" t="n">
        <v>208</v>
      </c>
      <c r="N114" t="n">
        <v>37.82</v>
      </c>
      <c r="O114" t="n">
        <v>23699.85</v>
      </c>
      <c r="P114" t="n">
        <v>2904.16</v>
      </c>
      <c r="Q114" t="n">
        <v>3441.12</v>
      </c>
      <c r="R114" t="n">
        <v>633.34</v>
      </c>
      <c r="S114" t="n">
        <v>300.98</v>
      </c>
      <c r="T114" t="n">
        <v>162035.73</v>
      </c>
      <c r="U114" t="n">
        <v>0.48</v>
      </c>
      <c r="V114" t="n">
        <v>0.89</v>
      </c>
      <c r="W114" t="n">
        <v>57.18</v>
      </c>
      <c r="X114" t="n">
        <v>9.619999999999999</v>
      </c>
      <c r="Y114" t="n">
        <v>0.5</v>
      </c>
      <c r="Z114" t="n">
        <v>10</v>
      </c>
    </row>
    <row r="115">
      <c r="A115" t="n">
        <v>10</v>
      </c>
      <c r="B115" t="n">
        <v>90</v>
      </c>
      <c r="C115" t="inlineStr">
        <is>
          <t xml:space="preserve">CONCLUIDO	</t>
        </is>
      </c>
      <c r="D115" t="n">
        <v>0.4306</v>
      </c>
      <c r="E115" t="n">
        <v>232.26</v>
      </c>
      <c r="F115" t="n">
        <v>223.12</v>
      </c>
      <c r="G115" t="n">
        <v>70.83</v>
      </c>
      <c r="H115" t="n">
        <v>1.02</v>
      </c>
      <c r="I115" t="n">
        <v>189</v>
      </c>
      <c r="J115" t="n">
        <v>191.79</v>
      </c>
      <c r="K115" t="n">
        <v>52.44</v>
      </c>
      <c r="L115" t="n">
        <v>11</v>
      </c>
      <c r="M115" t="n">
        <v>187</v>
      </c>
      <c r="N115" t="n">
        <v>38.35</v>
      </c>
      <c r="O115" t="n">
        <v>23888.73</v>
      </c>
      <c r="P115" t="n">
        <v>2882.52</v>
      </c>
      <c r="Q115" t="n">
        <v>3441.08</v>
      </c>
      <c r="R115" t="n">
        <v>599.12</v>
      </c>
      <c r="S115" t="n">
        <v>300.98</v>
      </c>
      <c r="T115" t="n">
        <v>145034.91</v>
      </c>
      <c r="U115" t="n">
        <v>0.5</v>
      </c>
      <c r="V115" t="n">
        <v>0.9</v>
      </c>
      <c r="W115" t="n">
        <v>57.12</v>
      </c>
      <c r="X115" t="n">
        <v>8.59</v>
      </c>
      <c r="Y115" t="n">
        <v>0.5</v>
      </c>
      <c r="Z115" t="n">
        <v>10</v>
      </c>
    </row>
    <row r="116">
      <c r="A116" t="n">
        <v>11</v>
      </c>
      <c r="B116" t="n">
        <v>90</v>
      </c>
      <c r="C116" t="inlineStr">
        <is>
          <t xml:space="preserve">CONCLUIDO	</t>
        </is>
      </c>
      <c r="D116" t="n">
        <v>0.433</v>
      </c>
      <c r="E116" t="n">
        <v>230.97</v>
      </c>
      <c r="F116" t="n">
        <v>222.4</v>
      </c>
      <c r="G116" t="n">
        <v>77.13</v>
      </c>
      <c r="H116" t="n">
        <v>1.1</v>
      </c>
      <c r="I116" t="n">
        <v>173</v>
      </c>
      <c r="J116" t="n">
        <v>193.33</v>
      </c>
      <c r="K116" t="n">
        <v>52.44</v>
      </c>
      <c r="L116" t="n">
        <v>12</v>
      </c>
      <c r="M116" t="n">
        <v>171</v>
      </c>
      <c r="N116" t="n">
        <v>38.89</v>
      </c>
      <c r="O116" t="n">
        <v>24078.33</v>
      </c>
      <c r="P116" t="n">
        <v>2866.52</v>
      </c>
      <c r="Q116" t="n">
        <v>3441.05</v>
      </c>
      <c r="R116" t="n">
        <v>574.11</v>
      </c>
      <c r="S116" t="n">
        <v>300.98</v>
      </c>
      <c r="T116" t="n">
        <v>132606.73</v>
      </c>
      <c r="U116" t="n">
        <v>0.52</v>
      </c>
      <c r="V116" t="n">
        <v>0.9</v>
      </c>
      <c r="W116" t="n">
        <v>57.12</v>
      </c>
      <c r="X116" t="n">
        <v>7.87</v>
      </c>
      <c r="Y116" t="n">
        <v>0.5</v>
      </c>
      <c r="Z116" t="n">
        <v>10</v>
      </c>
    </row>
    <row r="117">
      <c r="A117" t="n">
        <v>12</v>
      </c>
      <c r="B117" t="n">
        <v>90</v>
      </c>
      <c r="C117" t="inlineStr">
        <is>
          <t xml:space="preserve">CONCLUIDO	</t>
        </is>
      </c>
      <c r="D117" t="n">
        <v>0.4354</v>
      </c>
      <c r="E117" t="n">
        <v>229.69</v>
      </c>
      <c r="F117" t="n">
        <v>221.65</v>
      </c>
      <c r="G117" t="n">
        <v>84.17</v>
      </c>
      <c r="H117" t="n">
        <v>1.18</v>
      </c>
      <c r="I117" t="n">
        <v>158</v>
      </c>
      <c r="J117" t="n">
        <v>194.88</v>
      </c>
      <c r="K117" t="n">
        <v>52.44</v>
      </c>
      <c r="L117" t="n">
        <v>13</v>
      </c>
      <c r="M117" t="n">
        <v>156</v>
      </c>
      <c r="N117" t="n">
        <v>39.43</v>
      </c>
      <c r="O117" t="n">
        <v>24268.67</v>
      </c>
      <c r="P117" t="n">
        <v>2849.91</v>
      </c>
      <c r="Q117" t="n">
        <v>3441.09</v>
      </c>
      <c r="R117" t="n">
        <v>548.96</v>
      </c>
      <c r="S117" t="n">
        <v>300.98</v>
      </c>
      <c r="T117" t="n">
        <v>120105.74</v>
      </c>
      <c r="U117" t="n">
        <v>0.55</v>
      </c>
      <c r="V117" t="n">
        <v>0.9</v>
      </c>
      <c r="W117" t="n">
        <v>57.08</v>
      </c>
      <c r="X117" t="n">
        <v>7.12</v>
      </c>
      <c r="Y117" t="n">
        <v>0.5</v>
      </c>
      <c r="Z117" t="n">
        <v>10</v>
      </c>
    </row>
    <row r="118">
      <c r="A118" t="n">
        <v>13</v>
      </c>
      <c r="B118" t="n">
        <v>90</v>
      </c>
      <c r="C118" t="inlineStr">
        <is>
          <t xml:space="preserve">CONCLUIDO	</t>
        </is>
      </c>
      <c r="D118" t="n">
        <v>0.4369</v>
      </c>
      <c r="E118" t="n">
        <v>228.86</v>
      </c>
      <c r="F118" t="n">
        <v>221.21</v>
      </c>
      <c r="G118" t="n">
        <v>90.29000000000001</v>
      </c>
      <c r="H118" t="n">
        <v>1.27</v>
      </c>
      <c r="I118" t="n">
        <v>147</v>
      </c>
      <c r="J118" t="n">
        <v>196.42</v>
      </c>
      <c r="K118" t="n">
        <v>52.44</v>
      </c>
      <c r="L118" t="n">
        <v>14</v>
      </c>
      <c r="M118" t="n">
        <v>145</v>
      </c>
      <c r="N118" t="n">
        <v>39.98</v>
      </c>
      <c r="O118" t="n">
        <v>24459.75</v>
      </c>
      <c r="P118" t="n">
        <v>2837.36</v>
      </c>
      <c r="Q118" t="n">
        <v>3441.04</v>
      </c>
      <c r="R118" t="n">
        <v>533.9</v>
      </c>
      <c r="S118" t="n">
        <v>300.98</v>
      </c>
      <c r="T118" t="n">
        <v>112634.36</v>
      </c>
      <c r="U118" t="n">
        <v>0.5600000000000001</v>
      </c>
      <c r="V118" t="n">
        <v>0.9</v>
      </c>
      <c r="W118" t="n">
        <v>57.07</v>
      </c>
      <c r="X118" t="n">
        <v>6.68</v>
      </c>
      <c r="Y118" t="n">
        <v>0.5</v>
      </c>
      <c r="Z118" t="n">
        <v>10</v>
      </c>
    </row>
    <row r="119">
      <c r="A119" t="n">
        <v>14</v>
      </c>
      <c r="B119" t="n">
        <v>90</v>
      </c>
      <c r="C119" t="inlineStr">
        <is>
          <t xml:space="preserve">CONCLUIDO	</t>
        </is>
      </c>
      <c r="D119" t="n">
        <v>0.4387</v>
      </c>
      <c r="E119" t="n">
        <v>227.95</v>
      </c>
      <c r="F119" t="n">
        <v>220.69</v>
      </c>
      <c r="G119" t="n">
        <v>97.37</v>
      </c>
      <c r="H119" t="n">
        <v>1.35</v>
      </c>
      <c r="I119" t="n">
        <v>136</v>
      </c>
      <c r="J119" t="n">
        <v>197.98</v>
      </c>
      <c r="K119" t="n">
        <v>52.44</v>
      </c>
      <c r="L119" t="n">
        <v>15</v>
      </c>
      <c r="M119" t="n">
        <v>134</v>
      </c>
      <c r="N119" t="n">
        <v>40.54</v>
      </c>
      <c r="O119" t="n">
        <v>24651.58</v>
      </c>
      <c r="P119" t="n">
        <v>2822.54</v>
      </c>
      <c r="Q119" t="n">
        <v>3440.97</v>
      </c>
      <c r="R119" t="n">
        <v>516.65</v>
      </c>
      <c r="S119" t="n">
        <v>300.98</v>
      </c>
      <c r="T119" t="n">
        <v>104061.67</v>
      </c>
      <c r="U119" t="n">
        <v>0.58</v>
      </c>
      <c r="V119" t="n">
        <v>0.91</v>
      </c>
      <c r="W119" t="n">
        <v>57.05</v>
      </c>
      <c r="X119" t="n">
        <v>6.17</v>
      </c>
      <c r="Y119" t="n">
        <v>0.5</v>
      </c>
      <c r="Z119" t="n">
        <v>10</v>
      </c>
    </row>
    <row r="120">
      <c r="A120" t="n">
        <v>15</v>
      </c>
      <c r="B120" t="n">
        <v>90</v>
      </c>
      <c r="C120" t="inlineStr">
        <is>
          <t xml:space="preserve">CONCLUIDO	</t>
        </is>
      </c>
      <c r="D120" t="n">
        <v>0.4401</v>
      </c>
      <c r="E120" t="n">
        <v>227.22</v>
      </c>
      <c r="F120" t="n">
        <v>220.29</v>
      </c>
      <c r="G120" t="n">
        <v>104.07</v>
      </c>
      <c r="H120" t="n">
        <v>1.42</v>
      </c>
      <c r="I120" t="n">
        <v>127</v>
      </c>
      <c r="J120" t="n">
        <v>199.54</v>
      </c>
      <c r="K120" t="n">
        <v>52.44</v>
      </c>
      <c r="L120" t="n">
        <v>16</v>
      </c>
      <c r="M120" t="n">
        <v>125</v>
      </c>
      <c r="N120" t="n">
        <v>41.1</v>
      </c>
      <c r="O120" t="n">
        <v>24844.17</v>
      </c>
      <c r="P120" t="n">
        <v>2809.18</v>
      </c>
      <c r="Q120" t="n">
        <v>3441</v>
      </c>
      <c r="R120" t="n">
        <v>503.05</v>
      </c>
      <c r="S120" t="n">
        <v>300.98</v>
      </c>
      <c r="T120" t="n">
        <v>97309.5</v>
      </c>
      <c r="U120" t="n">
        <v>0.6</v>
      </c>
      <c r="V120" t="n">
        <v>0.91</v>
      </c>
      <c r="W120" t="n">
        <v>57.03</v>
      </c>
      <c r="X120" t="n">
        <v>5.76</v>
      </c>
      <c r="Y120" t="n">
        <v>0.5</v>
      </c>
      <c r="Z120" t="n">
        <v>10</v>
      </c>
    </row>
    <row r="121">
      <c r="A121" t="n">
        <v>16</v>
      </c>
      <c r="B121" t="n">
        <v>90</v>
      </c>
      <c r="C121" t="inlineStr">
        <is>
          <t xml:space="preserve">CONCLUIDO	</t>
        </is>
      </c>
      <c r="D121" t="n">
        <v>0.4414</v>
      </c>
      <c r="E121" t="n">
        <v>226.54</v>
      </c>
      <c r="F121" t="n">
        <v>219.89</v>
      </c>
      <c r="G121" t="n">
        <v>110.87</v>
      </c>
      <c r="H121" t="n">
        <v>1.5</v>
      </c>
      <c r="I121" t="n">
        <v>119</v>
      </c>
      <c r="J121" t="n">
        <v>201.11</v>
      </c>
      <c r="K121" t="n">
        <v>52.44</v>
      </c>
      <c r="L121" t="n">
        <v>17</v>
      </c>
      <c r="M121" t="n">
        <v>117</v>
      </c>
      <c r="N121" t="n">
        <v>41.67</v>
      </c>
      <c r="O121" t="n">
        <v>25037.53</v>
      </c>
      <c r="P121" t="n">
        <v>2797.1</v>
      </c>
      <c r="Q121" t="n">
        <v>3441.01</v>
      </c>
      <c r="R121" t="n">
        <v>489.41</v>
      </c>
      <c r="S121" t="n">
        <v>300.98</v>
      </c>
      <c r="T121" t="n">
        <v>90528.05</v>
      </c>
      <c r="U121" t="n">
        <v>0.61</v>
      </c>
      <c r="V121" t="n">
        <v>0.91</v>
      </c>
      <c r="W121" t="n">
        <v>57.02</v>
      </c>
      <c r="X121" t="n">
        <v>5.36</v>
      </c>
      <c r="Y121" t="n">
        <v>0.5</v>
      </c>
      <c r="Z121" t="n">
        <v>10</v>
      </c>
    </row>
    <row r="122">
      <c r="A122" t="n">
        <v>17</v>
      </c>
      <c r="B122" t="n">
        <v>90</v>
      </c>
      <c r="C122" t="inlineStr">
        <is>
          <t xml:space="preserve">CONCLUIDO	</t>
        </is>
      </c>
      <c r="D122" t="n">
        <v>0.4425</v>
      </c>
      <c r="E122" t="n">
        <v>226</v>
      </c>
      <c r="F122" t="n">
        <v>219.6</v>
      </c>
      <c r="G122" t="n">
        <v>117.64</v>
      </c>
      <c r="H122" t="n">
        <v>1.58</v>
      </c>
      <c r="I122" t="n">
        <v>112</v>
      </c>
      <c r="J122" t="n">
        <v>202.68</v>
      </c>
      <c r="K122" t="n">
        <v>52.44</v>
      </c>
      <c r="L122" t="n">
        <v>18</v>
      </c>
      <c r="M122" t="n">
        <v>110</v>
      </c>
      <c r="N122" t="n">
        <v>42.24</v>
      </c>
      <c r="O122" t="n">
        <v>25231.66</v>
      </c>
      <c r="P122" t="n">
        <v>2786.32</v>
      </c>
      <c r="Q122" t="n">
        <v>3441.09</v>
      </c>
      <c r="R122" t="n">
        <v>479.83</v>
      </c>
      <c r="S122" t="n">
        <v>300.98</v>
      </c>
      <c r="T122" t="n">
        <v>85773.50999999999</v>
      </c>
      <c r="U122" t="n">
        <v>0.63</v>
      </c>
      <c r="V122" t="n">
        <v>0.91</v>
      </c>
      <c r="W122" t="n">
        <v>57</v>
      </c>
      <c r="X122" t="n">
        <v>5.07</v>
      </c>
      <c r="Y122" t="n">
        <v>0.5</v>
      </c>
      <c r="Z122" t="n">
        <v>10</v>
      </c>
    </row>
    <row r="123">
      <c r="A123" t="n">
        <v>18</v>
      </c>
      <c r="B123" t="n">
        <v>90</v>
      </c>
      <c r="C123" t="inlineStr">
        <is>
          <t xml:space="preserve">CONCLUIDO	</t>
        </is>
      </c>
      <c r="D123" t="n">
        <v>0.4434</v>
      </c>
      <c r="E123" t="n">
        <v>225.52</v>
      </c>
      <c r="F123" t="n">
        <v>219.33</v>
      </c>
      <c r="G123" t="n">
        <v>124.15</v>
      </c>
      <c r="H123" t="n">
        <v>1.65</v>
      </c>
      <c r="I123" t="n">
        <v>106</v>
      </c>
      <c r="J123" t="n">
        <v>204.26</v>
      </c>
      <c r="K123" t="n">
        <v>52.44</v>
      </c>
      <c r="L123" t="n">
        <v>19</v>
      </c>
      <c r="M123" t="n">
        <v>104</v>
      </c>
      <c r="N123" t="n">
        <v>42.82</v>
      </c>
      <c r="O123" t="n">
        <v>25426.72</v>
      </c>
      <c r="P123" t="n">
        <v>2777.19</v>
      </c>
      <c r="Q123" t="n">
        <v>3440.94</v>
      </c>
      <c r="R123" t="n">
        <v>470.63</v>
      </c>
      <c r="S123" t="n">
        <v>300.98</v>
      </c>
      <c r="T123" t="n">
        <v>81203.14999999999</v>
      </c>
      <c r="U123" t="n">
        <v>0.64</v>
      </c>
      <c r="V123" t="n">
        <v>0.91</v>
      </c>
      <c r="W123" t="n">
        <v>56.99</v>
      </c>
      <c r="X123" t="n">
        <v>4.8</v>
      </c>
      <c r="Y123" t="n">
        <v>0.5</v>
      </c>
      <c r="Z123" t="n">
        <v>10</v>
      </c>
    </row>
    <row r="124">
      <c r="A124" t="n">
        <v>19</v>
      </c>
      <c r="B124" t="n">
        <v>90</v>
      </c>
      <c r="C124" t="inlineStr">
        <is>
          <t xml:space="preserve">CONCLUIDO	</t>
        </is>
      </c>
      <c r="D124" t="n">
        <v>0.4442</v>
      </c>
      <c r="E124" t="n">
        <v>225.13</v>
      </c>
      <c r="F124" t="n">
        <v>219.12</v>
      </c>
      <c r="G124" t="n">
        <v>130.17</v>
      </c>
      <c r="H124" t="n">
        <v>1.73</v>
      </c>
      <c r="I124" t="n">
        <v>101</v>
      </c>
      <c r="J124" t="n">
        <v>205.85</v>
      </c>
      <c r="K124" t="n">
        <v>52.44</v>
      </c>
      <c r="L124" t="n">
        <v>20</v>
      </c>
      <c r="M124" t="n">
        <v>99</v>
      </c>
      <c r="N124" t="n">
        <v>43.41</v>
      </c>
      <c r="O124" t="n">
        <v>25622.45</v>
      </c>
      <c r="P124" t="n">
        <v>2768.46</v>
      </c>
      <c r="Q124" t="n">
        <v>3440.96</v>
      </c>
      <c r="R124" t="n">
        <v>463.51</v>
      </c>
      <c r="S124" t="n">
        <v>300.98</v>
      </c>
      <c r="T124" t="n">
        <v>77668.8</v>
      </c>
      <c r="U124" t="n">
        <v>0.65</v>
      </c>
      <c r="V124" t="n">
        <v>0.91</v>
      </c>
      <c r="W124" t="n">
        <v>56.99</v>
      </c>
      <c r="X124" t="n">
        <v>4.59</v>
      </c>
      <c r="Y124" t="n">
        <v>0.5</v>
      </c>
      <c r="Z124" t="n">
        <v>10</v>
      </c>
    </row>
    <row r="125">
      <c r="A125" t="n">
        <v>20</v>
      </c>
      <c r="B125" t="n">
        <v>90</v>
      </c>
      <c r="C125" t="inlineStr">
        <is>
          <t xml:space="preserve">CONCLUIDO	</t>
        </is>
      </c>
      <c r="D125" t="n">
        <v>0.4452</v>
      </c>
      <c r="E125" t="n">
        <v>224.61</v>
      </c>
      <c r="F125" t="n">
        <v>218.82</v>
      </c>
      <c r="G125" t="n">
        <v>138.2</v>
      </c>
      <c r="H125" t="n">
        <v>1.8</v>
      </c>
      <c r="I125" t="n">
        <v>95</v>
      </c>
      <c r="J125" t="n">
        <v>207.45</v>
      </c>
      <c r="K125" t="n">
        <v>52.44</v>
      </c>
      <c r="L125" t="n">
        <v>21</v>
      </c>
      <c r="M125" t="n">
        <v>93</v>
      </c>
      <c r="N125" t="n">
        <v>44</v>
      </c>
      <c r="O125" t="n">
        <v>25818.99</v>
      </c>
      <c r="P125" t="n">
        <v>2755.75</v>
      </c>
      <c r="Q125" t="n">
        <v>3440.93</v>
      </c>
      <c r="R125" t="n">
        <v>453.16</v>
      </c>
      <c r="S125" t="n">
        <v>300.98</v>
      </c>
      <c r="T125" t="n">
        <v>72524.47</v>
      </c>
      <c r="U125" t="n">
        <v>0.66</v>
      </c>
      <c r="V125" t="n">
        <v>0.91</v>
      </c>
      <c r="W125" t="n">
        <v>56.98</v>
      </c>
      <c r="X125" t="n">
        <v>4.29</v>
      </c>
      <c r="Y125" t="n">
        <v>0.5</v>
      </c>
      <c r="Z125" t="n">
        <v>10</v>
      </c>
    </row>
    <row r="126">
      <c r="A126" t="n">
        <v>21</v>
      </c>
      <c r="B126" t="n">
        <v>90</v>
      </c>
      <c r="C126" t="inlineStr">
        <is>
          <t xml:space="preserve">CONCLUIDO	</t>
        </is>
      </c>
      <c r="D126" t="n">
        <v>0.4458</v>
      </c>
      <c r="E126" t="n">
        <v>224.31</v>
      </c>
      <c r="F126" t="n">
        <v>218.65</v>
      </c>
      <c r="G126" t="n">
        <v>144.16</v>
      </c>
      <c r="H126" t="n">
        <v>1.87</v>
      </c>
      <c r="I126" t="n">
        <v>91</v>
      </c>
      <c r="J126" t="n">
        <v>209.05</v>
      </c>
      <c r="K126" t="n">
        <v>52.44</v>
      </c>
      <c r="L126" t="n">
        <v>22</v>
      </c>
      <c r="M126" t="n">
        <v>89</v>
      </c>
      <c r="N126" t="n">
        <v>44.6</v>
      </c>
      <c r="O126" t="n">
        <v>26016.35</v>
      </c>
      <c r="P126" t="n">
        <v>2746.17</v>
      </c>
      <c r="Q126" t="n">
        <v>3441</v>
      </c>
      <c r="R126" t="n">
        <v>447.76</v>
      </c>
      <c r="S126" t="n">
        <v>300.98</v>
      </c>
      <c r="T126" t="n">
        <v>69844.62</v>
      </c>
      <c r="U126" t="n">
        <v>0.67</v>
      </c>
      <c r="V126" t="n">
        <v>0.91</v>
      </c>
      <c r="W126" t="n">
        <v>56.97</v>
      </c>
      <c r="X126" t="n">
        <v>4.12</v>
      </c>
      <c r="Y126" t="n">
        <v>0.5</v>
      </c>
      <c r="Z126" t="n">
        <v>10</v>
      </c>
    </row>
    <row r="127">
      <c r="A127" t="n">
        <v>22</v>
      </c>
      <c r="B127" t="n">
        <v>90</v>
      </c>
      <c r="C127" t="inlineStr">
        <is>
          <t xml:space="preserve">CONCLUIDO	</t>
        </is>
      </c>
      <c r="D127" t="n">
        <v>0.4465</v>
      </c>
      <c r="E127" t="n">
        <v>223.96</v>
      </c>
      <c r="F127" t="n">
        <v>218.45</v>
      </c>
      <c r="G127" t="n">
        <v>150.65</v>
      </c>
      <c r="H127" t="n">
        <v>1.94</v>
      </c>
      <c r="I127" t="n">
        <v>87</v>
      </c>
      <c r="J127" t="n">
        <v>210.65</v>
      </c>
      <c r="K127" t="n">
        <v>52.44</v>
      </c>
      <c r="L127" t="n">
        <v>23</v>
      </c>
      <c r="M127" t="n">
        <v>85</v>
      </c>
      <c r="N127" t="n">
        <v>45.21</v>
      </c>
      <c r="O127" t="n">
        <v>26214.54</v>
      </c>
      <c r="P127" t="n">
        <v>2734.92</v>
      </c>
      <c r="Q127" t="n">
        <v>3440.91</v>
      </c>
      <c r="R127" t="n">
        <v>440.59</v>
      </c>
      <c r="S127" t="n">
        <v>300.98</v>
      </c>
      <c r="T127" t="n">
        <v>66279.69</v>
      </c>
      <c r="U127" t="n">
        <v>0.68</v>
      </c>
      <c r="V127" t="n">
        <v>0.91</v>
      </c>
      <c r="W127" t="n">
        <v>56.97</v>
      </c>
      <c r="X127" t="n">
        <v>3.92</v>
      </c>
      <c r="Y127" t="n">
        <v>0.5</v>
      </c>
      <c r="Z127" t="n">
        <v>10</v>
      </c>
    </row>
    <row r="128">
      <c r="A128" t="n">
        <v>23</v>
      </c>
      <c r="B128" t="n">
        <v>90</v>
      </c>
      <c r="C128" t="inlineStr">
        <is>
          <t xml:space="preserve">CONCLUIDO	</t>
        </is>
      </c>
      <c r="D128" t="n">
        <v>0.4472</v>
      </c>
      <c r="E128" t="n">
        <v>223.62</v>
      </c>
      <c r="F128" t="n">
        <v>218.25</v>
      </c>
      <c r="G128" t="n">
        <v>157.77</v>
      </c>
      <c r="H128" t="n">
        <v>2.01</v>
      </c>
      <c r="I128" t="n">
        <v>83</v>
      </c>
      <c r="J128" t="n">
        <v>212.27</v>
      </c>
      <c r="K128" t="n">
        <v>52.44</v>
      </c>
      <c r="L128" t="n">
        <v>24</v>
      </c>
      <c r="M128" t="n">
        <v>81</v>
      </c>
      <c r="N128" t="n">
        <v>45.82</v>
      </c>
      <c r="O128" t="n">
        <v>26413.56</v>
      </c>
      <c r="P128" t="n">
        <v>2727.91</v>
      </c>
      <c r="Q128" t="n">
        <v>3440.93</v>
      </c>
      <c r="R128" t="n">
        <v>434.23</v>
      </c>
      <c r="S128" t="n">
        <v>300.98</v>
      </c>
      <c r="T128" t="n">
        <v>63118.34</v>
      </c>
      <c r="U128" t="n">
        <v>0.6899999999999999</v>
      </c>
      <c r="V128" t="n">
        <v>0.92</v>
      </c>
      <c r="W128" t="n">
        <v>56.95</v>
      </c>
      <c r="X128" t="n">
        <v>3.72</v>
      </c>
      <c r="Y128" t="n">
        <v>0.5</v>
      </c>
      <c r="Z128" t="n">
        <v>10</v>
      </c>
    </row>
    <row r="129">
      <c r="A129" t="n">
        <v>24</v>
      </c>
      <c r="B129" t="n">
        <v>90</v>
      </c>
      <c r="C129" t="inlineStr">
        <is>
          <t xml:space="preserve">CONCLUIDO	</t>
        </is>
      </c>
      <c r="D129" t="n">
        <v>0.4478</v>
      </c>
      <c r="E129" t="n">
        <v>223.31</v>
      </c>
      <c r="F129" t="n">
        <v>218.08</v>
      </c>
      <c r="G129" t="n">
        <v>165.63</v>
      </c>
      <c r="H129" t="n">
        <v>2.08</v>
      </c>
      <c r="I129" t="n">
        <v>79</v>
      </c>
      <c r="J129" t="n">
        <v>213.89</v>
      </c>
      <c r="K129" t="n">
        <v>52.44</v>
      </c>
      <c r="L129" t="n">
        <v>25</v>
      </c>
      <c r="M129" t="n">
        <v>77</v>
      </c>
      <c r="N129" t="n">
        <v>46.44</v>
      </c>
      <c r="O129" t="n">
        <v>26613.43</v>
      </c>
      <c r="P129" t="n">
        <v>2718.1</v>
      </c>
      <c r="Q129" t="n">
        <v>3440.97</v>
      </c>
      <c r="R129" t="n">
        <v>428.05</v>
      </c>
      <c r="S129" t="n">
        <v>300.98</v>
      </c>
      <c r="T129" t="n">
        <v>60046.72</v>
      </c>
      <c r="U129" t="n">
        <v>0.7</v>
      </c>
      <c r="V129" t="n">
        <v>0.92</v>
      </c>
      <c r="W129" t="n">
        <v>56.95</v>
      </c>
      <c r="X129" t="n">
        <v>3.55</v>
      </c>
      <c r="Y129" t="n">
        <v>0.5</v>
      </c>
      <c r="Z129" t="n">
        <v>10</v>
      </c>
    </row>
    <row r="130">
      <c r="A130" t="n">
        <v>25</v>
      </c>
      <c r="B130" t="n">
        <v>90</v>
      </c>
      <c r="C130" t="inlineStr">
        <is>
          <t xml:space="preserve">CONCLUIDO	</t>
        </is>
      </c>
      <c r="D130" t="n">
        <v>0.4484</v>
      </c>
      <c r="E130" t="n">
        <v>223.03</v>
      </c>
      <c r="F130" t="n">
        <v>217.91</v>
      </c>
      <c r="G130" t="n">
        <v>172.04</v>
      </c>
      <c r="H130" t="n">
        <v>2.14</v>
      </c>
      <c r="I130" t="n">
        <v>76</v>
      </c>
      <c r="J130" t="n">
        <v>215.51</v>
      </c>
      <c r="K130" t="n">
        <v>52.44</v>
      </c>
      <c r="L130" t="n">
        <v>26</v>
      </c>
      <c r="M130" t="n">
        <v>74</v>
      </c>
      <c r="N130" t="n">
        <v>47.07</v>
      </c>
      <c r="O130" t="n">
        <v>26814.17</v>
      </c>
      <c r="P130" t="n">
        <v>2709.61</v>
      </c>
      <c r="Q130" t="n">
        <v>3440.94</v>
      </c>
      <c r="R130" t="n">
        <v>422.65</v>
      </c>
      <c r="S130" t="n">
        <v>300.98</v>
      </c>
      <c r="T130" t="n">
        <v>57360.5</v>
      </c>
      <c r="U130" t="n">
        <v>0.71</v>
      </c>
      <c r="V130" t="n">
        <v>0.92</v>
      </c>
      <c r="W130" t="n">
        <v>56.94</v>
      </c>
      <c r="X130" t="n">
        <v>3.38</v>
      </c>
      <c r="Y130" t="n">
        <v>0.5</v>
      </c>
      <c r="Z130" t="n">
        <v>10</v>
      </c>
    </row>
    <row r="131">
      <c r="A131" t="n">
        <v>26</v>
      </c>
      <c r="B131" t="n">
        <v>90</v>
      </c>
      <c r="C131" t="inlineStr">
        <is>
          <t xml:space="preserve">CONCLUIDO	</t>
        </is>
      </c>
      <c r="D131" t="n">
        <v>0.4488</v>
      </c>
      <c r="E131" t="n">
        <v>222.83</v>
      </c>
      <c r="F131" t="n">
        <v>217.81</v>
      </c>
      <c r="G131" t="n">
        <v>179.02</v>
      </c>
      <c r="H131" t="n">
        <v>2.21</v>
      </c>
      <c r="I131" t="n">
        <v>73</v>
      </c>
      <c r="J131" t="n">
        <v>217.15</v>
      </c>
      <c r="K131" t="n">
        <v>52.44</v>
      </c>
      <c r="L131" t="n">
        <v>27</v>
      </c>
      <c r="M131" t="n">
        <v>71</v>
      </c>
      <c r="N131" t="n">
        <v>47.71</v>
      </c>
      <c r="O131" t="n">
        <v>27015.77</v>
      </c>
      <c r="P131" t="n">
        <v>2701.34</v>
      </c>
      <c r="Q131" t="n">
        <v>3440.94</v>
      </c>
      <c r="R131" t="n">
        <v>418.81</v>
      </c>
      <c r="S131" t="n">
        <v>300.98</v>
      </c>
      <c r="T131" t="n">
        <v>55458.62</v>
      </c>
      <c r="U131" t="n">
        <v>0.72</v>
      </c>
      <c r="V131" t="n">
        <v>0.92</v>
      </c>
      <c r="W131" t="n">
        <v>56.95</v>
      </c>
      <c r="X131" t="n">
        <v>3.28</v>
      </c>
      <c r="Y131" t="n">
        <v>0.5</v>
      </c>
      <c r="Z131" t="n">
        <v>10</v>
      </c>
    </row>
    <row r="132">
      <c r="A132" t="n">
        <v>27</v>
      </c>
      <c r="B132" t="n">
        <v>90</v>
      </c>
      <c r="C132" t="inlineStr">
        <is>
          <t xml:space="preserve">CONCLUIDO	</t>
        </is>
      </c>
      <c r="D132" t="n">
        <v>0.4493</v>
      </c>
      <c r="E132" t="n">
        <v>222.57</v>
      </c>
      <c r="F132" t="n">
        <v>217.66</v>
      </c>
      <c r="G132" t="n">
        <v>186.57</v>
      </c>
      <c r="H132" t="n">
        <v>2.27</v>
      </c>
      <c r="I132" t="n">
        <v>70</v>
      </c>
      <c r="J132" t="n">
        <v>218.79</v>
      </c>
      <c r="K132" t="n">
        <v>52.44</v>
      </c>
      <c r="L132" t="n">
        <v>28</v>
      </c>
      <c r="M132" t="n">
        <v>68</v>
      </c>
      <c r="N132" t="n">
        <v>48.35</v>
      </c>
      <c r="O132" t="n">
        <v>27218.26</v>
      </c>
      <c r="P132" t="n">
        <v>2692.12</v>
      </c>
      <c r="Q132" t="n">
        <v>3440.91</v>
      </c>
      <c r="R132" t="n">
        <v>414.37</v>
      </c>
      <c r="S132" t="n">
        <v>300.98</v>
      </c>
      <c r="T132" t="n">
        <v>53251.93</v>
      </c>
      <c r="U132" t="n">
        <v>0.73</v>
      </c>
      <c r="V132" t="n">
        <v>0.92</v>
      </c>
      <c r="W132" t="n">
        <v>56.94</v>
      </c>
      <c r="X132" t="n">
        <v>3.14</v>
      </c>
      <c r="Y132" t="n">
        <v>0.5</v>
      </c>
      <c r="Z132" t="n">
        <v>10</v>
      </c>
    </row>
    <row r="133">
      <c r="A133" t="n">
        <v>28</v>
      </c>
      <c r="B133" t="n">
        <v>90</v>
      </c>
      <c r="C133" t="inlineStr">
        <is>
          <t xml:space="preserve">CONCLUIDO	</t>
        </is>
      </c>
      <c r="D133" t="n">
        <v>0.4496</v>
      </c>
      <c r="E133" t="n">
        <v>222.44</v>
      </c>
      <c r="F133" t="n">
        <v>217.6</v>
      </c>
      <c r="G133" t="n">
        <v>192</v>
      </c>
      <c r="H133" t="n">
        <v>2.34</v>
      </c>
      <c r="I133" t="n">
        <v>68</v>
      </c>
      <c r="J133" t="n">
        <v>220.44</v>
      </c>
      <c r="K133" t="n">
        <v>52.44</v>
      </c>
      <c r="L133" t="n">
        <v>29</v>
      </c>
      <c r="M133" t="n">
        <v>66</v>
      </c>
      <c r="N133" t="n">
        <v>49</v>
      </c>
      <c r="O133" t="n">
        <v>27421.64</v>
      </c>
      <c r="P133" t="n">
        <v>2684.7</v>
      </c>
      <c r="Q133" t="n">
        <v>3440.91</v>
      </c>
      <c r="R133" t="n">
        <v>411.95</v>
      </c>
      <c r="S133" t="n">
        <v>300.98</v>
      </c>
      <c r="T133" t="n">
        <v>52050.69</v>
      </c>
      <c r="U133" t="n">
        <v>0.73</v>
      </c>
      <c r="V133" t="n">
        <v>0.92</v>
      </c>
      <c r="W133" t="n">
        <v>56.94</v>
      </c>
      <c r="X133" t="n">
        <v>3.07</v>
      </c>
      <c r="Y133" t="n">
        <v>0.5</v>
      </c>
      <c r="Z133" t="n">
        <v>10</v>
      </c>
    </row>
    <row r="134">
      <c r="A134" t="n">
        <v>29</v>
      </c>
      <c r="B134" t="n">
        <v>90</v>
      </c>
      <c r="C134" t="inlineStr">
        <is>
          <t xml:space="preserve">CONCLUIDO	</t>
        </is>
      </c>
      <c r="D134" t="n">
        <v>0.4501</v>
      </c>
      <c r="E134" t="n">
        <v>222.16</v>
      </c>
      <c r="F134" t="n">
        <v>217.43</v>
      </c>
      <c r="G134" t="n">
        <v>200.7</v>
      </c>
      <c r="H134" t="n">
        <v>2.4</v>
      </c>
      <c r="I134" t="n">
        <v>65</v>
      </c>
      <c r="J134" t="n">
        <v>222.1</v>
      </c>
      <c r="K134" t="n">
        <v>52.44</v>
      </c>
      <c r="L134" t="n">
        <v>30</v>
      </c>
      <c r="M134" t="n">
        <v>63</v>
      </c>
      <c r="N134" t="n">
        <v>49.65</v>
      </c>
      <c r="O134" t="n">
        <v>27625.93</v>
      </c>
      <c r="P134" t="n">
        <v>2676.44</v>
      </c>
      <c r="Q134" t="n">
        <v>3440.92</v>
      </c>
      <c r="R134" t="n">
        <v>406.26</v>
      </c>
      <c r="S134" t="n">
        <v>300.98</v>
      </c>
      <c r="T134" t="n">
        <v>49224.61</v>
      </c>
      <c r="U134" t="n">
        <v>0.74</v>
      </c>
      <c r="V134" t="n">
        <v>0.92</v>
      </c>
      <c r="W134" t="n">
        <v>56.93</v>
      </c>
      <c r="X134" t="n">
        <v>2.9</v>
      </c>
      <c r="Y134" t="n">
        <v>0.5</v>
      </c>
      <c r="Z134" t="n">
        <v>10</v>
      </c>
    </row>
    <row r="135">
      <c r="A135" t="n">
        <v>30</v>
      </c>
      <c r="B135" t="n">
        <v>90</v>
      </c>
      <c r="C135" t="inlineStr">
        <is>
          <t xml:space="preserve">CONCLUIDO	</t>
        </is>
      </c>
      <c r="D135" t="n">
        <v>0.4504</v>
      </c>
      <c r="E135" t="n">
        <v>222.03</v>
      </c>
      <c r="F135" t="n">
        <v>217.36</v>
      </c>
      <c r="G135" t="n">
        <v>207.01</v>
      </c>
      <c r="H135" t="n">
        <v>2.46</v>
      </c>
      <c r="I135" t="n">
        <v>63</v>
      </c>
      <c r="J135" t="n">
        <v>223.76</v>
      </c>
      <c r="K135" t="n">
        <v>52.44</v>
      </c>
      <c r="L135" t="n">
        <v>31</v>
      </c>
      <c r="M135" t="n">
        <v>61</v>
      </c>
      <c r="N135" t="n">
        <v>50.32</v>
      </c>
      <c r="O135" t="n">
        <v>27831.27</v>
      </c>
      <c r="P135" t="n">
        <v>2671.08</v>
      </c>
      <c r="Q135" t="n">
        <v>3440.91</v>
      </c>
      <c r="R135" t="n">
        <v>403.94</v>
      </c>
      <c r="S135" t="n">
        <v>300.98</v>
      </c>
      <c r="T135" t="n">
        <v>48070.67</v>
      </c>
      <c r="U135" t="n">
        <v>0.75</v>
      </c>
      <c r="V135" t="n">
        <v>0.92</v>
      </c>
      <c r="W135" t="n">
        <v>56.93</v>
      </c>
      <c r="X135" t="n">
        <v>2.84</v>
      </c>
      <c r="Y135" t="n">
        <v>0.5</v>
      </c>
      <c r="Z135" t="n">
        <v>10</v>
      </c>
    </row>
    <row r="136">
      <c r="A136" t="n">
        <v>31</v>
      </c>
      <c r="B136" t="n">
        <v>90</v>
      </c>
      <c r="C136" t="inlineStr">
        <is>
          <t xml:space="preserve">CONCLUIDO	</t>
        </is>
      </c>
      <c r="D136" t="n">
        <v>0.4508</v>
      </c>
      <c r="E136" t="n">
        <v>221.85</v>
      </c>
      <c r="F136" t="n">
        <v>217.26</v>
      </c>
      <c r="G136" t="n">
        <v>213.7</v>
      </c>
      <c r="H136" t="n">
        <v>2.52</v>
      </c>
      <c r="I136" t="n">
        <v>61</v>
      </c>
      <c r="J136" t="n">
        <v>225.43</v>
      </c>
      <c r="K136" t="n">
        <v>52.44</v>
      </c>
      <c r="L136" t="n">
        <v>32</v>
      </c>
      <c r="M136" t="n">
        <v>59</v>
      </c>
      <c r="N136" t="n">
        <v>50.99</v>
      </c>
      <c r="O136" t="n">
        <v>28037.42</v>
      </c>
      <c r="P136" t="n">
        <v>2663.25</v>
      </c>
      <c r="Q136" t="n">
        <v>3440.96</v>
      </c>
      <c r="R136" t="n">
        <v>400.67</v>
      </c>
      <c r="S136" t="n">
        <v>300.98</v>
      </c>
      <c r="T136" t="n">
        <v>46448.2</v>
      </c>
      <c r="U136" t="n">
        <v>0.75</v>
      </c>
      <c r="V136" t="n">
        <v>0.92</v>
      </c>
      <c r="W136" t="n">
        <v>56.92</v>
      </c>
      <c r="X136" t="n">
        <v>2.73</v>
      </c>
      <c r="Y136" t="n">
        <v>0.5</v>
      </c>
      <c r="Z136" t="n">
        <v>10</v>
      </c>
    </row>
    <row r="137">
      <c r="A137" t="n">
        <v>32</v>
      </c>
      <c r="B137" t="n">
        <v>90</v>
      </c>
      <c r="C137" t="inlineStr">
        <is>
          <t xml:space="preserve">CONCLUIDO	</t>
        </is>
      </c>
      <c r="D137" t="n">
        <v>0.4511</v>
      </c>
      <c r="E137" t="n">
        <v>221.68</v>
      </c>
      <c r="F137" t="n">
        <v>217.16</v>
      </c>
      <c r="G137" t="n">
        <v>220.84</v>
      </c>
      <c r="H137" t="n">
        <v>2.58</v>
      </c>
      <c r="I137" t="n">
        <v>59</v>
      </c>
      <c r="J137" t="n">
        <v>227.11</v>
      </c>
      <c r="K137" t="n">
        <v>52.44</v>
      </c>
      <c r="L137" t="n">
        <v>33</v>
      </c>
      <c r="M137" t="n">
        <v>57</v>
      </c>
      <c r="N137" t="n">
        <v>51.67</v>
      </c>
      <c r="O137" t="n">
        <v>28244.51</v>
      </c>
      <c r="P137" t="n">
        <v>2655.38</v>
      </c>
      <c r="Q137" t="n">
        <v>3440.9</v>
      </c>
      <c r="R137" t="n">
        <v>396.97</v>
      </c>
      <c r="S137" t="n">
        <v>300.98</v>
      </c>
      <c r="T137" t="n">
        <v>44607.05</v>
      </c>
      <c r="U137" t="n">
        <v>0.76</v>
      </c>
      <c r="V137" t="n">
        <v>0.92</v>
      </c>
      <c r="W137" t="n">
        <v>56.93</v>
      </c>
      <c r="X137" t="n">
        <v>2.64</v>
      </c>
      <c r="Y137" t="n">
        <v>0.5</v>
      </c>
      <c r="Z137" t="n">
        <v>10</v>
      </c>
    </row>
    <row r="138">
      <c r="A138" t="n">
        <v>33</v>
      </c>
      <c r="B138" t="n">
        <v>90</v>
      </c>
      <c r="C138" t="inlineStr">
        <is>
          <t xml:space="preserve">CONCLUIDO	</t>
        </is>
      </c>
      <c r="D138" t="n">
        <v>0.4515</v>
      </c>
      <c r="E138" t="n">
        <v>221.51</v>
      </c>
      <c r="F138" t="n">
        <v>217.06</v>
      </c>
      <c r="G138" t="n">
        <v>228.48</v>
      </c>
      <c r="H138" t="n">
        <v>2.64</v>
      </c>
      <c r="I138" t="n">
        <v>57</v>
      </c>
      <c r="J138" t="n">
        <v>228.8</v>
      </c>
      <c r="K138" t="n">
        <v>52.44</v>
      </c>
      <c r="L138" t="n">
        <v>34</v>
      </c>
      <c r="M138" t="n">
        <v>55</v>
      </c>
      <c r="N138" t="n">
        <v>52.36</v>
      </c>
      <c r="O138" t="n">
        <v>28452.56</v>
      </c>
      <c r="P138" t="n">
        <v>2647.9</v>
      </c>
      <c r="Q138" t="n">
        <v>3440.94</v>
      </c>
      <c r="R138" t="n">
        <v>394.02</v>
      </c>
      <c r="S138" t="n">
        <v>300.98</v>
      </c>
      <c r="T138" t="n">
        <v>43142.77</v>
      </c>
      <c r="U138" t="n">
        <v>0.76</v>
      </c>
      <c r="V138" t="n">
        <v>0.92</v>
      </c>
      <c r="W138" t="n">
        <v>56.91</v>
      </c>
      <c r="X138" t="n">
        <v>2.53</v>
      </c>
      <c r="Y138" t="n">
        <v>0.5</v>
      </c>
      <c r="Z138" t="n">
        <v>10</v>
      </c>
    </row>
    <row r="139">
      <c r="A139" t="n">
        <v>34</v>
      </c>
      <c r="B139" t="n">
        <v>90</v>
      </c>
      <c r="C139" t="inlineStr">
        <is>
          <t xml:space="preserve">CONCLUIDO	</t>
        </is>
      </c>
      <c r="D139" t="n">
        <v>0.4517</v>
      </c>
      <c r="E139" t="n">
        <v>221.37</v>
      </c>
      <c r="F139" t="n">
        <v>216.99</v>
      </c>
      <c r="G139" t="n">
        <v>236.72</v>
      </c>
      <c r="H139" t="n">
        <v>2.7</v>
      </c>
      <c r="I139" t="n">
        <v>55</v>
      </c>
      <c r="J139" t="n">
        <v>230.49</v>
      </c>
      <c r="K139" t="n">
        <v>52.44</v>
      </c>
      <c r="L139" t="n">
        <v>35</v>
      </c>
      <c r="M139" t="n">
        <v>53</v>
      </c>
      <c r="N139" t="n">
        <v>53.05</v>
      </c>
      <c r="O139" t="n">
        <v>28661.58</v>
      </c>
      <c r="P139" t="n">
        <v>2638.85</v>
      </c>
      <c r="Q139" t="n">
        <v>3440.91</v>
      </c>
      <c r="R139" t="n">
        <v>391.28</v>
      </c>
      <c r="S139" t="n">
        <v>300.98</v>
      </c>
      <c r="T139" t="n">
        <v>41783.1</v>
      </c>
      <c r="U139" t="n">
        <v>0.77</v>
      </c>
      <c r="V139" t="n">
        <v>0.92</v>
      </c>
      <c r="W139" t="n">
        <v>56.92</v>
      </c>
      <c r="X139" t="n">
        <v>2.47</v>
      </c>
      <c r="Y139" t="n">
        <v>0.5</v>
      </c>
      <c r="Z139" t="n">
        <v>10</v>
      </c>
    </row>
    <row r="140">
      <c r="A140" t="n">
        <v>35</v>
      </c>
      <c r="B140" t="n">
        <v>90</v>
      </c>
      <c r="C140" t="inlineStr">
        <is>
          <t xml:space="preserve">CONCLUIDO	</t>
        </is>
      </c>
      <c r="D140" t="n">
        <v>0.4519</v>
      </c>
      <c r="E140" t="n">
        <v>221.28</v>
      </c>
      <c r="F140" t="n">
        <v>216.94</v>
      </c>
      <c r="G140" t="n">
        <v>241.04</v>
      </c>
      <c r="H140" t="n">
        <v>2.76</v>
      </c>
      <c r="I140" t="n">
        <v>54</v>
      </c>
      <c r="J140" t="n">
        <v>232.2</v>
      </c>
      <c r="K140" t="n">
        <v>52.44</v>
      </c>
      <c r="L140" t="n">
        <v>36</v>
      </c>
      <c r="M140" t="n">
        <v>52</v>
      </c>
      <c r="N140" t="n">
        <v>53.75</v>
      </c>
      <c r="O140" t="n">
        <v>28871.58</v>
      </c>
      <c r="P140" t="n">
        <v>2632.74</v>
      </c>
      <c r="Q140" t="n">
        <v>3440.94</v>
      </c>
      <c r="R140" t="n">
        <v>389.84</v>
      </c>
      <c r="S140" t="n">
        <v>300.98</v>
      </c>
      <c r="T140" t="n">
        <v>41068.79</v>
      </c>
      <c r="U140" t="n">
        <v>0.77</v>
      </c>
      <c r="V140" t="n">
        <v>0.92</v>
      </c>
      <c r="W140" t="n">
        <v>56.91</v>
      </c>
      <c r="X140" t="n">
        <v>2.41</v>
      </c>
      <c r="Y140" t="n">
        <v>0.5</v>
      </c>
      <c r="Z140" t="n">
        <v>10</v>
      </c>
    </row>
    <row r="141">
      <c r="A141" t="n">
        <v>36</v>
      </c>
      <c r="B141" t="n">
        <v>90</v>
      </c>
      <c r="C141" t="inlineStr">
        <is>
          <t xml:space="preserve">CONCLUIDO	</t>
        </is>
      </c>
      <c r="D141" t="n">
        <v>0.4523</v>
      </c>
      <c r="E141" t="n">
        <v>221.1</v>
      </c>
      <c r="F141" t="n">
        <v>216.83</v>
      </c>
      <c r="G141" t="n">
        <v>250.19</v>
      </c>
      <c r="H141" t="n">
        <v>2.81</v>
      </c>
      <c r="I141" t="n">
        <v>52</v>
      </c>
      <c r="J141" t="n">
        <v>233.91</v>
      </c>
      <c r="K141" t="n">
        <v>52.44</v>
      </c>
      <c r="L141" t="n">
        <v>37</v>
      </c>
      <c r="M141" t="n">
        <v>50</v>
      </c>
      <c r="N141" t="n">
        <v>54.46</v>
      </c>
      <c r="O141" t="n">
        <v>29082.59</v>
      </c>
      <c r="P141" t="n">
        <v>2628.89</v>
      </c>
      <c r="Q141" t="n">
        <v>3440.93</v>
      </c>
      <c r="R141" t="n">
        <v>386.29</v>
      </c>
      <c r="S141" t="n">
        <v>300.98</v>
      </c>
      <c r="T141" t="n">
        <v>39304.4</v>
      </c>
      <c r="U141" t="n">
        <v>0.78</v>
      </c>
      <c r="V141" t="n">
        <v>0.92</v>
      </c>
      <c r="W141" t="n">
        <v>56.9</v>
      </c>
      <c r="X141" t="n">
        <v>2.3</v>
      </c>
      <c r="Y141" t="n">
        <v>0.5</v>
      </c>
      <c r="Z141" t="n">
        <v>10</v>
      </c>
    </row>
    <row r="142">
      <c r="A142" t="n">
        <v>37</v>
      </c>
      <c r="B142" t="n">
        <v>90</v>
      </c>
      <c r="C142" t="inlineStr">
        <is>
          <t xml:space="preserve">CONCLUIDO	</t>
        </is>
      </c>
      <c r="D142" t="n">
        <v>0.4524</v>
      </c>
      <c r="E142" t="n">
        <v>221.04</v>
      </c>
      <c r="F142" t="n">
        <v>216.81</v>
      </c>
      <c r="G142" t="n">
        <v>255.07</v>
      </c>
      <c r="H142" t="n">
        <v>2.87</v>
      </c>
      <c r="I142" t="n">
        <v>51</v>
      </c>
      <c r="J142" t="n">
        <v>235.63</v>
      </c>
      <c r="K142" t="n">
        <v>52.44</v>
      </c>
      <c r="L142" t="n">
        <v>38</v>
      </c>
      <c r="M142" t="n">
        <v>49</v>
      </c>
      <c r="N142" t="n">
        <v>55.18</v>
      </c>
      <c r="O142" t="n">
        <v>29294.6</v>
      </c>
      <c r="P142" t="n">
        <v>2616.24</v>
      </c>
      <c r="Q142" t="n">
        <v>3440.9</v>
      </c>
      <c r="R142" t="n">
        <v>385.46</v>
      </c>
      <c r="S142" t="n">
        <v>300.98</v>
      </c>
      <c r="T142" t="n">
        <v>38891.72</v>
      </c>
      <c r="U142" t="n">
        <v>0.78</v>
      </c>
      <c r="V142" t="n">
        <v>0.92</v>
      </c>
      <c r="W142" t="n">
        <v>56.91</v>
      </c>
      <c r="X142" t="n">
        <v>2.28</v>
      </c>
      <c r="Y142" t="n">
        <v>0.5</v>
      </c>
      <c r="Z142" t="n">
        <v>10</v>
      </c>
    </row>
    <row r="143">
      <c r="A143" t="n">
        <v>38</v>
      </c>
      <c r="B143" t="n">
        <v>90</v>
      </c>
      <c r="C143" t="inlineStr">
        <is>
          <t xml:space="preserve">CONCLUIDO	</t>
        </is>
      </c>
      <c r="D143" t="n">
        <v>0.4527</v>
      </c>
      <c r="E143" t="n">
        <v>220.91</v>
      </c>
      <c r="F143" t="n">
        <v>216.74</v>
      </c>
      <c r="G143" t="n">
        <v>265.4</v>
      </c>
      <c r="H143" t="n">
        <v>2.92</v>
      </c>
      <c r="I143" t="n">
        <v>49</v>
      </c>
      <c r="J143" t="n">
        <v>237.35</v>
      </c>
      <c r="K143" t="n">
        <v>52.44</v>
      </c>
      <c r="L143" t="n">
        <v>39</v>
      </c>
      <c r="M143" t="n">
        <v>47</v>
      </c>
      <c r="N143" t="n">
        <v>55.91</v>
      </c>
      <c r="O143" t="n">
        <v>29507.65</v>
      </c>
      <c r="P143" t="n">
        <v>2614.06</v>
      </c>
      <c r="Q143" t="n">
        <v>3440.94</v>
      </c>
      <c r="R143" t="n">
        <v>383.09</v>
      </c>
      <c r="S143" t="n">
        <v>300.98</v>
      </c>
      <c r="T143" t="n">
        <v>37715.76</v>
      </c>
      <c r="U143" t="n">
        <v>0.79</v>
      </c>
      <c r="V143" t="n">
        <v>0.92</v>
      </c>
      <c r="W143" t="n">
        <v>56.91</v>
      </c>
      <c r="X143" t="n">
        <v>2.22</v>
      </c>
      <c r="Y143" t="n">
        <v>0.5</v>
      </c>
      <c r="Z143" t="n">
        <v>10</v>
      </c>
    </row>
    <row r="144">
      <c r="A144" t="n">
        <v>39</v>
      </c>
      <c r="B144" t="n">
        <v>90</v>
      </c>
      <c r="C144" t="inlineStr">
        <is>
          <t xml:space="preserve">CONCLUIDO	</t>
        </is>
      </c>
      <c r="D144" t="n">
        <v>0.4529</v>
      </c>
      <c r="E144" t="n">
        <v>220.81</v>
      </c>
      <c r="F144" t="n">
        <v>216.69</v>
      </c>
      <c r="G144" t="n">
        <v>270.86</v>
      </c>
      <c r="H144" t="n">
        <v>2.98</v>
      </c>
      <c r="I144" t="n">
        <v>48</v>
      </c>
      <c r="J144" t="n">
        <v>239.09</v>
      </c>
      <c r="K144" t="n">
        <v>52.44</v>
      </c>
      <c r="L144" t="n">
        <v>40</v>
      </c>
      <c r="M144" t="n">
        <v>46</v>
      </c>
      <c r="N144" t="n">
        <v>56.65</v>
      </c>
      <c r="O144" t="n">
        <v>29721.73</v>
      </c>
      <c r="P144" t="n">
        <v>2606.36</v>
      </c>
      <c r="Q144" t="n">
        <v>3440.94</v>
      </c>
      <c r="R144" t="n">
        <v>380.92</v>
      </c>
      <c r="S144" t="n">
        <v>300.98</v>
      </c>
      <c r="T144" t="n">
        <v>36637.59</v>
      </c>
      <c r="U144" t="n">
        <v>0.79</v>
      </c>
      <c r="V144" t="n">
        <v>0.92</v>
      </c>
      <c r="W144" t="n">
        <v>56.91</v>
      </c>
      <c r="X144" t="n">
        <v>2.16</v>
      </c>
      <c r="Y144" t="n">
        <v>0.5</v>
      </c>
      <c r="Z144" t="n">
        <v>10</v>
      </c>
    </row>
    <row r="145">
      <c r="A145" t="n">
        <v>0</v>
      </c>
      <c r="B145" t="n">
        <v>10</v>
      </c>
      <c r="C145" t="inlineStr">
        <is>
          <t xml:space="preserve">CONCLUIDO	</t>
        </is>
      </c>
      <c r="D145" t="n">
        <v>0.4049</v>
      </c>
      <c r="E145" t="n">
        <v>246.99</v>
      </c>
      <c r="F145" t="n">
        <v>239.37</v>
      </c>
      <c r="G145" t="n">
        <v>26.7</v>
      </c>
      <c r="H145" t="n">
        <v>0.64</v>
      </c>
      <c r="I145" t="n">
        <v>538</v>
      </c>
      <c r="J145" t="n">
        <v>26.11</v>
      </c>
      <c r="K145" t="n">
        <v>12.1</v>
      </c>
      <c r="L145" t="n">
        <v>1</v>
      </c>
      <c r="M145" t="n">
        <v>536</v>
      </c>
      <c r="N145" t="n">
        <v>3.01</v>
      </c>
      <c r="O145" t="n">
        <v>3454.41</v>
      </c>
      <c r="P145" t="n">
        <v>744.85</v>
      </c>
      <c r="Q145" t="n">
        <v>3441.57</v>
      </c>
      <c r="R145" t="n">
        <v>1149.23</v>
      </c>
      <c r="S145" t="n">
        <v>300.98</v>
      </c>
      <c r="T145" t="n">
        <v>418343.34</v>
      </c>
      <c r="U145" t="n">
        <v>0.26</v>
      </c>
      <c r="V145" t="n">
        <v>0.83</v>
      </c>
      <c r="W145" t="n">
        <v>57.69</v>
      </c>
      <c r="X145" t="n">
        <v>24.82</v>
      </c>
      <c r="Y145" t="n">
        <v>0.5</v>
      </c>
      <c r="Z145" t="n">
        <v>10</v>
      </c>
    </row>
    <row r="146">
      <c r="A146" t="n">
        <v>1</v>
      </c>
      <c r="B146" t="n">
        <v>10</v>
      </c>
      <c r="C146" t="inlineStr">
        <is>
          <t xml:space="preserve">CONCLUIDO	</t>
        </is>
      </c>
      <c r="D146" t="n">
        <v>0.4234</v>
      </c>
      <c r="E146" t="n">
        <v>236.16</v>
      </c>
      <c r="F146" t="n">
        <v>230.67</v>
      </c>
      <c r="G146" t="n">
        <v>40</v>
      </c>
      <c r="H146" t="n">
        <v>1.23</v>
      </c>
      <c r="I146" t="n">
        <v>346</v>
      </c>
      <c r="J146" t="n">
        <v>27.2</v>
      </c>
      <c r="K146" t="n">
        <v>12.1</v>
      </c>
      <c r="L146" t="n">
        <v>2</v>
      </c>
      <c r="M146" t="n">
        <v>0</v>
      </c>
      <c r="N146" t="n">
        <v>3.1</v>
      </c>
      <c r="O146" t="n">
        <v>3588.35</v>
      </c>
      <c r="P146" t="n">
        <v>684.7</v>
      </c>
      <c r="Q146" t="n">
        <v>3442.02</v>
      </c>
      <c r="R146" t="n">
        <v>836.78</v>
      </c>
      <c r="S146" t="n">
        <v>300.98</v>
      </c>
      <c r="T146" t="n">
        <v>263079.16</v>
      </c>
      <c r="U146" t="n">
        <v>0.36</v>
      </c>
      <c r="V146" t="n">
        <v>0.87</v>
      </c>
      <c r="W146" t="n">
        <v>57.88</v>
      </c>
      <c r="X146" t="n">
        <v>16.12</v>
      </c>
      <c r="Y146" t="n">
        <v>0.5</v>
      </c>
      <c r="Z146" t="n">
        <v>10</v>
      </c>
    </row>
    <row r="147">
      <c r="A147" t="n">
        <v>0</v>
      </c>
      <c r="B147" t="n">
        <v>45</v>
      </c>
      <c r="C147" t="inlineStr">
        <is>
          <t xml:space="preserve">CONCLUIDO	</t>
        </is>
      </c>
      <c r="D147" t="n">
        <v>0.2793</v>
      </c>
      <c r="E147" t="n">
        <v>357.99</v>
      </c>
      <c r="F147" t="n">
        <v>313.6</v>
      </c>
      <c r="G147" t="n">
        <v>9.119999999999999</v>
      </c>
      <c r="H147" t="n">
        <v>0.18</v>
      </c>
      <c r="I147" t="n">
        <v>2063</v>
      </c>
      <c r="J147" t="n">
        <v>98.70999999999999</v>
      </c>
      <c r="K147" t="n">
        <v>39.72</v>
      </c>
      <c r="L147" t="n">
        <v>1</v>
      </c>
      <c r="M147" t="n">
        <v>2061</v>
      </c>
      <c r="N147" t="n">
        <v>12.99</v>
      </c>
      <c r="O147" t="n">
        <v>12407.75</v>
      </c>
      <c r="P147" t="n">
        <v>2831.62</v>
      </c>
      <c r="Q147" t="n">
        <v>3443.68</v>
      </c>
      <c r="R147" t="n">
        <v>3666.9</v>
      </c>
      <c r="S147" t="n">
        <v>300.98</v>
      </c>
      <c r="T147" t="n">
        <v>1669553.12</v>
      </c>
      <c r="U147" t="n">
        <v>0.08</v>
      </c>
      <c r="V147" t="n">
        <v>0.64</v>
      </c>
      <c r="W147" t="n">
        <v>60.2</v>
      </c>
      <c r="X147" t="n">
        <v>98.97</v>
      </c>
      <c r="Y147" t="n">
        <v>0.5</v>
      </c>
      <c r="Z147" t="n">
        <v>10</v>
      </c>
    </row>
    <row r="148">
      <c r="A148" t="n">
        <v>1</v>
      </c>
      <c r="B148" t="n">
        <v>45</v>
      </c>
      <c r="C148" t="inlineStr">
        <is>
          <t xml:space="preserve">CONCLUIDO	</t>
        </is>
      </c>
      <c r="D148" t="n">
        <v>0.3687</v>
      </c>
      <c r="E148" t="n">
        <v>271.2</v>
      </c>
      <c r="F148" t="n">
        <v>252.44</v>
      </c>
      <c r="G148" t="n">
        <v>18.56</v>
      </c>
      <c r="H148" t="n">
        <v>0.35</v>
      </c>
      <c r="I148" t="n">
        <v>816</v>
      </c>
      <c r="J148" t="n">
        <v>99.95</v>
      </c>
      <c r="K148" t="n">
        <v>39.72</v>
      </c>
      <c r="L148" t="n">
        <v>2</v>
      </c>
      <c r="M148" t="n">
        <v>814</v>
      </c>
      <c r="N148" t="n">
        <v>13.24</v>
      </c>
      <c r="O148" t="n">
        <v>12561.45</v>
      </c>
      <c r="P148" t="n">
        <v>2261</v>
      </c>
      <c r="Q148" t="n">
        <v>3441.95</v>
      </c>
      <c r="R148" t="n">
        <v>1590.35</v>
      </c>
      <c r="S148" t="n">
        <v>300.98</v>
      </c>
      <c r="T148" t="n">
        <v>637514.62</v>
      </c>
      <c r="U148" t="n">
        <v>0.19</v>
      </c>
      <c r="V148" t="n">
        <v>0.79</v>
      </c>
      <c r="W148" t="n">
        <v>58.18</v>
      </c>
      <c r="X148" t="n">
        <v>37.88</v>
      </c>
      <c r="Y148" t="n">
        <v>0.5</v>
      </c>
      <c r="Z148" t="n">
        <v>10</v>
      </c>
    </row>
    <row r="149">
      <c r="A149" t="n">
        <v>2</v>
      </c>
      <c r="B149" t="n">
        <v>45</v>
      </c>
      <c r="C149" t="inlineStr">
        <is>
          <t xml:space="preserve">CONCLUIDO	</t>
        </is>
      </c>
      <c r="D149" t="n">
        <v>0.3995</v>
      </c>
      <c r="E149" t="n">
        <v>250.31</v>
      </c>
      <c r="F149" t="n">
        <v>237.9</v>
      </c>
      <c r="G149" t="n">
        <v>28.15</v>
      </c>
      <c r="H149" t="n">
        <v>0.52</v>
      </c>
      <c r="I149" t="n">
        <v>507</v>
      </c>
      <c r="J149" t="n">
        <v>101.2</v>
      </c>
      <c r="K149" t="n">
        <v>39.72</v>
      </c>
      <c r="L149" t="n">
        <v>3</v>
      </c>
      <c r="M149" t="n">
        <v>505</v>
      </c>
      <c r="N149" t="n">
        <v>13.49</v>
      </c>
      <c r="O149" t="n">
        <v>12715.54</v>
      </c>
      <c r="P149" t="n">
        <v>2109.77</v>
      </c>
      <c r="Q149" t="n">
        <v>3441.62</v>
      </c>
      <c r="R149" t="n">
        <v>1098.58</v>
      </c>
      <c r="S149" t="n">
        <v>300.98</v>
      </c>
      <c r="T149" t="n">
        <v>393174.47</v>
      </c>
      <c r="U149" t="n">
        <v>0.27</v>
      </c>
      <c r="V149" t="n">
        <v>0.84</v>
      </c>
      <c r="W149" t="n">
        <v>57.65</v>
      </c>
      <c r="X149" t="n">
        <v>23.34</v>
      </c>
      <c r="Y149" t="n">
        <v>0.5</v>
      </c>
      <c r="Z149" t="n">
        <v>10</v>
      </c>
    </row>
    <row r="150">
      <c r="A150" t="n">
        <v>3</v>
      </c>
      <c r="B150" t="n">
        <v>45</v>
      </c>
      <c r="C150" t="inlineStr">
        <is>
          <t xml:space="preserve">CONCLUIDO	</t>
        </is>
      </c>
      <c r="D150" t="n">
        <v>0.4153</v>
      </c>
      <c r="E150" t="n">
        <v>240.8</v>
      </c>
      <c r="F150" t="n">
        <v>231.29</v>
      </c>
      <c r="G150" t="n">
        <v>37.92</v>
      </c>
      <c r="H150" t="n">
        <v>0.6899999999999999</v>
      </c>
      <c r="I150" t="n">
        <v>366</v>
      </c>
      <c r="J150" t="n">
        <v>102.45</v>
      </c>
      <c r="K150" t="n">
        <v>39.72</v>
      </c>
      <c r="L150" t="n">
        <v>4</v>
      </c>
      <c r="M150" t="n">
        <v>364</v>
      </c>
      <c r="N150" t="n">
        <v>13.74</v>
      </c>
      <c r="O150" t="n">
        <v>12870.03</v>
      </c>
      <c r="P150" t="n">
        <v>2030.08</v>
      </c>
      <c r="Q150" t="n">
        <v>3441.34</v>
      </c>
      <c r="R150" t="n">
        <v>874.48</v>
      </c>
      <c r="S150" t="n">
        <v>300.98</v>
      </c>
      <c r="T150" t="n">
        <v>281828.62</v>
      </c>
      <c r="U150" t="n">
        <v>0.34</v>
      </c>
      <c r="V150" t="n">
        <v>0.86</v>
      </c>
      <c r="W150" t="n">
        <v>57.43</v>
      </c>
      <c r="X150" t="n">
        <v>16.75</v>
      </c>
      <c r="Y150" t="n">
        <v>0.5</v>
      </c>
      <c r="Z150" t="n">
        <v>10</v>
      </c>
    </row>
    <row r="151">
      <c r="A151" t="n">
        <v>4</v>
      </c>
      <c r="B151" t="n">
        <v>45</v>
      </c>
      <c r="C151" t="inlineStr">
        <is>
          <t xml:space="preserve">CONCLUIDO	</t>
        </is>
      </c>
      <c r="D151" t="n">
        <v>0.4247</v>
      </c>
      <c r="E151" t="n">
        <v>235.44</v>
      </c>
      <c r="F151" t="n">
        <v>227.6</v>
      </c>
      <c r="G151" t="n">
        <v>47.92</v>
      </c>
      <c r="H151" t="n">
        <v>0.85</v>
      </c>
      <c r="I151" t="n">
        <v>285</v>
      </c>
      <c r="J151" t="n">
        <v>103.71</v>
      </c>
      <c r="K151" t="n">
        <v>39.72</v>
      </c>
      <c r="L151" t="n">
        <v>5</v>
      </c>
      <c r="M151" t="n">
        <v>283</v>
      </c>
      <c r="N151" t="n">
        <v>14</v>
      </c>
      <c r="O151" t="n">
        <v>13024.91</v>
      </c>
      <c r="P151" t="n">
        <v>1975.86</v>
      </c>
      <c r="Q151" t="n">
        <v>3441.1</v>
      </c>
      <c r="R151" t="n">
        <v>749.62</v>
      </c>
      <c r="S151" t="n">
        <v>300.98</v>
      </c>
      <c r="T151" t="n">
        <v>219803.56</v>
      </c>
      <c r="U151" t="n">
        <v>0.4</v>
      </c>
      <c r="V151" t="n">
        <v>0.88</v>
      </c>
      <c r="W151" t="n">
        <v>57.3</v>
      </c>
      <c r="X151" t="n">
        <v>13.06</v>
      </c>
      <c r="Y151" t="n">
        <v>0.5</v>
      </c>
      <c r="Z151" t="n">
        <v>10</v>
      </c>
    </row>
    <row r="152">
      <c r="A152" t="n">
        <v>5</v>
      </c>
      <c r="B152" t="n">
        <v>45</v>
      </c>
      <c r="C152" t="inlineStr">
        <is>
          <t xml:space="preserve">CONCLUIDO	</t>
        </is>
      </c>
      <c r="D152" t="n">
        <v>0.4312</v>
      </c>
      <c r="E152" t="n">
        <v>231.9</v>
      </c>
      <c r="F152" t="n">
        <v>225.14</v>
      </c>
      <c r="G152" t="n">
        <v>58.23</v>
      </c>
      <c r="H152" t="n">
        <v>1.01</v>
      </c>
      <c r="I152" t="n">
        <v>232</v>
      </c>
      <c r="J152" t="n">
        <v>104.97</v>
      </c>
      <c r="K152" t="n">
        <v>39.72</v>
      </c>
      <c r="L152" t="n">
        <v>6</v>
      </c>
      <c r="M152" t="n">
        <v>230</v>
      </c>
      <c r="N152" t="n">
        <v>14.25</v>
      </c>
      <c r="O152" t="n">
        <v>13180.19</v>
      </c>
      <c r="P152" t="n">
        <v>1932.12</v>
      </c>
      <c r="Q152" t="n">
        <v>3441.2</v>
      </c>
      <c r="R152" t="n">
        <v>666.37</v>
      </c>
      <c r="S152" t="n">
        <v>300.98</v>
      </c>
      <c r="T152" t="n">
        <v>178441.21</v>
      </c>
      <c r="U152" t="n">
        <v>0.45</v>
      </c>
      <c r="V152" t="n">
        <v>0.89</v>
      </c>
      <c r="W152" t="n">
        <v>57.22</v>
      </c>
      <c r="X152" t="n">
        <v>10.6</v>
      </c>
      <c r="Y152" t="n">
        <v>0.5</v>
      </c>
      <c r="Z152" t="n">
        <v>10</v>
      </c>
    </row>
    <row r="153">
      <c r="A153" t="n">
        <v>6</v>
      </c>
      <c r="B153" t="n">
        <v>45</v>
      </c>
      <c r="C153" t="inlineStr">
        <is>
          <t xml:space="preserve">CONCLUIDO	</t>
        </is>
      </c>
      <c r="D153" t="n">
        <v>0.4359</v>
      </c>
      <c r="E153" t="n">
        <v>229.42</v>
      </c>
      <c r="F153" t="n">
        <v>223.42</v>
      </c>
      <c r="G153" t="n">
        <v>68.75</v>
      </c>
      <c r="H153" t="n">
        <v>1.16</v>
      </c>
      <c r="I153" t="n">
        <v>195</v>
      </c>
      <c r="J153" t="n">
        <v>106.23</v>
      </c>
      <c r="K153" t="n">
        <v>39.72</v>
      </c>
      <c r="L153" t="n">
        <v>7</v>
      </c>
      <c r="M153" t="n">
        <v>193</v>
      </c>
      <c r="N153" t="n">
        <v>14.52</v>
      </c>
      <c r="O153" t="n">
        <v>13335.87</v>
      </c>
      <c r="P153" t="n">
        <v>1895.06</v>
      </c>
      <c r="Q153" t="n">
        <v>3441.09</v>
      </c>
      <c r="R153" t="n">
        <v>609.26</v>
      </c>
      <c r="S153" t="n">
        <v>300.98</v>
      </c>
      <c r="T153" t="n">
        <v>150074.94</v>
      </c>
      <c r="U153" t="n">
        <v>0.49</v>
      </c>
      <c r="V153" t="n">
        <v>0.89</v>
      </c>
      <c r="W153" t="n">
        <v>57.13</v>
      </c>
      <c r="X153" t="n">
        <v>8.890000000000001</v>
      </c>
      <c r="Y153" t="n">
        <v>0.5</v>
      </c>
      <c r="Z153" t="n">
        <v>10</v>
      </c>
    </row>
    <row r="154">
      <c r="A154" t="n">
        <v>7</v>
      </c>
      <c r="B154" t="n">
        <v>45</v>
      </c>
      <c r="C154" t="inlineStr">
        <is>
          <t xml:space="preserve">CONCLUIDO	</t>
        </is>
      </c>
      <c r="D154" t="n">
        <v>0.4393</v>
      </c>
      <c r="E154" t="n">
        <v>227.64</v>
      </c>
      <c r="F154" t="n">
        <v>222.2</v>
      </c>
      <c r="G154" t="n">
        <v>79.36</v>
      </c>
      <c r="H154" t="n">
        <v>1.31</v>
      </c>
      <c r="I154" t="n">
        <v>168</v>
      </c>
      <c r="J154" t="n">
        <v>107.5</v>
      </c>
      <c r="K154" t="n">
        <v>39.72</v>
      </c>
      <c r="L154" t="n">
        <v>8</v>
      </c>
      <c r="M154" t="n">
        <v>166</v>
      </c>
      <c r="N154" t="n">
        <v>14.78</v>
      </c>
      <c r="O154" t="n">
        <v>13491.96</v>
      </c>
      <c r="P154" t="n">
        <v>1862.42</v>
      </c>
      <c r="Q154" t="n">
        <v>3441.02</v>
      </c>
      <c r="R154" t="n">
        <v>567.24</v>
      </c>
      <c r="S154" t="n">
        <v>300.98</v>
      </c>
      <c r="T154" t="n">
        <v>129195.57</v>
      </c>
      <c r="U154" t="n">
        <v>0.53</v>
      </c>
      <c r="V154" t="n">
        <v>0.9</v>
      </c>
      <c r="W154" t="n">
        <v>57.11</v>
      </c>
      <c r="X154" t="n">
        <v>7.67</v>
      </c>
      <c r="Y154" t="n">
        <v>0.5</v>
      </c>
      <c r="Z154" t="n">
        <v>10</v>
      </c>
    </row>
    <row r="155">
      <c r="A155" t="n">
        <v>8</v>
      </c>
      <c r="B155" t="n">
        <v>45</v>
      </c>
      <c r="C155" t="inlineStr">
        <is>
          <t xml:space="preserve">CONCLUIDO	</t>
        </is>
      </c>
      <c r="D155" t="n">
        <v>0.4421</v>
      </c>
      <c r="E155" t="n">
        <v>226.18</v>
      </c>
      <c r="F155" t="n">
        <v>221.17</v>
      </c>
      <c r="G155" t="n">
        <v>90.28</v>
      </c>
      <c r="H155" t="n">
        <v>1.46</v>
      </c>
      <c r="I155" t="n">
        <v>147</v>
      </c>
      <c r="J155" t="n">
        <v>108.77</v>
      </c>
      <c r="K155" t="n">
        <v>39.72</v>
      </c>
      <c r="L155" t="n">
        <v>9</v>
      </c>
      <c r="M155" t="n">
        <v>145</v>
      </c>
      <c r="N155" t="n">
        <v>15.05</v>
      </c>
      <c r="O155" t="n">
        <v>13648.58</v>
      </c>
      <c r="P155" t="n">
        <v>1830.89</v>
      </c>
      <c r="Q155" t="n">
        <v>3441.06</v>
      </c>
      <c r="R155" t="n">
        <v>533.02</v>
      </c>
      <c r="S155" t="n">
        <v>300.98</v>
      </c>
      <c r="T155" t="n">
        <v>112191.92</v>
      </c>
      <c r="U155" t="n">
        <v>0.5600000000000001</v>
      </c>
      <c r="V155" t="n">
        <v>0.9</v>
      </c>
      <c r="W155" t="n">
        <v>57.06</v>
      </c>
      <c r="X155" t="n">
        <v>6.64</v>
      </c>
      <c r="Y155" t="n">
        <v>0.5</v>
      </c>
      <c r="Z155" t="n">
        <v>10</v>
      </c>
    </row>
    <row r="156">
      <c r="A156" t="n">
        <v>9</v>
      </c>
      <c r="B156" t="n">
        <v>45</v>
      </c>
      <c r="C156" t="inlineStr">
        <is>
          <t xml:space="preserve">CONCLUIDO	</t>
        </is>
      </c>
      <c r="D156" t="n">
        <v>0.4443</v>
      </c>
      <c r="E156" t="n">
        <v>225.1</v>
      </c>
      <c r="F156" t="n">
        <v>220.44</v>
      </c>
      <c r="G156" t="n">
        <v>101.74</v>
      </c>
      <c r="H156" t="n">
        <v>1.6</v>
      </c>
      <c r="I156" t="n">
        <v>130</v>
      </c>
      <c r="J156" t="n">
        <v>110.04</v>
      </c>
      <c r="K156" t="n">
        <v>39.72</v>
      </c>
      <c r="L156" t="n">
        <v>10</v>
      </c>
      <c r="M156" t="n">
        <v>128</v>
      </c>
      <c r="N156" t="n">
        <v>15.32</v>
      </c>
      <c r="O156" t="n">
        <v>13805.5</v>
      </c>
      <c r="P156" t="n">
        <v>1799.65</v>
      </c>
      <c r="Q156" t="n">
        <v>3441.1</v>
      </c>
      <c r="R156" t="n">
        <v>507.91</v>
      </c>
      <c r="S156" t="n">
        <v>300.98</v>
      </c>
      <c r="T156" t="n">
        <v>99725.2</v>
      </c>
      <c r="U156" t="n">
        <v>0.59</v>
      </c>
      <c r="V156" t="n">
        <v>0.91</v>
      </c>
      <c r="W156" t="n">
        <v>57.03</v>
      </c>
      <c r="X156" t="n">
        <v>5.91</v>
      </c>
      <c r="Y156" t="n">
        <v>0.5</v>
      </c>
      <c r="Z156" t="n">
        <v>10</v>
      </c>
    </row>
    <row r="157">
      <c r="A157" t="n">
        <v>10</v>
      </c>
      <c r="B157" t="n">
        <v>45</v>
      </c>
      <c r="C157" t="inlineStr">
        <is>
          <t xml:space="preserve">CONCLUIDO	</t>
        </is>
      </c>
      <c r="D157" t="n">
        <v>0.4461</v>
      </c>
      <c r="E157" t="n">
        <v>224.16</v>
      </c>
      <c r="F157" t="n">
        <v>219.76</v>
      </c>
      <c r="G157" t="n">
        <v>112.7</v>
      </c>
      <c r="H157" t="n">
        <v>1.74</v>
      </c>
      <c r="I157" t="n">
        <v>117</v>
      </c>
      <c r="J157" t="n">
        <v>111.32</v>
      </c>
      <c r="K157" t="n">
        <v>39.72</v>
      </c>
      <c r="L157" t="n">
        <v>11</v>
      </c>
      <c r="M157" t="n">
        <v>115</v>
      </c>
      <c r="N157" t="n">
        <v>15.6</v>
      </c>
      <c r="O157" t="n">
        <v>13962.83</v>
      </c>
      <c r="P157" t="n">
        <v>1768.43</v>
      </c>
      <c r="Q157" t="n">
        <v>3440.98</v>
      </c>
      <c r="R157" t="n">
        <v>485.08</v>
      </c>
      <c r="S157" t="n">
        <v>300.98</v>
      </c>
      <c r="T157" t="n">
        <v>88372.34</v>
      </c>
      <c r="U157" t="n">
        <v>0.62</v>
      </c>
      <c r="V157" t="n">
        <v>0.91</v>
      </c>
      <c r="W157" t="n">
        <v>57.01</v>
      </c>
      <c r="X157" t="n">
        <v>5.23</v>
      </c>
      <c r="Y157" t="n">
        <v>0.5</v>
      </c>
      <c r="Z157" t="n">
        <v>10</v>
      </c>
    </row>
    <row r="158">
      <c r="A158" t="n">
        <v>11</v>
      </c>
      <c r="B158" t="n">
        <v>45</v>
      </c>
      <c r="C158" t="inlineStr">
        <is>
          <t xml:space="preserve">CONCLUIDO	</t>
        </is>
      </c>
      <c r="D158" t="n">
        <v>0.4476</v>
      </c>
      <c r="E158" t="n">
        <v>223.41</v>
      </c>
      <c r="F158" t="n">
        <v>219.26</v>
      </c>
      <c r="G158" t="n">
        <v>125.29</v>
      </c>
      <c r="H158" t="n">
        <v>1.88</v>
      </c>
      <c r="I158" t="n">
        <v>105</v>
      </c>
      <c r="J158" t="n">
        <v>112.59</v>
      </c>
      <c r="K158" t="n">
        <v>39.72</v>
      </c>
      <c r="L158" t="n">
        <v>12</v>
      </c>
      <c r="M158" t="n">
        <v>103</v>
      </c>
      <c r="N158" t="n">
        <v>15.88</v>
      </c>
      <c r="O158" t="n">
        <v>14120.58</v>
      </c>
      <c r="P158" t="n">
        <v>1740.75</v>
      </c>
      <c r="Q158" t="n">
        <v>3440.96</v>
      </c>
      <c r="R158" t="n">
        <v>468.11</v>
      </c>
      <c r="S158" t="n">
        <v>300.98</v>
      </c>
      <c r="T158" t="n">
        <v>79945.5</v>
      </c>
      <c r="U158" t="n">
        <v>0.64</v>
      </c>
      <c r="V158" t="n">
        <v>0.91</v>
      </c>
      <c r="W158" t="n">
        <v>57</v>
      </c>
      <c r="X158" t="n">
        <v>4.73</v>
      </c>
      <c r="Y158" t="n">
        <v>0.5</v>
      </c>
      <c r="Z158" t="n">
        <v>10</v>
      </c>
    </row>
    <row r="159">
      <c r="A159" t="n">
        <v>12</v>
      </c>
      <c r="B159" t="n">
        <v>45</v>
      </c>
      <c r="C159" t="inlineStr">
        <is>
          <t xml:space="preserve">CONCLUIDO	</t>
        </is>
      </c>
      <c r="D159" t="n">
        <v>0.4488</v>
      </c>
      <c r="E159" t="n">
        <v>222.82</v>
      </c>
      <c r="F159" t="n">
        <v>218.86</v>
      </c>
      <c r="G159" t="n">
        <v>136.79</v>
      </c>
      <c r="H159" t="n">
        <v>2.01</v>
      </c>
      <c r="I159" t="n">
        <v>96</v>
      </c>
      <c r="J159" t="n">
        <v>113.88</v>
      </c>
      <c r="K159" t="n">
        <v>39.72</v>
      </c>
      <c r="L159" t="n">
        <v>13</v>
      </c>
      <c r="M159" t="n">
        <v>94</v>
      </c>
      <c r="N159" t="n">
        <v>16.16</v>
      </c>
      <c r="O159" t="n">
        <v>14278.75</v>
      </c>
      <c r="P159" t="n">
        <v>1712.54</v>
      </c>
      <c r="Q159" t="n">
        <v>3440.94</v>
      </c>
      <c r="R159" t="n">
        <v>454.73</v>
      </c>
      <c r="S159" t="n">
        <v>300.98</v>
      </c>
      <c r="T159" t="n">
        <v>73300.78</v>
      </c>
      <c r="U159" t="n">
        <v>0.66</v>
      </c>
      <c r="V159" t="n">
        <v>0.91</v>
      </c>
      <c r="W159" t="n">
        <v>56.98</v>
      </c>
      <c r="X159" t="n">
        <v>4.33</v>
      </c>
      <c r="Y159" t="n">
        <v>0.5</v>
      </c>
      <c r="Z159" t="n">
        <v>10</v>
      </c>
    </row>
    <row r="160">
      <c r="A160" t="n">
        <v>13</v>
      </c>
      <c r="B160" t="n">
        <v>45</v>
      </c>
      <c r="C160" t="inlineStr">
        <is>
          <t xml:space="preserve">CONCLUIDO	</t>
        </is>
      </c>
      <c r="D160" t="n">
        <v>0.45</v>
      </c>
      <c r="E160" t="n">
        <v>222.21</v>
      </c>
      <c r="F160" t="n">
        <v>218.44</v>
      </c>
      <c r="G160" t="n">
        <v>150.65</v>
      </c>
      <c r="H160" t="n">
        <v>2.14</v>
      </c>
      <c r="I160" t="n">
        <v>87</v>
      </c>
      <c r="J160" t="n">
        <v>115.16</v>
      </c>
      <c r="K160" t="n">
        <v>39.72</v>
      </c>
      <c r="L160" t="n">
        <v>14</v>
      </c>
      <c r="M160" t="n">
        <v>83</v>
      </c>
      <c r="N160" t="n">
        <v>16.45</v>
      </c>
      <c r="O160" t="n">
        <v>14437.35</v>
      </c>
      <c r="P160" t="n">
        <v>1680.5</v>
      </c>
      <c r="Q160" t="n">
        <v>3440.99</v>
      </c>
      <c r="R160" t="n">
        <v>440.57</v>
      </c>
      <c r="S160" t="n">
        <v>300.98</v>
      </c>
      <c r="T160" t="n">
        <v>66267.82000000001</v>
      </c>
      <c r="U160" t="n">
        <v>0.68</v>
      </c>
      <c r="V160" t="n">
        <v>0.91</v>
      </c>
      <c r="W160" t="n">
        <v>56.96</v>
      </c>
      <c r="X160" t="n">
        <v>3.91</v>
      </c>
      <c r="Y160" t="n">
        <v>0.5</v>
      </c>
      <c r="Z160" t="n">
        <v>10</v>
      </c>
    </row>
    <row r="161">
      <c r="A161" t="n">
        <v>14</v>
      </c>
      <c r="B161" t="n">
        <v>45</v>
      </c>
      <c r="C161" t="inlineStr">
        <is>
          <t xml:space="preserve">CONCLUIDO	</t>
        </is>
      </c>
      <c r="D161" t="n">
        <v>0.4507</v>
      </c>
      <c r="E161" t="n">
        <v>221.86</v>
      </c>
      <c r="F161" t="n">
        <v>218.21</v>
      </c>
      <c r="G161" t="n">
        <v>161.63</v>
      </c>
      <c r="H161" t="n">
        <v>2.27</v>
      </c>
      <c r="I161" t="n">
        <v>81</v>
      </c>
      <c r="J161" t="n">
        <v>116.45</v>
      </c>
      <c r="K161" t="n">
        <v>39.72</v>
      </c>
      <c r="L161" t="n">
        <v>15</v>
      </c>
      <c r="M161" t="n">
        <v>59</v>
      </c>
      <c r="N161" t="n">
        <v>16.74</v>
      </c>
      <c r="O161" t="n">
        <v>14596.38</v>
      </c>
      <c r="P161" t="n">
        <v>1658.79</v>
      </c>
      <c r="Q161" t="n">
        <v>3440.99</v>
      </c>
      <c r="R161" t="n">
        <v>431.75</v>
      </c>
      <c r="S161" t="n">
        <v>300.98</v>
      </c>
      <c r="T161" t="n">
        <v>61886.91</v>
      </c>
      <c r="U161" t="n">
        <v>0.7</v>
      </c>
      <c r="V161" t="n">
        <v>0.92</v>
      </c>
      <c r="W161" t="n">
        <v>56.98</v>
      </c>
      <c r="X161" t="n">
        <v>3.68</v>
      </c>
      <c r="Y161" t="n">
        <v>0.5</v>
      </c>
      <c r="Z161" t="n">
        <v>10</v>
      </c>
    </row>
    <row r="162">
      <c r="A162" t="n">
        <v>15</v>
      </c>
      <c r="B162" t="n">
        <v>45</v>
      </c>
      <c r="C162" t="inlineStr">
        <is>
          <t xml:space="preserve">CONCLUIDO	</t>
        </is>
      </c>
      <c r="D162" t="n">
        <v>0.451</v>
      </c>
      <c r="E162" t="n">
        <v>221.72</v>
      </c>
      <c r="F162" t="n">
        <v>218.13</v>
      </c>
      <c r="G162" t="n">
        <v>167.79</v>
      </c>
      <c r="H162" t="n">
        <v>2.4</v>
      </c>
      <c r="I162" t="n">
        <v>78</v>
      </c>
      <c r="J162" t="n">
        <v>117.75</v>
      </c>
      <c r="K162" t="n">
        <v>39.72</v>
      </c>
      <c r="L162" t="n">
        <v>16</v>
      </c>
      <c r="M162" t="n">
        <v>10</v>
      </c>
      <c r="N162" t="n">
        <v>17.03</v>
      </c>
      <c r="O162" t="n">
        <v>14755.84</v>
      </c>
      <c r="P162" t="n">
        <v>1657.01</v>
      </c>
      <c r="Q162" t="n">
        <v>3441.11</v>
      </c>
      <c r="R162" t="n">
        <v>426.77</v>
      </c>
      <c r="S162" t="n">
        <v>300.98</v>
      </c>
      <c r="T162" t="n">
        <v>59413.74</v>
      </c>
      <c r="U162" t="n">
        <v>0.71</v>
      </c>
      <c r="V162" t="n">
        <v>0.92</v>
      </c>
      <c r="W162" t="n">
        <v>57.04</v>
      </c>
      <c r="X162" t="n">
        <v>3.6</v>
      </c>
      <c r="Y162" t="n">
        <v>0.5</v>
      </c>
      <c r="Z162" t="n">
        <v>10</v>
      </c>
    </row>
    <row r="163">
      <c r="A163" t="n">
        <v>16</v>
      </c>
      <c r="B163" t="n">
        <v>45</v>
      </c>
      <c r="C163" t="inlineStr">
        <is>
          <t xml:space="preserve">CONCLUIDO	</t>
        </is>
      </c>
      <c r="D163" t="n">
        <v>0.451</v>
      </c>
      <c r="E163" t="n">
        <v>221.71</v>
      </c>
      <c r="F163" t="n">
        <v>218.11</v>
      </c>
      <c r="G163" t="n">
        <v>167.78</v>
      </c>
      <c r="H163" t="n">
        <v>2.52</v>
      </c>
      <c r="I163" t="n">
        <v>78</v>
      </c>
      <c r="J163" t="n">
        <v>119.04</v>
      </c>
      <c r="K163" t="n">
        <v>39.72</v>
      </c>
      <c r="L163" t="n">
        <v>17</v>
      </c>
      <c r="M163" t="n">
        <v>1</v>
      </c>
      <c r="N163" t="n">
        <v>17.33</v>
      </c>
      <c r="O163" t="n">
        <v>14915.73</v>
      </c>
      <c r="P163" t="n">
        <v>1670.96</v>
      </c>
      <c r="Q163" t="n">
        <v>3441.1</v>
      </c>
      <c r="R163" t="n">
        <v>426.02</v>
      </c>
      <c r="S163" t="n">
        <v>300.98</v>
      </c>
      <c r="T163" t="n">
        <v>59039.17</v>
      </c>
      <c r="U163" t="n">
        <v>0.71</v>
      </c>
      <c r="V163" t="n">
        <v>0.92</v>
      </c>
      <c r="W163" t="n">
        <v>57.05</v>
      </c>
      <c r="X163" t="n">
        <v>3.58</v>
      </c>
      <c r="Y163" t="n">
        <v>0.5</v>
      </c>
      <c r="Z163" t="n">
        <v>10</v>
      </c>
    </row>
    <row r="164">
      <c r="A164" t="n">
        <v>17</v>
      </c>
      <c r="B164" t="n">
        <v>45</v>
      </c>
      <c r="C164" t="inlineStr">
        <is>
          <t xml:space="preserve">CONCLUIDO	</t>
        </is>
      </c>
      <c r="D164" t="n">
        <v>0.451</v>
      </c>
      <c r="E164" t="n">
        <v>221.71</v>
      </c>
      <c r="F164" t="n">
        <v>218.12</v>
      </c>
      <c r="G164" t="n">
        <v>167.78</v>
      </c>
      <c r="H164" t="n">
        <v>2.64</v>
      </c>
      <c r="I164" t="n">
        <v>78</v>
      </c>
      <c r="J164" t="n">
        <v>120.34</v>
      </c>
      <c r="K164" t="n">
        <v>39.72</v>
      </c>
      <c r="L164" t="n">
        <v>18</v>
      </c>
      <c r="M164" t="n">
        <v>0</v>
      </c>
      <c r="N164" t="n">
        <v>17.63</v>
      </c>
      <c r="O164" t="n">
        <v>15076.07</v>
      </c>
      <c r="P164" t="n">
        <v>1687.14</v>
      </c>
      <c r="Q164" t="n">
        <v>3441.08</v>
      </c>
      <c r="R164" t="n">
        <v>426.02</v>
      </c>
      <c r="S164" t="n">
        <v>300.98</v>
      </c>
      <c r="T164" t="n">
        <v>59037.6</v>
      </c>
      <c r="U164" t="n">
        <v>0.71</v>
      </c>
      <c r="V164" t="n">
        <v>0.92</v>
      </c>
      <c r="W164" t="n">
        <v>57.05</v>
      </c>
      <c r="X164" t="n">
        <v>3.59</v>
      </c>
      <c r="Y164" t="n">
        <v>0.5</v>
      </c>
      <c r="Z164" t="n">
        <v>10</v>
      </c>
    </row>
    <row r="165">
      <c r="A165" t="n">
        <v>0</v>
      </c>
      <c r="B165" t="n">
        <v>60</v>
      </c>
      <c r="C165" t="inlineStr">
        <is>
          <t xml:space="preserve">CONCLUIDO	</t>
        </is>
      </c>
      <c r="D165" t="n">
        <v>0.2419</v>
      </c>
      <c r="E165" t="n">
        <v>413.43</v>
      </c>
      <c r="F165" t="n">
        <v>343.6</v>
      </c>
      <c r="G165" t="n">
        <v>7.78</v>
      </c>
      <c r="H165" t="n">
        <v>0.14</v>
      </c>
      <c r="I165" t="n">
        <v>2649</v>
      </c>
      <c r="J165" t="n">
        <v>124.63</v>
      </c>
      <c r="K165" t="n">
        <v>45</v>
      </c>
      <c r="L165" t="n">
        <v>1</v>
      </c>
      <c r="M165" t="n">
        <v>2647</v>
      </c>
      <c r="N165" t="n">
        <v>18.64</v>
      </c>
      <c r="O165" t="n">
        <v>15605.44</v>
      </c>
      <c r="P165" t="n">
        <v>3625.02</v>
      </c>
      <c r="Q165" t="n">
        <v>3444.44</v>
      </c>
      <c r="R165" t="n">
        <v>4687.13</v>
      </c>
      <c r="S165" t="n">
        <v>300.98</v>
      </c>
      <c r="T165" t="n">
        <v>2176738.65</v>
      </c>
      <c r="U165" t="n">
        <v>0.06</v>
      </c>
      <c r="V165" t="n">
        <v>0.58</v>
      </c>
      <c r="W165" t="n">
        <v>61.19</v>
      </c>
      <c r="X165" t="n">
        <v>128.94</v>
      </c>
      <c r="Y165" t="n">
        <v>0.5</v>
      </c>
      <c r="Z165" t="n">
        <v>10</v>
      </c>
    </row>
    <row r="166">
      <c r="A166" t="n">
        <v>1</v>
      </c>
      <c r="B166" t="n">
        <v>60</v>
      </c>
      <c r="C166" t="inlineStr">
        <is>
          <t xml:space="preserve">CONCLUIDO	</t>
        </is>
      </c>
      <c r="D166" t="n">
        <v>0.3469</v>
      </c>
      <c r="E166" t="n">
        <v>288.28</v>
      </c>
      <c r="F166" t="n">
        <v>260.82</v>
      </c>
      <c r="G166" t="n">
        <v>15.79</v>
      </c>
      <c r="H166" t="n">
        <v>0.28</v>
      </c>
      <c r="I166" t="n">
        <v>991</v>
      </c>
      <c r="J166" t="n">
        <v>125.95</v>
      </c>
      <c r="K166" t="n">
        <v>45</v>
      </c>
      <c r="L166" t="n">
        <v>2</v>
      </c>
      <c r="M166" t="n">
        <v>989</v>
      </c>
      <c r="N166" t="n">
        <v>18.95</v>
      </c>
      <c r="O166" t="n">
        <v>15767.7</v>
      </c>
      <c r="P166" t="n">
        <v>2740.54</v>
      </c>
      <c r="Q166" t="n">
        <v>3442.3</v>
      </c>
      <c r="R166" t="n">
        <v>1874.02</v>
      </c>
      <c r="S166" t="n">
        <v>300.98</v>
      </c>
      <c r="T166" t="n">
        <v>778472.58</v>
      </c>
      <c r="U166" t="n">
        <v>0.16</v>
      </c>
      <c r="V166" t="n">
        <v>0.77</v>
      </c>
      <c r="W166" t="n">
        <v>58.47</v>
      </c>
      <c r="X166" t="n">
        <v>46.24</v>
      </c>
      <c r="Y166" t="n">
        <v>0.5</v>
      </c>
      <c r="Z166" t="n">
        <v>10</v>
      </c>
    </row>
    <row r="167">
      <c r="A167" t="n">
        <v>2</v>
      </c>
      <c r="B167" t="n">
        <v>60</v>
      </c>
      <c r="C167" t="inlineStr">
        <is>
          <t xml:space="preserve">CONCLUIDO	</t>
        </is>
      </c>
      <c r="D167" t="n">
        <v>0.3839</v>
      </c>
      <c r="E167" t="n">
        <v>260.47</v>
      </c>
      <c r="F167" t="n">
        <v>242.75</v>
      </c>
      <c r="G167" t="n">
        <v>23.88</v>
      </c>
      <c r="H167" t="n">
        <v>0.42</v>
      </c>
      <c r="I167" t="n">
        <v>610</v>
      </c>
      <c r="J167" t="n">
        <v>127.27</v>
      </c>
      <c r="K167" t="n">
        <v>45</v>
      </c>
      <c r="L167" t="n">
        <v>3</v>
      </c>
      <c r="M167" t="n">
        <v>608</v>
      </c>
      <c r="N167" t="n">
        <v>19.27</v>
      </c>
      <c r="O167" t="n">
        <v>15930.42</v>
      </c>
      <c r="P167" t="n">
        <v>2536.07</v>
      </c>
      <c r="Q167" t="n">
        <v>3441.6</v>
      </c>
      <c r="R167" t="n">
        <v>1262.33</v>
      </c>
      <c r="S167" t="n">
        <v>300.98</v>
      </c>
      <c r="T167" t="n">
        <v>474531.53</v>
      </c>
      <c r="U167" t="n">
        <v>0.24</v>
      </c>
      <c r="V167" t="n">
        <v>0.82</v>
      </c>
      <c r="W167" t="n">
        <v>57.84</v>
      </c>
      <c r="X167" t="n">
        <v>28.19</v>
      </c>
      <c r="Y167" t="n">
        <v>0.5</v>
      </c>
      <c r="Z167" t="n">
        <v>10</v>
      </c>
    </row>
    <row r="168">
      <c r="A168" t="n">
        <v>3</v>
      </c>
      <c r="B168" t="n">
        <v>60</v>
      </c>
      <c r="C168" t="inlineStr">
        <is>
          <t xml:space="preserve">CONCLUIDO	</t>
        </is>
      </c>
      <c r="D168" t="n">
        <v>0.4031</v>
      </c>
      <c r="E168" t="n">
        <v>248.05</v>
      </c>
      <c r="F168" t="n">
        <v>234.7</v>
      </c>
      <c r="G168" t="n">
        <v>32.08</v>
      </c>
      <c r="H168" t="n">
        <v>0.55</v>
      </c>
      <c r="I168" t="n">
        <v>439</v>
      </c>
      <c r="J168" t="n">
        <v>128.59</v>
      </c>
      <c r="K168" t="n">
        <v>45</v>
      </c>
      <c r="L168" t="n">
        <v>4</v>
      </c>
      <c r="M168" t="n">
        <v>437</v>
      </c>
      <c r="N168" t="n">
        <v>19.59</v>
      </c>
      <c r="O168" t="n">
        <v>16093.6</v>
      </c>
      <c r="P168" t="n">
        <v>2436.74</v>
      </c>
      <c r="Q168" t="n">
        <v>3441.43</v>
      </c>
      <c r="R168" t="n">
        <v>989.61</v>
      </c>
      <c r="S168" t="n">
        <v>300.98</v>
      </c>
      <c r="T168" t="n">
        <v>339029.9</v>
      </c>
      <c r="U168" t="n">
        <v>0.3</v>
      </c>
      <c r="V168" t="n">
        <v>0.85</v>
      </c>
      <c r="W168" t="n">
        <v>57.57</v>
      </c>
      <c r="X168" t="n">
        <v>20.16</v>
      </c>
      <c r="Y168" t="n">
        <v>0.5</v>
      </c>
      <c r="Z168" t="n">
        <v>10</v>
      </c>
    </row>
    <row r="169">
      <c r="A169" t="n">
        <v>4</v>
      </c>
      <c r="B169" t="n">
        <v>60</v>
      </c>
      <c r="C169" t="inlineStr">
        <is>
          <t xml:space="preserve">CONCLUIDO	</t>
        </is>
      </c>
      <c r="D169" t="n">
        <v>0.4149</v>
      </c>
      <c r="E169" t="n">
        <v>241.03</v>
      </c>
      <c r="F169" t="n">
        <v>230.16</v>
      </c>
      <c r="G169" t="n">
        <v>40.38</v>
      </c>
      <c r="H169" t="n">
        <v>0.68</v>
      </c>
      <c r="I169" t="n">
        <v>342</v>
      </c>
      <c r="J169" t="n">
        <v>129.92</v>
      </c>
      <c r="K169" t="n">
        <v>45</v>
      </c>
      <c r="L169" t="n">
        <v>5</v>
      </c>
      <c r="M169" t="n">
        <v>340</v>
      </c>
      <c r="N169" t="n">
        <v>19.92</v>
      </c>
      <c r="O169" t="n">
        <v>16257.24</v>
      </c>
      <c r="P169" t="n">
        <v>2374.71</v>
      </c>
      <c r="Q169" t="n">
        <v>3441.29</v>
      </c>
      <c r="R169" t="n">
        <v>837.1</v>
      </c>
      <c r="S169" t="n">
        <v>300.98</v>
      </c>
      <c r="T169" t="n">
        <v>263258.17</v>
      </c>
      <c r="U169" t="n">
        <v>0.36</v>
      </c>
      <c r="V169" t="n">
        <v>0.87</v>
      </c>
      <c r="W169" t="n">
        <v>57.37</v>
      </c>
      <c r="X169" t="n">
        <v>15.62</v>
      </c>
      <c r="Y169" t="n">
        <v>0.5</v>
      </c>
      <c r="Z169" t="n">
        <v>10</v>
      </c>
    </row>
    <row r="170">
      <c r="A170" t="n">
        <v>5</v>
      </c>
      <c r="B170" t="n">
        <v>60</v>
      </c>
      <c r="C170" t="inlineStr">
        <is>
          <t xml:space="preserve">CONCLUIDO	</t>
        </is>
      </c>
      <c r="D170" t="n">
        <v>0.4226</v>
      </c>
      <c r="E170" t="n">
        <v>236.62</v>
      </c>
      <c r="F170" t="n">
        <v>227.34</v>
      </c>
      <c r="G170" t="n">
        <v>48.72</v>
      </c>
      <c r="H170" t="n">
        <v>0.8100000000000001</v>
      </c>
      <c r="I170" t="n">
        <v>280</v>
      </c>
      <c r="J170" t="n">
        <v>131.25</v>
      </c>
      <c r="K170" t="n">
        <v>45</v>
      </c>
      <c r="L170" t="n">
        <v>6</v>
      </c>
      <c r="M170" t="n">
        <v>278</v>
      </c>
      <c r="N170" t="n">
        <v>20.25</v>
      </c>
      <c r="O170" t="n">
        <v>16421.36</v>
      </c>
      <c r="P170" t="n">
        <v>2329.89</v>
      </c>
      <c r="Q170" t="n">
        <v>3441.1</v>
      </c>
      <c r="R170" t="n">
        <v>740.95</v>
      </c>
      <c r="S170" t="n">
        <v>300.98</v>
      </c>
      <c r="T170" t="n">
        <v>215490.73</v>
      </c>
      <c r="U170" t="n">
        <v>0.41</v>
      </c>
      <c r="V170" t="n">
        <v>0.88</v>
      </c>
      <c r="W170" t="n">
        <v>57.29</v>
      </c>
      <c r="X170" t="n">
        <v>12.8</v>
      </c>
      <c r="Y170" t="n">
        <v>0.5</v>
      </c>
      <c r="Z170" t="n">
        <v>10</v>
      </c>
    </row>
    <row r="171">
      <c r="A171" t="n">
        <v>6</v>
      </c>
      <c r="B171" t="n">
        <v>60</v>
      </c>
      <c r="C171" t="inlineStr">
        <is>
          <t xml:space="preserve">CONCLUIDO	</t>
        </is>
      </c>
      <c r="D171" t="n">
        <v>0.4283</v>
      </c>
      <c r="E171" t="n">
        <v>233.46</v>
      </c>
      <c r="F171" t="n">
        <v>225.3</v>
      </c>
      <c r="G171" t="n">
        <v>57.28</v>
      </c>
      <c r="H171" t="n">
        <v>0.93</v>
      </c>
      <c r="I171" t="n">
        <v>236</v>
      </c>
      <c r="J171" t="n">
        <v>132.58</v>
      </c>
      <c r="K171" t="n">
        <v>45</v>
      </c>
      <c r="L171" t="n">
        <v>7</v>
      </c>
      <c r="M171" t="n">
        <v>234</v>
      </c>
      <c r="N171" t="n">
        <v>20.59</v>
      </c>
      <c r="O171" t="n">
        <v>16585.95</v>
      </c>
      <c r="P171" t="n">
        <v>2293.54</v>
      </c>
      <c r="Q171" t="n">
        <v>3441.11</v>
      </c>
      <c r="R171" t="n">
        <v>672.13</v>
      </c>
      <c r="S171" t="n">
        <v>300.98</v>
      </c>
      <c r="T171" t="n">
        <v>181301.25</v>
      </c>
      <c r="U171" t="n">
        <v>0.45</v>
      </c>
      <c r="V171" t="n">
        <v>0.89</v>
      </c>
      <c r="W171" t="n">
        <v>57.22</v>
      </c>
      <c r="X171" t="n">
        <v>10.76</v>
      </c>
      <c r="Y171" t="n">
        <v>0.5</v>
      </c>
      <c r="Z171" t="n">
        <v>10</v>
      </c>
    </row>
    <row r="172">
      <c r="A172" t="n">
        <v>7</v>
      </c>
      <c r="B172" t="n">
        <v>60</v>
      </c>
      <c r="C172" t="inlineStr">
        <is>
          <t xml:space="preserve">CONCLUIDO	</t>
        </is>
      </c>
      <c r="D172" t="n">
        <v>0.4325</v>
      </c>
      <c r="E172" t="n">
        <v>231.21</v>
      </c>
      <c r="F172" t="n">
        <v>223.87</v>
      </c>
      <c r="G172" t="n">
        <v>65.84</v>
      </c>
      <c r="H172" t="n">
        <v>1.06</v>
      </c>
      <c r="I172" t="n">
        <v>204</v>
      </c>
      <c r="J172" t="n">
        <v>133.92</v>
      </c>
      <c r="K172" t="n">
        <v>45</v>
      </c>
      <c r="L172" t="n">
        <v>8</v>
      </c>
      <c r="M172" t="n">
        <v>202</v>
      </c>
      <c r="N172" t="n">
        <v>20.93</v>
      </c>
      <c r="O172" t="n">
        <v>16751.02</v>
      </c>
      <c r="P172" t="n">
        <v>2262.36</v>
      </c>
      <c r="Q172" t="n">
        <v>3441.13</v>
      </c>
      <c r="R172" t="n">
        <v>623.23</v>
      </c>
      <c r="S172" t="n">
        <v>300.98</v>
      </c>
      <c r="T172" t="n">
        <v>157013.92</v>
      </c>
      <c r="U172" t="n">
        <v>0.48</v>
      </c>
      <c r="V172" t="n">
        <v>0.89</v>
      </c>
      <c r="W172" t="n">
        <v>57.18</v>
      </c>
      <c r="X172" t="n">
        <v>9.33</v>
      </c>
      <c r="Y172" t="n">
        <v>0.5</v>
      </c>
      <c r="Z172" t="n">
        <v>10</v>
      </c>
    </row>
    <row r="173">
      <c r="A173" t="n">
        <v>8</v>
      </c>
      <c r="B173" t="n">
        <v>60</v>
      </c>
      <c r="C173" t="inlineStr">
        <is>
          <t xml:space="preserve">CONCLUIDO	</t>
        </is>
      </c>
      <c r="D173" t="n">
        <v>0.436</v>
      </c>
      <c r="E173" t="n">
        <v>229.37</v>
      </c>
      <c r="F173" t="n">
        <v>222.67</v>
      </c>
      <c r="G173" t="n">
        <v>74.64</v>
      </c>
      <c r="H173" t="n">
        <v>1.18</v>
      </c>
      <c r="I173" t="n">
        <v>179</v>
      </c>
      <c r="J173" t="n">
        <v>135.27</v>
      </c>
      <c r="K173" t="n">
        <v>45</v>
      </c>
      <c r="L173" t="n">
        <v>9</v>
      </c>
      <c r="M173" t="n">
        <v>177</v>
      </c>
      <c r="N173" t="n">
        <v>21.27</v>
      </c>
      <c r="O173" t="n">
        <v>16916.71</v>
      </c>
      <c r="P173" t="n">
        <v>2235.39</v>
      </c>
      <c r="Q173" t="n">
        <v>3441.12</v>
      </c>
      <c r="R173" t="n">
        <v>582.79</v>
      </c>
      <c r="S173" t="n">
        <v>300.98</v>
      </c>
      <c r="T173" t="n">
        <v>136920.15</v>
      </c>
      <c r="U173" t="n">
        <v>0.52</v>
      </c>
      <c r="V173" t="n">
        <v>0.9</v>
      </c>
      <c r="W173" t="n">
        <v>57.13</v>
      </c>
      <c r="X173" t="n">
        <v>8.130000000000001</v>
      </c>
      <c r="Y173" t="n">
        <v>0.5</v>
      </c>
      <c r="Z173" t="n">
        <v>10</v>
      </c>
    </row>
    <row r="174">
      <c r="A174" t="n">
        <v>9</v>
      </c>
      <c r="B174" t="n">
        <v>60</v>
      </c>
      <c r="C174" t="inlineStr">
        <is>
          <t xml:space="preserve">CONCLUIDO	</t>
        </is>
      </c>
      <c r="D174" t="n">
        <v>0.4386</v>
      </c>
      <c r="E174" t="n">
        <v>228.01</v>
      </c>
      <c r="F174" t="n">
        <v>221.79</v>
      </c>
      <c r="G174" t="n">
        <v>83.17</v>
      </c>
      <c r="H174" t="n">
        <v>1.29</v>
      </c>
      <c r="I174" t="n">
        <v>160</v>
      </c>
      <c r="J174" t="n">
        <v>136.61</v>
      </c>
      <c r="K174" t="n">
        <v>45</v>
      </c>
      <c r="L174" t="n">
        <v>10</v>
      </c>
      <c r="M174" t="n">
        <v>158</v>
      </c>
      <c r="N174" t="n">
        <v>21.61</v>
      </c>
      <c r="O174" t="n">
        <v>17082.76</v>
      </c>
      <c r="P174" t="n">
        <v>2211.21</v>
      </c>
      <c r="Q174" t="n">
        <v>3441.11</v>
      </c>
      <c r="R174" t="n">
        <v>553.48</v>
      </c>
      <c r="S174" t="n">
        <v>300.98</v>
      </c>
      <c r="T174" t="n">
        <v>122356.07</v>
      </c>
      <c r="U174" t="n">
        <v>0.54</v>
      </c>
      <c r="V174" t="n">
        <v>0.9</v>
      </c>
      <c r="W174" t="n">
        <v>57.09</v>
      </c>
      <c r="X174" t="n">
        <v>7.26</v>
      </c>
      <c r="Y174" t="n">
        <v>0.5</v>
      </c>
      <c r="Z174" t="n">
        <v>10</v>
      </c>
    </row>
    <row r="175">
      <c r="A175" t="n">
        <v>10</v>
      </c>
      <c r="B175" t="n">
        <v>60</v>
      </c>
      <c r="C175" t="inlineStr">
        <is>
          <t xml:space="preserve">CONCLUIDO	</t>
        </is>
      </c>
      <c r="D175" t="n">
        <v>0.4408</v>
      </c>
      <c r="E175" t="n">
        <v>226.85</v>
      </c>
      <c r="F175" t="n">
        <v>221.04</v>
      </c>
      <c r="G175" t="n">
        <v>92.09999999999999</v>
      </c>
      <c r="H175" t="n">
        <v>1.41</v>
      </c>
      <c r="I175" t="n">
        <v>144</v>
      </c>
      <c r="J175" t="n">
        <v>137.96</v>
      </c>
      <c r="K175" t="n">
        <v>45</v>
      </c>
      <c r="L175" t="n">
        <v>11</v>
      </c>
      <c r="M175" t="n">
        <v>142</v>
      </c>
      <c r="N175" t="n">
        <v>21.96</v>
      </c>
      <c r="O175" t="n">
        <v>17249.3</v>
      </c>
      <c r="P175" t="n">
        <v>2188.08</v>
      </c>
      <c r="Q175" t="n">
        <v>3441.05</v>
      </c>
      <c r="R175" t="n">
        <v>528.15</v>
      </c>
      <c r="S175" t="n">
        <v>300.98</v>
      </c>
      <c r="T175" t="n">
        <v>109774.48</v>
      </c>
      <c r="U175" t="n">
        <v>0.57</v>
      </c>
      <c r="V175" t="n">
        <v>0.9</v>
      </c>
      <c r="W175" t="n">
        <v>57.07</v>
      </c>
      <c r="X175" t="n">
        <v>6.51</v>
      </c>
      <c r="Y175" t="n">
        <v>0.5</v>
      </c>
      <c r="Z175" t="n">
        <v>10</v>
      </c>
    </row>
    <row r="176">
      <c r="A176" t="n">
        <v>11</v>
      </c>
      <c r="B176" t="n">
        <v>60</v>
      </c>
      <c r="C176" t="inlineStr">
        <is>
          <t xml:space="preserve">CONCLUIDO	</t>
        </is>
      </c>
      <c r="D176" t="n">
        <v>0.4426</v>
      </c>
      <c r="E176" t="n">
        <v>225.93</v>
      </c>
      <c r="F176" t="n">
        <v>220.45</v>
      </c>
      <c r="G176" t="n">
        <v>100.97</v>
      </c>
      <c r="H176" t="n">
        <v>1.52</v>
      </c>
      <c r="I176" t="n">
        <v>131</v>
      </c>
      <c r="J176" t="n">
        <v>139.32</v>
      </c>
      <c r="K176" t="n">
        <v>45</v>
      </c>
      <c r="L176" t="n">
        <v>12</v>
      </c>
      <c r="M176" t="n">
        <v>129</v>
      </c>
      <c r="N176" t="n">
        <v>22.32</v>
      </c>
      <c r="O176" t="n">
        <v>17416.34</v>
      </c>
      <c r="P176" t="n">
        <v>2165.61</v>
      </c>
      <c r="Q176" t="n">
        <v>3440.95</v>
      </c>
      <c r="R176" t="n">
        <v>508.71</v>
      </c>
      <c r="S176" t="n">
        <v>300.98</v>
      </c>
      <c r="T176" t="n">
        <v>100118.76</v>
      </c>
      <c r="U176" t="n">
        <v>0.59</v>
      </c>
      <c r="V176" t="n">
        <v>0.91</v>
      </c>
      <c r="W176" t="n">
        <v>57.03</v>
      </c>
      <c r="X176" t="n">
        <v>5.92</v>
      </c>
      <c r="Y176" t="n">
        <v>0.5</v>
      </c>
      <c r="Z176" t="n">
        <v>10</v>
      </c>
    </row>
    <row r="177">
      <c r="A177" t="n">
        <v>12</v>
      </c>
      <c r="B177" t="n">
        <v>60</v>
      </c>
      <c r="C177" t="inlineStr">
        <is>
          <t xml:space="preserve">CONCLUIDO	</t>
        </is>
      </c>
      <c r="D177" t="n">
        <v>0.4443</v>
      </c>
      <c r="E177" t="n">
        <v>225.05</v>
      </c>
      <c r="F177" t="n">
        <v>219.88</v>
      </c>
      <c r="G177" t="n">
        <v>110.86</v>
      </c>
      <c r="H177" t="n">
        <v>1.63</v>
      </c>
      <c r="I177" t="n">
        <v>119</v>
      </c>
      <c r="J177" t="n">
        <v>140.67</v>
      </c>
      <c r="K177" t="n">
        <v>45</v>
      </c>
      <c r="L177" t="n">
        <v>13</v>
      </c>
      <c r="M177" t="n">
        <v>117</v>
      </c>
      <c r="N177" t="n">
        <v>22.68</v>
      </c>
      <c r="O177" t="n">
        <v>17583.88</v>
      </c>
      <c r="P177" t="n">
        <v>2142.94</v>
      </c>
      <c r="Q177" t="n">
        <v>3440.95</v>
      </c>
      <c r="R177" t="n">
        <v>489.23</v>
      </c>
      <c r="S177" t="n">
        <v>300.98</v>
      </c>
      <c r="T177" t="n">
        <v>90439.67999999999</v>
      </c>
      <c r="U177" t="n">
        <v>0.62</v>
      </c>
      <c r="V177" t="n">
        <v>0.91</v>
      </c>
      <c r="W177" t="n">
        <v>57.02</v>
      </c>
      <c r="X177" t="n">
        <v>5.35</v>
      </c>
      <c r="Y177" t="n">
        <v>0.5</v>
      </c>
      <c r="Z177" t="n">
        <v>10</v>
      </c>
    </row>
    <row r="178">
      <c r="A178" t="n">
        <v>13</v>
      </c>
      <c r="B178" t="n">
        <v>60</v>
      </c>
      <c r="C178" t="inlineStr">
        <is>
          <t xml:space="preserve">CONCLUIDO	</t>
        </is>
      </c>
      <c r="D178" t="n">
        <v>0.4456</v>
      </c>
      <c r="E178" t="n">
        <v>224.42</v>
      </c>
      <c r="F178" t="n">
        <v>219.47</v>
      </c>
      <c r="G178" t="n">
        <v>119.71</v>
      </c>
      <c r="H178" t="n">
        <v>1.74</v>
      </c>
      <c r="I178" t="n">
        <v>110</v>
      </c>
      <c r="J178" t="n">
        <v>142.04</v>
      </c>
      <c r="K178" t="n">
        <v>45</v>
      </c>
      <c r="L178" t="n">
        <v>14</v>
      </c>
      <c r="M178" t="n">
        <v>108</v>
      </c>
      <c r="N178" t="n">
        <v>23.04</v>
      </c>
      <c r="O178" t="n">
        <v>17751.93</v>
      </c>
      <c r="P178" t="n">
        <v>2122.86</v>
      </c>
      <c r="Q178" t="n">
        <v>3441</v>
      </c>
      <c r="R178" t="n">
        <v>475.28</v>
      </c>
      <c r="S178" t="n">
        <v>300.98</v>
      </c>
      <c r="T178" t="n">
        <v>83506.25</v>
      </c>
      <c r="U178" t="n">
        <v>0.63</v>
      </c>
      <c r="V178" t="n">
        <v>0.91</v>
      </c>
      <c r="W178" t="n">
        <v>57</v>
      </c>
      <c r="X178" t="n">
        <v>4.95</v>
      </c>
      <c r="Y178" t="n">
        <v>0.5</v>
      </c>
      <c r="Z178" t="n">
        <v>10</v>
      </c>
    </row>
    <row r="179">
      <c r="A179" t="n">
        <v>14</v>
      </c>
      <c r="B179" t="n">
        <v>60</v>
      </c>
      <c r="C179" t="inlineStr">
        <is>
          <t xml:space="preserve">CONCLUIDO	</t>
        </is>
      </c>
      <c r="D179" t="n">
        <v>0.4467</v>
      </c>
      <c r="E179" t="n">
        <v>223.86</v>
      </c>
      <c r="F179" t="n">
        <v>219.12</v>
      </c>
      <c r="G179" t="n">
        <v>128.89</v>
      </c>
      <c r="H179" t="n">
        <v>1.85</v>
      </c>
      <c r="I179" t="n">
        <v>102</v>
      </c>
      <c r="J179" t="n">
        <v>143.4</v>
      </c>
      <c r="K179" t="n">
        <v>45</v>
      </c>
      <c r="L179" t="n">
        <v>15</v>
      </c>
      <c r="M179" t="n">
        <v>100</v>
      </c>
      <c r="N179" t="n">
        <v>23.41</v>
      </c>
      <c r="O179" t="n">
        <v>17920.49</v>
      </c>
      <c r="P179" t="n">
        <v>2102.71</v>
      </c>
      <c r="Q179" t="n">
        <v>3440.92</v>
      </c>
      <c r="R179" t="n">
        <v>463.58</v>
      </c>
      <c r="S179" t="n">
        <v>300.98</v>
      </c>
      <c r="T179" t="n">
        <v>77700.23</v>
      </c>
      <c r="U179" t="n">
        <v>0.65</v>
      </c>
      <c r="V179" t="n">
        <v>0.91</v>
      </c>
      <c r="W179" t="n">
        <v>56.99</v>
      </c>
      <c r="X179" t="n">
        <v>4.59</v>
      </c>
      <c r="Y179" t="n">
        <v>0.5</v>
      </c>
      <c r="Z179" t="n">
        <v>10</v>
      </c>
    </row>
    <row r="180">
      <c r="A180" t="n">
        <v>15</v>
      </c>
      <c r="B180" t="n">
        <v>60</v>
      </c>
      <c r="C180" t="inlineStr">
        <is>
          <t xml:space="preserve">CONCLUIDO	</t>
        </is>
      </c>
      <c r="D180" t="n">
        <v>0.4477</v>
      </c>
      <c r="E180" t="n">
        <v>223.38</v>
      </c>
      <c r="F180" t="n">
        <v>218.82</v>
      </c>
      <c r="G180" t="n">
        <v>138.2</v>
      </c>
      <c r="H180" t="n">
        <v>1.96</v>
      </c>
      <c r="I180" t="n">
        <v>95</v>
      </c>
      <c r="J180" t="n">
        <v>144.77</v>
      </c>
      <c r="K180" t="n">
        <v>45</v>
      </c>
      <c r="L180" t="n">
        <v>16</v>
      </c>
      <c r="M180" t="n">
        <v>93</v>
      </c>
      <c r="N180" t="n">
        <v>23.78</v>
      </c>
      <c r="O180" t="n">
        <v>18089.56</v>
      </c>
      <c r="P180" t="n">
        <v>2083.69</v>
      </c>
      <c r="Q180" t="n">
        <v>3440.97</v>
      </c>
      <c r="R180" t="n">
        <v>453.01</v>
      </c>
      <c r="S180" t="n">
        <v>300.98</v>
      </c>
      <c r="T180" t="n">
        <v>72450.07000000001</v>
      </c>
      <c r="U180" t="n">
        <v>0.66</v>
      </c>
      <c r="V180" t="n">
        <v>0.91</v>
      </c>
      <c r="W180" t="n">
        <v>56.99</v>
      </c>
      <c r="X180" t="n">
        <v>4.29</v>
      </c>
      <c r="Y180" t="n">
        <v>0.5</v>
      </c>
      <c r="Z180" t="n">
        <v>10</v>
      </c>
    </row>
    <row r="181">
      <c r="A181" t="n">
        <v>16</v>
      </c>
      <c r="B181" t="n">
        <v>60</v>
      </c>
      <c r="C181" t="inlineStr">
        <is>
          <t xml:space="preserve">CONCLUIDO	</t>
        </is>
      </c>
      <c r="D181" t="n">
        <v>0.4487</v>
      </c>
      <c r="E181" t="n">
        <v>222.89</v>
      </c>
      <c r="F181" t="n">
        <v>218.51</v>
      </c>
      <c r="G181" t="n">
        <v>148.98</v>
      </c>
      <c r="H181" t="n">
        <v>2.06</v>
      </c>
      <c r="I181" t="n">
        <v>88</v>
      </c>
      <c r="J181" t="n">
        <v>146.15</v>
      </c>
      <c r="K181" t="n">
        <v>45</v>
      </c>
      <c r="L181" t="n">
        <v>17</v>
      </c>
      <c r="M181" t="n">
        <v>86</v>
      </c>
      <c r="N181" t="n">
        <v>24.15</v>
      </c>
      <c r="O181" t="n">
        <v>18259.16</v>
      </c>
      <c r="P181" t="n">
        <v>2065.67</v>
      </c>
      <c r="Q181" t="n">
        <v>3440.93</v>
      </c>
      <c r="R181" t="n">
        <v>442.57</v>
      </c>
      <c r="S181" t="n">
        <v>300.98</v>
      </c>
      <c r="T181" t="n">
        <v>67260.7</v>
      </c>
      <c r="U181" t="n">
        <v>0.68</v>
      </c>
      <c r="V181" t="n">
        <v>0.91</v>
      </c>
      <c r="W181" t="n">
        <v>56.97</v>
      </c>
      <c r="X181" t="n">
        <v>3.98</v>
      </c>
      <c r="Y181" t="n">
        <v>0.5</v>
      </c>
      <c r="Z181" t="n">
        <v>10</v>
      </c>
    </row>
    <row r="182">
      <c r="A182" t="n">
        <v>17</v>
      </c>
      <c r="B182" t="n">
        <v>60</v>
      </c>
      <c r="C182" t="inlineStr">
        <is>
          <t xml:space="preserve">CONCLUIDO	</t>
        </is>
      </c>
      <c r="D182" t="n">
        <v>0.4494</v>
      </c>
      <c r="E182" t="n">
        <v>222.5</v>
      </c>
      <c r="F182" t="n">
        <v>218.25</v>
      </c>
      <c r="G182" t="n">
        <v>157.77</v>
      </c>
      <c r="H182" t="n">
        <v>2.16</v>
      </c>
      <c r="I182" t="n">
        <v>83</v>
      </c>
      <c r="J182" t="n">
        <v>147.53</v>
      </c>
      <c r="K182" t="n">
        <v>45</v>
      </c>
      <c r="L182" t="n">
        <v>18</v>
      </c>
      <c r="M182" t="n">
        <v>81</v>
      </c>
      <c r="N182" t="n">
        <v>24.53</v>
      </c>
      <c r="O182" t="n">
        <v>18429.27</v>
      </c>
      <c r="P182" t="n">
        <v>2043.65</v>
      </c>
      <c r="Q182" t="n">
        <v>3440.94</v>
      </c>
      <c r="R182" t="n">
        <v>434.08</v>
      </c>
      <c r="S182" t="n">
        <v>300.98</v>
      </c>
      <c r="T182" t="n">
        <v>63043.04</v>
      </c>
      <c r="U182" t="n">
        <v>0.6899999999999999</v>
      </c>
      <c r="V182" t="n">
        <v>0.92</v>
      </c>
      <c r="W182" t="n">
        <v>56.96</v>
      </c>
      <c r="X182" t="n">
        <v>3.72</v>
      </c>
      <c r="Y182" t="n">
        <v>0.5</v>
      </c>
      <c r="Z182" t="n">
        <v>10</v>
      </c>
    </row>
    <row r="183">
      <c r="A183" t="n">
        <v>18</v>
      </c>
      <c r="B183" t="n">
        <v>60</v>
      </c>
      <c r="C183" t="inlineStr">
        <is>
          <t xml:space="preserve">CONCLUIDO	</t>
        </is>
      </c>
      <c r="D183" t="n">
        <v>0.4501</v>
      </c>
      <c r="E183" t="n">
        <v>222.19</v>
      </c>
      <c r="F183" t="n">
        <v>218.06</v>
      </c>
      <c r="G183" t="n">
        <v>167.74</v>
      </c>
      <c r="H183" t="n">
        <v>2.26</v>
      </c>
      <c r="I183" t="n">
        <v>78</v>
      </c>
      <c r="J183" t="n">
        <v>148.91</v>
      </c>
      <c r="K183" t="n">
        <v>45</v>
      </c>
      <c r="L183" t="n">
        <v>19</v>
      </c>
      <c r="M183" t="n">
        <v>76</v>
      </c>
      <c r="N183" t="n">
        <v>24.92</v>
      </c>
      <c r="O183" t="n">
        <v>18599.92</v>
      </c>
      <c r="P183" t="n">
        <v>2024.92</v>
      </c>
      <c r="Q183" t="n">
        <v>3440.93</v>
      </c>
      <c r="R183" t="n">
        <v>427.32</v>
      </c>
      <c r="S183" t="n">
        <v>300.98</v>
      </c>
      <c r="T183" t="n">
        <v>59688.07</v>
      </c>
      <c r="U183" t="n">
        <v>0.7</v>
      </c>
      <c r="V183" t="n">
        <v>0.92</v>
      </c>
      <c r="W183" t="n">
        <v>56.96</v>
      </c>
      <c r="X183" t="n">
        <v>3.53</v>
      </c>
      <c r="Y183" t="n">
        <v>0.5</v>
      </c>
      <c r="Z183" t="n">
        <v>10</v>
      </c>
    </row>
    <row r="184">
      <c r="A184" t="n">
        <v>19</v>
      </c>
      <c r="B184" t="n">
        <v>60</v>
      </c>
      <c r="C184" t="inlineStr">
        <is>
          <t xml:space="preserve">CONCLUIDO	</t>
        </is>
      </c>
      <c r="D184" t="n">
        <v>0.4508</v>
      </c>
      <c r="E184" t="n">
        <v>221.81</v>
      </c>
      <c r="F184" t="n">
        <v>217.81</v>
      </c>
      <c r="G184" t="n">
        <v>179.02</v>
      </c>
      <c r="H184" t="n">
        <v>2.36</v>
      </c>
      <c r="I184" t="n">
        <v>73</v>
      </c>
      <c r="J184" t="n">
        <v>150.3</v>
      </c>
      <c r="K184" t="n">
        <v>45</v>
      </c>
      <c r="L184" t="n">
        <v>20</v>
      </c>
      <c r="M184" t="n">
        <v>71</v>
      </c>
      <c r="N184" t="n">
        <v>25.3</v>
      </c>
      <c r="O184" t="n">
        <v>18771.1</v>
      </c>
      <c r="P184" t="n">
        <v>2005.82</v>
      </c>
      <c r="Q184" t="n">
        <v>3440.97</v>
      </c>
      <c r="R184" t="n">
        <v>418.86</v>
      </c>
      <c r="S184" t="n">
        <v>300.98</v>
      </c>
      <c r="T184" t="n">
        <v>55482.38</v>
      </c>
      <c r="U184" t="n">
        <v>0.72</v>
      </c>
      <c r="V184" t="n">
        <v>0.92</v>
      </c>
      <c r="W184" t="n">
        <v>56.95</v>
      </c>
      <c r="X184" t="n">
        <v>3.28</v>
      </c>
      <c r="Y184" t="n">
        <v>0.5</v>
      </c>
      <c r="Z184" t="n">
        <v>10</v>
      </c>
    </row>
    <row r="185">
      <c r="A185" t="n">
        <v>20</v>
      </c>
      <c r="B185" t="n">
        <v>60</v>
      </c>
      <c r="C185" t="inlineStr">
        <is>
          <t xml:space="preserve">CONCLUIDO	</t>
        </is>
      </c>
      <c r="D185" t="n">
        <v>0.4515</v>
      </c>
      <c r="E185" t="n">
        <v>221.51</v>
      </c>
      <c r="F185" t="n">
        <v>217.61</v>
      </c>
      <c r="G185" t="n">
        <v>189.23</v>
      </c>
      <c r="H185" t="n">
        <v>2.45</v>
      </c>
      <c r="I185" t="n">
        <v>69</v>
      </c>
      <c r="J185" t="n">
        <v>151.69</v>
      </c>
      <c r="K185" t="n">
        <v>45</v>
      </c>
      <c r="L185" t="n">
        <v>21</v>
      </c>
      <c r="M185" t="n">
        <v>67</v>
      </c>
      <c r="N185" t="n">
        <v>25.7</v>
      </c>
      <c r="O185" t="n">
        <v>18942.82</v>
      </c>
      <c r="P185" t="n">
        <v>1984.7</v>
      </c>
      <c r="Q185" t="n">
        <v>3440.98</v>
      </c>
      <c r="R185" t="n">
        <v>412.25</v>
      </c>
      <c r="S185" t="n">
        <v>300.98</v>
      </c>
      <c r="T185" t="n">
        <v>52199.19</v>
      </c>
      <c r="U185" t="n">
        <v>0.73</v>
      </c>
      <c r="V185" t="n">
        <v>0.92</v>
      </c>
      <c r="W185" t="n">
        <v>56.94</v>
      </c>
      <c r="X185" t="n">
        <v>3.08</v>
      </c>
      <c r="Y185" t="n">
        <v>0.5</v>
      </c>
      <c r="Z185" t="n">
        <v>10</v>
      </c>
    </row>
    <row r="186">
      <c r="A186" t="n">
        <v>21</v>
      </c>
      <c r="B186" t="n">
        <v>60</v>
      </c>
      <c r="C186" t="inlineStr">
        <is>
          <t xml:space="preserve">CONCLUIDO	</t>
        </is>
      </c>
      <c r="D186" t="n">
        <v>0.452</v>
      </c>
      <c r="E186" t="n">
        <v>221.24</v>
      </c>
      <c r="F186" t="n">
        <v>217.45</v>
      </c>
      <c r="G186" t="n">
        <v>200.72</v>
      </c>
      <c r="H186" t="n">
        <v>2.54</v>
      </c>
      <c r="I186" t="n">
        <v>65</v>
      </c>
      <c r="J186" t="n">
        <v>153.09</v>
      </c>
      <c r="K186" t="n">
        <v>45</v>
      </c>
      <c r="L186" t="n">
        <v>22</v>
      </c>
      <c r="M186" t="n">
        <v>62</v>
      </c>
      <c r="N186" t="n">
        <v>26.09</v>
      </c>
      <c r="O186" t="n">
        <v>19115.09</v>
      </c>
      <c r="P186" t="n">
        <v>1963.87</v>
      </c>
      <c r="Q186" t="n">
        <v>3440.89</v>
      </c>
      <c r="R186" t="n">
        <v>406.94</v>
      </c>
      <c r="S186" t="n">
        <v>300.98</v>
      </c>
      <c r="T186" t="n">
        <v>49560.28</v>
      </c>
      <c r="U186" t="n">
        <v>0.74</v>
      </c>
      <c r="V186" t="n">
        <v>0.92</v>
      </c>
      <c r="W186" t="n">
        <v>56.93</v>
      </c>
      <c r="X186" t="n">
        <v>2.92</v>
      </c>
      <c r="Y186" t="n">
        <v>0.5</v>
      </c>
      <c r="Z186" t="n">
        <v>10</v>
      </c>
    </row>
    <row r="187">
      <c r="A187" t="n">
        <v>22</v>
      </c>
      <c r="B187" t="n">
        <v>60</v>
      </c>
      <c r="C187" t="inlineStr">
        <is>
          <t xml:space="preserve">CONCLUIDO	</t>
        </is>
      </c>
      <c r="D187" t="n">
        <v>0.4524</v>
      </c>
      <c r="E187" t="n">
        <v>221.05</v>
      </c>
      <c r="F187" t="n">
        <v>217.34</v>
      </c>
      <c r="G187" t="n">
        <v>210.32</v>
      </c>
      <c r="H187" t="n">
        <v>2.64</v>
      </c>
      <c r="I187" t="n">
        <v>62</v>
      </c>
      <c r="J187" t="n">
        <v>154.49</v>
      </c>
      <c r="K187" t="n">
        <v>45</v>
      </c>
      <c r="L187" t="n">
        <v>23</v>
      </c>
      <c r="M187" t="n">
        <v>52</v>
      </c>
      <c r="N187" t="n">
        <v>26.49</v>
      </c>
      <c r="O187" t="n">
        <v>19287.9</v>
      </c>
      <c r="P187" t="n">
        <v>1948.87</v>
      </c>
      <c r="Q187" t="n">
        <v>3440.93</v>
      </c>
      <c r="R187" t="n">
        <v>402.9</v>
      </c>
      <c r="S187" t="n">
        <v>300.98</v>
      </c>
      <c r="T187" t="n">
        <v>47557.27</v>
      </c>
      <c r="U187" t="n">
        <v>0.75</v>
      </c>
      <c r="V187" t="n">
        <v>0.92</v>
      </c>
      <c r="W187" t="n">
        <v>56.93</v>
      </c>
      <c r="X187" t="n">
        <v>2.81</v>
      </c>
      <c r="Y187" t="n">
        <v>0.5</v>
      </c>
      <c r="Z187" t="n">
        <v>10</v>
      </c>
    </row>
    <row r="188">
      <c r="A188" t="n">
        <v>23</v>
      </c>
      <c r="B188" t="n">
        <v>60</v>
      </c>
      <c r="C188" t="inlineStr">
        <is>
          <t xml:space="preserve">CONCLUIDO	</t>
        </is>
      </c>
      <c r="D188" t="n">
        <v>0.4526</v>
      </c>
      <c r="E188" t="n">
        <v>220.92</v>
      </c>
      <c r="F188" t="n">
        <v>217.26</v>
      </c>
      <c r="G188" t="n">
        <v>217.26</v>
      </c>
      <c r="H188" t="n">
        <v>2.73</v>
      </c>
      <c r="I188" t="n">
        <v>60</v>
      </c>
      <c r="J188" t="n">
        <v>155.9</v>
      </c>
      <c r="K188" t="n">
        <v>45</v>
      </c>
      <c r="L188" t="n">
        <v>24</v>
      </c>
      <c r="M188" t="n">
        <v>30</v>
      </c>
      <c r="N188" t="n">
        <v>26.9</v>
      </c>
      <c r="O188" t="n">
        <v>19461.27</v>
      </c>
      <c r="P188" t="n">
        <v>1938.35</v>
      </c>
      <c r="Q188" t="n">
        <v>3441.02</v>
      </c>
      <c r="R188" t="n">
        <v>399.42</v>
      </c>
      <c r="S188" t="n">
        <v>300.98</v>
      </c>
      <c r="T188" t="n">
        <v>45825.76</v>
      </c>
      <c r="U188" t="n">
        <v>0.75</v>
      </c>
      <c r="V188" t="n">
        <v>0.92</v>
      </c>
      <c r="W188" t="n">
        <v>56.96</v>
      </c>
      <c r="X188" t="n">
        <v>2.73</v>
      </c>
      <c r="Y188" t="n">
        <v>0.5</v>
      </c>
      <c r="Z188" t="n">
        <v>10</v>
      </c>
    </row>
    <row r="189">
      <c r="A189" t="n">
        <v>24</v>
      </c>
      <c r="B189" t="n">
        <v>60</v>
      </c>
      <c r="C189" t="inlineStr">
        <is>
          <t xml:space="preserve">CONCLUIDO	</t>
        </is>
      </c>
      <c r="D189" t="n">
        <v>0.4527</v>
      </c>
      <c r="E189" t="n">
        <v>220.9</v>
      </c>
      <c r="F189" t="n">
        <v>217.26</v>
      </c>
      <c r="G189" t="n">
        <v>220.94</v>
      </c>
      <c r="H189" t="n">
        <v>2.81</v>
      </c>
      <c r="I189" t="n">
        <v>59</v>
      </c>
      <c r="J189" t="n">
        <v>157.31</v>
      </c>
      <c r="K189" t="n">
        <v>45</v>
      </c>
      <c r="L189" t="n">
        <v>25</v>
      </c>
      <c r="M189" t="n">
        <v>6</v>
      </c>
      <c r="N189" t="n">
        <v>27.31</v>
      </c>
      <c r="O189" t="n">
        <v>19635.2</v>
      </c>
      <c r="P189" t="n">
        <v>1944.86</v>
      </c>
      <c r="Q189" t="n">
        <v>3441</v>
      </c>
      <c r="R189" t="n">
        <v>398.19</v>
      </c>
      <c r="S189" t="n">
        <v>300.98</v>
      </c>
      <c r="T189" t="n">
        <v>45217.63</v>
      </c>
      <c r="U189" t="n">
        <v>0.76</v>
      </c>
      <c r="V189" t="n">
        <v>0.92</v>
      </c>
      <c r="W189" t="n">
        <v>56.99</v>
      </c>
      <c r="X189" t="n">
        <v>2.73</v>
      </c>
      <c r="Y189" t="n">
        <v>0.5</v>
      </c>
      <c r="Z189" t="n">
        <v>10</v>
      </c>
    </row>
    <row r="190">
      <c r="A190" t="n">
        <v>25</v>
      </c>
      <c r="B190" t="n">
        <v>60</v>
      </c>
      <c r="C190" t="inlineStr">
        <is>
          <t xml:space="preserve">CONCLUIDO	</t>
        </is>
      </c>
      <c r="D190" t="n">
        <v>0.4527</v>
      </c>
      <c r="E190" t="n">
        <v>220.9</v>
      </c>
      <c r="F190" t="n">
        <v>217.26</v>
      </c>
      <c r="G190" t="n">
        <v>220.94</v>
      </c>
      <c r="H190" t="n">
        <v>2.9</v>
      </c>
      <c r="I190" t="n">
        <v>59</v>
      </c>
      <c r="J190" t="n">
        <v>158.72</v>
      </c>
      <c r="K190" t="n">
        <v>45</v>
      </c>
      <c r="L190" t="n">
        <v>26</v>
      </c>
      <c r="M190" t="n">
        <v>1</v>
      </c>
      <c r="N190" t="n">
        <v>27.72</v>
      </c>
      <c r="O190" t="n">
        <v>19809.69</v>
      </c>
      <c r="P190" t="n">
        <v>1958.65</v>
      </c>
      <c r="Q190" t="n">
        <v>3440.96</v>
      </c>
      <c r="R190" t="n">
        <v>398.23</v>
      </c>
      <c r="S190" t="n">
        <v>300.98</v>
      </c>
      <c r="T190" t="n">
        <v>45238.61</v>
      </c>
      <c r="U190" t="n">
        <v>0.76</v>
      </c>
      <c r="V190" t="n">
        <v>0.92</v>
      </c>
      <c r="W190" t="n">
        <v>56.99</v>
      </c>
      <c r="X190" t="n">
        <v>2.73</v>
      </c>
      <c r="Y190" t="n">
        <v>0.5</v>
      </c>
      <c r="Z190" t="n">
        <v>10</v>
      </c>
    </row>
    <row r="191">
      <c r="A191" t="n">
        <v>26</v>
      </c>
      <c r="B191" t="n">
        <v>60</v>
      </c>
      <c r="C191" t="inlineStr">
        <is>
          <t xml:space="preserve">CONCLUIDO	</t>
        </is>
      </c>
      <c r="D191" t="n">
        <v>0.4527</v>
      </c>
      <c r="E191" t="n">
        <v>220.9</v>
      </c>
      <c r="F191" t="n">
        <v>217.26</v>
      </c>
      <c r="G191" t="n">
        <v>220.94</v>
      </c>
      <c r="H191" t="n">
        <v>2.99</v>
      </c>
      <c r="I191" t="n">
        <v>59</v>
      </c>
      <c r="J191" t="n">
        <v>160.14</v>
      </c>
      <c r="K191" t="n">
        <v>45</v>
      </c>
      <c r="L191" t="n">
        <v>27</v>
      </c>
      <c r="M191" t="n">
        <v>0</v>
      </c>
      <c r="N191" t="n">
        <v>28.14</v>
      </c>
      <c r="O191" t="n">
        <v>19984.89</v>
      </c>
      <c r="P191" t="n">
        <v>1974.04</v>
      </c>
      <c r="Q191" t="n">
        <v>3440.98</v>
      </c>
      <c r="R191" t="n">
        <v>398.25</v>
      </c>
      <c r="S191" t="n">
        <v>300.98</v>
      </c>
      <c r="T191" t="n">
        <v>45247.81</v>
      </c>
      <c r="U191" t="n">
        <v>0.76</v>
      </c>
      <c r="V191" t="n">
        <v>0.92</v>
      </c>
      <c r="W191" t="n">
        <v>56.99</v>
      </c>
      <c r="X191" t="n">
        <v>2.73</v>
      </c>
      <c r="Y191" t="n">
        <v>0.5</v>
      </c>
      <c r="Z191" t="n">
        <v>10</v>
      </c>
    </row>
    <row r="192">
      <c r="A192" t="n">
        <v>0</v>
      </c>
      <c r="B192" t="n">
        <v>80</v>
      </c>
      <c r="C192" t="inlineStr">
        <is>
          <t xml:space="preserve">CONCLUIDO	</t>
        </is>
      </c>
      <c r="D192" t="n">
        <v>0.1967</v>
      </c>
      <c r="E192" t="n">
        <v>508.29</v>
      </c>
      <c r="F192" t="n">
        <v>391.48</v>
      </c>
      <c r="G192" t="n">
        <v>6.61</v>
      </c>
      <c r="H192" t="n">
        <v>0.11</v>
      </c>
      <c r="I192" t="n">
        <v>3553</v>
      </c>
      <c r="J192" t="n">
        <v>159.12</v>
      </c>
      <c r="K192" t="n">
        <v>50.28</v>
      </c>
      <c r="L192" t="n">
        <v>1</v>
      </c>
      <c r="M192" t="n">
        <v>3551</v>
      </c>
      <c r="N192" t="n">
        <v>27.84</v>
      </c>
      <c r="O192" t="n">
        <v>19859.16</v>
      </c>
      <c r="P192" t="n">
        <v>4840.22</v>
      </c>
      <c r="Q192" t="n">
        <v>3445.7</v>
      </c>
      <c r="R192" t="n">
        <v>6318.6</v>
      </c>
      <c r="S192" t="n">
        <v>300.98</v>
      </c>
      <c r="T192" t="n">
        <v>2987952.58</v>
      </c>
      <c r="U192" t="n">
        <v>0.05</v>
      </c>
      <c r="V192" t="n">
        <v>0.51</v>
      </c>
      <c r="W192" t="n">
        <v>62.69</v>
      </c>
      <c r="X192" t="n">
        <v>176.77</v>
      </c>
      <c r="Y192" t="n">
        <v>0.5</v>
      </c>
      <c r="Z192" t="n">
        <v>10</v>
      </c>
    </row>
    <row r="193">
      <c r="A193" t="n">
        <v>1</v>
      </c>
      <c r="B193" t="n">
        <v>80</v>
      </c>
      <c r="C193" t="inlineStr">
        <is>
          <t xml:space="preserve">CONCLUIDO	</t>
        </is>
      </c>
      <c r="D193" t="n">
        <v>0.3193</v>
      </c>
      <c r="E193" t="n">
        <v>313.15</v>
      </c>
      <c r="F193" t="n">
        <v>271.68</v>
      </c>
      <c r="G193" t="n">
        <v>13.42</v>
      </c>
      <c r="H193" t="n">
        <v>0.22</v>
      </c>
      <c r="I193" t="n">
        <v>1215</v>
      </c>
      <c r="J193" t="n">
        <v>160.54</v>
      </c>
      <c r="K193" t="n">
        <v>50.28</v>
      </c>
      <c r="L193" t="n">
        <v>2</v>
      </c>
      <c r="M193" t="n">
        <v>1213</v>
      </c>
      <c r="N193" t="n">
        <v>28.26</v>
      </c>
      <c r="O193" t="n">
        <v>20034.4</v>
      </c>
      <c r="P193" t="n">
        <v>3355.17</v>
      </c>
      <c r="Q193" t="n">
        <v>3442.51</v>
      </c>
      <c r="R193" t="n">
        <v>2240.63</v>
      </c>
      <c r="S193" t="n">
        <v>300.98</v>
      </c>
      <c r="T193" t="n">
        <v>960655.22</v>
      </c>
      <c r="U193" t="n">
        <v>0.13</v>
      </c>
      <c r="V193" t="n">
        <v>0.74</v>
      </c>
      <c r="W193" t="n">
        <v>58.89</v>
      </c>
      <c r="X193" t="n">
        <v>57.09</v>
      </c>
      <c r="Y193" t="n">
        <v>0.5</v>
      </c>
      <c r="Z193" t="n">
        <v>10</v>
      </c>
    </row>
    <row r="194">
      <c r="A194" t="n">
        <v>2</v>
      </c>
      <c r="B194" t="n">
        <v>80</v>
      </c>
      <c r="C194" t="inlineStr">
        <is>
          <t xml:space="preserve">CONCLUIDO	</t>
        </is>
      </c>
      <c r="D194" t="n">
        <v>0.3639</v>
      </c>
      <c r="E194" t="n">
        <v>274.79</v>
      </c>
      <c r="F194" t="n">
        <v>248.72</v>
      </c>
      <c r="G194" t="n">
        <v>20.25</v>
      </c>
      <c r="H194" t="n">
        <v>0.33</v>
      </c>
      <c r="I194" t="n">
        <v>737</v>
      </c>
      <c r="J194" t="n">
        <v>161.97</v>
      </c>
      <c r="K194" t="n">
        <v>50.28</v>
      </c>
      <c r="L194" t="n">
        <v>3</v>
      </c>
      <c r="M194" t="n">
        <v>735</v>
      </c>
      <c r="N194" t="n">
        <v>28.69</v>
      </c>
      <c r="O194" t="n">
        <v>20210.21</v>
      </c>
      <c r="P194" t="n">
        <v>3062.72</v>
      </c>
      <c r="Q194" t="n">
        <v>3441.95</v>
      </c>
      <c r="R194" t="n">
        <v>1463.95</v>
      </c>
      <c r="S194" t="n">
        <v>300.98</v>
      </c>
      <c r="T194" t="n">
        <v>574706.88</v>
      </c>
      <c r="U194" t="n">
        <v>0.21</v>
      </c>
      <c r="V194" t="n">
        <v>0.8</v>
      </c>
      <c r="W194" t="n">
        <v>58.05</v>
      </c>
      <c r="X194" t="n">
        <v>34.15</v>
      </c>
      <c r="Y194" t="n">
        <v>0.5</v>
      </c>
      <c r="Z194" t="n">
        <v>10</v>
      </c>
    </row>
    <row r="195">
      <c r="A195" t="n">
        <v>3</v>
      </c>
      <c r="B195" t="n">
        <v>80</v>
      </c>
      <c r="C195" t="inlineStr">
        <is>
          <t xml:space="preserve">CONCLUIDO	</t>
        </is>
      </c>
      <c r="D195" t="n">
        <v>0.3873</v>
      </c>
      <c r="E195" t="n">
        <v>258.21</v>
      </c>
      <c r="F195" t="n">
        <v>238.87</v>
      </c>
      <c r="G195" t="n">
        <v>27.14</v>
      </c>
      <c r="H195" t="n">
        <v>0.43</v>
      </c>
      <c r="I195" t="n">
        <v>528</v>
      </c>
      <c r="J195" t="n">
        <v>163.4</v>
      </c>
      <c r="K195" t="n">
        <v>50.28</v>
      </c>
      <c r="L195" t="n">
        <v>4</v>
      </c>
      <c r="M195" t="n">
        <v>526</v>
      </c>
      <c r="N195" t="n">
        <v>29.12</v>
      </c>
      <c r="O195" t="n">
        <v>20386.62</v>
      </c>
      <c r="P195" t="n">
        <v>2931.75</v>
      </c>
      <c r="Q195" t="n">
        <v>3441.55</v>
      </c>
      <c r="R195" t="n">
        <v>1130.77</v>
      </c>
      <c r="S195" t="n">
        <v>300.98</v>
      </c>
      <c r="T195" t="n">
        <v>409161.92</v>
      </c>
      <c r="U195" t="n">
        <v>0.27</v>
      </c>
      <c r="V195" t="n">
        <v>0.84</v>
      </c>
      <c r="W195" t="n">
        <v>57.71</v>
      </c>
      <c r="X195" t="n">
        <v>24.32</v>
      </c>
      <c r="Y195" t="n">
        <v>0.5</v>
      </c>
      <c r="Z195" t="n">
        <v>10</v>
      </c>
    </row>
    <row r="196">
      <c r="A196" t="n">
        <v>4</v>
      </c>
      <c r="B196" t="n">
        <v>80</v>
      </c>
      <c r="C196" t="inlineStr">
        <is>
          <t xml:space="preserve">CONCLUIDO	</t>
        </is>
      </c>
      <c r="D196" t="n">
        <v>0.4017</v>
      </c>
      <c r="E196" t="n">
        <v>248.94</v>
      </c>
      <c r="F196" t="n">
        <v>233.37</v>
      </c>
      <c r="G196" t="n">
        <v>34.07</v>
      </c>
      <c r="H196" t="n">
        <v>0.54</v>
      </c>
      <c r="I196" t="n">
        <v>411</v>
      </c>
      <c r="J196" t="n">
        <v>164.83</v>
      </c>
      <c r="K196" t="n">
        <v>50.28</v>
      </c>
      <c r="L196" t="n">
        <v>5</v>
      </c>
      <c r="M196" t="n">
        <v>409</v>
      </c>
      <c r="N196" t="n">
        <v>29.55</v>
      </c>
      <c r="O196" t="n">
        <v>20563.61</v>
      </c>
      <c r="P196" t="n">
        <v>2853.98</v>
      </c>
      <c r="Q196" t="n">
        <v>3441.26</v>
      </c>
      <c r="R196" t="n">
        <v>945.54</v>
      </c>
      <c r="S196" t="n">
        <v>300.98</v>
      </c>
      <c r="T196" t="n">
        <v>317130.78</v>
      </c>
      <c r="U196" t="n">
        <v>0.32</v>
      </c>
      <c r="V196" t="n">
        <v>0.86</v>
      </c>
      <c r="W196" t="n">
        <v>57.5</v>
      </c>
      <c r="X196" t="n">
        <v>18.82</v>
      </c>
      <c r="Y196" t="n">
        <v>0.5</v>
      </c>
      <c r="Z196" t="n">
        <v>10</v>
      </c>
    </row>
    <row r="197">
      <c r="A197" t="n">
        <v>5</v>
      </c>
      <c r="B197" t="n">
        <v>80</v>
      </c>
      <c r="C197" t="inlineStr">
        <is>
          <t xml:space="preserve">CONCLUIDO	</t>
        </is>
      </c>
      <c r="D197" t="n">
        <v>0.4113</v>
      </c>
      <c r="E197" t="n">
        <v>243.16</v>
      </c>
      <c r="F197" t="n">
        <v>229.97</v>
      </c>
      <c r="G197" t="n">
        <v>40.94</v>
      </c>
      <c r="H197" t="n">
        <v>0.64</v>
      </c>
      <c r="I197" t="n">
        <v>337</v>
      </c>
      <c r="J197" t="n">
        <v>166.27</v>
      </c>
      <c r="K197" t="n">
        <v>50.28</v>
      </c>
      <c r="L197" t="n">
        <v>6</v>
      </c>
      <c r="M197" t="n">
        <v>335</v>
      </c>
      <c r="N197" t="n">
        <v>29.99</v>
      </c>
      <c r="O197" t="n">
        <v>20741.2</v>
      </c>
      <c r="P197" t="n">
        <v>2802.71</v>
      </c>
      <c r="Q197" t="n">
        <v>3441.23</v>
      </c>
      <c r="R197" t="n">
        <v>829.97</v>
      </c>
      <c r="S197" t="n">
        <v>300.98</v>
      </c>
      <c r="T197" t="n">
        <v>259719.89</v>
      </c>
      <c r="U197" t="n">
        <v>0.36</v>
      </c>
      <c r="V197" t="n">
        <v>0.87</v>
      </c>
      <c r="W197" t="n">
        <v>57.39</v>
      </c>
      <c r="X197" t="n">
        <v>15.43</v>
      </c>
      <c r="Y197" t="n">
        <v>0.5</v>
      </c>
      <c r="Z197" t="n">
        <v>10</v>
      </c>
    </row>
    <row r="198">
      <c r="A198" t="n">
        <v>6</v>
      </c>
      <c r="B198" t="n">
        <v>80</v>
      </c>
      <c r="C198" t="inlineStr">
        <is>
          <t xml:space="preserve">CONCLUIDO	</t>
        </is>
      </c>
      <c r="D198" t="n">
        <v>0.4183</v>
      </c>
      <c r="E198" t="n">
        <v>239.08</v>
      </c>
      <c r="F198" t="n">
        <v>227.57</v>
      </c>
      <c r="G198" t="n">
        <v>47.91</v>
      </c>
      <c r="H198" t="n">
        <v>0.74</v>
      </c>
      <c r="I198" t="n">
        <v>285</v>
      </c>
      <c r="J198" t="n">
        <v>167.72</v>
      </c>
      <c r="K198" t="n">
        <v>50.28</v>
      </c>
      <c r="L198" t="n">
        <v>7</v>
      </c>
      <c r="M198" t="n">
        <v>283</v>
      </c>
      <c r="N198" t="n">
        <v>30.44</v>
      </c>
      <c r="O198" t="n">
        <v>20919.39</v>
      </c>
      <c r="P198" t="n">
        <v>2763.62</v>
      </c>
      <c r="Q198" t="n">
        <v>3441.2</v>
      </c>
      <c r="R198" t="n">
        <v>748.78</v>
      </c>
      <c r="S198" t="n">
        <v>300.98</v>
      </c>
      <c r="T198" t="n">
        <v>219382.03</v>
      </c>
      <c r="U198" t="n">
        <v>0.4</v>
      </c>
      <c r="V198" t="n">
        <v>0.88</v>
      </c>
      <c r="W198" t="n">
        <v>57.3</v>
      </c>
      <c r="X198" t="n">
        <v>13.03</v>
      </c>
      <c r="Y198" t="n">
        <v>0.5</v>
      </c>
      <c r="Z198" t="n">
        <v>10</v>
      </c>
    </row>
    <row r="199">
      <c r="A199" t="n">
        <v>7</v>
      </c>
      <c r="B199" t="n">
        <v>80</v>
      </c>
      <c r="C199" t="inlineStr">
        <is>
          <t xml:space="preserve">CONCLUIDO	</t>
        </is>
      </c>
      <c r="D199" t="n">
        <v>0.4237</v>
      </c>
      <c r="E199" t="n">
        <v>236</v>
      </c>
      <c r="F199" t="n">
        <v>225.75</v>
      </c>
      <c r="G199" t="n">
        <v>55.06</v>
      </c>
      <c r="H199" t="n">
        <v>0.84</v>
      </c>
      <c r="I199" t="n">
        <v>246</v>
      </c>
      <c r="J199" t="n">
        <v>169.17</v>
      </c>
      <c r="K199" t="n">
        <v>50.28</v>
      </c>
      <c r="L199" t="n">
        <v>8</v>
      </c>
      <c r="M199" t="n">
        <v>244</v>
      </c>
      <c r="N199" t="n">
        <v>30.89</v>
      </c>
      <c r="O199" t="n">
        <v>21098.19</v>
      </c>
      <c r="P199" t="n">
        <v>2731.88</v>
      </c>
      <c r="Q199" t="n">
        <v>3441.26</v>
      </c>
      <c r="R199" t="n">
        <v>687.39</v>
      </c>
      <c r="S199" t="n">
        <v>300.98</v>
      </c>
      <c r="T199" t="n">
        <v>188884.8</v>
      </c>
      <c r="U199" t="n">
        <v>0.44</v>
      </c>
      <c r="V199" t="n">
        <v>0.88</v>
      </c>
      <c r="W199" t="n">
        <v>57.23</v>
      </c>
      <c r="X199" t="n">
        <v>11.21</v>
      </c>
      <c r="Y199" t="n">
        <v>0.5</v>
      </c>
      <c r="Z199" t="n">
        <v>10</v>
      </c>
    </row>
    <row r="200">
      <c r="A200" t="n">
        <v>8</v>
      </c>
      <c r="B200" t="n">
        <v>80</v>
      </c>
      <c r="C200" t="inlineStr">
        <is>
          <t xml:space="preserve">CONCLUIDO	</t>
        </is>
      </c>
      <c r="D200" t="n">
        <v>0.4279</v>
      </c>
      <c r="E200" t="n">
        <v>233.72</v>
      </c>
      <c r="F200" t="n">
        <v>224.4</v>
      </c>
      <c r="G200" t="n">
        <v>62.05</v>
      </c>
      <c r="H200" t="n">
        <v>0.9399999999999999</v>
      </c>
      <c r="I200" t="n">
        <v>217</v>
      </c>
      <c r="J200" t="n">
        <v>170.62</v>
      </c>
      <c r="K200" t="n">
        <v>50.28</v>
      </c>
      <c r="L200" t="n">
        <v>9</v>
      </c>
      <c r="M200" t="n">
        <v>215</v>
      </c>
      <c r="N200" t="n">
        <v>31.34</v>
      </c>
      <c r="O200" t="n">
        <v>21277.6</v>
      </c>
      <c r="P200" t="n">
        <v>2705.51</v>
      </c>
      <c r="Q200" t="n">
        <v>3441.06</v>
      </c>
      <c r="R200" t="n">
        <v>641.67</v>
      </c>
      <c r="S200" t="n">
        <v>300.98</v>
      </c>
      <c r="T200" t="n">
        <v>166168.34</v>
      </c>
      <c r="U200" t="n">
        <v>0.47</v>
      </c>
      <c r="V200" t="n">
        <v>0.89</v>
      </c>
      <c r="W200" t="n">
        <v>57.19</v>
      </c>
      <c r="X200" t="n">
        <v>9.869999999999999</v>
      </c>
      <c r="Y200" t="n">
        <v>0.5</v>
      </c>
      <c r="Z200" t="n">
        <v>10</v>
      </c>
    </row>
    <row r="201">
      <c r="A201" t="n">
        <v>9</v>
      </c>
      <c r="B201" t="n">
        <v>80</v>
      </c>
      <c r="C201" t="inlineStr">
        <is>
          <t xml:space="preserve">CONCLUIDO	</t>
        </is>
      </c>
      <c r="D201" t="n">
        <v>0.4312</v>
      </c>
      <c r="E201" t="n">
        <v>231.91</v>
      </c>
      <c r="F201" t="n">
        <v>223.34</v>
      </c>
      <c r="G201" t="n">
        <v>69.06999999999999</v>
      </c>
      <c r="H201" t="n">
        <v>1.03</v>
      </c>
      <c r="I201" t="n">
        <v>194</v>
      </c>
      <c r="J201" t="n">
        <v>172.08</v>
      </c>
      <c r="K201" t="n">
        <v>50.28</v>
      </c>
      <c r="L201" t="n">
        <v>10</v>
      </c>
      <c r="M201" t="n">
        <v>192</v>
      </c>
      <c r="N201" t="n">
        <v>31.8</v>
      </c>
      <c r="O201" t="n">
        <v>21457.64</v>
      </c>
      <c r="P201" t="n">
        <v>2682.57</v>
      </c>
      <c r="Q201" t="n">
        <v>3441.21</v>
      </c>
      <c r="R201" t="n">
        <v>605.99</v>
      </c>
      <c r="S201" t="n">
        <v>300.98</v>
      </c>
      <c r="T201" t="n">
        <v>148442.56</v>
      </c>
      <c r="U201" t="n">
        <v>0.5</v>
      </c>
      <c r="V201" t="n">
        <v>0.89</v>
      </c>
      <c r="W201" t="n">
        <v>57.13</v>
      </c>
      <c r="X201" t="n">
        <v>8.800000000000001</v>
      </c>
      <c r="Y201" t="n">
        <v>0.5</v>
      </c>
      <c r="Z201" t="n">
        <v>10</v>
      </c>
    </row>
    <row r="202">
      <c r="A202" t="n">
        <v>10</v>
      </c>
      <c r="B202" t="n">
        <v>80</v>
      </c>
      <c r="C202" t="inlineStr">
        <is>
          <t xml:space="preserve">CONCLUIDO	</t>
        </is>
      </c>
      <c r="D202" t="n">
        <v>0.4339</v>
      </c>
      <c r="E202" t="n">
        <v>230.46</v>
      </c>
      <c r="F202" t="n">
        <v>222.5</v>
      </c>
      <c r="G202" t="n">
        <v>76.29000000000001</v>
      </c>
      <c r="H202" t="n">
        <v>1.12</v>
      </c>
      <c r="I202" t="n">
        <v>175</v>
      </c>
      <c r="J202" t="n">
        <v>173.55</v>
      </c>
      <c r="K202" t="n">
        <v>50.28</v>
      </c>
      <c r="L202" t="n">
        <v>11</v>
      </c>
      <c r="M202" t="n">
        <v>173</v>
      </c>
      <c r="N202" t="n">
        <v>32.27</v>
      </c>
      <c r="O202" t="n">
        <v>21638.31</v>
      </c>
      <c r="P202" t="n">
        <v>2662.89</v>
      </c>
      <c r="Q202" t="n">
        <v>3441.06</v>
      </c>
      <c r="R202" t="n">
        <v>577.14</v>
      </c>
      <c r="S202" t="n">
        <v>300.98</v>
      </c>
      <c r="T202" t="n">
        <v>134111.18</v>
      </c>
      <c r="U202" t="n">
        <v>0.52</v>
      </c>
      <c r="V202" t="n">
        <v>0.9</v>
      </c>
      <c r="W202" t="n">
        <v>57.13</v>
      </c>
      <c r="X202" t="n">
        <v>7.97</v>
      </c>
      <c r="Y202" t="n">
        <v>0.5</v>
      </c>
      <c r="Z202" t="n">
        <v>10</v>
      </c>
    </row>
    <row r="203">
      <c r="A203" t="n">
        <v>11</v>
      </c>
      <c r="B203" t="n">
        <v>80</v>
      </c>
      <c r="C203" t="inlineStr">
        <is>
          <t xml:space="preserve">CONCLUIDO	</t>
        </is>
      </c>
      <c r="D203" t="n">
        <v>0.4363</v>
      </c>
      <c r="E203" t="n">
        <v>229.2</v>
      </c>
      <c r="F203" t="n">
        <v>221.75</v>
      </c>
      <c r="G203" t="n">
        <v>83.68000000000001</v>
      </c>
      <c r="H203" t="n">
        <v>1.22</v>
      </c>
      <c r="I203" t="n">
        <v>159</v>
      </c>
      <c r="J203" t="n">
        <v>175.02</v>
      </c>
      <c r="K203" t="n">
        <v>50.28</v>
      </c>
      <c r="L203" t="n">
        <v>12</v>
      </c>
      <c r="M203" t="n">
        <v>157</v>
      </c>
      <c r="N203" t="n">
        <v>32.74</v>
      </c>
      <c r="O203" t="n">
        <v>21819.6</v>
      </c>
      <c r="P203" t="n">
        <v>2644.1</v>
      </c>
      <c r="Q203" t="n">
        <v>3441.1</v>
      </c>
      <c r="R203" t="n">
        <v>552.01</v>
      </c>
      <c r="S203" t="n">
        <v>300.98</v>
      </c>
      <c r="T203" t="n">
        <v>121626.34</v>
      </c>
      <c r="U203" t="n">
        <v>0.55</v>
      </c>
      <c r="V203" t="n">
        <v>0.9</v>
      </c>
      <c r="W203" t="n">
        <v>57.09</v>
      </c>
      <c r="X203" t="n">
        <v>7.21</v>
      </c>
      <c r="Y203" t="n">
        <v>0.5</v>
      </c>
      <c r="Z203" t="n">
        <v>10</v>
      </c>
    </row>
    <row r="204">
      <c r="A204" t="n">
        <v>12</v>
      </c>
      <c r="B204" t="n">
        <v>80</v>
      </c>
      <c r="C204" t="inlineStr">
        <is>
          <t xml:space="preserve">CONCLUIDO	</t>
        </is>
      </c>
      <c r="D204" t="n">
        <v>0.4384</v>
      </c>
      <c r="E204" t="n">
        <v>228.12</v>
      </c>
      <c r="F204" t="n">
        <v>221.09</v>
      </c>
      <c r="G204" t="n">
        <v>90.86</v>
      </c>
      <c r="H204" t="n">
        <v>1.31</v>
      </c>
      <c r="I204" t="n">
        <v>146</v>
      </c>
      <c r="J204" t="n">
        <v>176.49</v>
      </c>
      <c r="K204" t="n">
        <v>50.28</v>
      </c>
      <c r="L204" t="n">
        <v>13</v>
      </c>
      <c r="M204" t="n">
        <v>144</v>
      </c>
      <c r="N204" t="n">
        <v>33.21</v>
      </c>
      <c r="O204" t="n">
        <v>22001.54</v>
      </c>
      <c r="P204" t="n">
        <v>2627.01</v>
      </c>
      <c r="Q204" t="n">
        <v>3440.95</v>
      </c>
      <c r="R204" t="n">
        <v>530.09</v>
      </c>
      <c r="S204" t="n">
        <v>300.98</v>
      </c>
      <c r="T204" t="n">
        <v>110732.67</v>
      </c>
      <c r="U204" t="n">
        <v>0.57</v>
      </c>
      <c r="V204" t="n">
        <v>0.9</v>
      </c>
      <c r="W204" t="n">
        <v>57.06</v>
      </c>
      <c r="X204" t="n">
        <v>6.56</v>
      </c>
      <c r="Y204" t="n">
        <v>0.5</v>
      </c>
      <c r="Z204" t="n">
        <v>10</v>
      </c>
    </row>
    <row r="205">
      <c r="A205" t="n">
        <v>13</v>
      </c>
      <c r="B205" t="n">
        <v>80</v>
      </c>
      <c r="C205" t="inlineStr">
        <is>
          <t xml:space="preserve">CONCLUIDO	</t>
        </is>
      </c>
      <c r="D205" t="n">
        <v>0.4399</v>
      </c>
      <c r="E205" t="n">
        <v>227.3</v>
      </c>
      <c r="F205" t="n">
        <v>220.62</v>
      </c>
      <c r="G205" t="n">
        <v>98.06</v>
      </c>
      <c r="H205" t="n">
        <v>1.4</v>
      </c>
      <c r="I205" t="n">
        <v>135</v>
      </c>
      <c r="J205" t="n">
        <v>177.97</v>
      </c>
      <c r="K205" t="n">
        <v>50.28</v>
      </c>
      <c r="L205" t="n">
        <v>14</v>
      </c>
      <c r="M205" t="n">
        <v>133</v>
      </c>
      <c r="N205" t="n">
        <v>33.69</v>
      </c>
      <c r="O205" t="n">
        <v>22184.13</v>
      </c>
      <c r="P205" t="n">
        <v>2611.33</v>
      </c>
      <c r="Q205" t="n">
        <v>3441.02</v>
      </c>
      <c r="R205" t="n">
        <v>514.9400000000001</v>
      </c>
      <c r="S205" t="n">
        <v>300.98</v>
      </c>
      <c r="T205" t="n">
        <v>103211.82</v>
      </c>
      <c r="U205" t="n">
        <v>0.58</v>
      </c>
      <c r="V205" t="n">
        <v>0.91</v>
      </c>
      <c r="W205" t="n">
        <v>57.03</v>
      </c>
      <c r="X205" t="n">
        <v>6.09</v>
      </c>
      <c r="Y205" t="n">
        <v>0.5</v>
      </c>
      <c r="Z205" t="n">
        <v>10</v>
      </c>
    </row>
    <row r="206">
      <c r="A206" t="n">
        <v>14</v>
      </c>
      <c r="B206" t="n">
        <v>80</v>
      </c>
      <c r="C206" t="inlineStr">
        <is>
          <t xml:space="preserve">CONCLUIDO	</t>
        </is>
      </c>
      <c r="D206" t="n">
        <v>0.4415</v>
      </c>
      <c r="E206" t="n">
        <v>226.52</v>
      </c>
      <c r="F206" t="n">
        <v>220.17</v>
      </c>
      <c r="G206" t="n">
        <v>105.68</v>
      </c>
      <c r="H206" t="n">
        <v>1.48</v>
      </c>
      <c r="I206" t="n">
        <v>125</v>
      </c>
      <c r="J206" t="n">
        <v>179.46</v>
      </c>
      <c r="K206" t="n">
        <v>50.28</v>
      </c>
      <c r="L206" t="n">
        <v>15</v>
      </c>
      <c r="M206" t="n">
        <v>123</v>
      </c>
      <c r="N206" t="n">
        <v>34.18</v>
      </c>
      <c r="O206" t="n">
        <v>22367.38</v>
      </c>
      <c r="P206" t="n">
        <v>2596.51</v>
      </c>
      <c r="Q206" t="n">
        <v>3440.92</v>
      </c>
      <c r="R206" t="n">
        <v>498.96</v>
      </c>
      <c r="S206" t="n">
        <v>300.98</v>
      </c>
      <c r="T206" t="n">
        <v>95270.72</v>
      </c>
      <c r="U206" t="n">
        <v>0.6</v>
      </c>
      <c r="V206" t="n">
        <v>0.91</v>
      </c>
      <c r="W206" t="n">
        <v>57.03</v>
      </c>
      <c r="X206" t="n">
        <v>5.64</v>
      </c>
      <c r="Y206" t="n">
        <v>0.5</v>
      </c>
      <c r="Z206" t="n">
        <v>10</v>
      </c>
    </row>
    <row r="207">
      <c r="A207" t="n">
        <v>15</v>
      </c>
      <c r="B207" t="n">
        <v>80</v>
      </c>
      <c r="C207" t="inlineStr">
        <is>
          <t xml:space="preserve">CONCLUIDO	</t>
        </is>
      </c>
      <c r="D207" t="n">
        <v>0.4427</v>
      </c>
      <c r="E207" t="n">
        <v>225.9</v>
      </c>
      <c r="F207" t="n">
        <v>219.8</v>
      </c>
      <c r="G207" t="n">
        <v>112.72</v>
      </c>
      <c r="H207" t="n">
        <v>1.57</v>
      </c>
      <c r="I207" t="n">
        <v>117</v>
      </c>
      <c r="J207" t="n">
        <v>180.95</v>
      </c>
      <c r="K207" t="n">
        <v>50.28</v>
      </c>
      <c r="L207" t="n">
        <v>16</v>
      </c>
      <c r="M207" t="n">
        <v>115</v>
      </c>
      <c r="N207" t="n">
        <v>34.67</v>
      </c>
      <c r="O207" t="n">
        <v>22551.28</v>
      </c>
      <c r="P207" t="n">
        <v>2582.49</v>
      </c>
      <c r="Q207" t="n">
        <v>3440.96</v>
      </c>
      <c r="R207" t="n">
        <v>487</v>
      </c>
      <c r="S207" t="n">
        <v>300.98</v>
      </c>
      <c r="T207" t="n">
        <v>89330.58</v>
      </c>
      <c r="U207" t="n">
        <v>0.62</v>
      </c>
      <c r="V207" t="n">
        <v>0.91</v>
      </c>
      <c r="W207" t="n">
        <v>57</v>
      </c>
      <c r="X207" t="n">
        <v>5.27</v>
      </c>
      <c r="Y207" t="n">
        <v>0.5</v>
      </c>
      <c r="Z207" t="n">
        <v>10</v>
      </c>
    </row>
    <row r="208">
      <c r="A208" t="n">
        <v>16</v>
      </c>
      <c r="B208" t="n">
        <v>80</v>
      </c>
      <c r="C208" t="inlineStr">
        <is>
          <t xml:space="preserve">CONCLUIDO	</t>
        </is>
      </c>
      <c r="D208" t="n">
        <v>0.4437</v>
      </c>
      <c r="E208" t="n">
        <v>225.36</v>
      </c>
      <c r="F208" t="n">
        <v>219.49</v>
      </c>
      <c r="G208" t="n">
        <v>119.72</v>
      </c>
      <c r="H208" t="n">
        <v>1.65</v>
      </c>
      <c r="I208" t="n">
        <v>110</v>
      </c>
      <c r="J208" t="n">
        <v>182.45</v>
      </c>
      <c r="K208" t="n">
        <v>50.28</v>
      </c>
      <c r="L208" t="n">
        <v>17</v>
      </c>
      <c r="M208" t="n">
        <v>108</v>
      </c>
      <c r="N208" t="n">
        <v>35.17</v>
      </c>
      <c r="O208" t="n">
        <v>22735.98</v>
      </c>
      <c r="P208" t="n">
        <v>2568.15</v>
      </c>
      <c r="Q208" t="n">
        <v>3441.03</v>
      </c>
      <c r="R208" t="n">
        <v>476.15</v>
      </c>
      <c r="S208" t="n">
        <v>300.98</v>
      </c>
      <c r="T208" t="n">
        <v>83943.31</v>
      </c>
      <c r="U208" t="n">
        <v>0.63</v>
      </c>
      <c r="V208" t="n">
        <v>0.91</v>
      </c>
      <c r="W208" t="n">
        <v>57</v>
      </c>
      <c r="X208" t="n">
        <v>4.96</v>
      </c>
      <c r="Y208" t="n">
        <v>0.5</v>
      </c>
      <c r="Z208" t="n">
        <v>10</v>
      </c>
    </row>
    <row r="209">
      <c r="A209" t="n">
        <v>17</v>
      </c>
      <c r="B209" t="n">
        <v>80</v>
      </c>
      <c r="C209" t="inlineStr">
        <is>
          <t xml:space="preserve">CONCLUIDO	</t>
        </is>
      </c>
      <c r="D209" t="n">
        <v>0.4448</v>
      </c>
      <c r="E209" t="n">
        <v>224.81</v>
      </c>
      <c r="F209" t="n">
        <v>219.17</v>
      </c>
      <c r="G209" t="n">
        <v>127.67</v>
      </c>
      <c r="H209" t="n">
        <v>1.74</v>
      </c>
      <c r="I209" t="n">
        <v>103</v>
      </c>
      <c r="J209" t="n">
        <v>183.95</v>
      </c>
      <c r="K209" t="n">
        <v>50.28</v>
      </c>
      <c r="L209" t="n">
        <v>18</v>
      </c>
      <c r="M209" t="n">
        <v>101</v>
      </c>
      <c r="N209" t="n">
        <v>35.67</v>
      </c>
      <c r="O209" t="n">
        <v>22921.24</v>
      </c>
      <c r="P209" t="n">
        <v>2554.85</v>
      </c>
      <c r="Q209" t="n">
        <v>3440.99</v>
      </c>
      <c r="R209" t="n">
        <v>464.98</v>
      </c>
      <c r="S209" t="n">
        <v>300.98</v>
      </c>
      <c r="T209" t="n">
        <v>78390.78</v>
      </c>
      <c r="U209" t="n">
        <v>0.65</v>
      </c>
      <c r="V209" t="n">
        <v>0.91</v>
      </c>
      <c r="W209" t="n">
        <v>57</v>
      </c>
      <c r="X209" t="n">
        <v>4.64</v>
      </c>
      <c r="Y209" t="n">
        <v>0.5</v>
      </c>
      <c r="Z209" t="n">
        <v>10</v>
      </c>
    </row>
    <row r="210">
      <c r="A210" t="n">
        <v>18</v>
      </c>
      <c r="B210" t="n">
        <v>80</v>
      </c>
      <c r="C210" t="inlineStr">
        <is>
          <t xml:space="preserve">CONCLUIDO	</t>
        </is>
      </c>
      <c r="D210" t="n">
        <v>0.4456</v>
      </c>
      <c r="E210" t="n">
        <v>224.4</v>
      </c>
      <c r="F210" t="n">
        <v>218.94</v>
      </c>
      <c r="G210" t="n">
        <v>135.43</v>
      </c>
      <c r="H210" t="n">
        <v>1.82</v>
      </c>
      <c r="I210" t="n">
        <v>97</v>
      </c>
      <c r="J210" t="n">
        <v>185.46</v>
      </c>
      <c r="K210" t="n">
        <v>50.28</v>
      </c>
      <c r="L210" t="n">
        <v>19</v>
      </c>
      <c r="M210" t="n">
        <v>95</v>
      </c>
      <c r="N210" t="n">
        <v>36.18</v>
      </c>
      <c r="O210" t="n">
        <v>23107.19</v>
      </c>
      <c r="P210" t="n">
        <v>2544.26</v>
      </c>
      <c r="Q210" t="n">
        <v>3440.99</v>
      </c>
      <c r="R210" t="n">
        <v>457.58</v>
      </c>
      <c r="S210" t="n">
        <v>300.98</v>
      </c>
      <c r="T210" t="n">
        <v>74724.38</v>
      </c>
      <c r="U210" t="n">
        <v>0.66</v>
      </c>
      <c r="V210" t="n">
        <v>0.91</v>
      </c>
      <c r="W210" t="n">
        <v>56.98</v>
      </c>
      <c r="X210" t="n">
        <v>4.42</v>
      </c>
      <c r="Y210" t="n">
        <v>0.5</v>
      </c>
      <c r="Z210" t="n">
        <v>10</v>
      </c>
    </row>
    <row r="211">
      <c r="A211" t="n">
        <v>19</v>
      </c>
      <c r="B211" t="n">
        <v>80</v>
      </c>
      <c r="C211" t="inlineStr">
        <is>
          <t xml:space="preserve">CONCLUIDO	</t>
        </is>
      </c>
      <c r="D211" t="n">
        <v>0.4464</v>
      </c>
      <c r="E211" t="n">
        <v>223.99</v>
      </c>
      <c r="F211" t="n">
        <v>218.7</v>
      </c>
      <c r="G211" t="n">
        <v>142.63</v>
      </c>
      <c r="H211" t="n">
        <v>1.9</v>
      </c>
      <c r="I211" t="n">
        <v>92</v>
      </c>
      <c r="J211" t="n">
        <v>186.97</v>
      </c>
      <c r="K211" t="n">
        <v>50.28</v>
      </c>
      <c r="L211" t="n">
        <v>20</v>
      </c>
      <c r="M211" t="n">
        <v>90</v>
      </c>
      <c r="N211" t="n">
        <v>36.69</v>
      </c>
      <c r="O211" t="n">
        <v>23293.82</v>
      </c>
      <c r="P211" t="n">
        <v>2529.35</v>
      </c>
      <c r="Q211" t="n">
        <v>3440.92</v>
      </c>
      <c r="R211" t="n">
        <v>449.24</v>
      </c>
      <c r="S211" t="n">
        <v>300.98</v>
      </c>
      <c r="T211" t="n">
        <v>70577.98</v>
      </c>
      <c r="U211" t="n">
        <v>0.67</v>
      </c>
      <c r="V211" t="n">
        <v>0.91</v>
      </c>
      <c r="W211" t="n">
        <v>56.98</v>
      </c>
      <c r="X211" t="n">
        <v>4.18</v>
      </c>
      <c r="Y211" t="n">
        <v>0.5</v>
      </c>
      <c r="Z211" t="n">
        <v>10</v>
      </c>
    </row>
    <row r="212">
      <c r="A212" t="n">
        <v>20</v>
      </c>
      <c r="B212" t="n">
        <v>80</v>
      </c>
      <c r="C212" t="inlineStr">
        <is>
          <t xml:space="preserve">CONCLUIDO	</t>
        </is>
      </c>
      <c r="D212" t="n">
        <v>0.4473</v>
      </c>
      <c r="E212" t="n">
        <v>223.57</v>
      </c>
      <c r="F212" t="n">
        <v>218.44</v>
      </c>
      <c r="G212" t="n">
        <v>150.65</v>
      </c>
      <c r="H212" t="n">
        <v>1.98</v>
      </c>
      <c r="I212" t="n">
        <v>87</v>
      </c>
      <c r="J212" t="n">
        <v>188.49</v>
      </c>
      <c r="K212" t="n">
        <v>50.28</v>
      </c>
      <c r="L212" t="n">
        <v>21</v>
      </c>
      <c r="M212" t="n">
        <v>85</v>
      </c>
      <c r="N212" t="n">
        <v>37.21</v>
      </c>
      <c r="O212" t="n">
        <v>23481.16</v>
      </c>
      <c r="P212" t="n">
        <v>2516.49</v>
      </c>
      <c r="Q212" t="n">
        <v>3440.96</v>
      </c>
      <c r="R212" t="n">
        <v>440.39</v>
      </c>
      <c r="S212" t="n">
        <v>300.98</v>
      </c>
      <c r="T212" t="n">
        <v>66178.10000000001</v>
      </c>
      <c r="U212" t="n">
        <v>0.68</v>
      </c>
      <c r="V212" t="n">
        <v>0.91</v>
      </c>
      <c r="W212" t="n">
        <v>56.97</v>
      </c>
      <c r="X212" t="n">
        <v>3.91</v>
      </c>
      <c r="Y212" t="n">
        <v>0.5</v>
      </c>
      <c r="Z212" t="n">
        <v>10</v>
      </c>
    </row>
    <row r="213">
      <c r="A213" t="n">
        <v>21</v>
      </c>
      <c r="B213" t="n">
        <v>80</v>
      </c>
      <c r="C213" t="inlineStr">
        <is>
          <t xml:space="preserve">CONCLUIDO	</t>
        </is>
      </c>
      <c r="D213" t="n">
        <v>0.4479</v>
      </c>
      <c r="E213" t="n">
        <v>223.27</v>
      </c>
      <c r="F213" t="n">
        <v>218.27</v>
      </c>
      <c r="G213" t="n">
        <v>157.79</v>
      </c>
      <c r="H213" t="n">
        <v>2.05</v>
      </c>
      <c r="I213" t="n">
        <v>83</v>
      </c>
      <c r="J213" t="n">
        <v>190.01</v>
      </c>
      <c r="K213" t="n">
        <v>50.28</v>
      </c>
      <c r="L213" t="n">
        <v>22</v>
      </c>
      <c r="M213" t="n">
        <v>81</v>
      </c>
      <c r="N213" t="n">
        <v>37.74</v>
      </c>
      <c r="O213" t="n">
        <v>23669.2</v>
      </c>
      <c r="P213" t="n">
        <v>2507.17</v>
      </c>
      <c r="Q213" t="n">
        <v>3440.99</v>
      </c>
      <c r="R213" t="n">
        <v>434.53</v>
      </c>
      <c r="S213" t="n">
        <v>300.98</v>
      </c>
      <c r="T213" t="n">
        <v>63268.66</v>
      </c>
      <c r="U213" t="n">
        <v>0.6899999999999999</v>
      </c>
      <c r="V213" t="n">
        <v>0.92</v>
      </c>
      <c r="W213" t="n">
        <v>56.97</v>
      </c>
      <c r="X213" t="n">
        <v>3.74</v>
      </c>
      <c r="Y213" t="n">
        <v>0.5</v>
      </c>
      <c r="Z213" t="n">
        <v>10</v>
      </c>
    </row>
    <row r="214">
      <c r="A214" t="n">
        <v>22</v>
      </c>
      <c r="B214" t="n">
        <v>80</v>
      </c>
      <c r="C214" t="inlineStr">
        <is>
          <t xml:space="preserve">CONCLUIDO	</t>
        </is>
      </c>
      <c r="D214" t="n">
        <v>0.4485</v>
      </c>
      <c r="E214" t="n">
        <v>222.98</v>
      </c>
      <c r="F214" t="n">
        <v>218.11</v>
      </c>
      <c r="G214" t="n">
        <v>165.65</v>
      </c>
      <c r="H214" t="n">
        <v>2.13</v>
      </c>
      <c r="I214" t="n">
        <v>79</v>
      </c>
      <c r="J214" t="n">
        <v>191.55</v>
      </c>
      <c r="K214" t="n">
        <v>50.28</v>
      </c>
      <c r="L214" t="n">
        <v>23</v>
      </c>
      <c r="M214" t="n">
        <v>77</v>
      </c>
      <c r="N214" t="n">
        <v>38.27</v>
      </c>
      <c r="O214" t="n">
        <v>23857.96</v>
      </c>
      <c r="P214" t="n">
        <v>2494.3</v>
      </c>
      <c r="Q214" t="n">
        <v>3440.95</v>
      </c>
      <c r="R214" t="n">
        <v>429.26</v>
      </c>
      <c r="S214" t="n">
        <v>300.98</v>
      </c>
      <c r="T214" t="n">
        <v>60652.98</v>
      </c>
      <c r="U214" t="n">
        <v>0.7</v>
      </c>
      <c r="V214" t="n">
        <v>0.92</v>
      </c>
      <c r="W214" t="n">
        <v>56.96</v>
      </c>
      <c r="X214" t="n">
        <v>3.58</v>
      </c>
      <c r="Y214" t="n">
        <v>0.5</v>
      </c>
      <c r="Z214" t="n">
        <v>10</v>
      </c>
    </row>
    <row r="215">
      <c r="A215" t="n">
        <v>23</v>
      </c>
      <c r="B215" t="n">
        <v>80</v>
      </c>
      <c r="C215" t="inlineStr">
        <is>
          <t xml:space="preserve">CONCLUIDO	</t>
        </is>
      </c>
      <c r="D215" t="n">
        <v>0.4492</v>
      </c>
      <c r="E215" t="n">
        <v>222.63</v>
      </c>
      <c r="F215" t="n">
        <v>217.89</v>
      </c>
      <c r="G215" t="n">
        <v>174.31</v>
      </c>
      <c r="H215" t="n">
        <v>2.21</v>
      </c>
      <c r="I215" t="n">
        <v>75</v>
      </c>
      <c r="J215" t="n">
        <v>193.08</v>
      </c>
      <c r="K215" t="n">
        <v>50.28</v>
      </c>
      <c r="L215" t="n">
        <v>24</v>
      </c>
      <c r="M215" t="n">
        <v>73</v>
      </c>
      <c r="N215" t="n">
        <v>38.8</v>
      </c>
      <c r="O215" t="n">
        <v>24047.45</v>
      </c>
      <c r="P215" t="n">
        <v>2482.22</v>
      </c>
      <c r="Q215" t="n">
        <v>3440.9</v>
      </c>
      <c r="R215" t="n">
        <v>421.61</v>
      </c>
      <c r="S215" t="n">
        <v>300.98</v>
      </c>
      <c r="T215" t="n">
        <v>56850.15</v>
      </c>
      <c r="U215" t="n">
        <v>0.71</v>
      </c>
      <c r="V215" t="n">
        <v>0.92</v>
      </c>
      <c r="W215" t="n">
        <v>56.96</v>
      </c>
      <c r="X215" t="n">
        <v>3.37</v>
      </c>
      <c r="Y215" t="n">
        <v>0.5</v>
      </c>
      <c r="Z215" t="n">
        <v>10</v>
      </c>
    </row>
    <row r="216">
      <c r="A216" t="n">
        <v>24</v>
      </c>
      <c r="B216" t="n">
        <v>80</v>
      </c>
      <c r="C216" t="inlineStr">
        <is>
          <t xml:space="preserve">CONCLUIDO	</t>
        </is>
      </c>
      <c r="D216" t="n">
        <v>0.4496</v>
      </c>
      <c r="E216" t="n">
        <v>222.43</v>
      </c>
      <c r="F216" t="n">
        <v>217.78</v>
      </c>
      <c r="G216" t="n">
        <v>181.48</v>
      </c>
      <c r="H216" t="n">
        <v>2.28</v>
      </c>
      <c r="I216" t="n">
        <v>72</v>
      </c>
      <c r="J216" t="n">
        <v>194.62</v>
      </c>
      <c r="K216" t="n">
        <v>50.28</v>
      </c>
      <c r="L216" t="n">
        <v>25</v>
      </c>
      <c r="M216" t="n">
        <v>70</v>
      </c>
      <c r="N216" t="n">
        <v>39.34</v>
      </c>
      <c r="O216" t="n">
        <v>24237.67</v>
      </c>
      <c r="P216" t="n">
        <v>2472.32</v>
      </c>
      <c r="Q216" t="n">
        <v>3440.95</v>
      </c>
      <c r="R216" t="n">
        <v>417.99</v>
      </c>
      <c r="S216" t="n">
        <v>300.98</v>
      </c>
      <c r="T216" t="n">
        <v>55053.09</v>
      </c>
      <c r="U216" t="n">
        <v>0.72</v>
      </c>
      <c r="V216" t="n">
        <v>0.92</v>
      </c>
      <c r="W216" t="n">
        <v>56.95</v>
      </c>
      <c r="X216" t="n">
        <v>3.25</v>
      </c>
      <c r="Y216" t="n">
        <v>0.5</v>
      </c>
      <c r="Z216" t="n">
        <v>10</v>
      </c>
    </row>
    <row r="217">
      <c r="A217" t="n">
        <v>25</v>
      </c>
      <c r="B217" t="n">
        <v>80</v>
      </c>
      <c r="C217" t="inlineStr">
        <is>
          <t xml:space="preserve">CONCLUIDO	</t>
        </is>
      </c>
      <c r="D217" t="n">
        <v>0.4501</v>
      </c>
      <c r="E217" t="n">
        <v>222.17</v>
      </c>
      <c r="F217" t="n">
        <v>217.62</v>
      </c>
      <c r="G217" t="n">
        <v>189.24</v>
      </c>
      <c r="H217" t="n">
        <v>2.35</v>
      </c>
      <c r="I217" t="n">
        <v>69</v>
      </c>
      <c r="J217" t="n">
        <v>196.17</v>
      </c>
      <c r="K217" t="n">
        <v>50.28</v>
      </c>
      <c r="L217" t="n">
        <v>26</v>
      </c>
      <c r="M217" t="n">
        <v>67</v>
      </c>
      <c r="N217" t="n">
        <v>39.89</v>
      </c>
      <c r="O217" t="n">
        <v>24428.62</v>
      </c>
      <c r="P217" t="n">
        <v>2460.45</v>
      </c>
      <c r="Q217" t="n">
        <v>3440.91</v>
      </c>
      <c r="R217" t="n">
        <v>413.22</v>
      </c>
      <c r="S217" t="n">
        <v>300.98</v>
      </c>
      <c r="T217" t="n">
        <v>52683.94</v>
      </c>
      <c r="U217" t="n">
        <v>0.73</v>
      </c>
      <c r="V217" t="n">
        <v>0.92</v>
      </c>
      <c r="W217" t="n">
        <v>56.93</v>
      </c>
      <c r="X217" t="n">
        <v>3.1</v>
      </c>
      <c r="Y217" t="n">
        <v>0.5</v>
      </c>
      <c r="Z217" t="n">
        <v>10</v>
      </c>
    </row>
    <row r="218">
      <c r="A218" t="n">
        <v>26</v>
      </c>
      <c r="B218" t="n">
        <v>80</v>
      </c>
      <c r="C218" t="inlineStr">
        <is>
          <t xml:space="preserve">CONCLUIDO	</t>
        </is>
      </c>
      <c r="D218" t="n">
        <v>0.4505</v>
      </c>
      <c r="E218" t="n">
        <v>221.96</v>
      </c>
      <c r="F218" t="n">
        <v>217.51</v>
      </c>
      <c r="G218" t="n">
        <v>197.74</v>
      </c>
      <c r="H218" t="n">
        <v>2.42</v>
      </c>
      <c r="I218" t="n">
        <v>66</v>
      </c>
      <c r="J218" t="n">
        <v>197.73</v>
      </c>
      <c r="K218" t="n">
        <v>50.28</v>
      </c>
      <c r="L218" t="n">
        <v>27</v>
      </c>
      <c r="M218" t="n">
        <v>64</v>
      </c>
      <c r="N218" t="n">
        <v>40.45</v>
      </c>
      <c r="O218" t="n">
        <v>24620.33</v>
      </c>
      <c r="P218" t="n">
        <v>2449.7</v>
      </c>
      <c r="Q218" t="n">
        <v>3440.92</v>
      </c>
      <c r="R218" t="n">
        <v>409.16</v>
      </c>
      <c r="S218" t="n">
        <v>300.98</v>
      </c>
      <c r="T218" t="n">
        <v>50665.77</v>
      </c>
      <c r="U218" t="n">
        <v>0.74</v>
      </c>
      <c r="V218" t="n">
        <v>0.92</v>
      </c>
      <c r="W218" t="n">
        <v>56.93</v>
      </c>
      <c r="X218" t="n">
        <v>2.98</v>
      </c>
      <c r="Y218" t="n">
        <v>0.5</v>
      </c>
      <c r="Z218" t="n">
        <v>10</v>
      </c>
    </row>
    <row r="219">
      <c r="A219" t="n">
        <v>27</v>
      </c>
      <c r="B219" t="n">
        <v>80</v>
      </c>
      <c r="C219" t="inlineStr">
        <is>
          <t xml:space="preserve">CONCLUIDO	</t>
        </is>
      </c>
      <c r="D219" t="n">
        <v>0.4508</v>
      </c>
      <c r="E219" t="n">
        <v>221.82</v>
      </c>
      <c r="F219" t="n">
        <v>217.44</v>
      </c>
      <c r="G219" t="n">
        <v>203.85</v>
      </c>
      <c r="H219" t="n">
        <v>2.49</v>
      </c>
      <c r="I219" t="n">
        <v>64</v>
      </c>
      <c r="J219" t="n">
        <v>199.29</v>
      </c>
      <c r="K219" t="n">
        <v>50.28</v>
      </c>
      <c r="L219" t="n">
        <v>28</v>
      </c>
      <c r="M219" t="n">
        <v>62</v>
      </c>
      <c r="N219" t="n">
        <v>41.01</v>
      </c>
      <c r="O219" t="n">
        <v>24812.8</v>
      </c>
      <c r="P219" t="n">
        <v>2442.35</v>
      </c>
      <c r="Q219" t="n">
        <v>3440.93</v>
      </c>
      <c r="R219" t="n">
        <v>406.44</v>
      </c>
      <c r="S219" t="n">
        <v>300.98</v>
      </c>
      <c r="T219" t="n">
        <v>49319.19</v>
      </c>
      <c r="U219" t="n">
        <v>0.74</v>
      </c>
      <c r="V219" t="n">
        <v>0.92</v>
      </c>
      <c r="W219" t="n">
        <v>56.93</v>
      </c>
      <c r="X219" t="n">
        <v>2.91</v>
      </c>
      <c r="Y219" t="n">
        <v>0.5</v>
      </c>
      <c r="Z219" t="n">
        <v>10</v>
      </c>
    </row>
    <row r="220">
      <c r="A220" t="n">
        <v>28</v>
      </c>
      <c r="B220" t="n">
        <v>80</v>
      </c>
      <c r="C220" t="inlineStr">
        <is>
          <t xml:space="preserve">CONCLUIDO	</t>
        </is>
      </c>
      <c r="D220" t="n">
        <v>0.4514</v>
      </c>
      <c r="E220" t="n">
        <v>221.55</v>
      </c>
      <c r="F220" t="n">
        <v>217.26</v>
      </c>
      <c r="G220" t="n">
        <v>213.7</v>
      </c>
      <c r="H220" t="n">
        <v>2.56</v>
      </c>
      <c r="I220" t="n">
        <v>61</v>
      </c>
      <c r="J220" t="n">
        <v>200.85</v>
      </c>
      <c r="K220" t="n">
        <v>50.28</v>
      </c>
      <c r="L220" t="n">
        <v>29</v>
      </c>
      <c r="M220" t="n">
        <v>59</v>
      </c>
      <c r="N220" t="n">
        <v>41.57</v>
      </c>
      <c r="O220" t="n">
        <v>25006.03</v>
      </c>
      <c r="P220" t="n">
        <v>2427.22</v>
      </c>
      <c r="Q220" t="n">
        <v>3440.91</v>
      </c>
      <c r="R220" t="n">
        <v>400.92</v>
      </c>
      <c r="S220" t="n">
        <v>300.98</v>
      </c>
      <c r="T220" t="n">
        <v>46570.78</v>
      </c>
      <c r="U220" t="n">
        <v>0.75</v>
      </c>
      <c r="V220" t="n">
        <v>0.92</v>
      </c>
      <c r="W220" t="n">
        <v>56.92</v>
      </c>
      <c r="X220" t="n">
        <v>2.73</v>
      </c>
      <c r="Y220" t="n">
        <v>0.5</v>
      </c>
      <c r="Z220" t="n">
        <v>10</v>
      </c>
    </row>
    <row r="221">
      <c r="A221" t="n">
        <v>29</v>
      </c>
      <c r="B221" t="n">
        <v>80</v>
      </c>
      <c r="C221" t="inlineStr">
        <is>
          <t xml:space="preserve">CONCLUIDO	</t>
        </is>
      </c>
      <c r="D221" t="n">
        <v>0.4517</v>
      </c>
      <c r="E221" t="n">
        <v>221.39</v>
      </c>
      <c r="F221" t="n">
        <v>217.17</v>
      </c>
      <c r="G221" t="n">
        <v>220.85</v>
      </c>
      <c r="H221" t="n">
        <v>2.63</v>
      </c>
      <c r="I221" t="n">
        <v>59</v>
      </c>
      <c r="J221" t="n">
        <v>202.43</v>
      </c>
      <c r="K221" t="n">
        <v>50.28</v>
      </c>
      <c r="L221" t="n">
        <v>30</v>
      </c>
      <c r="M221" t="n">
        <v>57</v>
      </c>
      <c r="N221" t="n">
        <v>42.15</v>
      </c>
      <c r="O221" t="n">
        <v>25200.04</v>
      </c>
      <c r="P221" t="n">
        <v>2417.29</v>
      </c>
      <c r="Q221" t="n">
        <v>3440.92</v>
      </c>
      <c r="R221" t="n">
        <v>397.31</v>
      </c>
      <c r="S221" t="n">
        <v>300.98</v>
      </c>
      <c r="T221" t="n">
        <v>44777.24</v>
      </c>
      <c r="U221" t="n">
        <v>0.76</v>
      </c>
      <c r="V221" t="n">
        <v>0.92</v>
      </c>
      <c r="W221" t="n">
        <v>56.92</v>
      </c>
      <c r="X221" t="n">
        <v>2.64</v>
      </c>
      <c r="Y221" t="n">
        <v>0.5</v>
      </c>
      <c r="Z221" t="n">
        <v>10</v>
      </c>
    </row>
    <row r="222">
      <c r="A222" t="n">
        <v>30</v>
      </c>
      <c r="B222" t="n">
        <v>80</v>
      </c>
      <c r="C222" t="inlineStr">
        <is>
          <t xml:space="preserve">CONCLUIDO	</t>
        </is>
      </c>
      <c r="D222" t="n">
        <v>0.452</v>
      </c>
      <c r="E222" t="n">
        <v>221.26</v>
      </c>
      <c r="F222" t="n">
        <v>217.1</v>
      </c>
      <c r="G222" t="n">
        <v>228.52</v>
      </c>
      <c r="H222" t="n">
        <v>2.7</v>
      </c>
      <c r="I222" t="n">
        <v>57</v>
      </c>
      <c r="J222" t="n">
        <v>204.01</v>
      </c>
      <c r="K222" t="n">
        <v>50.28</v>
      </c>
      <c r="L222" t="n">
        <v>31</v>
      </c>
      <c r="M222" t="n">
        <v>55</v>
      </c>
      <c r="N222" t="n">
        <v>42.73</v>
      </c>
      <c r="O222" t="n">
        <v>25394.96</v>
      </c>
      <c r="P222" t="n">
        <v>2408.86</v>
      </c>
      <c r="Q222" t="n">
        <v>3440.93</v>
      </c>
      <c r="R222" t="n">
        <v>395.06</v>
      </c>
      <c r="S222" t="n">
        <v>300.98</v>
      </c>
      <c r="T222" t="n">
        <v>43663.3</v>
      </c>
      <c r="U222" t="n">
        <v>0.76</v>
      </c>
      <c r="V222" t="n">
        <v>0.92</v>
      </c>
      <c r="W222" t="n">
        <v>56.92</v>
      </c>
      <c r="X222" t="n">
        <v>2.57</v>
      </c>
      <c r="Y222" t="n">
        <v>0.5</v>
      </c>
      <c r="Z222" t="n">
        <v>10</v>
      </c>
    </row>
    <row r="223">
      <c r="A223" t="n">
        <v>31</v>
      </c>
      <c r="B223" t="n">
        <v>80</v>
      </c>
      <c r="C223" t="inlineStr">
        <is>
          <t xml:space="preserve">CONCLUIDO	</t>
        </is>
      </c>
      <c r="D223" t="n">
        <v>0.4523</v>
      </c>
      <c r="E223" t="n">
        <v>221.08</v>
      </c>
      <c r="F223" t="n">
        <v>216.98</v>
      </c>
      <c r="G223" t="n">
        <v>236.71</v>
      </c>
      <c r="H223" t="n">
        <v>2.76</v>
      </c>
      <c r="I223" t="n">
        <v>55</v>
      </c>
      <c r="J223" t="n">
        <v>205.59</v>
      </c>
      <c r="K223" t="n">
        <v>50.28</v>
      </c>
      <c r="L223" t="n">
        <v>32</v>
      </c>
      <c r="M223" t="n">
        <v>53</v>
      </c>
      <c r="N223" t="n">
        <v>43.31</v>
      </c>
      <c r="O223" t="n">
        <v>25590.57</v>
      </c>
      <c r="P223" t="n">
        <v>2398.98</v>
      </c>
      <c r="Q223" t="n">
        <v>3440.95</v>
      </c>
      <c r="R223" t="n">
        <v>391.18</v>
      </c>
      <c r="S223" t="n">
        <v>300.98</v>
      </c>
      <c r="T223" t="n">
        <v>41732.06</v>
      </c>
      <c r="U223" t="n">
        <v>0.77</v>
      </c>
      <c r="V223" t="n">
        <v>0.92</v>
      </c>
      <c r="W223" t="n">
        <v>56.91</v>
      </c>
      <c r="X223" t="n">
        <v>2.45</v>
      </c>
      <c r="Y223" t="n">
        <v>0.5</v>
      </c>
      <c r="Z223" t="n">
        <v>10</v>
      </c>
    </row>
    <row r="224">
      <c r="A224" t="n">
        <v>32</v>
      </c>
      <c r="B224" t="n">
        <v>80</v>
      </c>
      <c r="C224" t="inlineStr">
        <is>
          <t xml:space="preserve">CONCLUIDO	</t>
        </is>
      </c>
      <c r="D224" t="n">
        <v>0.4526</v>
      </c>
      <c r="E224" t="n">
        <v>220.93</v>
      </c>
      <c r="F224" t="n">
        <v>216.9</v>
      </c>
      <c r="G224" t="n">
        <v>245.54</v>
      </c>
      <c r="H224" t="n">
        <v>2.83</v>
      </c>
      <c r="I224" t="n">
        <v>53</v>
      </c>
      <c r="J224" t="n">
        <v>207.19</v>
      </c>
      <c r="K224" t="n">
        <v>50.28</v>
      </c>
      <c r="L224" t="n">
        <v>33</v>
      </c>
      <c r="M224" t="n">
        <v>51</v>
      </c>
      <c r="N224" t="n">
        <v>43.91</v>
      </c>
      <c r="O224" t="n">
        <v>25786.97</v>
      </c>
      <c r="P224" t="n">
        <v>2386.26</v>
      </c>
      <c r="Q224" t="n">
        <v>3440.98</v>
      </c>
      <c r="R224" t="n">
        <v>388.28</v>
      </c>
      <c r="S224" t="n">
        <v>300.98</v>
      </c>
      <c r="T224" t="n">
        <v>40291.97</v>
      </c>
      <c r="U224" t="n">
        <v>0.78</v>
      </c>
      <c r="V224" t="n">
        <v>0.92</v>
      </c>
      <c r="W224" t="n">
        <v>56.91</v>
      </c>
      <c r="X224" t="n">
        <v>2.37</v>
      </c>
      <c r="Y224" t="n">
        <v>0.5</v>
      </c>
      <c r="Z224" t="n">
        <v>10</v>
      </c>
    </row>
    <row r="225">
      <c r="A225" t="n">
        <v>33</v>
      </c>
      <c r="B225" t="n">
        <v>80</v>
      </c>
      <c r="C225" t="inlineStr">
        <is>
          <t xml:space="preserve">CONCLUIDO	</t>
        </is>
      </c>
      <c r="D225" t="n">
        <v>0.4529</v>
      </c>
      <c r="E225" t="n">
        <v>220.78</v>
      </c>
      <c r="F225" t="n">
        <v>216.82</v>
      </c>
      <c r="G225" t="n">
        <v>255.08</v>
      </c>
      <c r="H225" t="n">
        <v>2.89</v>
      </c>
      <c r="I225" t="n">
        <v>51</v>
      </c>
      <c r="J225" t="n">
        <v>208.78</v>
      </c>
      <c r="K225" t="n">
        <v>50.28</v>
      </c>
      <c r="L225" t="n">
        <v>34</v>
      </c>
      <c r="M225" t="n">
        <v>49</v>
      </c>
      <c r="N225" t="n">
        <v>44.5</v>
      </c>
      <c r="O225" t="n">
        <v>25984.2</v>
      </c>
      <c r="P225" t="n">
        <v>2369.57</v>
      </c>
      <c r="Q225" t="n">
        <v>3440.89</v>
      </c>
      <c r="R225" t="n">
        <v>385.82</v>
      </c>
      <c r="S225" t="n">
        <v>300.98</v>
      </c>
      <c r="T225" t="n">
        <v>39074.31</v>
      </c>
      <c r="U225" t="n">
        <v>0.78</v>
      </c>
      <c r="V225" t="n">
        <v>0.92</v>
      </c>
      <c r="W225" t="n">
        <v>56.9</v>
      </c>
      <c r="X225" t="n">
        <v>2.29</v>
      </c>
      <c r="Y225" t="n">
        <v>0.5</v>
      </c>
      <c r="Z225" t="n">
        <v>10</v>
      </c>
    </row>
    <row r="226">
      <c r="A226" t="n">
        <v>34</v>
      </c>
      <c r="B226" t="n">
        <v>80</v>
      </c>
      <c r="C226" t="inlineStr">
        <is>
          <t xml:space="preserve">CONCLUIDO	</t>
        </is>
      </c>
      <c r="D226" t="n">
        <v>0.4531</v>
      </c>
      <c r="E226" t="n">
        <v>220.7</v>
      </c>
      <c r="F226" t="n">
        <v>216.77</v>
      </c>
      <c r="G226" t="n">
        <v>260.12</v>
      </c>
      <c r="H226" t="n">
        <v>2.96</v>
      </c>
      <c r="I226" t="n">
        <v>50</v>
      </c>
      <c r="J226" t="n">
        <v>210.39</v>
      </c>
      <c r="K226" t="n">
        <v>50.28</v>
      </c>
      <c r="L226" t="n">
        <v>35</v>
      </c>
      <c r="M226" t="n">
        <v>48</v>
      </c>
      <c r="N226" t="n">
        <v>45.11</v>
      </c>
      <c r="O226" t="n">
        <v>26182.25</v>
      </c>
      <c r="P226" t="n">
        <v>2365.46</v>
      </c>
      <c r="Q226" t="n">
        <v>3440.89</v>
      </c>
      <c r="R226" t="n">
        <v>383.66</v>
      </c>
      <c r="S226" t="n">
        <v>300.98</v>
      </c>
      <c r="T226" t="n">
        <v>37995.9</v>
      </c>
      <c r="U226" t="n">
        <v>0.78</v>
      </c>
      <c r="V226" t="n">
        <v>0.92</v>
      </c>
      <c r="W226" t="n">
        <v>56.91</v>
      </c>
      <c r="X226" t="n">
        <v>2.24</v>
      </c>
      <c r="Y226" t="n">
        <v>0.5</v>
      </c>
      <c r="Z226" t="n">
        <v>10</v>
      </c>
    </row>
    <row r="227">
      <c r="A227" t="n">
        <v>35</v>
      </c>
      <c r="B227" t="n">
        <v>80</v>
      </c>
      <c r="C227" t="inlineStr">
        <is>
          <t xml:space="preserve">CONCLUIDO	</t>
        </is>
      </c>
      <c r="D227" t="n">
        <v>0.4534</v>
      </c>
      <c r="E227" t="n">
        <v>220.53</v>
      </c>
      <c r="F227" t="n">
        <v>216.66</v>
      </c>
      <c r="G227" t="n">
        <v>270.83</v>
      </c>
      <c r="H227" t="n">
        <v>3.02</v>
      </c>
      <c r="I227" t="n">
        <v>48</v>
      </c>
      <c r="J227" t="n">
        <v>212</v>
      </c>
      <c r="K227" t="n">
        <v>50.28</v>
      </c>
      <c r="L227" t="n">
        <v>36</v>
      </c>
      <c r="M227" t="n">
        <v>46</v>
      </c>
      <c r="N227" t="n">
        <v>45.72</v>
      </c>
      <c r="O227" t="n">
        <v>26381.14</v>
      </c>
      <c r="P227" t="n">
        <v>2353.92</v>
      </c>
      <c r="Q227" t="n">
        <v>3440.9</v>
      </c>
      <c r="R227" t="n">
        <v>380.57</v>
      </c>
      <c r="S227" t="n">
        <v>300.98</v>
      </c>
      <c r="T227" t="n">
        <v>36465</v>
      </c>
      <c r="U227" t="n">
        <v>0.79</v>
      </c>
      <c r="V227" t="n">
        <v>0.92</v>
      </c>
      <c r="W227" t="n">
        <v>56.9</v>
      </c>
      <c r="X227" t="n">
        <v>2.13</v>
      </c>
      <c r="Y227" t="n">
        <v>0.5</v>
      </c>
      <c r="Z227" t="n">
        <v>10</v>
      </c>
    </row>
    <row r="228">
      <c r="A228" t="n">
        <v>36</v>
      </c>
      <c r="B228" t="n">
        <v>80</v>
      </c>
      <c r="C228" t="inlineStr">
        <is>
          <t xml:space="preserve">CONCLUIDO	</t>
        </is>
      </c>
      <c r="D228" t="n">
        <v>0.4536</v>
      </c>
      <c r="E228" t="n">
        <v>220.48</v>
      </c>
      <c r="F228" t="n">
        <v>216.64</v>
      </c>
      <c r="G228" t="n">
        <v>276.57</v>
      </c>
      <c r="H228" t="n">
        <v>3.08</v>
      </c>
      <c r="I228" t="n">
        <v>47</v>
      </c>
      <c r="J228" t="n">
        <v>213.62</v>
      </c>
      <c r="K228" t="n">
        <v>50.28</v>
      </c>
      <c r="L228" t="n">
        <v>37</v>
      </c>
      <c r="M228" t="n">
        <v>38</v>
      </c>
      <c r="N228" t="n">
        <v>46.34</v>
      </c>
      <c r="O228" t="n">
        <v>26580.87</v>
      </c>
      <c r="P228" t="n">
        <v>2347.16</v>
      </c>
      <c r="Q228" t="n">
        <v>3440.96</v>
      </c>
      <c r="R228" t="n">
        <v>379.59</v>
      </c>
      <c r="S228" t="n">
        <v>300.98</v>
      </c>
      <c r="T228" t="n">
        <v>35979.6</v>
      </c>
      <c r="U228" t="n">
        <v>0.79</v>
      </c>
      <c r="V228" t="n">
        <v>0.92</v>
      </c>
      <c r="W228" t="n">
        <v>56.91</v>
      </c>
      <c r="X228" t="n">
        <v>2.12</v>
      </c>
      <c r="Y228" t="n">
        <v>0.5</v>
      </c>
      <c r="Z228" t="n">
        <v>10</v>
      </c>
    </row>
    <row r="229">
      <c r="A229" t="n">
        <v>37</v>
      </c>
      <c r="B229" t="n">
        <v>80</v>
      </c>
      <c r="C229" t="inlineStr">
        <is>
          <t xml:space="preserve">CONCLUIDO	</t>
        </is>
      </c>
      <c r="D229" t="n">
        <v>0.4537</v>
      </c>
      <c r="E229" t="n">
        <v>220.41</v>
      </c>
      <c r="F229" t="n">
        <v>216.6</v>
      </c>
      <c r="G229" t="n">
        <v>282.53</v>
      </c>
      <c r="H229" t="n">
        <v>3.14</v>
      </c>
      <c r="I229" t="n">
        <v>46</v>
      </c>
      <c r="J229" t="n">
        <v>215.25</v>
      </c>
      <c r="K229" t="n">
        <v>50.28</v>
      </c>
      <c r="L229" t="n">
        <v>38</v>
      </c>
      <c r="M229" t="n">
        <v>27</v>
      </c>
      <c r="N229" t="n">
        <v>46.97</v>
      </c>
      <c r="O229" t="n">
        <v>26781.46</v>
      </c>
      <c r="P229" t="n">
        <v>2339.25</v>
      </c>
      <c r="Q229" t="n">
        <v>3440.99</v>
      </c>
      <c r="R229" t="n">
        <v>377.7</v>
      </c>
      <c r="S229" t="n">
        <v>300.98</v>
      </c>
      <c r="T229" t="n">
        <v>35035.28</v>
      </c>
      <c r="U229" t="n">
        <v>0.8</v>
      </c>
      <c r="V229" t="n">
        <v>0.92</v>
      </c>
      <c r="W229" t="n">
        <v>56.92</v>
      </c>
      <c r="X229" t="n">
        <v>2.08</v>
      </c>
      <c r="Y229" t="n">
        <v>0.5</v>
      </c>
      <c r="Z229" t="n">
        <v>10</v>
      </c>
    </row>
    <row r="230">
      <c r="A230" t="n">
        <v>38</v>
      </c>
      <c r="B230" t="n">
        <v>80</v>
      </c>
      <c r="C230" t="inlineStr">
        <is>
          <t xml:space="preserve">CONCLUIDO	</t>
        </is>
      </c>
      <c r="D230" t="n">
        <v>0.4538</v>
      </c>
      <c r="E230" t="n">
        <v>220.35</v>
      </c>
      <c r="F230" t="n">
        <v>216.58</v>
      </c>
      <c r="G230" t="n">
        <v>288.77</v>
      </c>
      <c r="H230" t="n">
        <v>3.2</v>
      </c>
      <c r="I230" t="n">
        <v>45</v>
      </c>
      <c r="J230" t="n">
        <v>216.88</v>
      </c>
      <c r="K230" t="n">
        <v>50.28</v>
      </c>
      <c r="L230" t="n">
        <v>39</v>
      </c>
      <c r="M230" t="n">
        <v>16</v>
      </c>
      <c r="N230" t="n">
        <v>47.6</v>
      </c>
      <c r="O230" t="n">
        <v>26982.93</v>
      </c>
      <c r="P230" t="n">
        <v>2343.37</v>
      </c>
      <c r="Q230" t="n">
        <v>3440.98</v>
      </c>
      <c r="R230" t="n">
        <v>376.32</v>
      </c>
      <c r="S230" t="n">
        <v>300.98</v>
      </c>
      <c r="T230" t="n">
        <v>34353.67</v>
      </c>
      <c r="U230" t="n">
        <v>0.8</v>
      </c>
      <c r="V230" t="n">
        <v>0.92</v>
      </c>
      <c r="W230" t="n">
        <v>56.93</v>
      </c>
      <c r="X230" t="n">
        <v>2.05</v>
      </c>
      <c r="Y230" t="n">
        <v>0.5</v>
      </c>
      <c r="Z230" t="n">
        <v>10</v>
      </c>
    </row>
    <row r="231">
      <c r="A231" t="n">
        <v>39</v>
      </c>
      <c r="B231" t="n">
        <v>80</v>
      </c>
      <c r="C231" t="inlineStr">
        <is>
          <t xml:space="preserve">CONCLUIDO	</t>
        </is>
      </c>
      <c r="D231" t="n">
        <v>0.4538</v>
      </c>
      <c r="E231" t="n">
        <v>220.34</v>
      </c>
      <c r="F231" t="n">
        <v>216.57</v>
      </c>
      <c r="G231" t="n">
        <v>288.76</v>
      </c>
      <c r="H231" t="n">
        <v>3.25</v>
      </c>
      <c r="I231" t="n">
        <v>45</v>
      </c>
      <c r="J231" t="n">
        <v>218.52</v>
      </c>
      <c r="K231" t="n">
        <v>50.28</v>
      </c>
      <c r="L231" t="n">
        <v>40</v>
      </c>
      <c r="M231" t="n">
        <v>7</v>
      </c>
      <c r="N231" t="n">
        <v>48.24</v>
      </c>
      <c r="O231" t="n">
        <v>27185.27</v>
      </c>
      <c r="P231" t="n">
        <v>2352.27</v>
      </c>
      <c r="Q231" t="n">
        <v>3440.94</v>
      </c>
      <c r="R231" t="n">
        <v>375.42</v>
      </c>
      <c r="S231" t="n">
        <v>300.98</v>
      </c>
      <c r="T231" t="n">
        <v>33900.37</v>
      </c>
      <c r="U231" t="n">
        <v>0.8</v>
      </c>
      <c r="V231" t="n">
        <v>0.92</v>
      </c>
      <c r="W231" t="n">
        <v>56.95</v>
      </c>
      <c r="X231" t="n">
        <v>2.04</v>
      </c>
      <c r="Y231" t="n">
        <v>0.5</v>
      </c>
      <c r="Z231" t="n">
        <v>10</v>
      </c>
    </row>
    <row r="232">
      <c r="A232" t="n">
        <v>0</v>
      </c>
      <c r="B232" t="n">
        <v>35</v>
      </c>
      <c r="C232" t="inlineStr">
        <is>
          <t xml:space="preserve">CONCLUIDO	</t>
        </is>
      </c>
      <c r="D232" t="n">
        <v>0.3071</v>
      </c>
      <c r="E232" t="n">
        <v>325.66</v>
      </c>
      <c r="F232" t="n">
        <v>294.73</v>
      </c>
      <c r="G232" t="n">
        <v>10.49</v>
      </c>
      <c r="H232" t="n">
        <v>0.22</v>
      </c>
      <c r="I232" t="n">
        <v>1686</v>
      </c>
      <c r="J232" t="n">
        <v>80.84</v>
      </c>
      <c r="K232" t="n">
        <v>35.1</v>
      </c>
      <c r="L232" t="n">
        <v>1</v>
      </c>
      <c r="M232" t="n">
        <v>1684</v>
      </c>
      <c r="N232" t="n">
        <v>9.74</v>
      </c>
      <c r="O232" t="n">
        <v>10204.21</v>
      </c>
      <c r="P232" t="n">
        <v>2319.5</v>
      </c>
      <c r="Q232" t="n">
        <v>3443.16</v>
      </c>
      <c r="R232" t="n">
        <v>3025.94</v>
      </c>
      <c r="S232" t="n">
        <v>300.98</v>
      </c>
      <c r="T232" t="n">
        <v>1350956.38</v>
      </c>
      <c r="U232" t="n">
        <v>0.1</v>
      </c>
      <c r="V232" t="n">
        <v>0.68</v>
      </c>
      <c r="W232" t="n">
        <v>59.59</v>
      </c>
      <c r="X232" t="n">
        <v>80.13</v>
      </c>
      <c r="Y232" t="n">
        <v>0.5</v>
      </c>
      <c r="Z232" t="n">
        <v>10</v>
      </c>
    </row>
    <row r="233">
      <c r="A233" t="n">
        <v>1</v>
      </c>
      <c r="B233" t="n">
        <v>35</v>
      </c>
      <c r="C233" t="inlineStr">
        <is>
          <t xml:space="preserve">CONCLUIDO	</t>
        </is>
      </c>
      <c r="D233" t="n">
        <v>0.3843</v>
      </c>
      <c r="E233" t="n">
        <v>260.2</v>
      </c>
      <c r="F233" t="n">
        <v>246.42</v>
      </c>
      <c r="G233" t="n">
        <v>21.43</v>
      </c>
      <c r="H233" t="n">
        <v>0.43</v>
      </c>
      <c r="I233" t="n">
        <v>690</v>
      </c>
      <c r="J233" t="n">
        <v>82.04000000000001</v>
      </c>
      <c r="K233" t="n">
        <v>35.1</v>
      </c>
      <c r="L233" t="n">
        <v>2</v>
      </c>
      <c r="M233" t="n">
        <v>688</v>
      </c>
      <c r="N233" t="n">
        <v>9.94</v>
      </c>
      <c r="O233" t="n">
        <v>10352.53</v>
      </c>
      <c r="P233" t="n">
        <v>1913.51</v>
      </c>
      <c r="Q233" t="n">
        <v>3441.82</v>
      </c>
      <c r="R233" t="n">
        <v>1387.64</v>
      </c>
      <c r="S233" t="n">
        <v>300.98</v>
      </c>
      <c r="T233" t="n">
        <v>536788.42</v>
      </c>
      <c r="U233" t="n">
        <v>0.22</v>
      </c>
      <c r="V233" t="n">
        <v>0.8100000000000001</v>
      </c>
      <c r="W233" t="n">
        <v>57.94</v>
      </c>
      <c r="X233" t="n">
        <v>31.86</v>
      </c>
      <c r="Y233" t="n">
        <v>0.5</v>
      </c>
      <c r="Z233" t="n">
        <v>10</v>
      </c>
    </row>
    <row r="234">
      <c r="A234" t="n">
        <v>2</v>
      </c>
      <c r="B234" t="n">
        <v>35</v>
      </c>
      <c r="C234" t="inlineStr">
        <is>
          <t xml:space="preserve">CONCLUIDO	</t>
        </is>
      </c>
      <c r="D234" t="n">
        <v>0.4106</v>
      </c>
      <c r="E234" t="n">
        <v>243.57</v>
      </c>
      <c r="F234" t="n">
        <v>234.28</v>
      </c>
      <c r="G234" t="n">
        <v>32.69</v>
      </c>
      <c r="H234" t="n">
        <v>0.63</v>
      </c>
      <c r="I234" t="n">
        <v>430</v>
      </c>
      <c r="J234" t="n">
        <v>83.25</v>
      </c>
      <c r="K234" t="n">
        <v>35.1</v>
      </c>
      <c r="L234" t="n">
        <v>3</v>
      </c>
      <c r="M234" t="n">
        <v>428</v>
      </c>
      <c r="N234" t="n">
        <v>10.15</v>
      </c>
      <c r="O234" t="n">
        <v>10501.19</v>
      </c>
      <c r="P234" t="n">
        <v>1791.89</v>
      </c>
      <c r="Q234" t="n">
        <v>3441.39</v>
      </c>
      <c r="R234" t="n">
        <v>975.73</v>
      </c>
      <c r="S234" t="n">
        <v>300.98</v>
      </c>
      <c r="T234" t="n">
        <v>332131.62</v>
      </c>
      <c r="U234" t="n">
        <v>0.31</v>
      </c>
      <c r="V234" t="n">
        <v>0.85</v>
      </c>
      <c r="W234" t="n">
        <v>57.54</v>
      </c>
      <c r="X234" t="n">
        <v>19.73</v>
      </c>
      <c r="Y234" t="n">
        <v>0.5</v>
      </c>
      <c r="Z234" t="n">
        <v>10</v>
      </c>
    </row>
    <row r="235">
      <c r="A235" t="n">
        <v>3</v>
      </c>
      <c r="B235" t="n">
        <v>35</v>
      </c>
      <c r="C235" t="inlineStr">
        <is>
          <t xml:space="preserve">CONCLUIDO	</t>
        </is>
      </c>
      <c r="D235" t="n">
        <v>0.4238</v>
      </c>
      <c r="E235" t="n">
        <v>235.94</v>
      </c>
      <c r="F235" t="n">
        <v>228.71</v>
      </c>
      <c r="G235" t="n">
        <v>44.27</v>
      </c>
      <c r="H235" t="n">
        <v>0.83</v>
      </c>
      <c r="I235" t="n">
        <v>310</v>
      </c>
      <c r="J235" t="n">
        <v>84.45999999999999</v>
      </c>
      <c r="K235" t="n">
        <v>35.1</v>
      </c>
      <c r="L235" t="n">
        <v>4</v>
      </c>
      <c r="M235" t="n">
        <v>308</v>
      </c>
      <c r="N235" t="n">
        <v>10.36</v>
      </c>
      <c r="O235" t="n">
        <v>10650.22</v>
      </c>
      <c r="P235" t="n">
        <v>1721.1</v>
      </c>
      <c r="Q235" t="n">
        <v>3441.17</v>
      </c>
      <c r="R235" t="n">
        <v>787.11</v>
      </c>
      <c r="S235" t="n">
        <v>300.98</v>
      </c>
      <c r="T235" t="n">
        <v>238420.26</v>
      </c>
      <c r="U235" t="n">
        <v>0.38</v>
      </c>
      <c r="V235" t="n">
        <v>0.87</v>
      </c>
      <c r="W235" t="n">
        <v>57.35</v>
      </c>
      <c r="X235" t="n">
        <v>14.17</v>
      </c>
      <c r="Y235" t="n">
        <v>0.5</v>
      </c>
      <c r="Z235" t="n">
        <v>10</v>
      </c>
    </row>
    <row r="236">
      <c r="A236" t="n">
        <v>4</v>
      </c>
      <c r="B236" t="n">
        <v>35</v>
      </c>
      <c r="C236" t="inlineStr">
        <is>
          <t xml:space="preserve">CONCLUIDO	</t>
        </is>
      </c>
      <c r="D236" t="n">
        <v>0.4319</v>
      </c>
      <c r="E236" t="n">
        <v>231.56</v>
      </c>
      <c r="F236" t="n">
        <v>225.51</v>
      </c>
      <c r="G236" t="n">
        <v>56.14</v>
      </c>
      <c r="H236" t="n">
        <v>1.02</v>
      </c>
      <c r="I236" t="n">
        <v>241</v>
      </c>
      <c r="J236" t="n">
        <v>85.67</v>
      </c>
      <c r="K236" t="n">
        <v>35.1</v>
      </c>
      <c r="L236" t="n">
        <v>5</v>
      </c>
      <c r="M236" t="n">
        <v>239</v>
      </c>
      <c r="N236" t="n">
        <v>10.57</v>
      </c>
      <c r="O236" t="n">
        <v>10799.59</v>
      </c>
      <c r="P236" t="n">
        <v>1667.98</v>
      </c>
      <c r="Q236" t="n">
        <v>3441.23</v>
      </c>
      <c r="R236" t="n">
        <v>679.61</v>
      </c>
      <c r="S236" t="n">
        <v>300.98</v>
      </c>
      <c r="T236" t="n">
        <v>185016.75</v>
      </c>
      <c r="U236" t="n">
        <v>0.44</v>
      </c>
      <c r="V236" t="n">
        <v>0.89</v>
      </c>
      <c r="W236" t="n">
        <v>57.22</v>
      </c>
      <c r="X236" t="n">
        <v>10.98</v>
      </c>
      <c r="Y236" t="n">
        <v>0.5</v>
      </c>
      <c r="Z236" t="n">
        <v>10</v>
      </c>
    </row>
    <row r="237">
      <c r="A237" t="n">
        <v>5</v>
      </c>
      <c r="B237" t="n">
        <v>35</v>
      </c>
      <c r="C237" t="inlineStr">
        <is>
          <t xml:space="preserve">CONCLUIDO	</t>
        </is>
      </c>
      <c r="D237" t="n">
        <v>0.4373</v>
      </c>
      <c r="E237" t="n">
        <v>228.69</v>
      </c>
      <c r="F237" t="n">
        <v>223.44</v>
      </c>
      <c r="G237" t="n">
        <v>68.75</v>
      </c>
      <c r="H237" t="n">
        <v>1.21</v>
      </c>
      <c r="I237" t="n">
        <v>195</v>
      </c>
      <c r="J237" t="n">
        <v>86.88</v>
      </c>
      <c r="K237" t="n">
        <v>35.1</v>
      </c>
      <c r="L237" t="n">
        <v>6</v>
      </c>
      <c r="M237" t="n">
        <v>193</v>
      </c>
      <c r="N237" t="n">
        <v>10.78</v>
      </c>
      <c r="O237" t="n">
        <v>10949.33</v>
      </c>
      <c r="P237" t="n">
        <v>1623.54</v>
      </c>
      <c r="Q237" t="n">
        <v>3441.07</v>
      </c>
      <c r="R237" t="n">
        <v>609.86</v>
      </c>
      <c r="S237" t="n">
        <v>300.98</v>
      </c>
      <c r="T237" t="n">
        <v>150370.85</v>
      </c>
      <c r="U237" t="n">
        <v>0.49</v>
      </c>
      <c r="V237" t="n">
        <v>0.89</v>
      </c>
      <c r="W237" t="n">
        <v>57.14</v>
      </c>
      <c r="X237" t="n">
        <v>8.91</v>
      </c>
      <c r="Y237" t="n">
        <v>0.5</v>
      </c>
      <c r="Z237" t="n">
        <v>10</v>
      </c>
    </row>
    <row r="238">
      <c r="A238" t="n">
        <v>6</v>
      </c>
      <c r="B238" t="n">
        <v>35</v>
      </c>
      <c r="C238" t="inlineStr">
        <is>
          <t xml:space="preserve">CONCLUIDO	</t>
        </is>
      </c>
      <c r="D238" t="n">
        <v>0.4413</v>
      </c>
      <c r="E238" t="n">
        <v>226.62</v>
      </c>
      <c r="F238" t="n">
        <v>221.92</v>
      </c>
      <c r="G238" t="n">
        <v>81.69</v>
      </c>
      <c r="H238" t="n">
        <v>1.39</v>
      </c>
      <c r="I238" t="n">
        <v>163</v>
      </c>
      <c r="J238" t="n">
        <v>88.09999999999999</v>
      </c>
      <c r="K238" t="n">
        <v>35.1</v>
      </c>
      <c r="L238" t="n">
        <v>7</v>
      </c>
      <c r="M238" t="n">
        <v>161</v>
      </c>
      <c r="N238" t="n">
        <v>11</v>
      </c>
      <c r="O238" t="n">
        <v>11099.43</v>
      </c>
      <c r="P238" t="n">
        <v>1581.57</v>
      </c>
      <c r="Q238" t="n">
        <v>3441.06</v>
      </c>
      <c r="R238" t="n">
        <v>558.6799999999999</v>
      </c>
      <c r="S238" t="n">
        <v>300.98</v>
      </c>
      <c r="T238" t="n">
        <v>124944.66</v>
      </c>
      <c r="U238" t="n">
        <v>0.54</v>
      </c>
      <c r="V238" t="n">
        <v>0.9</v>
      </c>
      <c r="W238" t="n">
        <v>57.08</v>
      </c>
      <c r="X238" t="n">
        <v>7.39</v>
      </c>
      <c r="Y238" t="n">
        <v>0.5</v>
      </c>
      <c r="Z238" t="n">
        <v>10</v>
      </c>
    </row>
    <row r="239">
      <c r="A239" t="n">
        <v>7</v>
      </c>
      <c r="B239" t="n">
        <v>35</v>
      </c>
      <c r="C239" t="inlineStr">
        <is>
          <t xml:space="preserve">CONCLUIDO	</t>
        </is>
      </c>
      <c r="D239" t="n">
        <v>0.4442</v>
      </c>
      <c r="E239" t="n">
        <v>225.14</v>
      </c>
      <c r="F239" t="n">
        <v>220.86</v>
      </c>
      <c r="G239" t="n">
        <v>95.33</v>
      </c>
      <c r="H239" t="n">
        <v>1.57</v>
      </c>
      <c r="I239" t="n">
        <v>139</v>
      </c>
      <c r="J239" t="n">
        <v>89.31999999999999</v>
      </c>
      <c r="K239" t="n">
        <v>35.1</v>
      </c>
      <c r="L239" t="n">
        <v>8</v>
      </c>
      <c r="M239" t="n">
        <v>137</v>
      </c>
      <c r="N239" t="n">
        <v>11.22</v>
      </c>
      <c r="O239" t="n">
        <v>11249.89</v>
      </c>
      <c r="P239" t="n">
        <v>1540.89</v>
      </c>
      <c r="Q239" t="n">
        <v>3440.99</v>
      </c>
      <c r="R239" t="n">
        <v>521.49</v>
      </c>
      <c r="S239" t="n">
        <v>300.98</v>
      </c>
      <c r="T239" t="n">
        <v>106466.47</v>
      </c>
      <c r="U239" t="n">
        <v>0.58</v>
      </c>
      <c r="V239" t="n">
        <v>0.9</v>
      </c>
      <c r="W239" t="n">
        <v>57.07</v>
      </c>
      <c r="X239" t="n">
        <v>6.33</v>
      </c>
      <c r="Y239" t="n">
        <v>0.5</v>
      </c>
      <c r="Z239" t="n">
        <v>10</v>
      </c>
    </row>
    <row r="240">
      <c r="A240" t="n">
        <v>8</v>
      </c>
      <c r="B240" t="n">
        <v>35</v>
      </c>
      <c r="C240" t="inlineStr">
        <is>
          <t xml:space="preserve">CONCLUIDO	</t>
        </is>
      </c>
      <c r="D240" t="n">
        <v>0.4466</v>
      </c>
      <c r="E240" t="n">
        <v>223.93</v>
      </c>
      <c r="F240" t="n">
        <v>219.95</v>
      </c>
      <c r="G240" t="n">
        <v>109.07</v>
      </c>
      <c r="H240" t="n">
        <v>1.75</v>
      </c>
      <c r="I240" t="n">
        <v>121</v>
      </c>
      <c r="J240" t="n">
        <v>90.54000000000001</v>
      </c>
      <c r="K240" t="n">
        <v>35.1</v>
      </c>
      <c r="L240" t="n">
        <v>9</v>
      </c>
      <c r="M240" t="n">
        <v>119</v>
      </c>
      <c r="N240" t="n">
        <v>11.44</v>
      </c>
      <c r="O240" t="n">
        <v>11400.71</v>
      </c>
      <c r="P240" t="n">
        <v>1500.99</v>
      </c>
      <c r="Q240" t="n">
        <v>3440.93</v>
      </c>
      <c r="R240" t="n">
        <v>491.5</v>
      </c>
      <c r="S240" t="n">
        <v>300.98</v>
      </c>
      <c r="T240" t="n">
        <v>91560.5</v>
      </c>
      <c r="U240" t="n">
        <v>0.61</v>
      </c>
      <c r="V240" t="n">
        <v>0.91</v>
      </c>
      <c r="W240" t="n">
        <v>57.02</v>
      </c>
      <c r="X240" t="n">
        <v>5.42</v>
      </c>
      <c r="Y240" t="n">
        <v>0.5</v>
      </c>
      <c r="Z240" t="n">
        <v>10</v>
      </c>
    </row>
    <row r="241">
      <c r="A241" t="n">
        <v>9</v>
      </c>
      <c r="B241" t="n">
        <v>35</v>
      </c>
      <c r="C241" t="inlineStr">
        <is>
          <t xml:space="preserve">CONCLUIDO	</t>
        </is>
      </c>
      <c r="D241" t="n">
        <v>0.4483</v>
      </c>
      <c r="E241" t="n">
        <v>223.07</v>
      </c>
      <c r="F241" t="n">
        <v>219.33</v>
      </c>
      <c r="G241" t="n">
        <v>122.99</v>
      </c>
      <c r="H241" t="n">
        <v>1.91</v>
      </c>
      <c r="I241" t="n">
        <v>107</v>
      </c>
      <c r="J241" t="n">
        <v>91.77</v>
      </c>
      <c r="K241" t="n">
        <v>35.1</v>
      </c>
      <c r="L241" t="n">
        <v>10</v>
      </c>
      <c r="M241" t="n">
        <v>92</v>
      </c>
      <c r="N241" t="n">
        <v>11.67</v>
      </c>
      <c r="O241" t="n">
        <v>11551.91</v>
      </c>
      <c r="P241" t="n">
        <v>1465.17</v>
      </c>
      <c r="Q241" t="n">
        <v>3441.03</v>
      </c>
      <c r="R241" t="n">
        <v>469.96</v>
      </c>
      <c r="S241" t="n">
        <v>300.98</v>
      </c>
      <c r="T241" t="n">
        <v>80862.89999999999</v>
      </c>
      <c r="U241" t="n">
        <v>0.64</v>
      </c>
      <c r="V241" t="n">
        <v>0.91</v>
      </c>
      <c r="W241" t="n">
        <v>57.02</v>
      </c>
      <c r="X241" t="n">
        <v>4.8</v>
      </c>
      <c r="Y241" t="n">
        <v>0.5</v>
      </c>
      <c r="Z241" t="n">
        <v>10</v>
      </c>
    </row>
    <row r="242">
      <c r="A242" t="n">
        <v>10</v>
      </c>
      <c r="B242" t="n">
        <v>35</v>
      </c>
      <c r="C242" t="inlineStr">
        <is>
          <t xml:space="preserve">CONCLUIDO	</t>
        </is>
      </c>
      <c r="D242" t="n">
        <v>0.4489</v>
      </c>
      <c r="E242" t="n">
        <v>222.74</v>
      </c>
      <c r="F242" t="n">
        <v>219.13</v>
      </c>
      <c r="G242" t="n">
        <v>131.48</v>
      </c>
      <c r="H242" t="n">
        <v>2.08</v>
      </c>
      <c r="I242" t="n">
        <v>100</v>
      </c>
      <c r="J242" t="n">
        <v>93</v>
      </c>
      <c r="K242" t="n">
        <v>35.1</v>
      </c>
      <c r="L242" t="n">
        <v>11</v>
      </c>
      <c r="M242" t="n">
        <v>13</v>
      </c>
      <c r="N242" t="n">
        <v>11.9</v>
      </c>
      <c r="O242" t="n">
        <v>11703.47</v>
      </c>
      <c r="P242" t="n">
        <v>1453.16</v>
      </c>
      <c r="Q242" t="n">
        <v>3441.29</v>
      </c>
      <c r="R242" t="n">
        <v>459.74</v>
      </c>
      <c r="S242" t="n">
        <v>300.98</v>
      </c>
      <c r="T242" t="n">
        <v>75788.42999999999</v>
      </c>
      <c r="U242" t="n">
        <v>0.65</v>
      </c>
      <c r="V242" t="n">
        <v>0.91</v>
      </c>
      <c r="W242" t="n">
        <v>57.1</v>
      </c>
      <c r="X242" t="n">
        <v>4.6</v>
      </c>
      <c r="Y242" t="n">
        <v>0.5</v>
      </c>
      <c r="Z242" t="n">
        <v>10</v>
      </c>
    </row>
    <row r="243">
      <c r="A243" t="n">
        <v>11</v>
      </c>
      <c r="B243" t="n">
        <v>35</v>
      </c>
      <c r="C243" t="inlineStr">
        <is>
          <t xml:space="preserve">CONCLUIDO	</t>
        </is>
      </c>
      <c r="D243" t="n">
        <v>0.4488</v>
      </c>
      <c r="E243" t="n">
        <v>222.8</v>
      </c>
      <c r="F243" t="n">
        <v>219.18</v>
      </c>
      <c r="G243" t="n">
        <v>131.51</v>
      </c>
      <c r="H243" t="n">
        <v>2.24</v>
      </c>
      <c r="I243" t="n">
        <v>100</v>
      </c>
      <c r="J243" t="n">
        <v>94.23</v>
      </c>
      <c r="K243" t="n">
        <v>35.1</v>
      </c>
      <c r="L243" t="n">
        <v>12</v>
      </c>
      <c r="M243" t="n">
        <v>0</v>
      </c>
      <c r="N243" t="n">
        <v>12.13</v>
      </c>
      <c r="O243" t="n">
        <v>11855.41</v>
      </c>
      <c r="P243" t="n">
        <v>1469.39</v>
      </c>
      <c r="Q243" t="n">
        <v>3441.26</v>
      </c>
      <c r="R243" t="n">
        <v>460.42</v>
      </c>
      <c r="S243" t="n">
        <v>300.98</v>
      </c>
      <c r="T243" t="n">
        <v>76128.2</v>
      </c>
      <c r="U243" t="n">
        <v>0.65</v>
      </c>
      <c r="V243" t="n">
        <v>0.91</v>
      </c>
      <c r="W243" t="n">
        <v>57.14</v>
      </c>
      <c r="X243" t="n">
        <v>4.65</v>
      </c>
      <c r="Y243" t="n">
        <v>0.5</v>
      </c>
      <c r="Z243" t="n">
        <v>10</v>
      </c>
    </row>
    <row r="244">
      <c r="A244" t="n">
        <v>0</v>
      </c>
      <c r="B244" t="n">
        <v>50</v>
      </c>
      <c r="C244" t="inlineStr">
        <is>
          <t xml:space="preserve">CONCLUIDO	</t>
        </is>
      </c>
      <c r="D244" t="n">
        <v>0.2664</v>
      </c>
      <c r="E244" t="n">
        <v>375.35</v>
      </c>
      <c r="F244" t="n">
        <v>323.25</v>
      </c>
      <c r="G244" t="n">
        <v>8.609999999999999</v>
      </c>
      <c r="H244" t="n">
        <v>0.16</v>
      </c>
      <c r="I244" t="n">
        <v>2253</v>
      </c>
      <c r="J244" t="n">
        <v>107.41</v>
      </c>
      <c r="K244" t="n">
        <v>41.65</v>
      </c>
      <c r="L244" t="n">
        <v>1</v>
      </c>
      <c r="M244" t="n">
        <v>2251</v>
      </c>
      <c r="N244" t="n">
        <v>14.77</v>
      </c>
      <c r="O244" t="n">
        <v>13481.73</v>
      </c>
      <c r="P244" t="n">
        <v>3089.94</v>
      </c>
      <c r="Q244" t="n">
        <v>3443.85</v>
      </c>
      <c r="R244" t="n">
        <v>3994.22</v>
      </c>
      <c r="S244" t="n">
        <v>300.98</v>
      </c>
      <c r="T244" t="n">
        <v>1832263.87</v>
      </c>
      <c r="U244" t="n">
        <v>0.08</v>
      </c>
      <c r="V244" t="n">
        <v>0.62</v>
      </c>
      <c r="W244" t="n">
        <v>60.52</v>
      </c>
      <c r="X244" t="n">
        <v>108.61</v>
      </c>
      <c r="Y244" t="n">
        <v>0.5</v>
      </c>
      <c r="Z244" t="n">
        <v>10</v>
      </c>
    </row>
    <row r="245">
      <c r="A245" t="n">
        <v>1</v>
      </c>
      <c r="B245" t="n">
        <v>50</v>
      </c>
      <c r="C245" t="inlineStr">
        <is>
          <t xml:space="preserve">CONCLUIDO	</t>
        </is>
      </c>
      <c r="D245" t="n">
        <v>0.3613</v>
      </c>
      <c r="E245" t="n">
        <v>276.81</v>
      </c>
      <c r="F245" t="n">
        <v>255.3</v>
      </c>
      <c r="G245" t="n">
        <v>17.49</v>
      </c>
      <c r="H245" t="n">
        <v>0.32</v>
      </c>
      <c r="I245" t="n">
        <v>876</v>
      </c>
      <c r="J245" t="n">
        <v>108.68</v>
      </c>
      <c r="K245" t="n">
        <v>41.65</v>
      </c>
      <c r="L245" t="n">
        <v>2</v>
      </c>
      <c r="M245" t="n">
        <v>874</v>
      </c>
      <c r="N245" t="n">
        <v>15.03</v>
      </c>
      <c r="O245" t="n">
        <v>13638.32</v>
      </c>
      <c r="P245" t="n">
        <v>2424.78</v>
      </c>
      <c r="Q245" t="n">
        <v>3442.1</v>
      </c>
      <c r="R245" t="n">
        <v>1687.75</v>
      </c>
      <c r="S245" t="n">
        <v>300.98</v>
      </c>
      <c r="T245" t="n">
        <v>685913.84</v>
      </c>
      <c r="U245" t="n">
        <v>0.18</v>
      </c>
      <c r="V245" t="n">
        <v>0.78</v>
      </c>
      <c r="W245" t="n">
        <v>58.26</v>
      </c>
      <c r="X245" t="n">
        <v>40.73</v>
      </c>
      <c r="Y245" t="n">
        <v>0.5</v>
      </c>
      <c r="Z245" t="n">
        <v>10</v>
      </c>
    </row>
    <row r="246">
      <c r="A246" t="n">
        <v>2</v>
      </c>
      <c r="B246" t="n">
        <v>50</v>
      </c>
      <c r="C246" t="inlineStr">
        <is>
          <t xml:space="preserve">CONCLUIDO	</t>
        </is>
      </c>
      <c r="D246" t="n">
        <v>0.3943</v>
      </c>
      <c r="E246" t="n">
        <v>253.59</v>
      </c>
      <c r="F246" t="n">
        <v>239.51</v>
      </c>
      <c r="G246" t="n">
        <v>26.51</v>
      </c>
      <c r="H246" t="n">
        <v>0.48</v>
      </c>
      <c r="I246" t="n">
        <v>542</v>
      </c>
      <c r="J246" t="n">
        <v>109.96</v>
      </c>
      <c r="K246" t="n">
        <v>41.65</v>
      </c>
      <c r="L246" t="n">
        <v>3</v>
      </c>
      <c r="M246" t="n">
        <v>540</v>
      </c>
      <c r="N246" t="n">
        <v>15.31</v>
      </c>
      <c r="O246" t="n">
        <v>13795.21</v>
      </c>
      <c r="P246" t="n">
        <v>2256.04</v>
      </c>
      <c r="Q246" t="n">
        <v>3441.61</v>
      </c>
      <c r="R246" t="n">
        <v>1153.05</v>
      </c>
      <c r="S246" t="n">
        <v>300.98</v>
      </c>
      <c r="T246" t="n">
        <v>420231.66</v>
      </c>
      <c r="U246" t="n">
        <v>0.26</v>
      </c>
      <c r="V246" t="n">
        <v>0.83</v>
      </c>
      <c r="W246" t="n">
        <v>57.7</v>
      </c>
      <c r="X246" t="n">
        <v>24.95</v>
      </c>
      <c r="Y246" t="n">
        <v>0.5</v>
      </c>
      <c r="Z246" t="n">
        <v>10</v>
      </c>
    </row>
    <row r="247">
      <c r="A247" t="n">
        <v>3</v>
      </c>
      <c r="B247" t="n">
        <v>50</v>
      </c>
      <c r="C247" t="inlineStr">
        <is>
          <t xml:space="preserve">CONCLUIDO	</t>
        </is>
      </c>
      <c r="D247" t="n">
        <v>0.4112</v>
      </c>
      <c r="E247" t="n">
        <v>243.19</v>
      </c>
      <c r="F247" t="n">
        <v>232.47</v>
      </c>
      <c r="G247" t="n">
        <v>35.67</v>
      </c>
      <c r="H247" t="n">
        <v>0.63</v>
      </c>
      <c r="I247" t="n">
        <v>391</v>
      </c>
      <c r="J247" t="n">
        <v>111.23</v>
      </c>
      <c r="K247" t="n">
        <v>41.65</v>
      </c>
      <c r="L247" t="n">
        <v>4</v>
      </c>
      <c r="M247" t="n">
        <v>389</v>
      </c>
      <c r="N247" t="n">
        <v>15.58</v>
      </c>
      <c r="O247" t="n">
        <v>13952.52</v>
      </c>
      <c r="P247" t="n">
        <v>2171.24</v>
      </c>
      <c r="Q247" t="n">
        <v>3441.27</v>
      </c>
      <c r="R247" t="n">
        <v>914.8099999999999</v>
      </c>
      <c r="S247" t="n">
        <v>300.98</v>
      </c>
      <c r="T247" t="n">
        <v>301868.33</v>
      </c>
      <c r="U247" t="n">
        <v>0.33</v>
      </c>
      <c r="V247" t="n">
        <v>0.86</v>
      </c>
      <c r="W247" t="n">
        <v>57.46</v>
      </c>
      <c r="X247" t="n">
        <v>17.92</v>
      </c>
      <c r="Y247" t="n">
        <v>0.5</v>
      </c>
      <c r="Z247" t="n">
        <v>10</v>
      </c>
    </row>
    <row r="248">
      <c r="A248" t="n">
        <v>4</v>
      </c>
      <c r="B248" t="n">
        <v>50</v>
      </c>
      <c r="C248" t="inlineStr">
        <is>
          <t xml:space="preserve">CONCLUIDO	</t>
        </is>
      </c>
      <c r="D248" t="n">
        <v>0.4214</v>
      </c>
      <c r="E248" t="n">
        <v>237.32</v>
      </c>
      <c r="F248" t="n">
        <v>228.5</v>
      </c>
      <c r="G248" t="n">
        <v>44.95</v>
      </c>
      <c r="H248" t="n">
        <v>0.78</v>
      </c>
      <c r="I248" t="n">
        <v>305</v>
      </c>
      <c r="J248" t="n">
        <v>112.51</v>
      </c>
      <c r="K248" t="n">
        <v>41.65</v>
      </c>
      <c r="L248" t="n">
        <v>5</v>
      </c>
      <c r="M248" t="n">
        <v>303</v>
      </c>
      <c r="N248" t="n">
        <v>15.86</v>
      </c>
      <c r="O248" t="n">
        <v>14110.24</v>
      </c>
      <c r="P248" t="n">
        <v>2114.76</v>
      </c>
      <c r="Q248" t="n">
        <v>3441.19</v>
      </c>
      <c r="R248" t="n">
        <v>780.15</v>
      </c>
      <c r="S248" t="n">
        <v>300.98</v>
      </c>
      <c r="T248" t="n">
        <v>234965.53</v>
      </c>
      <c r="U248" t="n">
        <v>0.39</v>
      </c>
      <c r="V248" t="n">
        <v>0.87</v>
      </c>
      <c r="W248" t="n">
        <v>57.34</v>
      </c>
      <c r="X248" t="n">
        <v>13.96</v>
      </c>
      <c r="Y248" t="n">
        <v>0.5</v>
      </c>
      <c r="Z248" t="n">
        <v>10</v>
      </c>
    </row>
    <row r="249">
      <c r="A249" t="n">
        <v>5</v>
      </c>
      <c r="B249" t="n">
        <v>50</v>
      </c>
      <c r="C249" t="inlineStr">
        <is>
          <t xml:space="preserve">CONCLUIDO	</t>
        </is>
      </c>
      <c r="D249" t="n">
        <v>0.4284</v>
      </c>
      <c r="E249" t="n">
        <v>233.45</v>
      </c>
      <c r="F249" t="n">
        <v>225.88</v>
      </c>
      <c r="G249" t="n">
        <v>54.43</v>
      </c>
      <c r="H249" t="n">
        <v>0.93</v>
      </c>
      <c r="I249" t="n">
        <v>249</v>
      </c>
      <c r="J249" t="n">
        <v>113.79</v>
      </c>
      <c r="K249" t="n">
        <v>41.65</v>
      </c>
      <c r="L249" t="n">
        <v>6</v>
      </c>
      <c r="M249" t="n">
        <v>247</v>
      </c>
      <c r="N249" t="n">
        <v>16.14</v>
      </c>
      <c r="O249" t="n">
        <v>14268.39</v>
      </c>
      <c r="P249" t="n">
        <v>2070.42</v>
      </c>
      <c r="Q249" t="n">
        <v>3441.17</v>
      </c>
      <c r="R249" t="n">
        <v>691.77</v>
      </c>
      <c r="S249" t="n">
        <v>300.98</v>
      </c>
      <c r="T249" t="n">
        <v>191059.02</v>
      </c>
      <c r="U249" t="n">
        <v>0.44</v>
      </c>
      <c r="V249" t="n">
        <v>0.88</v>
      </c>
      <c r="W249" t="n">
        <v>57.23</v>
      </c>
      <c r="X249" t="n">
        <v>11.34</v>
      </c>
      <c r="Y249" t="n">
        <v>0.5</v>
      </c>
      <c r="Z249" t="n">
        <v>10</v>
      </c>
    </row>
    <row r="250">
      <c r="A250" t="n">
        <v>6</v>
      </c>
      <c r="B250" t="n">
        <v>50</v>
      </c>
      <c r="C250" t="inlineStr">
        <is>
          <t xml:space="preserve">CONCLUIDO	</t>
        </is>
      </c>
      <c r="D250" t="n">
        <v>0.4333</v>
      </c>
      <c r="E250" t="n">
        <v>230.8</v>
      </c>
      <c r="F250" t="n">
        <v>224.1</v>
      </c>
      <c r="G250" t="n">
        <v>64.03</v>
      </c>
      <c r="H250" t="n">
        <v>1.07</v>
      </c>
      <c r="I250" t="n">
        <v>210</v>
      </c>
      <c r="J250" t="n">
        <v>115.08</v>
      </c>
      <c r="K250" t="n">
        <v>41.65</v>
      </c>
      <c r="L250" t="n">
        <v>7</v>
      </c>
      <c r="M250" t="n">
        <v>208</v>
      </c>
      <c r="N250" t="n">
        <v>16.43</v>
      </c>
      <c r="O250" t="n">
        <v>14426.96</v>
      </c>
      <c r="P250" t="n">
        <v>2034.62</v>
      </c>
      <c r="Q250" t="n">
        <v>3441.09</v>
      </c>
      <c r="R250" t="n">
        <v>632.74</v>
      </c>
      <c r="S250" t="n">
        <v>300.98</v>
      </c>
      <c r="T250" t="n">
        <v>161739.14</v>
      </c>
      <c r="U250" t="n">
        <v>0.48</v>
      </c>
      <c r="V250" t="n">
        <v>0.89</v>
      </c>
      <c r="W250" t="n">
        <v>57.14</v>
      </c>
      <c r="X250" t="n">
        <v>9.57</v>
      </c>
      <c r="Y250" t="n">
        <v>0.5</v>
      </c>
      <c r="Z250" t="n">
        <v>10</v>
      </c>
    </row>
    <row r="251">
      <c r="A251" t="n">
        <v>7</v>
      </c>
      <c r="B251" t="n">
        <v>50</v>
      </c>
      <c r="C251" t="inlineStr">
        <is>
          <t xml:space="preserve">CONCLUIDO	</t>
        </is>
      </c>
      <c r="D251" t="n">
        <v>0.437</v>
      </c>
      <c r="E251" t="n">
        <v>228.84</v>
      </c>
      <c r="F251" t="n">
        <v>222.78</v>
      </c>
      <c r="G251" t="n">
        <v>73.84999999999999</v>
      </c>
      <c r="H251" t="n">
        <v>1.21</v>
      </c>
      <c r="I251" t="n">
        <v>181</v>
      </c>
      <c r="J251" t="n">
        <v>116.37</v>
      </c>
      <c r="K251" t="n">
        <v>41.65</v>
      </c>
      <c r="L251" t="n">
        <v>8</v>
      </c>
      <c r="M251" t="n">
        <v>179</v>
      </c>
      <c r="N251" t="n">
        <v>16.72</v>
      </c>
      <c r="O251" t="n">
        <v>14585.96</v>
      </c>
      <c r="P251" t="n">
        <v>2003.23</v>
      </c>
      <c r="Q251" t="n">
        <v>3441.1</v>
      </c>
      <c r="R251" t="n">
        <v>587.39</v>
      </c>
      <c r="S251" t="n">
        <v>300.98</v>
      </c>
      <c r="T251" t="n">
        <v>139205.43</v>
      </c>
      <c r="U251" t="n">
        <v>0.51</v>
      </c>
      <c r="V251" t="n">
        <v>0.9</v>
      </c>
      <c r="W251" t="n">
        <v>57.12</v>
      </c>
      <c r="X251" t="n">
        <v>8.25</v>
      </c>
      <c r="Y251" t="n">
        <v>0.5</v>
      </c>
      <c r="Z251" t="n">
        <v>10</v>
      </c>
    </row>
    <row r="252">
      <c r="A252" t="n">
        <v>8</v>
      </c>
      <c r="B252" t="n">
        <v>50</v>
      </c>
      <c r="C252" t="inlineStr">
        <is>
          <t xml:space="preserve">CONCLUIDO	</t>
        </is>
      </c>
      <c r="D252" t="n">
        <v>0.4401</v>
      </c>
      <c r="E252" t="n">
        <v>227.23</v>
      </c>
      <c r="F252" t="n">
        <v>221.68</v>
      </c>
      <c r="G252" t="n">
        <v>84.18000000000001</v>
      </c>
      <c r="H252" t="n">
        <v>1.35</v>
      </c>
      <c r="I252" t="n">
        <v>158</v>
      </c>
      <c r="J252" t="n">
        <v>117.66</v>
      </c>
      <c r="K252" t="n">
        <v>41.65</v>
      </c>
      <c r="L252" t="n">
        <v>9</v>
      </c>
      <c r="M252" t="n">
        <v>156</v>
      </c>
      <c r="N252" t="n">
        <v>17.01</v>
      </c>
      <c r="O252" t="n">
        <v>14745.39</v>
      </c>
      <c r="P252" t="n">
        <v>1973.19</v>
      </c>
      <c r="Q252" t="n">
        <v>3441.07</v>
      </c>
      <c r="R252" t="n">
        <v>549.5599999999999</v>
      </c>
      <c r="S252" t="n">
        <v>300.98</v>
      </c>
      <c r="T252" t="n">
        <v>120408.6</v>
      </c>
      <c r="U252" t="n">
        <v>0.55</v>
      </c>
      <c r="V252" t="n">
        <v>0.9</v>
      </c>
      <c r="W252" t="n">
        <v>57.1</v>
      </c>
      <c r="X252" t="n">
        <v>7.15</v>
      </c>
      <c r="Y252" t="n">
        <v>0.5</v>
      </c>
      <c r="Z252" t="n">
        <v>10</v>
      </c>
    </row>
    <row r="253">
      <c r="A253" t="n">
        <v>9</v>
      </c>
      <c r="B253" t="n">
        <v>50</v>
      </c>
      <c r="C253" t="inlineStr">
        <is>
          <t xml:space="preserve">CONCLUIDO	</t>
        </is>
      </c>
      <c r="D253" t="n">
        <v>0.4423</v>
      </c>
      <c r="E253" t="n">
        <v>226.09</v>
      </c>
      <c r="F253" t="n">
        <v>220.92</v>
      </c>
      <c r="G253" t="n">
        <v>94.01000000000001</v>
      </c>
      <c r="H253" t="n">
        <v>1.48</v>
      </c>
      <c r="I253" t="n">
        <v>141</v>
      </c>
      <c r="J253" t="n">
        <v>118.96</v>
      </c>
      <c r="K253" t="n">
        <v>41.65</v>
      </c>
      <c r="L253" t="n">
        <v>10</v>
      </c>
      <c r="M253" t="n">
        <v>139</v>
      </c>
      <c r="N253" t="n">
        <v>17.31</v>
      </c>
      <c r="O253" t="n">
        <v>14905.25</v>
      </c>
      <c r="P253" t="n">
        <v>1945.72</v>
      </c>
      <c r="Q253" t="n">
        <v>3440.95</v>
      </c>
      <c r="R253" t="n">
        <v>524.8099999999999</v>
      </c>
      <c r="S253" t="n">
        <v>300.98</v>
      </c>
      <c r="T253" t="n">
        <v>108119.48</v>
      </c>
      <c r="U253" t="n">
        <v>0.57</v>
      </c>
      <c r="V253" t="n">
        <v>0.9</v>
      </c>
      <c r="W253" t="n">
        <v>57.04</v>
      </c>
      <c r="X253" t="n">
        <v>6.39</v>
      </c>
      <c r="Y253" t="n">
        <v>0.5</v>
      </c>
      <c r="Z253" t="n">
        <v>10</v>
      </c>
    </row>
    <row r="254">
      <c r="A254" t="n">
        <v>10</v>
      </c>
      <c r="B254" t="n">
        <v>50</v>
      </c>
      <c r="C254" t="inlineStr">
        <is>
          <t xml:space="preserve">CONCLUIDO	</t>
        </is>
      </c>
      <c r="D254" t="n">
        <v>0.4442</v>
      </c>
      <c r="E254" t="n">
        <v>225.11</v>
      </c>
      <c r="F254" t="n">
        <v>220.28</v>
      </c>
      <c r="G254" t="n">
        <v>104.89</v>
      </c>
      <c r="H254" t="n">
        <v>1.61</v>
      </c>
      <c r="I254" t="n">
        <v>126</v>
      </c>
      <c r="J254" t="n">
        <v>120.26</v>
      </c>
      <c r="K254" t="n">
        <v>41.65</v>
      </c>
      <c r="L254" t="n">
        <v>11</v>
      </c>
      <c r="M254" t="n">
        <v>124</v>
      </c>
      <c r="N254" t="n">
        <v>17.61</v>
      </c>
      <c r="O254" t="n">
        <v>15065.56</v>
      </c>
      <c r="P254" t="n">
        <v>1919.07</v>
      </c>
      <c r="Q254" t="n">
        <v>3440.97</v>
      </c>
      <c r="R254" t="n">
        <v>502.55</v>
      </c>
      <c r="S254" t="n">
        <v>300.98</v>
      </c>
      <c r="T254" t="n">
        <v>97063.59</v>
      </c>
      <c r="U254" t="n">
        <v>0.6</v>
      </c>
      <c r="V254" t="n">
        <v>0.91</v>
      </c>
      <c r="W254" t="n">
        <v>57.04</v>
      </c>
      <c r="X254" t="n">
        <v>5.75</v>
      </c>
      <c r="Y254" t="n">
        <v>0.5</v>
      </c>
      <c r="Z254" t="n">
        <v>10</v>
      </c>
    </row>
    <row r="255">
      <c r="A255" t="n">
        <v>11</v>
      </c>
      <c r="B255" t="n">
        <v>50</v>
      </c>
      <c r="C255" t="inlineStr">
        <is>
          <t xml:space="preserve">CONCLUIDO	</t>
        </is>
      </c>
      <c r="D255" t="n">
        <v>0.446</v>
      </c>
      <c r="E255" t="n">
        <v>224.24</v>
      </c>
      <c r="F255" t="n">
        <v>219.67</v>
      </c>
      <c r="G255" t="n">
        <v>115.61</v>
      </c>
      <c r="H255" t="n">
        <v>1.74</v>
      </c>
      <c r="I255" t="n">
        <v>114</v>
      </c>
      <c r="J255" t="n">
        <v>121.56</v>
      </c>
      <c r="K255" t="n">
        <v>41.65</v>
      </c>
      <c r="L255" t="n">
        <v>12</v>
      </c>
      <c r="M255" t="n">
        <v>112</v>
      </c>
      <c r="N255" t="n">
        <v>17.91</v>
      </c>
      <c r="O255" t="n">
        <v>15226.31</v>
      </c>
      <c r="P255" t="n">
        <v>1893.02</v>
      </c>
      <c r="Q255" t="n">
        <v>3440.99</v>
      </c>
      <c r="R255" t="n">
        <v>482.23</v>
      </c>
      <c r="S255" t="n">
        <v>300.98</v>
      </c>
      <c r="T255" t="n">
        <v>86963.19</v>
      </c>
      <c r="U255" t="n">
        <v>0.62</v>
      </c>
      <c r="V255" t="n">
        <v>0.91</v>
      </c>
      <c r="W255" t="n">
        <v>57</v>
      </c>
      <c r="X255" t="n">
        <v>5.14</v>
      </c>
      <c r="Y255" t="n">
        <v>0.5</v>
      </c>
      <c r="Z255" t="n">
        <v>10</v>
      </c>
    </row>
    <row r="256">
      <c r="A256" t="n">
        <v>12</v>
      </c>
      <c r="B256" t="n">
        <v>50</v>
      </c>
      <c r="C256" t="inlineStr">
        <is>
          <t xml:space="preserve">CONCLUIDO	</t>
        </is>
      </c>
      <c r="D256" t="n">
        <v>0.4473</v>
      </c>
      <c r="E256" t="n">
        <v>223.58</v>
      </c>
      <c r="F256" t="n">
        <v>219.24</v>
      </c>
      <c r="G256" t="n">
        <v>126.48</v>
      </c>
      <c r="H256" t="n">
        <v>1.87</v>
      </c>
      <c r="I256" t="n">
        <v>104</v>
      </c>
      <c r="J256" t="n">
        <v>122.87</v>
      </c>
      <c r="K256" t="n">
        <v>41.65</v>
      </c>
      <c r="L256" t="n">
        <v>13</v>
      </c>
      <c r="M256" t="n">
        <v>102</v>
      </c>
      <c r="N256" t="n">
        <v>18.22</v>
      </c>
      <c r="O256" t="n">
        <v>15387.5</v>
      </c>
      <c r="P256" t="n">
        <v>1867.24</v>
      </c>
      <c r="Q256" t="n">
        <v>3441</v>
      </c>
      <c r="R256" t="n">
        <v>466.92</v>
      </c>
      <c r="S256" t="n">
        <v>300.98</v>
      </c>
      <c r="T256" t="n">
        <v>79359.47</v>
      </c>
      <c r="U256" t="n">
        <v>0.64</v>
      </c>
      <c r="V256" t="n">
        <v>0.91</v>
      </c>
      <c r="W256" t="n">
        <v>57.01</v>
      </c>
      <c r="X256" t="n">
        <v>4.71</v>
      </c>
      <c r="Y256" t="n">
        <v>0.5</v>
      </c>
      <c r="Z256" t="n">
        <v>10</v>
      </c>
    </row>
    <row r="257">
      <c r="A257" t="n">
        <v>13</v>
      </c>
      <c r="B257" t="n">
        <v>50</v>
      </c>
      <c r="C257" t="inlineStr">
        <is>
          <t xml:space="preserve">CONCLUIDO	</t>
        </is>
      </c>
      <c r="D257" t="n">
        <v>0.4484</v>
      </c>
      <c r="E257" t="n">
        <v>223.04</v>
      </c>
      <c r="F257" t="n">
        <v>218.87</v>
      </c>
      <c r="G257" t="n">
        <v>136.79</v>
      </c>
      <c r="H257" t="n">
        <v>1.99</v>
      </c>
      <c r="I257" t="n">
        <v>96</v>
      </c>
      <c r="J257" t="n">
        <v>124.18</v>
      </c>
      <c r="K257" t="n">
        <v>41.65</v>
      </c>
      <c r="L257" t="n">
        <v>14</v>
      </c>
      <c r="M257" t="n">
        <v>94</v>
      </c>
      <c r="N257" t="n">
        <v>18.53</v>
      </c>
      <c r="O257" t="n">
        <v>15549.15</v>
      </c>
      <c r="P257" t="n">
        <v>1842.61</v>
      </c>
      <c r="Q257" t="n">
        <v>3441.05</v>
      </c>
      <c r="R257" t="n">
        <v>454.48</v>
      </c>
      <c r="S257" t="n">
        <v>300.98</v>
      </c>
      <c r="T257" t="n">
        <v>73176.19</v>
      </c>
      <c r="U257" t="n">
        <v>0.66</v>
      </c>
      <c r="V257" t="n">
        <v>0.91</v>
      </c>
      <c r="W257" t="n">
        <v>57</v>
      </c>
      <c r="X257" t="n">
        <v>4.34</v>
      </c>
      <c r="Y257" t="n">
        <v>0.5</v>
      </c>
      <c r="Z257" t="n">
        <v>10</v>
      </c>
    </row>
    <row r="258">
      <c r="A258" t="n">
        <v>14</v>
      </c>
      <c r="B258" t="n">
        <v>50</v>
      </c>
      <c r="C258" t="inlineStr">
        <is>
          <t xml:space="preserve">CONCLUIDO	</t>
        </is>
      </c>
      <c r="D258" t="n">
        <v>0.4495</v>
      </c>
      <c r="E258" t="n">
        <v>222.49</v>
      </c>
      <c r="F258" t="n">
        <v>218.5</v>
      </c>
      <c r="G258" t="n">
        <v>148.97</v>
      </c>
      <c r="H258" t="n">
        <v>2.11</v>
      </c>
      <c r="I258" t="n">
        <v>88</v>
      </c>
      <c r="J258" t="n">
        <v>125.49</v>
      </c>
      <c r="K258" t="n">
        <v>41.65</v>
      </c>
      <c r="L258" t="n">
        <v>15</v>
      </c>
      <c r="M258" t="n">
        <v>86</v>
      </c>
      <c r="N258" t="n">
        <v>18.84</v>
      </c>
      <c r="O258" t="n">
        <v>15711.24</v>
      </c>
      <c r="P258" t="n">
        <v>1818.94</v>
      </c>
      <c r="Q258" t="n">
        <v>3441.01</v>
      </c>
      <c r="R258" t="n">
        <v>442.26</v>
      </c>
      <c r="S258" t="n">
        <v>300.98</v>
      </c>
      <c r="T258" t="n">
        <v>67107.85000000001</v>
      </c>
      <c r="U258" t="n">
        <v>0.68</v>
      </c>
      <c r="V258" t="n">
        <v>0.91</v>
      </c>
      <c r="W258" t="n">
        <v>56.97</v>
      </c>
      <c r="X258" t="n">
        <v>3.97</v>
      </c>
      <c r="Y258" t="n">
        <v>0.5</v>
      </c>
      <c r="Z258" t="n">
        <v>10</v>
      </c>
    </row>
    <row r="259">
      <c r="A259" t="n">
        <v>15</v>
      </c>
      <c r="B259" t="n">
        <v>50</v>
      </c>
      <c r="C259" t="inlineStr">
        <is>
          <t xml:space="preserve">CONCLUIDO	</t>
        </is>
      </c>
      <c r="D259" t="n">
        <v>0.4504</v>
      </c>
      <c r="E259" t="n">
        <v>222.02</v>
      </c>
      <c r="F259" t="n">
        <v>218.18</v>
      </c>
      <c r="G259" t="n">
        <v>161.62</v>
      </c>
      <c r="H259" t="n">
        <v>2.23</v>
      </c>
      <c r="I259" t="n">
        <v>81</v>
      </c>
      <c r="J259" t="n">
        <v>126.81</v>
      </c>
      <c r="K259" t="n">
        <v>41.65</v>
      </c>
      <c r="L259" t="n">
        <v>16</v>
      </c>
      <c r="M259" t="n">
        <v>79</v>
      </c>
      <c r="N259" t="n">
        <v>19.16</v>
      </c>
      <c r="O259" t="n">
        <v>15873.8</v>
      </c>
      <c r="P259" t="n">
        <v>1788.27</v>
      </c>
      <c r="Q259" t="n">
        <v>3440.98</v>
      </c>
      <c r="R259" t="n">
        <v>431.78</v>
      </c>
      <c r="S259" t="n">
        <v>300.98</v>
      </c>
      <c r="T259" t="n">
        <v>61904.74</v>
      </c>
      <c r="U259" t="n">
        <v>0.7</v>
      </c>
      <c r="V259" t="n">
        <v>0.92</v>
      </c>
      <c r="W259" t="n">
        <v>56.96</v>
      </c>
      <c r="X259" t="n">
        <v>3.66</v>
      </c>
      <c r="Y259" t="n">
        <v>0.5</v>
      </c>
      <c r="Z259" t="n">
        <v>10</v>
      </c>
    </row>
    <row r="260">
      <c r="A260" t="n">
        <v>16</v>
      </c>
      <c r="B260" t="n">
        <v>50</v>
      </c>
      <c r="C260" t="inlineStr">
        <is>
          <t xml:space="preserve">CONCLUIDO	</t>
        </is>
      </c>
      <c r="D260" t="n">
        <v>0.4511</v>
      </c>
      <c r="E260" t="n">
        <v>221.67</v>
      </c>
      <c r="F260" t="n">
        <v>217.94</v>
      </c>
      <c r="G260" t="n">
        <v>172.06</v>
      </c>
      <c r="H260" t="n">
        <v>2.34</v>
      </c>
      <c r="I260" t="n">
        <v>76</v>
      </c>
      <c r="J260" t="n">
        <v>128.13</v>
      </c>
      <c r="K260" t="n">
        <v>41.65</v>
      </c>
      <c r="L260" t="n">
        <v>17</v>
      </c>
      <c r="M260" t="n">
        <v>69</v>
      </c>
      <c r="N260" t="n">
        <v>19.48</v>
      </c>
      <c r="O260" t="n">
        <v>16036.82</v>
      </c>
      <c r="P260" t="n">
        <v>1764.72</v>
      </c>
      <c r="Q260" t="n">
        <v>3440.9</v>
      </c>
      <c r="R260" t="n">
        <v>423.71</v>
      </c>
      <c r="S260" t="n">
        <v>300.98</v>
      </c>
      <c r="T260" t="n">
        <v>57893.89</v>
      </c>
      <c r="U260" t="n">
        <v>0.71</v>
      </c>
      <c r="V260" t="n">
        <v>0.92</v>
      </c>
      <c r="W260" t="n">
        <v>56.95</v>
      </c>
      <c r="X260" t="n">
        <v>3.42</v>
      </c>
      <c r="Y260" t="n">
        <v>0.5</v>
      </c>
      <c r="Z260" t="n">
        <v>10</v>
      </c>
    </row>
    <row r="261">
      <c r="A261" t="n">
        <v>17</v>
      </c>
      <c r="B261" t="n">
        <v>50</v>
      </c>
      <c r="C261" t="inlineStr">
        <is>
          <t xml:space="preserve">CONCLUIDO	</t>
        </is>
      </c>
      <c r="D261" t="n">
        <v>0.4516</v>
      </c>
      <c r="E261" t="n">
        <v>221.44</v>
      </c>
      <c r="F261" t="n">
        <v>217.8</v>
      </c>
      <c r="G261" t="n">
        <v>181.5</v>
      </c>
      <c r="H261" t="n">
        <v>2.46</v>
      </c>
      <c r="I261" t="n">
        <v>72</v>
      </c>
      <c r="J261" t="n">
        <v>129.46</v>
      </c>
      <c r="K261" t="n">
        <v>41.65</v>
      </c>
      <c r="L261" t="n">
        <v>18</v>
      </c>
      <c r="M261" t="n">
        <v>41</v>
      </c>
      <c r="N261" t="n">
        <v>19.81</v>
      </c>
      <c r="O261" t="n">
        <v>16200.3</v>
      </c>
      <c r="P261" t="n">
        <v>1751.84</v>
      </c>
      <c r="Q261" t="n">
        <v>3440.93</v>
      </c>
      <c r="R261" t="n">
        <v>417.58</v>
      </c>
      <c r="S261" t="n">
        <v>300.98</v>
      </c>
      <c r="T261" t="n">
        <v>54846.53</v>
      </c>
      <c r="U261" t="n">
        <v>0.72</v>
      </c>
      <c r="V261" t="n">
        <v>0.92</v>
      </c>
      <c r="W261" t="n">
        <v>56.98</v>
      </c>
      <c r="X261" t="n">
        <v>3.28</v>
      </c>
      <c r="Y261" t="n">
        <v>0.5</v>
      </c>
      <c r="Z261" t="n">
        <v>10</v>
      </c>
    </row>
    <row r="262">
      <c r="A262" t="n">
        <v>18</v>
      </c>
      <c r="B262" t="n">
        <v>50</v>
      </c>
      <c r="C262" t="inlineStr">
        <is>
          <t xml:space="preserve">CONCLUIDO	</t>
        </is>
      </c>
      <c r="D262" t="n">
        <v>0.4518</v>
      </c>
      <c r="E262" t="n">
        <v>221.34</v>
      </c>
      <c r="F262" t="n">
        <v>217.75</v>
      </c>
      <c r="G262" t="n">
        <v>186.64</v>
      </c>
      <c r="H262" t="n">
        <v>2.57</v>
      </c>
      <c r="I262" t="n">
        <v>70</v>
      </c>
      <c r="J262" t="n">
        <v>130.79</v>
      </c>
      <c r="K262" t="n">
        <v>41.65</v>
      </c>
      <c r="L262" t="n">
        <v>19</v>
      </c>
      <c r="M262" t="n">
        <v>3</v>
      </c>
      <c r="N262" t="n">
        <v>20.14</v>
      </c>
      <c r="O262" t="n">
        <v>16364.25</v>
      </c>
      <c r="P262" t="n">
        <v>1753.04</v>
      </c>
      <c r="Q262" t="n">
        <v>3441.09</v>
      </c>
      <c r="R262" t="n">
        <v>414.01</v>
      </c>
      <c r="S262" t="n">
        <v>300.98</v>
      </c>
      <c r="T262" t="n">
        <v>53071.43</v>
      </c>
      <c r="U262" t="n">
        <v>0.73</v>
      </c>
      <c r="V262" t="n">
        <v>0.92</v>
      </c>
      <c r="W262" t="n">
        <v>57.02</v>
      </c>
      <c r="X262" t="n">
        <v>3.22</v>
      </c>
      <c r="Y262" t="n">
        <v>0.5</v>
      </c>
      <c r="Z262" t="n">
        <v>10</v>
      </c>
    </row>
    <row r="263">
      <c r="A263" t="n">
        <v>19</v>
      </c>
      <c r="B263" t="n">
        <v>50</v>
      </c>
      <c r="C263" t="inlineStr">
        <is>
          <t xml:space="preserve">CONCLUIDO	</t>
        </is>
      </c>
      <c r="D263" t="n">
        <v>0.4518</v>
      </c>
      <c r="E263" t="n">
        <v>221.35</v>
      </c>
      <c r="F263" t="n">
        <v>217.76</v>
      </c>
      <c r="G263" t="n">
        <v>186.65</v>
      </c>
      <c r="H263" t="n">
        <v>2.67</v>
      </c>
      <c r="I263" t="n">
        <v>70</v>
      </c>
      <c r="J263" t="n">
        <v>132.12</v>
      </c>
      <c r="K263" t="n">
        <v>41.65</v>
      </c>
      <c r="L263" t="n">
        <v>20</v>
      </c>
      <c r="M263" t="n">
        <v>1</v>
      </c>
      <c r="N263" t="n">
        <v>20.47</v>
      </c>
      <c r="O263" t="n">
        <v>16528.68</v>
      </c>
      <c r="P263" t="n">
        <v>1768.91</v>
      </c>
      <c r="Q263" t="n">
        <v>3441.07</v>
      </c>
      <c r="R263" t="n">
        <v>414.28</v>
      </c>
      <c r="S263" t="n">
        <v>300.98</v>
      </c>
      <c r="T263" t="n">
        <v>53209.55</v>
      </c>
      <c r="U263" t="n">
        <v>0.73</v>
      </c>
      <c r="V263" t="n">
        <v>0.92</v>
      </c>
      <c r="W263" t="n">
        <v>57.03</v>
      </c>
      <c r="X263" t="n">
        <v>3.23</v>
      </c>
      <c r="Y263" t="n">
        <v>0.5</v>
      </c>
      <c r="Z263" t="n">
        <v>10</v>
      </c>
    </row>
    <row r="264">
      <c r="A264" t="n">
        <v>20</v>
      </c>
      <c r="B264" t="n">
        <v>50</v>
      </c>
      <c r="C264" t="inlineStr">
        <is>
          <t xml:space="preserve">CONCLUIDO	</t>
        </is>
      </c>
      <c r="D264" t="n">
        <v>0.4518</v>
      </c>
      <c r="E264" t="n">
        <v>221.35</v>
      </c>
      <c r="F264" t="n">
        <v>217.76</v>
      </c>
      <c r="G264" t="n">
        <v>186.65</v>
      </c>
      <c r="H264" t="n">
        <v>2.78</v>
      </c>
      <c r="I264" t="n">
        <v>70</v>
      </c>
      <c r="J264" t="n">
        <v>133.46</v>
      </c>
      <c r="K264" t="n">
        <v>41.65</v>
      </c>
      <c r="L264" t="n">
        <v>21</v>
      </c>
      <c r="M264" t="n">
        <v>0</v>
      </c>
      <c r="N264" t="n">
        <v>20.81</v>
      </c>
      <c r="O264" t="n">
        <v>16693.59</v>
      </c>
      <c r="P264" t="n">
        <v>1784.9</v>
      </c>
      <c r="Q264" t="n">
        <v>3441.04</v>
      </c>
      <c r="R264" t="n">
        <v>414.29</v>
      </c>
      <c r="S264" t="n">
        <v>300.98</v>
      </c>
      <c r="T264" t="n">
        <v>53214.23</v>
      </c>
      <c r="U264" t="n">
        <v>0.73</v>
      </c>
      <c r="V264" t="n">
        <v>0.92</v>
      </c>
      <c r="W264" t="n">
        <v>57.03</v>
      </c>
      <c r="X264" t="n">
        <v>3.23</v>
      </c>
      <c r="Y264" t="n">
        <v>0.5</v>
      </c>
      <c r="Z264" t="n">
        <v>10</v>
      </c>
    </row>
    <row r="265">
      <c r="A265" t="n">
        <v>0</v>
      </c>
      <c r="B265" t="n">
        <v>25</v>
      </c>
      <c r="C265" t="inlineStr">
        <is>
          <t xml:space="preserve">CONCLUIDO	</t>
        </is>
      </c>
      <c r="D265" t="n">
        <v>0.3386</v>
      </c>
      <c r="E265" t="n">
        <v>295.31</v>
      </c>
      <c r="F265" t="n">
        <v>275.51</v>
      </c>
      <c r="G265" t="n">
        <v>12.76</v>
      </c>
      <c r="H265" t="n">
        <v>0.28</v>
      </c>
      <c r="I265" t="n">
        <v>1296</v>
      </c>
      <c r="J265" t="n">
        <v>61.76</v>
      </c>
      <c r="K265" t="n">
        <v>28.92</v>
      </c>
      <c r="L265" t="n">
        <v>1</v>
      </c>
      <c r="M265" t="n">
        <v>1294</v>
      </c>
      <c r="N265" t="n">
        <v>6.84</v>
      </c>
      <c r="O265" t="n">
        <v>7851.41</v>
      </c>
      <c r="P265" t="n">
        <v>1787.06</v>
      </c>
      <c r="Q265" t="n">
        <v>3442.62</v>
      </c>
      <c r="R265" t="n">
        <v>2374.65</v>
      </c>
      <c r="S265" t="n">
        <v>300.98</v>
      </c>
      <c r="T265" t="n">
        <v>1027264.26</v>
      </c>
      <c r="U265" t="n">
        <v>0.13</v>
      </c>
      <c r="V265" t="n">
        <v>0.73</v>
      </c>
      <c r="W265" t="n">
        <v>58.9</v>
      </c>
      <c r="X265" t="n">
        <v>60.92</v>
      </c>
      <c r="Y265" t="n">
        <v>0.5</v>
      </c>
      <c r="Z265" t="n">
        <v>10</v>
      </c>
    </row>
    <row r="266">
      <c r="A266" t="n">
        <v>1</v>
      </c>
      <c r="B266" t="n">
        <v>25</v>
      </c>
      <c r="C266" t="inlineStr">
        <is>
          <t xml:space="preserve">CONCLUIDO	</t>
        </is>
      </c>
      <c r="D266" t="n">
        <v>0.4013</v>
      </c>
      <c r="E266" t="n">
        <v>249.18</v>
      </c>
      <c r="F266" t="n">
        <v>239.78</v>
      </c>
      <c r="G266" t="n">
        <v>26.3</v>
      </c>
      <c r="H266" t="n">
        <v>0.55</v>
      </c>
      <c r="I266" t="n">
        <v>547</v>
      </c>
      <c r="J266" t="n">
        <v>62.92</v>
      </c>
      <c r="K266" t="n">
        <v>28.92</v>
      </c>
      <c r="L266" t="n">
        <v>2</v>
      </c>
      <c r="M266" t="n">
        <v>545</v>
      </c>
      <c r="N266" t="n">
        <v>7</v>
      </c>
      <c r="O266" t="n">
        <v>7994.37</v>
      </c>
      <c r="P266" t="n">
        <v>1518.2</v>
      </c>
      <c r="Q266" t="n">
        <v>3441.6</v>
      </c>
      <c r="R266" t="n">
        <v>1162.96</v>
      </c>
      <c r="S266" t="n">
        <v>300.98</v>
      </c>
      <c r="T266" t="n">
        <v>425161.09</v>
      </c>
      <c r="U266" t="n">
        <v>0.26</v>
      </c>
      <c r="V266" t="n">
        <v>0.83</v>
      </c>
      <c r="W266" t="n">
        <v>57.71</v>
      </c>
      <c r="X266" t="n">
        <v>25.23</v>
      </c>
      <c r="Y266" t="n">
        <v>0.5</v>
      </c>
      <c r="Z266" t="n">
        <v>10</v>
      </c>
    </row>
    <row r="267">
      <c r="A267" t="n">
        <v>2</v>
      </c>
      <c r="B267" t="n">
        <v>25</v>
      </c>
      <c r="C267" t="inlineStr">
        <is>
          <t xml:space="preserve">CONCLUIDO	</t>
        </is>
      </c>
      <c r="D267" t="n">
        <v>0.4226</v>
      </c>
      <c r="E267" t="n">
        <v>236.62</v>
      </c>
      <c r="F267" t="n">
        <v>230.1</v>
      </c>
      <c r="G267" t="n">
        <v>40.61</v>
      </c>
      <c r="H267" t="n">
        <v>0.8100000000000001</v>
      </c>
      <c r="I267" t="n">
        <v>340</v>
      </c>
      <c r="J267" t="n">
        <v>64.08</v>
      </c>
      <c r="K267" t="n">
        <v>28.92</v>
      </c>
      <c r="L267" t="n">
        <v>3</v>
      </c>
      <c r="M267" t="n">
        <v>338</v>
      </c>
      <c r="N267" t="n">
        <v>7.16</v>
      </c>
      <c r="O267" t="n">
        <v>8137.65</v>
      </c>
      <c r="P267" t="n">
        <v>1417.25</v>
      </c>
      <c r="Q267" t="n">
        <v>3441.29</v>
      </c>
      <c r="R267" t="n">
        <v>834.66</v>
      </c>
      <c r="S267" t="n">
        <v>300.98</v>
      </c>
      <c r="T267" t="n">
        <v>262048.25</v>
      </c>
      <c r="U267" t="n">
        <v>0.36</v>
      </c>
      <c r="V267" t="n">
        <v>0.87</v>
      </c>
      <c r="W267" t="n">
        <v>57.38</v>
      </c>
      <c r="X267" t="n">
        <v>15.56</v>
      </c>
      <c r="Y267" t="n">
        <v>0.5</v>
      </c>
      <c r="Z267" t="n">
        <v>10</v>
      </c>
    </row>
    <row r="268">
      <c r="A268" t="n">
        <v>3</v>
      </c>
      <c r="B268" t="n">
        <v>25</v>
      </c>
      <c r="C268" t="inlineStr">
        <is>
          <t xml:space="preserve">CONCLUIDO	</t>
        </is>
      </c>
      <c r="D268" t="n">
        <v>0.4334</v>
      </c>
      <c r="E268" t="n">
        <v>230.75</v>
      </c>
      <c r="F268" t="n">
        <v>225.58</v>
      </c>
      <c r="G268" t="n">
        <v>55.7</v>
      </c>
      <c r="H268" t="n">
        <v>1.07</v>
      </c>
      <c r="I268" t="n">
        <v>243</v>
      </c>
      <c r="J268" t="n">
        <v>65.25</v>
      </c>
      <c r="K268" t="n">
        <v>28.92</v>
      </c>
      <c r="L268" t="n">
        <v>4</v>
      </c>
      <c r="M268" t="n">
        <v>241</v>
      </c>
      <c r="N268" t="n">
        <v>7.33</v>
      </c>
      <c r="O268" t="n">
        <v>8281.25</v>
      </c>
      <c r="P268" t="n">
        <v>1347.61</v>
      </c>
      <c r="Q268" t="n">
        <v>3441.12</v>
      </c>
      <c r="R268" t="n">
        <v>681.79</v>
      </c>
      <c r="S268" t="n">
        <v>300.98</v>
      </c>
      <c r="T268" t="n">
        <v>186097.23</v>
      </c>
      <c r="U268" t="n">
        <v>0.44</v>
      </c>
      <c r="V268" t="n">
        <v>0.89</v>
      </c>
      <c r="W268" t="n">
        <v>57.22</v>
      </c>
      <c r="X268" t="n">
        <v>11.05</v>
      </c>
      <c r="Y268" t="n">
        <v>0.5</v>
      </c>
      <c r="Z268" t="n">
        <v>10</v>
      </c>
    </row>
    <row r="269">
      <c r="A269" t="n">
        <v>4</v>
      </c>
      <c r="B269" t="n">
        <v>25</v>
      </c>
      <c r="C269" t="inlineStr">
        <is>
          <t xml:space="preserve">CONCLUIDO	</t>
        </is>
      </c>
      <c r="D269" t="n">
        <v>0.4397</v>
      </c>
      <c r="E269" t="n">
        <v>227.41</v>
      </c>
      <c r="F269" t="n">
        <v>223.03</v>
      </c>
      <c r="G269" t="n">
        <v>71.95</v>
      </c>
      <c r="H269" t="n">
        <v>1.31</v>
      </c>
      <c r="I269" t="n">
        <v>186</v>
      </c>
      <c r="J269" t="n">
        <v>66.42</v>
      </c>
      <c r="K269" t="n">
        <v>28.92</v>
      </c>
      <c r="L269" t="n">
        <v>5</v>
      </c>
      <c r="M269" t="n">
        <v>184</v>
      </c>
      <c r="N269" t="n">
        <v>7.49</v>
      </c>
      <c r="O269" t="n">
        <v>8425.16</v>
      </c>
      <c r="P269" t="n">
        <v>1287.91</v>
      </c>
      <c r="Q269" t="n">
        <v>3441.07</v>
      </c>
      <c r="R269" t="n">
        <v>594.98</v>
      </c>
      <c r="S269" t="n">
        <v>300.98</v>
      </c>
      <c r="T269" t="n">
        <v>142977.92</v>
      </c>
      <c r="U269" t="n">
        <v>0.51</v>
      </c>
      <c r="V269" t="n">
        <v>0.9</v>
      </c>
      <c r="W269" t="n">
        <v>57.15</v>
      </c>
      <c r="X269" t="n">
        <v>8.5</v>
      </c>
      <c r="Y269" t="n">
        <v>0.5</v>
      </c>
      <c r="Z269" t="n">
        <v>10</v>
      </c>
    </row>
    <row r="270">
      <c r="A270" t="n">
        <v>5</v>
      </c>
      <c r="B270" t="n">
        <v>25</v>
      </c>
      <c r="C270" t="inlineStr">
        <is>
          <t xml:space="preserve">CONCLUIDO	</t>
        </is>
      </c>
      <c r="D270" t="n">
        <v>0.4441</v>
      </c>
      <c r="E270" t="n">
        <v>225.18</v>
      </c>
      <c r="F270" t="n">
        <v>221.31</v>
      </c>
      <c r="G270" t="n">
        <v>89.12</v>
      </c>
      <c r="H270" t="n">
        <v>1.55</v>
      </c>
      <c r="I270" t="n">
        <v>149</v>
      </c>
      <c r="J270" t="n">
        <v>67.59</v>
      </c>
      <c r="K270" t="n">
        <v>28.92</v>
      </c>
      <c r="L270" t="n">
        <v>6</v>
      </c>
      <c r="M270" t="n">
        <v>127</v>
      </c>
      <c r="N270" t="n">
        <v>7.66</v>
      </c>
      <c r="O270" t="n">
        <v>8569.4</v>
      </c>
      <c r="P270" t="n">
        <v>1232.88</v>
      </c>
      <c r="Q270" t="n">
        <v>3441.13</v>
      </c>
      <c r="R270" t="n">
        <v>536.2</v>
      </c>
      <c r="S270" t="n">
        <v>300.98</v>
      </c>
      <c r="T270" t="n">
        <v>113774.73</v>
      </c>
      <c r="U270" t="n">
        <v>0.5600000000000001</v>
      </c>
      <c r="V270" t="n">
        <v>0.9</v>
      </c>
      <c r="W270" t="n">
        <v>57.11</v>
      </c>
      <c r="X270" t="n">
        <v>6.78</v>
      </c>
      <c r="Y270" t="n">
        <v>0.5</v>
      </c>
      <c r="Z270" t="n">
        <v>10</v>
      </c>
    </row>
    <row r="271">
      <c r="A271" t="n">
        <v>6</v>
      </c>
      <c r="B271" t="n">
        <v>25</v>
      </c>
      <c r="C271" t="inlineStr">
        <is>
          <t xml:space="preserve">CONCLUIDO	</t>
        </is>
      </c>
      <c r="D271" t="n">
        <v>0.445</v>
      </c>
      <c r="E271" t="n">
        <v>224.7</v>
      </c>
      <c r="F271" t="n">
        <v>220.98</v>
      </c>
      <c r="G271" t="n">
        <v>95.39</v>
      </c>
      <c r="H271" t="n">
        <v>1.78</v>
      </c>
      <c r="I271" t="n">
        <v>139</v>
      </c>
      <c r="J271" t="n">
        <v>68.76000000000001</v>
      </c>
      <c r="K271" t="n">
        <v>28.92</v>
      </c>
      <c r="L271" t="n">
        <v>7</v>
      </c>
      <c r="M271" t="n">
        <v>1</v>
      </c>
      <c r="N271" t="n">
        <v>7.83</v>
      </c>
      <c r="O271" t="n">
        <v>8713.950000000001</v>
      </c>
      <c r="P271" t="n">
        <v>1228.11</v>
      </c>
      <c r="Q271" t="n">
        <v>3441.3</v>
      </c>
      <c r="R271" t="n">
        <v>519.91</v>
      </c>
      <c r="S271" t="n">
        <v>300.98</v>
      </c>
      <c r="T271" t="n">
        <v>105677.06</v>
      </c>
      <c r="U271" t="n">
        <v>0.58</v>
      </c>
      <c r="V271" t="n">
        <v>0.9</v>
      </c>
      <c r="W271" t="n">
        <v>57.23</v>
      </c>
      <c r="X271" t="n">
        <v>6.44</v>
      </c>
      <c r="Y271" t="n">
        <v>0.5</v>
      </c>
      <c r="Z271" t="n">
        <v>10</v>
      </c>
    </row>
    <row r="272">
      <c r="A272" t="n">
        <v>7</v>
      </c>
      <c r="B272" t="n">
        <v>25</v>
      </c>
      <c r="C272" t="inlineStr">
        <is>
          <t xml:space="preserve">CONCLUIDO	</t>
        </is>
      </c>
      <c r="D272" t="n">
        <v>0.445</v>
      </c>
      <c r="E272" t="n">
        <v>224.7</v>
      </c>
      <c r="F272" t="n">
        <v>220.97</v>
      </c>
      <c r="G272" t="n">
        <v>95.38</v>
      </c>
      <c r="H272" t="n">
        <v>2</v>
      </c>
      <c r="I272" t="n">
        <v>139</v>
      </c>
      <c r="J272" t="n">
        <v>69.93000000000001</v>
      </c>
      <c r="K272" t="n">
        <v>28.92</v>
      </c>
      <c r="L272" t="n">
        <v>8</v>
      </c>
      <c r="M272" t="n">
        <v>0</v>
      </c>
      <c r="N272" t="n">
        <v>8.01</v>
      </c>
      <c r="O272" t="n">
        <v>8858.84</v>
      </c>
      <c r="P272" t="n">
        <v>1247.03</v>
      </c>
      <c r="Q272" t="n">
        <v>3441.33</v>
      </c>
      <c r="R272" t="n">
        <v>519.83</v>
      </c>
      <c r="S272" t="n">
        <v>300.98</v>
      </c>
      <c r="T272" t="n">
        <v>105639.27</v>
      </c>
      <c r="U272" t="n">
        <v>0.58</v>
      </c>
      <c r="V272" t="n">
        <v>0.9</v>
      </c>
      <c r="W272" t="n">
        <v>57.23</v>
      </c>
      <c r="X272" t="n">
        <v>6.44</v>
      </c>
      <c r="Y272" t="n">
        <v>0.5</v>
      </c>
      <c r="Z272" t="n">
        <v>10</v>
      </c>
    </row>
    <row r="273">
      <c r="A273" t="n">
        <v>0</v>
      </c>
      <c r="B273" t="n">
        <v>85</v>
      </c>
      <c r="C273" t="inlineStr">
        <is>
          <t xml:space="preserve">CONCLUIDO	</t>
        </is>
      </c>
      <c r="D273" t="n">
        <v>0.1861</v>
      </c>
      <c r="E273" t="n">
        <v>537.47</v>
      </c>
      <c r="F273" t="n">
        <v>405.78</v>
      </c>
      <c r="G273" t="n">
        <v>6.38</v>
      </c>
      <c r="H273" t="n">
        <v>0.11</v>
      </c>
      <c r="I273" t="n">
        <v>3816</v>
      </c>
      <c r="J273" t="n">
        <v>167.88</v>
      </c>
      <c r="K273" t="n">
        <v>51.39</v>
      </c>
      <c r="L273" t="n">
        <v>1</v>
      </c>
      <c r="M273" t="n">
        <v>3814</v>
      </c>
      <c r="N273" t="n">
        <v>30.49</v>
      </c>
      <c r="O273" t="n">
        <v>20939.59</v>
      </c>
      <c r="P273" t="n">
        <v>5192.18</v>
      </c>
      <c r="Q273" t="n">
        <v>3446.02</v>
      </c>
      <c r="R273" t="n">
        <v>6806.51</v>
      </c>
      <c r="S273" t="n">
        <v>300.98</v>
      </c>
      <c r="T273" t="n">
        <v>3230594.43</v>
      </c>
      <c r="U273" t="n">
        <v>0.04</v>
      </c>
      <c r="V273" t="n">
        <v>0.49</v>
      </c>
      <c r="W273" t="n">
        <v>63.14</v>
      </c>
      <c r="X273" t="n">
        <v>191.06</v>
      </c>
      <c r="Y273" t="n">
        <v>0.5</v>
      </c>
      <c r="Z273" t="n">
        <v>10</v>
      </c>
    </row>
    <row r="274">
      <c r="A274" t="n">
        <v>1</v>
      </c>
      <c r="B274" t="n">
        <v>85</v>
      </c>
      <c r="C274" t="inlineStr">
        <is>
          <t xml:space="preserve">CONCLUIDO	</t>
        </is>
      </c>
      <c r="D274" t="n">
        <v>0.3128</v>
      </c>
      <c r="E274" t="n">
        <v>319.66</v>
      </c>
      <c r="F274" t="n">
        <v>274.25</v>
      </c>
      <c r="G274" t="n">
        <v>12.96</v>
      </c>
      <c r="H274" t="n">
        <v>0.21</v>
      </c>
      <c r="I274" t="n">
        <v>1270</v>
      </c>
      <c r="J274" t="n">
        <v>169.33</v>
      </c>
      <c r="K274" t="n">
        <v>51.39</v>
      </c>
      <c r="L274" t="n">
        <v>2</v>
      </c>
      <c r="M274" t="n">
        <v>1268</v>
      </c>
      <c r="N274" t="n">
        <v>30.94</v>
      </c>
      <c r="O274" t="n">
        <v>21118.46</v>
      </c>
      <c r="P274" t="n">
        <v>3506.91</v>
      </c>
      <c r="Q274" t="n">
        <v>3442.29</v>
      </c>
      <c r="R274" t="n">
        <v>2331.08</v>
      </c>
      <c r="S274" t="n">
        <v>300.98</v>
      </c>
      <c r="T274" t="n">
        <v>1005608.06</v>
      </c>
      <c r="U274" t="n">
        <v>0.13</v>
      </c>
      <c r="V274" t="n">
        <v>0.73</v>
      </c>
      <c r="W274" t="n">
        <v>58.9</v>
      </c>
      <c r="X274" t="n">
        <v>59.67</v>
      </c>
      <c r="Y274" t="n">
        <v>0.5</v>
      </c>
      <c r="Z274" t="n">
        <v>10</v>
      </c>
    </row>
    <row r="275">
      <c r="A275" t="n">
        <v>2</v>
      </c>
      <c r="B275" t="n">
        <v>85</v>
      </c>
      <c r="C275" t="inlineStr">
        <is>
          <t xml:space="preserve">CONCLUIDO	</t>
        </is>
      </c>
      <c r="D275" t="n">
        <v>0.359</v>
      </c>
      <c r="E275" t="n">
        <v>278.54</v>
      </c>
      <c r="F275" t="n">
        <v>250.14</v>
      </c>
      <c r="G275" t="n">
        <v>19.54</v>
      </c>
      <c r="H275" t="n">
        <v>0.31</v>
      </c>
      <c r="I275" t="n">
        <v>768</v>
      </c>
      <c r="J275" t="n">
        <v>170.79</v>
      </c>
      <c r="K275" t="n">
        <v>51.39</v>
      </c>
      <c r="L275" t="n">
        <v>3</v>
      </c>
      <c r="M275" t="n">
        <v>766</v>
      </c>
      <c r="N275" t="n">
        <v>31.4</v>
      </c>
      <c r="O275" t="n">
        <v>21297.94</v>
      </c>
      <c r="P275" t="n">
        <v>3190.95</v>
      </c>
      <c r="Q275" t="n">
        <v>3441.95</v>
      </c>
      <c r="R275" t="n">
        <v>1513.56</v>
      </c>
      <c r="S275" t="n">
        <v>300.98</v>
      </c>
      <c r="T275" t="n">
        <v>599355.58</v>
      </c>
      <c r="U275" t="n">
        <v>0.2</v>
      </c>
      <c r="V275" t="n">
        <v>0.8</v>
      </c>
      <c r="W275" t="n">
        <v>58.07</v>
      </c>
      <c r="X275" t="n">
        <v>35.58</v>
      </c>
      <c r="Y275" t="n">
        <v>0.5</v>
      </c>
      <c r="Z275" t="n">
        <v>10</v>
      </c>
    </row>
    <row r="276">
      <c r="A276" t="n">
        <v>3</v>
      </c>
      <c r="B276" t="n">
        <v>85</v>
      </c>
      <c r="C276" t="inlineStr">
        <is>
          <t xml:space="preserve">CONCLUIDO	</t>
        </is>
      </c>
      <c r="D276" t="n">
        <v>0.3833</v>
      </c>
      <c r="E276" t="n">
        <v>260.9</v>
      </c>
      <c r="F276" t="n">
        <v>239.89</v>
      </c>
      <c r="G276" t="n">
        <v>26.17</v>
      </c>
      <c r="H276" t="n">
        <v>0.41</v>
      </c>
      <c r="I276" t="n">
        <v>550</v>
      </c>
      <c r="J276" t="n">
        <v>172.25</v>
      </c>
      <c r="K276" t="n">
        <v>51.39</v>
      </c>
      <c r="L276" t="n">
        <v>4</v>
      </c>
      <c r="M276" t="n">
        <v>548</v>
      </c>
      <c r="N276" t="n">
        <v>31.86</v>
      </c>
      <c r="O276" t="n">
        <v>21478.05</v>
      </c>
      <c r="P276" t="n">
        <v>3051.2</v>
      </c>
      <c r="Q276" t="n">
        <v>3441.49</v>
      </c>
      <c r="R276" t="n">
        <v>1165.23</v>
      </c>
      <c r="S276" t="n">
        <v>300.98</v>
      </c>
      <c r="T276" t="n">
        <v>426282.26</v>
      </c>
      <c r="U276" t="n">
        <v>0.26</v>
      </c>
      <c r="V276" t="n">
        <v>0.83</v>
      </c>
      <c r="W276" t="n">
        <v>57.75</v>
      </c>
      <c r="X276" t="n">
        <v>25.34</v>
      </c>
      <c r="Y276" t="n">
        <v>0.5</v>
      </c>
      <c r="Z276" t="n">
        <v>10</v>
      </c>
    </row>
    <row r="277">
      <c r="A277" t="n">
        <v>4</v>
      </c>
      <c r="B277" t="n">
        <v>85</v>
      </c>
      <c r="C277" t="inlineStr">
        <is>
          <t xml:space="preserve">CONCLUIDO	</t>
        </is>
      </c>
      <c r="D277" t="n">
        <v>0.3983</v>
      </c>
      <c r="E277" t="n">
        <v>251.05</v>
      </c>
      <c r="F277" t="n">
        <v>234.18</v>
      </c>
      <c r="G277" t="n">
        <v>32.83</v>
      </c>
      <c r="H277" t="n">
        <v>0.51</v>
      </c>
      <c r="I277" t="n">
        <v>428</v>
      </c>
      <c r="J277" t="n">
        <v>173.71</v>
      </c>
      <c r="K277" t="n">
        <v>51.39</v>
      </c>
      <c r="L277" t="n">
        <v>5</v>
      </c>
      <c r="M277" t="n">
        <v>426</v>
      </c>
      <c r="N277" t="n">
        <v>32.32</v>
      </c>
      <c r="O277" t="n">
        <v>21658.78</v>
      </c>
      <c r="P277" t="n">
        <v>2969.73</v>
      </c>
      <c r="Q277" t="n">
        <v>3441.4</v>
      </c>
      <c r="R277" t="n">
        <v>973.1900000000001</v>
      </c>
      <c r="S277" t="n">
        <v>300.98</v>
      </c>
      <c r="T277" t="n">
        <v>330872.67</v>
      </c>
      <c r="U277" t="n">
        <v>0.31</v>
      </c>
      <c r="V277" t="n">
        <v>0.85</v>
      </c>
      <c r="W277" t="n">
        <v>57.51</v>
      </c>
      <c r="X277" t="n">
        <v>19.63</v>
      </c>
      <c r="Y277" t="n">
        <v>0.5</v>
      </c>
      <c r="Z277" t="n">
        <v>10</v>
      </c>
    </row>
    <row r="278">
      <c r="A278" t="n">
        <v>5</v>
      </c>
      <c r="B278" t="n">
        <v>85</v>
      </c>
      <c r="C278" t="inlineStr">
        <is>
          <t xml:space="preserve">CONCLUIDO	</t>
        </is>
      </c>
      <c r="D278" t="n">
        <v>0.4086</v>
      </c>
      <c r="E278" t="n">
        <v>244.75</v>
      </c>
      <c r="F278" t="n">
        <v>230.52</v>
      </c>
      <c r="G278" t="n">
        <v>39.52</v>
      </c>
      <c r="H278" t="n">
        <v>0.61</v>
      </c>
      <c r="I278" t="n">
        <v>350</v>
      </c>
      <c r="J278" t="n">
        <v>175.18</v>
      </c>
      <c r="K278" t="n">
        <v>51.39</v>
      </c>
      <c r="L278" t="n">
        <v>6</v>
      </c>
      <c r="M278" t="n">
        <v>348</v>
      </c>
      <c r="N278" t="n">
        <v>32.79</v>
      </c>
      <c r="O278" t="n">
        <v>21840.16</v>
      </c>
      <c r="P278" t="n">
        <v>2914.61</v>
      </c>
      <c r="Q278" t="n">
        <v>3441.3</v>
      </c>
      <c r="R278" t="n">
        <v>849.66</v>
      </c>
      <c r="S278" t="n">
        <v>300.98</v>
      </c>
      <c r="T278" t="n">
        <v>269495.59</v>
      </c>
      <c r="U278" t="n">
        <v>0.35</v>
      </c>
      <c r="V278" t="n">
        <v>0.87</v>
      </c>
      <c r="W278" t="n">
        <v>57.37</v>
      </c>
      <c r="X278" t="n">
        <v>15.98</v>
      </c>
      <c r="Y278" t="n">
        <v>0.5</v>
      </c>
      <c r="Z278" t="n">
        <v>10</v>
      </c>
    </row>
    <row r="279">
      <c r="A279" t="n">
        <v>6</v>
      </c>
      <c r="B279" t="n">
        <v>85</v>
      </c>
      <c r="C279" t="inlineStr">
        <is>
          <t xml:space="preserve">CONCLUIDO	</t>
        </is>
      </c>
      <c r="D279" t="n">
        <v>0.416</v>
      </c>
      <c r="E279" t="n">
        <v>240.4</v>
      </c>
      <c r="F279" t="n">
        <v>228</v>
      </c>
      <c r="G279" t="n">
        <v>46.22</v>
      </c>
      <c r="H279" t="n">
        <v>0.7</v>
      </c>
      <c r="I279" t="n">
        <v>296</v>
      </c>
      <c r="J279" t="n">
        <v>176.66</v>
      </c>
      <c r="K279" t="n">
        <v>51.39</v>
      </c>
      <c r="L279" t="n">
        <v>7</v>
      </c>
      <c r="M279" t="n">
        <v>294</v>
      </c>
      <c r="N279" t="n">
        <v>33.27</v>
      </c>
      <c r="O279" t="n">
        <v>22022.17</v>
      </c>
      <c r="P279" t="n">
        <v>2873.77</v>
      </c>
      <c r="Q279" t="n">
        <v>3441.11</v>
      </c>
      <c r="R279" t="n">
        <v>763.9</v>
      </c>
      <c r="S279" t="n">
        <v>300.98</v>
      </c>
      <c r="T279" t="n">
        <v>226886.78</v>
      </c>
      <c r="U279" t="n">
        <v>0.39</v>
      </c>
      <c r="V279" t="n">
        <v>0.88</v>
      </c>
      <c r="W279" t="n">
        <v>57.3</v>
      </c>
      <c r="X279" t="n">
        <v>13.47</v>
      </c>
      <c r="Y279" t="n">
        <v>0.5</v>
      </c>
      <c r="Z279" t="n">
        <v>10</v>
      </c>
    </row>
    <row r="280">
      <c r="A280" t="n">
        <v>7</v>
      </c>
      <c r="B280" t="n">
        <v>85</v>
      </c>
      <c r="C280" t="inlineStr">
        <is>
          <t xml:space="preserve">CONCLUIDO	</t>
        </is>
      </c>
      <c r="D280" t="n">
        <v>0.4215</v>
      </c>
      <c r="E280" t="n">
        <v>237.26</v>
      </c>
      <c r="F280" t="n">
        <v>226.21</v>
      </c>
      <c r="G280" t="n">
        <v>53.02</v>
      </c>
      <c r="H280" t="n">
        <v>0.8</v>
      </c>
      <c r="I280" t="n">
        <v>256</v>
      </c>
      <c r="J280" t="n">
        <v>178.14</v>
      </c>
      <c r="K280" t="n">
        <v>51.39</v>
      </c>
      <c r="L280" t="n">
        <v>8</v>
      </c>
      <c r="M280" t="n">
        <v>254</v>
      </c>
      <c r="N280" t="n">
        <v>33.75</v>
      </c>
      <c r="O280" t="n">
        <v>22204.83</v>
      </c>
      <c r="P280" t="n">
        <v>2842.72</v>
      </c>
      <c r="Q280" t="n">
        <v>3441.1</v>
      </c>
      <c r="R280" t="n">
        <v>703.76</v>
      </c>
      <c r="S280" t="n">
        <v>300.98</v>
      </c>
      <c r="T280" t="n">
        <v>197016.79</v>
      </c>
      <c r="U280" t="n">
        <v>0.43</v>
      </c>
      <c r="V280" t="n">
        <v>0.88</v>
      </c>
      <c r="W280" t="n">
        <v>57.23</v>
      </c>
      <c r="X280" t="n">
        <v>11.68</v>
      </c>
      <c r="Y280" t="n">
        <v>0.5</v>
      </c>
      <c r="Z280" t="n">
        <v>10</v>
      </c>
    </row>
    <row r="281">
      <c r="A281" t="n">
        <v>8</v>
      </c>
      <c r="B281" t="n">
        <v>85</v>
      </c>
      <c r="C281" t="inlineStr">
        <is>
          <t xml:space="preserve">CONCLUIDO	</t>
        </is>
      </c>
      <c r="D281" t="n">
        <v>0.4258</v>
      </c>
      <c r="E281" t="n">
        <v>234.87</v>
      </c>
      <c r="F281" t="n">
        <v>224.84</v>
      </c>
      <c r="G281" t="n">
        <v>59.69</v>
      </c>
      <c r="H281" t="n">
        <v>0.89</v>
      </c>
      <c r="I281" t="n">
        <v>226</v>
      </c>
      <c r="J281" t="n">
        <v>179.63</v>
      </c>
      <c r="K281" t="n">
        <v>51.39</v>
      </c>
      <c r="L281" t="n">
        <v>9</v>
      </c>
      <c r="M281" t="n">
        <v>224</v>
      </c>
      <c r="N281" t="n">
        <v>34.24</v>
      </c>
      <c r="O281" t="n">
        <v>22388.15</v>
      </c>
      <c r="P281" t="n">
        <v>2816.46</v>
      </c>
      <c r="Q281" t="n">
        <v>3441.12</v>
      </c>
      <c r="R281" t="n">
        <v>657.52</v>
      </c>
      <c r="S281" t="n">
        <v>300.98</v>
      </c>
      <c r="T281" t="n">
        <v>174048.87</v>
      </c>
      <c r="U281" t="n">
        <v>0.46</v>
      </c>
      <c r="V281" t="n">
        <v>0.89</v>
      </c>
      <c r="W281" t="n">
        <v>57.18</v>
      </c>
      <c r="X281" t="n">
        <v>10.3</v>
      </c>
      <c r="Y281" t="n">
        <v>0.5</v>
      </c>
      <c r="Z281" t="n">
        <v>10</v>
      </c>
    </row>
    <row r="282">
      <c r="A282" t="n">
        <v>9</v>
      </c>
      <c r="B282" t="n">
        <v>85</v>
      </c>
      <c r="C282" t="inlineStr">
        <is>
          <t xml:space="preserve">CONCLUIDO	</t>
        </is>
      </c>
      <c r="D282" t="n">
        <v>0.4293</v>
      </c>
      <c r="E282" t="n">
        <v>232.96</v>
      </c>
      <c r="F282" t="n">
        <v>223.74</v>
      </c>
      <c r="G282" t="n">
        <v>66.45999999999999</v>
      </c>
      <c r="H282" t="n">
        <v>0.98</v>
      </c>
      <c r="I282" t="n">
        <v>202</v>
      </c>
      <c r="J282" t="n">
        <v>181.12</v>
      </c>
      <c r="K282" t="n">
        <v>51.39</v>
      </c>
      <c r="L282" t="n">
        <v>10</v>
      </c>
      <c r="M282" t="n">
        <v>200</v>
      </c>
      <c r="N282" t="n">
        <v>34.73</v>
      </c>
      <c r="O282" t="n">
        <v>22572.13</v>
      </c>
      <c r="P282" t="n">
        <v>2794.28</v>
      </c>
      <c r="Q282" t="n">
        <v>3441.04</v>
      </c>
      <c r="R282" t="n">
        <v>620.09</v>
      </c>
      <c r="S282" t="n">
        <v>300.98</v>
      </c>
      <c r="T282" t="n">
        <v>155450.36</v>
      </c>
      <c r="U282" t="n">
        <v>0.49</v>
      </c>
      <c r="V282" t="n">
        <v>0.89</v>
      </c>
      <c r="W282" t="n">
        <v>57.15</v>
      </c>
      <c r="X282" t="n">
        <v>9.210000000000001</v>
      </c>
      <c r="Y282" t="n">
        <v>0.5</v>
      </c>
      <c r="Z282" t="n">
        <v>10</v>
      </c>
    </row>
    <row r="283">
      <c r="A283" t="n">
        <v>10</v>
      </c>
      <c r="B283" t="n">
        <v>85</v>
      </c>
      <c r="C283" t="inlineStr">
        <is>
          <t xml:space="preserve">CONCLUIDO	</t>
        </is>
      </c>
      <c r="D283" t="n">
        <v>0.4323</v>
      </c>
      <c r="E283" t="n">
        <v>231.34</v>
      </c>
      <c r="F283" t="n">
        <v>222.8</v>
      </c>
      <c r="G283" t="n">
        <v>73.45</v>
      </c>
      <c r="H283" t="n">
        <v>1.07</v>
      </c>
      <c r="I283" t="n">
        <v>182</v>
      </c>
      <c r="J283" t="n">
        <v>182.62</v>
      </c>
      <c r="K283" t="n">
        <v>51.39</v>
      </c>
      <c r="L283" t="n">
        <v>11</v>
      </c>
      <c r="M283" t="n">
        <v>180</v>
      </c>
      <c r="N283" t="n">
        <v>35.22</v>
      </c>
      <c r="O283" t="n">
        <v>22756.91</v>
      </c>
      <c r="P283" t="n">
        <v>2774.5</v>
      </c>
      <c r="Q283" t="n">
        <v>3441.17</v>
      </c>
      <c r="R283" t="n">
        <v>587.65</v>
      </c>
      <c r="S283" t="n">
        <v>300.98</v>
      </c>
      <c r="T283" t="n">
        <v>139332.6</v>
      </c>
      <c r="U283" t="n">
        <v>0.51</v>
      </c>
      <c r="V283" t="n">
        <v>0.9</v>
      </c>
      <c r="W283" t="n">
        <v>57.12</v>
      </c>
      <c r="X283" t="n">
        <v>8.26</v>
      </c>
      <c r="Y283" t="n">
        <v>0.5</v>
      </c>
      <c r="Z283" t="n">
        <v>10</v>
      </c>
    </row>
    <row r="284">
      <c r="A284" t="n">
        <v>11</v>
      </c>
      <c r="B284" t="n">
        <v>85</v>
      </c>
      <c r="C284" t="inlineStr">
        <is>
          <t xml:space="preserve">CONCLUIDO	</t>
        </is>
      </c>
      <c r="D284" t="n">
        <v>0.4347</v>
      </c>
      <c r="E284" t="n">
        <v>230.02</v>
      </c>
      <c r="F284" t="n">
        <v>222.02</v>
      </c>
      <c r="G284" t="n">
        <v>80.25</v>
      </c>
      <c r="H284" t="n">
        <v>1.16</v>
      </c>
      <c r="I284" t="n">
        <v>166</v>
      </c>
      <c r="J284" t="n">
        <v>184.12</v>
      </c>
      <c r="K284" t="n">
        <v>51.39</v>
      </c>
      <c r="L284" t="n">
        <v>12</v>
      </c>
      <c r="M284" t="n">
        <v>164</v>
      </c>
      <c r="N284" t="n">
        <v>35.73</v>
      </c>
      <c r="O284" t="n">
        <v>22942.24</v>
      </c>
      <c r="P284" t="n">
        <v>2756.44</v>
      </c>
      <c r="Q284" t="n">
        <v>3441.07</v>
      </c>
      <c r="R284" t="n">
        <v>561.89</v>
      </c>
      <c r="S284" t="n">
        <v>300.98</v>
      </c>
      <c r="T284" t="n">
        <v>126534.15</v>
      </c>
      <c r="U284" t="n">
        <v>0.54</v>
      </c>
      <c r="V284" t="n">
        <v>0.9</v>
      </c>
      <c r="W284" t="n">
        <v>57.08</v>
      </c>
      <c r="X284" t="n">
        <v>7.49</v>
      </c>
      <c r="Y284" t="n">
        <v>0.5</v>
      </c>
      <c r="Z284" t="n">
        <v>10</v>
      </c>
    </row>
    <row r="285">
      <c r="A285" t="n">
        <v>12</v>
      </c>
      <c r="B285" t="n">
        <v>85</v>
      </c>
      <c r="C285" t="inlineStr">
        <is>
          <t xml:space="preserve">CONCLUIDO	</t>
        </is>
      </c>
      <c r="D285" t="n">
        <v>0.4368</v>
      </c>
      <c r="E285" t="n">
        <v>228.95</v>
      </c>
      <c r="F285" t="n">
        <v>221.42</v>
      </c>
      <c r="G285" t="n">
        <v>87.40000000000001</v>
      </c>
      <c r="H285" t="n">
        <v>1.24</v>
      </c>
      <c r="I285" t="n">
        <v>152</v>
      </c>
      <c r="J285" t="n">
        <v>185.63</v>
      </c>
      <c r="K285" t="n">
        <v>51.39</v>
      </c>
      <c r="L285" t="n">
        <v>13</v>
      </c>
      <c r="M285" t="n">
        <v>150</v>
      </c>
      <c r="N285" t="n">
        <v>36.24</v>
      </c>
      <c r="O285" t="n">
        <v>23128.27</v>
      </c>
      <c r="P285" t="n">
        <v>2739.34</v>
      </c>
      <c r="Q285" t="n">
        <v>3441.1</v>
      </c>
      <c r="R285" t="n">
        <v>541.12</v>
      </c>
      <c r="S285" t="n">
        <v>300.98</v>
      </c>
      <c r="T285" t="n">
        <v>116219.74</v>
      </c>
      <c r="U285" t="n">
        <v>0.5600000000000001</v>
      </c>
      <c r="V285" t="n">
        <v>0.9</v>
      </c>
      <c r="W285" t="n">
        <v>57.08</v>
      </c>
      <c r="X285" t="n">
        <v>6.89</v>
      </c>
      <c r="Y285" t="n">
        <v>0.5</v>
      </c>
      <c r="Z285" t="n">
        <v>10</v>
      </c>
    </row>
    <row r="286">
      <c r="A286" t="n">
        <v>13</v>
      </c>
      <c r="B286" t="n">
        <v>85</v>
      </c>
      <c r="C286" t="inlineStr">
        <is>
          <t xml:space="preserve">CONCLUIDO	</t>
        </is>
      </c>
      <c r="D286" t="n">
        <v>0.4385</v>
      </c>
      <c r="E286" t="n">
        <v>228.07</v>
      </c>
      <c r="F286" t="n">
        <v>220.92</v>
      </c>
      <c r="G286" t="n">
        <v>94.01000000000001</v>
      </c>
      <c r="H286" t="n">
        <v>1.33</v>
      </c>
      <c r="I286" t="n">
        <v>141</v>
      </c>
      <c r="J286" t="n">
        <v>187.14</v>
      </c>
      <c r="K286" t="n">
        <v>51.39</v>
      </c>
      <c r="L286" t="n">
        <v>14</v>
      </c>
      <c r="M286" t="n">
        <v>139</v>
      </c>
      <c r="N286" t="n">
        <v>36.75</v>
      </c>
      <c r="O286" t="n">
        <v>23314.98</v>
      </c>
      <c r="P286" t="n">
        <v>2724.7</v>
      </c>
      <c r="Q286" t="n">
        <v>3440.97</v>
      </c>
      <c r="R286" t="n">
        <v>524.37</v>
      </c>
      <c r="S286" t="n">
        <v>300.98</v>
      </c>
      <c r="T286" t="n">
        <v>107896.93</v>
      </c>
      <c r="U286" t="n">
        <v>0.57</v>
      </c>
      <c r="V286" t="n">
        <v>0.9</v>
      </c>
      <c r="W286" t="n">
        <v>57.05</v>
      </c>
      <c r="X286" t="n">
        <v>6.39</v>
      </c>
      <c r="Y286" t="n">
        <v>0.5</v>
      </c>
      <c r="Z286" t="n">
        <v>10</v>
      </c>
    </row>
    <row r="287">
      <c r="A287" t="n">
        <v>14</v>
      </c>
      <c r="B287" t="n">
        <v>85</v>
      </c>
      <c r="C287" t="inlineStr">
        <is>
          <t xml:space="preserve">CONCLUIDO	</t>
        </is>
      </c>
      <c r="D287" t="n">
        <v>0.44</v>
      </c>
      <c r="E287" t="n">
        <v>227.26</v>
      </c>
      <c r="F287" t="n">
        <v>220.45</v>
      </c>
      <c r="G287" t="n">
        <v>100.97</v>
      </c>
      <c r="H287" t="n">
        <v>1.41</v>
      </c>
      <c r="I287" t="n">
        <v>131</v>
      </c>
      <c r="J287" t="n">
        <v>188.66</v>
      </c>
      <c r="K287" t="n">
        <v>51.39</v>
      </c>
      <c r="L287" t="n">
        <v>15</v>
      </c>
      <c r="M287" t="n">
        <v>129</v>
      </c>
      <c r="N287" t="n">
        <v>37.27</v>
      </c>
      <c r="O287" t="n">
        <v>23502.4</v>
      </c>
      <c r="P287" t="n">
        <v>2710.53</v>
      </c>
      <c r="Q287" t="n">
        <v>3441.1</v>
      </c>
      <c r="R287" t="n">
        <v>508.09</v>
      </c>
      <c r="S287" t="n">
        <v>300.98</v>
      </c>
      <c r="T287" t="n">
        <v>99807.42</v>
      </c>
      <c r="U287" t="n">
        <v>0.59</v>
      </c>
      <c r="V287" t="n">
        <v>0.91</v>
      </c>
      <c r="W287" t="n">
        <v>57.04</v>
      </c>
      <c r="X287" t="n">
        <v>5.92</v>
      </c>
      <c r="Y287" t="n">
        <v>0.5</v>
      </c>
      <c r="Z287" t="n">
        <v>10</v>
      </c>
    </row>
    <row r="288">
      <c r="A288" t="n">
        <v>15</v>
      </c>
      <c r="B288" t="n">
        <v>85</v>
      </c>
      <c r="C288" t="inlineStr">
        <is>
          <t xml:space="preserve">CONCLUIDO	</t>
        </is>
      </c>
      <c r="D288" t="n">
        <v>0.4414</v>
      </c>
      <c r="E288" t="n">
        <v>226.56</v>
      </c>
      <c r="F288" t="n">
        <v>220.05</v>
      </c>
      <c r="G288" t="n">
        <v>108.22</v>
      </c>
      <c r="H288" t="n">
        <v>1.49</v>
      </c>
      <c r="I288" t="n">
        <v>122</v>
      </c>
      <c r="J288" t="n">
        <v>190.19</v>
      </c>
      <c r="K288" t="n">
        <v>51.39</v>
      </c>
      <c r="L288" t="n">
        <v>16</v>
      </c>
      <c r="M288" t="n">
        <v>120</v>
      </c>
      <c r="N288" t="n">
        <v>37.79</v>
      </c>
      <c r="O288" t="n">
        <v>23690.52</v>
      </c>
      <c r="P288" t="n">
        <v>2697.83</v>
      </c>
      <c r="Q288" t="n">
        <v>3440.95</v>
      </c>
      <c r="R288" t="n">
        <v>494.97</v>
      </c>
      <c r="S288" t="n">
        <v>300.98</v>
      </c>
      <c r="T288" t="n">
        <v>93293.14</v>
      </c>
      <c r="U288" t="n">
        <v>0.61</v>
      </c>
      <c r="V288" t="n">
        <v>0.91</v>
      </c>
      <c r="W288" t="n">
        <v>57.02</v>
      </c>
      <c r="X288" t="n">
        <v>5.52</v>
      </c>
      <c r="Y288" t="n">
        <v>0.5</v>
      </c>
      <c r="Z288" t="n">
        <v>10</v>
      </c>
    </row>
    <row r="289">
      <c r="A289" t="n">
        <v>16</v>
      </c>
      <c r="B289" t="n">
        <v>85</v>
      </c>
      <c r="C289" t="inlineStr">
        <is>
          <t xml:space="preserve">CONCLUIDO	</t>
        </is>
      </c>
      <c r="D289" t="n">
        <v>0.4427</v>
      </c>
      <c r="E289" t="n">
        <v>225.9</v>
      </c>
      <c r="F289" t="n">
        <v>219.67</v>
      </c>
      <c r="G289" t="n">
        <v>115.61</v>
      </c>
      <c r="H289" t="n">
        <v>1.57</v>
      </c>
      <c r="I289" t="n">
        <v>114</v>
      </c>
      <c r="J289" t="n">
        <v>191.72</v>
      </c>
      <c r="K289" t="n">
        <v>51.39</v>
      </c>
      <c r="L289" t="n">
        <v>17</v>
      </c>
      <c r="M289" t="n">
        <v>112</v>
      </c>
      <c r="N289" t="n">
        <v>38.33</v>
      </c>
      <c r="O289" t="n">
        <v>23879.37</v>
      </c>
      <c r="P289" t="n">
        <v>2683.13</v>
      </c>
      <c r="Q289" t="n">
        <v>3440.99</v>
      </c>
      <c r="R289" t="n">
        <v>482.13</v>
      </c>
      <c r="S289" t="n">
        <v>300.98</v>
      </c>
      <c r="T289" t="n">
        <v>86915.14</v>
      </c>
      <c r="U289" t="n">
        <v>0.62</v>
      </c>
      <c r="V289" t="n">
        <v>0.91</v>
      </c>
      <c r="W289" t="n">
        <v>57.01</v>
      </c>
      <c r="X289" t="n">
        <v>5.14</v>
      </c>
      <c r="Y289" t="n">
        <v>0.5</v>
      </c>
      <c r="Z289" t="n">
        <v>10</v>
      </c>
    </row>
    <row r="290">
      <c r="A290" t="n">
        <v>17</v>
      </c>
      <c r="B290" t="n">
        <v>85</v>
      </c>
      <c r="C290" t="inlineStr">
        <is>
          <t xml:space="preserve">CONCLUIDO	</t>
        </is>
      </c>
      <c r="D290" t="n">
        <v>0.4436</v>
      </c>
      <c r="E290" t="n">
        <v>225.41</v>
      </c>
      <c r="F290" t="n">
        <v>219.38</v>
      </c>
      <c r="G290" t="n">
        <v>121.88</v>
      </c>
      <c r="H290" t="n">
        <v>1.65</v>
      </c>
      <c r="I290" t="n">
        <v>108</v>
      </c>
      <c r="J290" t="n">
        <v>193.26</v>
      </c>
      <c r="K290" t="n">
        <v>51.39</v>
      </c>
      <c r="L290" t="n">
        <v>18</v>
      </c>
      <c r="M290" t="n">
        <v>106</v>
      </c>
      <c r="N290" t="n">
        <v>38.86</v>
      </c>
      <c r="O290" t="n">
        <v>24068.93</v>
      </c>
      <c r="P290" t="n">
        <v>2671.58</v>
      </c>
      <c r="Q290" t="n">
        <v>3440.91</v>
      </c>
      <c r="R290" t="n">
        <v>472.53</v>
      </c>
      <c r="S290" t="n">
        <v>300.98</v>
      </c>
      <c r="T290" t="n">
        <v>82141.8</v>
      </c>
      <c r="U290" t="n">
        <v>0.64</v>
      </c>
      <c r="V290" t="n">
        <v>0.91</v>
      </c>
      <c r="W290" t="n">
        <v>57</v>
      </c>
      <c r="X290" t="n">
        <v>4.85</v>
      </c>
      <c r="Y290" t="n">
        <v>0.5</v>
      </c>
      <c r="Z290" t="n">
        <v>10</v>
      </c>
    </row>
    <row r="291">
      <c r="A291" t="n">
        <v>18</v>
      </c>
      <c r="B291" t="n">
        <v>85</v>
      </c>
      <c r="C291" t="inlineStr">
        <is>
          <t xml:space="preserve">CONCLUIDO	</t>
        </is>
      </c>
      <c r="D291" t="n">
        <v>0.4445</v>
      </c>
      <c r="E291" t="n">
        <v>224.95</v>
      </c>
      <c r="F291" t="n">
        <v>219.13</v>
      </c>
      <c r="G291" t="n">
        <v>128.9</v>
      </c>
      <c r="H291" t="n">
        <v>1.73</v>
      </c>
      <c r="I291" t="n">
        <v>102</v>
      </c>
      <c r="J291" t="n">
        <v>194.8</v>
      </c>
      <c r="K291" t="n">
        <v>51.39</v>
      </c>
      <c r="L291" t="n">
        <v>19</v>
      </c>
      <c r="M291" t="n">
        <v>100</v>
      </c>
      <c r="N291" t="n">
        <v>39.41</v>
      </c>
      <c r="O291" t="n">
        <v>24259.23</v>
      </c>
      <c r="P291" t="n">
        <v>2657.36</v>
      </c>
      <c r="Q291" t="n">
        <v>3440.96</v>
      </c>
      <c r="R291" t="n">
        <v>463.6</v>
      </c>
      <c r="S291" t="n">
        <v>300.98</v>
      </c>
      <c r="T291" t="n">
        <v>77708.41</v>
      </c>
      <c r="U291" t="n">
        <v>0.65</v>
      </c>
      <c r="V291" t="n">
        <v>0.91</v>
      </c>
      <c r="W291" t="n">
        <v>56.99</v>
      </c>
      <c r="X291" t="n">
        <v>4.6</v>
      </c>
      <c r="Y291" t="n">
        <v>0.5</v>
      </c>
      <c r="Z291" t="n">
        <v>10</v>
      </c>
    </row>
    <row r="292">
      <c r="A292" t="n">
        <v>19</v>
      </c>
      <c r="B292" t="n">
        <v>85</v>
      </c>
      <c r="C292" t="inlineStr">
        <is>
          <t xml:space="preserve">CONCLUIDO	</t>
        </is>
      </c>
      <c r="D292" t="n">
        <v>0.4456</v>
      </c>
      <c r="E292" t="n">
        <v>224.42</v>
      </c>
      <c r="F292" t="n">
        <v>218.8</v>
      </c>
      <c r="G292" t="n">
        <v>136.75</v>
      </c>
      <c r="H292" t="n">
        <v>1.81</v>
      </c>
      <c r="I292" t="n">
        <v>96</v>
      </c>
      <c r="J292" t="n">
        <v>196.35</v>
      </c>
      <c r="K292" t="n">
        <v>51.39</v>
      </c>
      <c r="L292" t="n">
        <v>20</v>
      </c>
      <c r="M292" t="n">
        <v>94</v>
      </c>
      <c r="N292" t="n">
        <v>39.96</v>
      </c>
      <c r="O292" t="n">
        <v>24450.27</v>
      </c>
      <c r="P292" t="n">
        <v>2647.52</v>
      </c>
      <c r="Q292" t="n">
        <v>3440.9</v>
      </c>
      <c r="R292" t="n">
        <v>452.64</v>
      </c>
      <c r="S292" t="n">
        <v>300.98</v>
      </c>
      <c r="T292" t="n">
        <v>72257.24000000001</v>
      </c>
      <c r="U292" t="n">
        <v>0.66</v>
      </c>
      <c r="V292" t="n">
        <v>0.91</v>
      </c>
      <c r="W292" t="n">
        <v>56.98</v>
      </c>
      <c r="X292" t="n">
        <v>4.27</v>
      </c>
      <c r="Y292" t="n">
        <v>0.5</v>
      </c>
      <c r="Z292" t="n">
        <v>10</v>
      </c>
    </row>
    <row r="293">
      <c r="A293" t="n">
        <v>20</v>
      </c>
      <c r="B293" t="n">
        <v>85</v>
      </c>
      <c r="C293" t="inlineStr">
        <is>
          <t xml:space="preserve">CONCLUIDO	</t>
        </is>
      </c>
      <c r="D293" t="n">
        <v>0.4462</v>
      </c>
      <c r="E293" t="n">
        <v>224.13</v>
      </c>
      <c r="F293" t="n">
        <v>218.68</v>
      </c>
      <c r="G293" t="n">
        <v>144.18</v>
      </c>
      <c r="H293" t="n">
        <v>1.88</v>
      </c>
      <c r="I293" t="n">
        <v>91</v>
      </c>
      <c r="J293" t="n">
        <v>197.9</v>
      </c>
      <c r="K293" t="n">
        <v>51.39</v>
      </c>
      <c r="L293" t="n">
        <v>21</v>
      </c>
      <c r="M293" t="n">
        <v>89</v>
      </c>
      <c r="N293" t="n">
        <v>40.51</v>
      </c>
      <c r="O293" t="n">
        <v>24642.07</v>
      </c>
      <c r="P293" t="n">
        <v>2637.76</v>
      </c>
      <c r="Q293" t="n">
        <v>3440.97</v>
      </c>
      <c r="R293" t="n">
        <v>448.12</v>
      </c>
      <c r="S293" t="n">
        <v>300.98</v>
      </c>
      <c r="T293" t="n">
        <v>70020.96000000001</v>
      </c>
      <c r="U293" t="n">
        <v>0.67</v>
      </c>
      <c r="V293" t="n">
        <v>0.91</v>
      </c>
      <c r="W293" t="n">
        <v>56.98</v>
      </c>
      <c r="X293" t="n">
        <v>4.15</v>
      </c>
      <c r="Y293" t="n">
        <v>0.5</v>
      </c>
      <c r="Z293" t="n">
        <v>10</v>
      </c>
    </row>
    <row r="294">
      <c r="A294" t="n">
        <v>21</v>
      </c>
      <c r="B294" t="n">
        <v>85</v>
      </c>
      <c r="C294" t="inlineStr">
        <is>
          <t xml:space="preserve">CONCLUIDO	</t>
        </is>
      </c>
      <c r="D294" t="n">
        <v>0.4469</v>
      </c>
      <c r="E294" t="n">
        <v>223.76</v>
      </c>
      <c r="F294" t="n">
        <v>218.44</v>
      </c>
      <c r="G294" t="n">
        <v>150.65</v>
      </c>
      <c r="H294" t="n">
        <v>1.96</v>
      </c>
      <c r="I294" t="n">
        <v>87</v>
      </c>
      <c r="J294" t="n">
        <v>199.46</v>
      </c>
      <c r="K294" t="n">
        <v>51.39</v>
      </c>
      <c r="L294" t="n">
        <v>22</v>
      </c>
      <c r="M294" t="n">
        <v>85</v>
      </c>
      <c r="N294" t="n">
        <v>41.07</v>
      </c>
      <c r="O294" t="n">
        <v>24834.62</v>
      </c>
      <c r="P294" t="n">
        <v>2627.99</v>
      </c>
      <c r="Q294" t="n">
        <v>3440.97</v>
      </c>
      <c r="R294" t="n">
        <v>440.73</v>
      </c>
      <c r="S294" t="n">
        <v>300.98</v>
      </c>
      <c r="T294" t="n">
        <v>66345.36</v>
      </c>
      <c r="U294" t="n">
        <v>0.68</v>
      </c>
      <c r="V294" t="n">
        <v>0.91</v>
      </c>
      <c r="W294" t="n">
        <v>56.97</v>
      </c>
      <c r="X294" t="n">
        <v>3.92</v>
      </c>
      <c r="Y294" t="n">
        <v>0.5</v>
      </c>
      <c r="Z294" t="n">
        <v>10</v>
      </c>
    </row>
    <row r="295">
      <c r="A295" t="n">
        <v>22</v>
      </c>
      <c r="B295" t="n">
        <v>85</v>
      </c>
      <c r="C295" t="inlineStr">
        <is>
          <t xml:space="preserve">CONCLUIDO	</t>
        </is>
      </c>
      <c r="D295" t="n">
        <v>0.4475</v>
      </c>
      <c r="E295" t="n">
        <v>223.47</v>
      </c>
      <c r="F295" t="n">
        <v>218.28</v>
      </c>
      <c r="G295" t="n">
        <v>157.79</v>
      </c>
      <c r="H295" t="n">
        <v>2.03</v>
      </c>
      <c r="I295" t="n">
        <v>83</v>
      </c>
      <c r="J295" t="n">
        <v>201.03</v>
      </c>
      <c r="K295" t="n">
        <v>51.39</v>
      </c>
      <c r="L295" t="n">
        <v>23</v>
      </c>
      <c r="M295" t="n">
        <v>81</v>
      </c>
      <c r="N295" t="n">
        <v>41.64</v>
      </c>
      <c r="O295" t="n">
        <v>25027.94</v>
      </c>
      <c r="P295" t="n">
        <v>2618</v>
      </c>
      <c r="Q295" t="n">
        <v>3440.94</v>
      </c>
      <c r="R295" t="n">
        <v>435.19</v>
      </c>
      <c r="S295" t="n">
        <v>300.98</v>
      </c>
      <c r="T295" t="n">
        <v>63595.57</v>
      </c>
      <c r="U295" t="n">
        <v>0.6899999999999999</v>
      </c>
      <c r="V295" t="n">
        <v>0.92</v>
      </c>
      <c r="W295" t="n">
        <v>56.96</v>
      </c>
      <c r="X295" t="n">
        <v>3.75</v>
      </c>
      <c r="Y295" t="n">
        <v>0.5</v>
      </c>
      <c r="Z295" t="n">
        <v>10</v>
      </c>
    </row>
    <row r="296">
      <c r="A296" t="n">
        <v>23</v>
      </c>
      <c r="B296" t="n">
        <v>85</v>
      </c>
      <c r="C296" t="inlineStr">
        <is>
          <t xml:space="preserve">CONCLUIDO	</t>
        </is>
      </c>
      <c r="D296" t="n">
        <v>0.4482</v>
      </c>
      <c r="E296" t="n">
        <v>223.12</v>
      </c>
      <c r="F296" t="n">
        <v>218.07</v>
      </c>
      <c r="G296" t="n">
        <v>165.63</v>
      </c>
      <c r="H296" t="n">
        <v>2.1</v>
      </c>
      <c r="I296" t="n">
        <v>79</v>
      </c>
      <c r="J296" t="n">
        <v>202.61</v>
      </c>
      <c r="K296" t="n">
        <v>51.39</v>
      </c>
      <c r="L296" t="n">
        <v>24</v>
      </c>
      <c r="M296" t="n">
        <v>77</v>
      </c>
      <c r="N296" t="n">
        <v>42.21</v>
      </c>
      <c r="O296" t="n">
        <v>25222.04</v>
      </c>
      <c r="P296" t="n">
        <v>2607.26</v>
      </c>
      <c r="Q296" t="n">
        <v>3440.97</v>
      </c>
      <c r="R296" t="n">
        <v>427.9</v>
      </c>
      <c r="S296" t="n">
        <v>300.98</v>
      </c>
      <c r="T296" t="n">
        <v>59971.73</v>
      </c>
      <c r="U296" t="n">
        <v>0.7</v>
      </c>
      <c r="V296" t="n">
        <v>0.92</v>
      </c>
      <c r="W296" t="n">
        <v>56.96</v>
      </c>
      <c r="X296" t="n">
        <v>3.54</v>
      </c>
      <c r="Y296" t="n">
        <v>0.5</v>
      </c>
      <c r="Z296" t="n">
        <v>10</v>
      </c>
    </row>
    <row r="297">
      <c r="A297" t="n">
        <v>24</v>
      </c>
      <c r="B297" t="n">
        <v>85</v>
      </c>
      <c r="C297" t="inlineStr">
        <is>
          <t xml:space="preserve">CONCLUIDO	</t>
        </is>
      </c>
      <c r="D297" t="n">
        <v>0.4486</v>
      </c>
      <c r="E297" t="n">
        <v>222.89</v>
      </c>
      <c r="F297" t="n">
        <v>217.95</v>
      </c>
      <c r="G297" t="n">
        <v>172.06</v>
      </c>
      <c r="H297" t="n">
        <v>2.17</v>
      </c>
      <c r="I297" t="n">
        <v>76</v>
      </c>
      <c r="J297" t="n">
        <v>204.19</v>
      </c>
      <c r="K297" t="n">
        <v>51.39</v>
      </c>
      <c r="L297" t="n">
        <v>25</v>
      </c>
      <c r="M297" t="n">
        <v>74</v>
      </c>
      <c r="N297" t="n">
        <v>42.79</v>
      </c>
      <c r="O297" t="n">
        <v>25417.05</v>
      </c>
      <c r="P297" t="n">
        <v>2596.05</v>
      </c>
      <c r="Q297" t="n">
        <v>3440.94</v>
      </c>
      <c r="R297" t="n">
        <v>423.66</v>
      </c>
      <c r="S297" t="n">
        <v>300.98</v>
      </c>
      <c r="T297" t="n">
        <v>57868.88</v>
      </c>
      <c r="U297" t="n">
        <v>0.71</v>
      </c>
      <c r="V297" t="n">
        <v>0.92</v>
      </c>
      <c r="W297" t="n">
        <v>56.95</v>
      </c>
      <c r="X297" t="n">
        <v>3.42</v>
      </c>
      <c r="Y297" t="n">
        <v>0.5</v>
      </c>
      <c r="Z297" t="n">
        <v>10</v>
      </c>
    </row>
    <row r="298">
      <c r="A298" t="n">
        <v>25</v>
      </c>
      <c r="B298" t="n">
        <v>85</v>
      </c>
      <c r="C298" t="inlineStr">
        <is>
          <t xml:space="preserve">CONCLUIDO	</t>
        </is>
      </c>
      <c r="D298" t="n">
        <v>0.4491</v>
      </c>
      <c r="E298" t="n">
        <v>222.64</v>
      </c>
      <c r="F298" t="n">
        <v>217.8</v>
      </c>
      <c r="G298" t="n">
        <v>179.01</v>
      </c>
      <c r="H298" t="n">
        <v>2.24</v>
      </c>
      <c r="I298" t="n">
        <v>73</v>
      </c>
      <c r="J298" t="n">
        <v>205.77</v>
      </c>
      <c r="K298" t="n">
        <v>51.39</v>
      </c>
      <c r="L298" t="n">
        <v>26</v>
      </c>
      <c r="M298" t="n">
        <v>71</v>
      </c>
      <c r="N298" t="n">
        <v>43.38</v>
      </c>
      <c r="O298" t="n">
        <v>25612.75</v>
      </c>
      <c r="P298" t="n">
        <v>2586.31</v>
      </c>
      <c r="Q298" t="n">
        <v>3440.94</v>
      </c>
      <c r="R298" t="n">
        <v>418.51</v>
      </c>
      <c r="S298" t="n">
        <v>300.98</v>
      </c>
      <c r="T298" t="n">
        <v>55310.07</v>
      </c>
      <c r="U298" t="n">
        <v>0.72</v>
      </c>
      <c r="V298" t="n">
        <v>0.92</v>
      </c>
      <c r="W298" t="n">
        <v>56.95</v>
      </c>
      <c r="X298" t="n">
        <v>3.27</v>
      </c>
      <c r="Y298" t="n">
        <v>0.5</v>
      </c>
      <c r="Z298" t="n">
        <v>10</v>
      </c>
    </row>
    <row r="299">
      <c r="A299" t="n">
        <v>26</v>
      </c>
      <c r="B299" t="n">
        <v>85</v>
      </c>
      <c r="C299" t="inlineStr">
        <is>
          <t xml:space="preserve">CONCLUIDO	</t>
        </is>
      </c>
      <c r="D299" t="n">
        <v>0.4496</v>
      </c>
      <c r="E299" t="n">
        <v>222.42</v>
      </c>
      <c r="F299" t="n">
        <v>217.68</v>
      </c>
      <c r="G299" t="n">
        <v>186.58</v>
      </c>
      <c r="H299" t="n">
        <v>2.31</v>
      </c>
      <c r="I299" t="n">
        <v>70</v>
      </c>
      <c r="J299" t="n">
        <v>207.37</v>
      </c>
      <c r="K299" t="n">
        <v>51.39</v>
      </c>
      <c r="L299" t="n">
        <v>27</v>
      </c>
      <c r="M299" t="n">
        <v>68</v>
      </c>
      <c r="N299" t="n">
        <v>43.97</v>
      </c>
      <c r="O299" t="n">
        <v>25809.25</v>
      </c>
      <c r="P299" t="n">
        <v>2574.56</v>
      </c>
      <c r="Q299" t="n">
        <v>3440.91</v>
      </c>
      <c r="R299" t="n">
        <v>414.9</v>
      </c>
      <c r="S299" t="n">
        <v>300.98</v>
      </c>
      <c r="T299" t="n">
        <v>53515.92</v>
      </c>
      <c r="U299" t="n">
        <v>0.73</v>
      </c>
      <c r="V299" t="n">
        <v>0.92</v>
      </c>
      <c r="W299" t="n">
        <v>56.93</v>
      </c>
      <c r="X299" t="n">
        <v>3.15</v>
      </c>
      <c r="Y299" t="n">
        <v>0.5</v>
      </c>
      <c r="Z299" t="n">
        <v>10</v>
      </c>
    </row>
    <row r="300">
      <c r="A300" t="n">
        <v>27</v>
      </c>
      <c r="B300" t="n">
        <v>85</v>
      </c>
      <c r="C300" t="inlineStr">
        <is>
          <t xml:space="preserve">CONCLUIDO	</t>
        </is>
      </c>
      <c r="D300" t="n">
        <v>0.4501</v>
      </c>
      <c r="E300" t="n">
        <v>222.18</v>
      </c>
      <c r="F300" t="n">
        <v>217.54</v>
      </c>
      <c r="G300" t="n">
        <v>194.81</v>
      </c>
      <c r="H300" t="n">
        <v>2.38</v>
      </c>
      <c r="I300" t="n">
        <v>67</v>
      </c>
      <c r="J300" t="n">
        <v>208.97</v>
      </c>
      <c r="K300" t="n">
        <v>51.39</v>
      </c>
      <c r="L300" t="n">
        <v>28</v>
      </c>
      <c r="M300" t="n">
        <v>65</v>
      </c>
      <c r="N300" t="n">
        <v>44.57</v>
      </c>
      <c r="O300" t="n">
        <v>26006.56</v>
      </c>
      <c r="P300" t="n">
        <v>2567.46</v>
      </c>
      <c r="Q300" t="n">
        <v>3440.89</v>
      </c>
      <c r="R300" t="n">
        <v>410.16</v>
      </c>
      <c r="S300" t="n">
        <v>300.98</v>
      </c>
      <c r="T300" t="n">
        <v>51164.2</v>
      </c>
      <c r="U300" t="n">
        <v>0.73</v>
      </c>
      <c r="V300" t="n">
        <v>0.92</v>
      </c>
      <c r="W300" t="n">
        <v>56.93</v>
      </c>
      <c r="X300" t="n">
        <v>3.01</v>
      </c>
      <c r="Y300" t="n">
        <v>0.5</v>
      </c>
      <c r="Z300" t="n">
        <v>10</v>
      </c>
    </row>
    <row r="301">
      <c r="A301" t="n">
        <v>28</v>
      </c>
      <c r="B301" t="n">
        <v>85</v>
      </c>
      <c r="C301" t="inlineStr">
        <is>
          <t xml:space="preserve">CONCLUIDO	</t>
        </is>
      </c>
      <c r="D301" t="n">
        <v>0.4505</v>
      </c>
      <c r="E301" t="n">
        <v>221.98</v>
      </c>
      <c r="F301" t="n">
        <v>217.4</v>
      </c>
      <c r="G301" t="n">
        <v>200.68</v>
      </c>
      <c r="H301" t="n">
        <v>2.45</v>
      </c>
      <c r="I301" t="n">
        <v>65</v>
      </c>
      <c r="J301" t="n">
        <v>210.57</v>
      </c>
      <c r="K301" t="n">
        <v>51.39</v>
      </c>
      <c r="L301" t="n">
        <v>29</v>
      </c>
      <c r="M301" t="n">
        <v>63</v>
      </c>
      <c r="N301" t="n">
        <v>45.18</v>
      </c>
      <c r="O301" t="n">
        <v>26204.71</v>
      </c>
      <c r="P301" t="n">
        <v>2555.6</v>
      </c>
      <c r="Q301" t="n">
        <v>3440.96</v>
      </c>
      <c r="R301" t="n">
        <v>405.61</v>
      </c>
      <c r="S301" t="n">
        <v>300.98</v>
      </c>
      <c r="T301" t="n">
        <v>48896.24</v>
      </c>
      <c r="U301" t="n">
        <v>0.74</v>
      </c>
      <c r="V301" t="n">
        <v>0.92</v>
      </c>
      <c r="W301" t="n">
        <v>56.92</v>
      </c>
      <c r="X301" t="n">
        <v>2.87</v>
      </c>
      <c r="Y301" t="n">
        <v>0.5</v>
      </c>
      <c r="Z301" t="n">
        <v>10</v>
      </c>
    </row>
    <row r="302">
      <c r="A302" t="n">
        <v>29</v>
      </c>
      <c r="B302" t="n">
        <v>85</v>
      </c>
      <c r="C302" t="inlineStr">
        <is>
          <t xml:space="preserve">CONCLUIDO	</t>
        </is>
      </c>
      <c r="D302" t="n">
        <v>0.4509</v>
      </c>
      <c r="E302" t="n">
        <v>221.78</v>
      </c>
      <c r="F302" t="n">
        <v>217.3</v>
      </c>
      <c r="G302" t="n">
        <v>210.29</v>
      </c>
      <c r="H302" t="n">
        <v>2.51</v>
      </c>
      <c r="I302" t="n">
        <v>62</v>
      </c>
      <c r="J302" t="n">
        <v>212.19</v>
      </c>
      <c r="K302" t="n">
        <v>51.39</v>
      </c>
      <c r="L302" t="n">
        <v>30</v>
      </c>
      <c r="M302" t="n">
        <v>60</v>
      </c>
      <c r="N302" t="n">
        <v>45.79</v>
      </c>
      <c r="O302" t="n">
        <v>26403.69</v>
      </c>
      <c r="P302" t="n">
        <v>2548.63</v>
      </c>
      <c r="Q302" t="n">
        <v>3440.94</v>
      </c>
      <c r="R302" t="n">
        <v>402.12</v>
      </c>
      <c r="S302" t="n">
        <v>300.98</v>
      </c>
      <c r="T302" t="n">
        <v>47168.48</v>
      </c>
      <c r="U302" t="n">
        <v>0.75</v>
      </c>
      <c r="V302" t="n">
        <v>0.92</v>
      </c>
      <c r="W302" t="n">
        <v>56.92</v>
      </c>
      <c r="X302" t="n">
        <v>2.78</v>
      </c>
      <c r="Y302" t="n">
        <v>0.5</v>
      </c>
      <c r="Z302" t="n">
        <v>10</v>
      </c>
    </row>
    <row r="303">
      <c r="A303" t="n">
        <v>30</v>
      </c>
      <c r="B303" t="n">
        <v>85</v>
      </c>
      <c r="C303" t="inlineStr">
        <is>
          <t xml:space="preserve">CONCLUIDO	</t>
        </is>
      </c>
      <c r="D303" t="n">
        <v>0.4512</v>
      </c>
      <c r="E303" t="n">
        <v>221.63</v>
      </c>
      <c r="F303" t="n">
        <v>217.23</v>
      </c>
      <c r="G303" t="n">
        <v>217.23</v>
      </c>
      <c r="H303" t="n">
        <v>2.58</v>
      </c>
      <c r="I303" t="n">
        <v>60</v>
      </c>
      <c r="J303" t="n">
        <v>213.81</v>
      </c>
      <c r="K303" t="n">
        <v>51.39</v>
      </c>
      <c r="L303" t="n">
        <v>31</v>
      </c>
      <c r="M303" t="n">
        <v>58</v>
      </c>
      <c r="N303" t="n">
        <v>46.41</v>
      </c>
      <c r="O303" t="n">
        <v>26603.52</v>
      </c>
      <c r="P303" t="n">
        <v>2538.54</v>
      </c>
      <c r="Q303" t="n">
        <v>3440.87</v>
      </c>
      <c r="R303" t="n">
        <v>399.65</v>
      </c>
      <c r="S303" t="n">
        <v>300.98</v>
      </c>
      <c r="T303" t="n">
        <v>45943.11</v>
      </c>
      <c r="U303" t="n">
        <v>0.75</v>
      </c>
      <c r="V303" t="n">
        <v>0.92</v>
      </c>
      <c r="W303" t="n">
        <v>56.92</v>
      </c>
      <c r="X303" t="n">
        <v>2.7</v>
      </c>
      <c r="Y303" t="n">
        <v>0.5</v>
      </c>
      <c r="Z303" t="n">
        <v>10</v>
      </c>
    </row>
    <row r="304">
      <c r="A304" t="n">
        <v>31</v>
      </c>
      <c r="B304" t="n">
        <v>85</v>
      </c>
      <c r="C304" t="inlineStr">
        <is>
          <t xml:space="preserve">CONCLUIDO	</t>
        </is>
      </c>
      <c r="D304" t="n">
        <v>0.4515</v>
      </c>
      <c r="E304" t="n">
        <v>221.47</v>
      </c>
      <c r="F304" t="n">
        <v>217.13</v>
      </c>
      <c r="G304" t="n">
        <v>224.62</v>
      </c>
      <c r="H304" t="n">
        <v>2.64</v>
      </c>
      <c r="I304" t="n">
        <v>58</v>
      </c>
      <c r="J304" t="n">
        <v>215.43</v>
      </c>
      <c r="K304" t="n">
        <v>51.39</v>
      </c>
      <c r="L304" t="n">
        <v>32</v>
      </c>
      <c r="M304" t="n">
        <v>56</v>
      </c>
      <c r="N304" t="n">
        <v>47.04</v>
      </c>
      <c r="O304" t="n">
        <v>26804.21</v>
      </c>
      <c r="P304" t="n">
        <v>2533.4</v>
      </c>
      <c r="Q304" t="n">
        <v>3440.91</v>
      </c>
      <c r="R304" t="n">
        <v>396.43</v>
      </c>
      <c r="S304" t="n">
        <v>300.98</v>
      </c>
      <c r="T304" t="n">
        <v>44342.01</v>
      </c>
      <c r="U304" t="n">
        <v>0.76</v>
      </c>
      <c r="V304" t="n">
        <v>0.92</v>
      </c>
      <c r="W304" t="n">
        <v>56.91</v>
      </c>
      <c r="X304" t="n">
        <v>2.6</v>
      </c>
      <c r="Y304" t="n">
        <v>0.5</v>
      </c>
      <c r="Z304" t="n">
        <v>10</v>
      </c>
    </row>
    <row r="305">
      <c r="A305" t="n">
        <v>32</v>
      </c>
      <c r="B305" t="n">
        <v>85</v>
      </c>
      <c r="C305" t="inlineStr">
        <is>
          <t xml:space="preserve">CONCLUIDO	</t>
        </is>
      </c>
      <c r="D305" t="n">
        <v>0.4518</v>
      </c>
      <c r="E305" t="n">
        <v>221.32</v>
      </c>
      <c r="F305" t="n">
        <v>217.05</v>
      </c>
      <c r="G305" t="n">
        <v>232.55</v>
      </c>
      <c r="H305" t="n">
        <v>2.7</v>
      </c>
      <c r="I305" t="n">
        <v>56</v>
      </c>
      <c r="J305" t="n">
        <v>217.07</v>
      </c>
      <c r="K305" t="n">
        <v>51.39</v>
      </c>
      <c r="L305" t="n">
        <v>33</v>
      </c>
      <c r="M305" t="n">
        <v>54</v>
      </c>
      <c r="N305" t="n">
        <v>47.68</v>
      </c>
      <c r="O305" t="n">
        <v>27005.77</v>
      </c>
      <c r="P305" t="n">
        <v>2521.87</v>
      </c>
      <c r="Q305" t="n">
        <v>3440.96</v>
      </c>
      <c r="R305" t="n">
        <v>393.13</v>
      </c>
      <c r="S305" t="n">
        <v>300.98</v>
      </c>
      <c r="T305" t="n">
        <v>42703.16</v>
      </c>
      <c r="U305" t="n">
        <v>0.77</v>
      </c>
      <c r="V305" t="n">
        <v>0.92</v>
      </c>
      <c r="W305" t="n">
        <v>56.92</v>
      </c>
      <c r="X305" t="n">
        <v>2.52</v>
      </c>
      <c r="Y305" t="n">
        <v>0.5</v>
      </c>
      <c r="Z305" t="n">
        <v>10</v>
      </c>
    </row>
    <row r="306">
      <c r="A306" t="n">
        <v>33</v>
      </c>
      <c r="B306" t="n">
        <v>85</v>
      </c>
      <c r="C306" t="inlineStr">
        <is>
          <t xml:space="preserve">CONCLUIDO	</t>
        </is>
      </c>
      <c r="D306" t="n">
        <v>0.4522</v>
      </c>
      <c r="E306" t="n">
        <v>221.13</v>
      </c>
      <c r="F306" t="n">
        <v>216.93</v>
      </c>
      <c r="G306" t="n">
        <v>241.03</v>
      </c>
      <c r="H306" t="n">
        <v>2.76</v>
      </c>
      <c r="I306" t="n">
        <v>54</v>
      </c>
      <c r="J306" t="n">
        <v>218.71</v>
      </c>
      <c r="K306" t="n">
        <v>51.39</v>
      </c>
      <c r="L306" t="n">
        <v>34</v>
      </c>
      <c r="M306" t="n">
        <v>52</v>
      </c>
      <c r="N306" t="n">
        <v>48.32</v>
      </c>
      <c r="O306" t="n">
        <v>27208.22</v>
      </c>
      <c r="P306" t="n">
        <v>2512.9</v>
      </c>
      <c r="Q306" t="n">
        <v>3440.88</v>
      </c>
      <c r="R306" t="n">
        <v>389.03</v>
      </c>
      <c r="S306" t="n">
        <v>300.98</v>
      </c>
      <c r="T306" t="n">
        <v>40664.93</v>
      </c>
      <c r="U306" t="n">
        <v>0.77</v>
      </c>
      <c r="V306" t="n">
        <v>0.92</v>
      </c>
      <c r="W306" t="n">
        <v>56.92</v>
      </c>
      <c r="X306" t="n">
        <v>2.4</v>
      </c>
      <c r="Y306" t="n">
        <v>0.5</v>
      </c>
      <c r="Z306" t="n">
        <v>10</v>
      </c>
    </row>
    <row r="307">
      <c r="A307" t="n">
        <v>34</v>
      </c>
      <c r="B307" t="n">
        <v>85</v>
      </c>
      <c r="C307" t="inlineStr">
        <is>
          <t xml:space="preserve">CONCLUIDO	</t>
        </is>
      </c>
      <c r="D307" t="n">
        <v>0.4523</v>
      </c>
      <c r="E307" t="n">
        <v>221.07</v>
      </c>
      <c r="F307" t="n">
        <v>216.9</v>
      </c>
      <c r="G307" t="n">
        <v>245.55</v>
      </c>
      <c r="H307" t="n">
        <v>2.82</v>
      </c>
      <c r="I307" t="n">
        <v>53</v>
      </c>
      <c r="J307" t="n">
        <v>220.36</v>
      </c>
      <c r="K307" t="n">
        <v>51.39</v>
      </c>
      <c r="L307" t="n">
        <v>35</v>
      </c>
      <c r="M307" t="n">
        <v>51</v>
      </c>
      <c r="N307" t="n">
        <v>48.97</v>
      </c>
      <c r="O307" t="n">
        <v>27411.55</v>
      </c>
      <c r="P307" t="n">
        <v>2506.98</v>
      </c>
      <c r="Q307" t="n">
        <v>3440.99</v>
      </c>
      <c r="R307" t="n">
        <v>388.13</v>
      </c>
      <c r="S307" t="n">
        <v>300.98</v>
      </c>
      <c r="T307" t="n">
        <v>40219.05</v>
      </c>
      <c r="U307" t="n">
        <v>0.78</v>
      </c>
      <c r="V307" t="n">
        <v>0.92</v>
      </c>
      <c r="W307" t="n">
        <v>56.92</v>
      </c>
      <c r="X307" t="n">
        <v>2.38</v>
      </c>
      <c r="Y307" t="n">
        <v>0.5</v>
      </c>
      <c r="Z307" t="n">
        <v>10</v>
      </c>
    </row>
    <row r="308">
      <c r="A308" t="n">
        <v>35</v>
      </c>
      <c r="B308" t="n">
        <v>85</v>
      </c>
      <c r="C308" t="inlineStr">
        <is>
          <t xml:space="preserve">CONCLUIDO	</t>
        </is>
      </c>
      <c r="D308" t="n">
        <v>0.4527</v>
      </c>
      <c r="E308" t="n">
        <v>220.92</v>
      </c>
      <c r="F308" t="n">
        <v>216.82</v>
      </c>
      <c r="G308" t="n">
        <v>255.08</v>
      </c>
      <c r="H308" t="n">
        <v>2.88</v>
      </c>
      <c r="I308" t="n">
        <v>51</v>
      </c>
      <c r="J308" t="n">
        <v>222.01</v>
      </c>
      <c r="K308" t="n">
        <v>51.39</v>
      </c>
      <c r="L308" t="n">
        <v>36</v>
      </c>
      <c r="M308" t="n">
        <v>49</v>
      </c>
      <c r="N308" t="n">
        <v>49.62</v>
      </c>
      <c r="O308" t="n">
        <v>27615.8</v>
      </c>
      <c r="P308" t="n">
        <v>2499.07</v>
      </c>
      <c r="Q308" t="n">
        <v>3440.93</v>
      </c>
      <c r="R308" t="n">
        <v>385.68</v>
      </c>
      <c r="S308" t="n">
        <v>300.98</v>
      </c>
      <c r="T308" t="n">
        <v>39003.6</v>
      </c>
      <c r="U308" t="n">
        <v>0.78</v>
      </c>
      <c r="V308" t="n">
        <v>0.92</v>
      </c>
      <c r="W308" t="n">
        <v>56.91</v>
      </c>
      <c r="X308" t="n">
        <v>2.29</v>
      </c>
      <c r="Y308" t="n">
        <v>0.5</v>
      </c>
      <c r="Z308" t="n">
        <v>10</v>
      </c>
    </row>
    <row r="309">
      <c r="A309" t="n">
        <v>36</v>
      </c>
      <c r="B309" t="n">
        <v>85</v>
      </c>
      <c r="C309" t="inlineStr">
        <is>
          <t xml:space="preserve">CONCLUIDO	</t>
        </is>
      </c>
      <c r="D309" t="n">
        <v>0.4528</v>
      </c>
      <c r="E309" t="n">
        <v>220.85</v>
      </c>
      <c r="F309" t="n">
        <v>216.78</v>
      </c>
      <c r="G309" t="n">
        <v>260.14</v>
      </c>
      <c r="H309" t="n">
        <v>2.94</v>
      </c>
      <c r="I309" t="n">
        <v>50</v>
      </c>
      <c r="J309" t="n">
        <v>223.68</v>
      </c>
      <c r="K309" t="n">
        <v>51.39</v>
      </c>
      <c r="L309" t="n">
        <v>37</v>
      </c>
      <c r="M309" t="n">
        <v>48</v>
      </c>
      <c r="N309" t="n">
        <v>50.29</v>
      </c>
      <c r="O309" t="n">
        <v>27821.09</v>
      </c>
      <c r="P309" t="n">
        <v>2486.88</v>
      </c>
      <c r="Q309" t="n">
        <v>3440.91</v>
      </c>
      <c r="R309" t="n">
        <v>384.12</v>
      </c>
      <c r="S309" t="n">
        <v>300.98</v>
      </c>
      <c r="T309" t="n">
        <v>38230.05</v>
      </c>
      <c r="U309" t="n">
        <v>0.78</v>
      </c>
      <c r="V309" t="n">
        <v>0.92</v>
      </c>
      <c r="W309" t="n">
        <v>56.91</v>
      </c>
      <c r="X309" t="n">
        <v>2.25</v>
      </c>
      <c r="Y309" t="n">
        <v>0.5</v>
      </c>
      <c r="Z309" t="n">
        <v>10</v>
      </c>
    </row>
    <row r="310">
      <c r="A310" t="n">
        <v>37</v>
      </c>
      <c r="B310" t="n">
        <v>85</v>
      </c>
      <c r="C310" t="inlineStr">
        <is>
          <t xml:space="preserve">CONCLUIDO	</t>
        </is>
      </c>
      <c r="D310" t="n">
        <v>0.4531</v>
      </c>
      <c r="E310" t="n">
        <v>220.68</v>
      </c>
      <c r="F310" t="n">
        <v>216.68</v>
      </c>
      <c r="G310" t="n">
        <v>270.85</v>
      </c>
      <c r="H310" t="n">
        <v>3</v>
      </c>
      <c r="I310" t="n">
        <v>48</v>
      </c>
      <c r="J310" t="n">
        <v>225.35</v>
      </c>
      <c r="K310" t="n">
        <v>51.39</v>
      </c>
      <c r="L310" t="n">
        <v>38</v>
      </c>
      <c r="M310" t="n">
        <v>46</v>
      </c>
      <c r="N310" t="n">
        <v>50.96</v>
      </c>
      <c r="O310" t="n">
        <v>28027.19</v>
      </c>
      <c r="P310" t="n">
        <v>2479.72</v>
      </c>
      <c r="Q310" t="n">
        <v>3440.9</v>
      </c>
      <c r="R310" t="n">
        <v>380.72</v>
      </c>
      <c r="S310" t="n">
        <v>300.98</v>
      </c>
      <c r="T310" t="n">
        <v>36537.04</v>
      </c>
      <c r="U310" t="n">
        <v>0.79</v>
      </c>
      <c r="V310" t="n">
        <v>0.92</v>
      </c>
      <c r="W310" t="n">
        <v>56.91</v>
      </c>
      <c r="X310" t="n">
        <v>2.15</v>
      </c>
      <c r="Y310" t="n">
        <v>0.5</v>
      </c>
      <c r="Z310" t="n">
        <v>10</v>
      </c>
    </row>
    <row r="311">
      <c r="A311" t="n">
        <v>38</v>
      </c>
      <c r="B311" t="n">
        <v>85</v>
      </c>
      <c r="C311" t="inlineStr">
        <is>
          <t xml:space="preserve">CONCLUIDO	</t>
        </is>
      </c>
      <c r="D311" t="n">
        <v>0.4533</v>
      </c>
      <c r="E311" t="n">
        <v>220.61</v>
      </c>
      <c r="F311" t="n">
        <v>216.65</v>
      </c>
      <c r="G311" t="n">
        <v>276.57</v>
      </c>
      <c r="H311" t="n">
        <v>3.05</v>
      </c>
      <c r="I311" t="n">
        <v>47</v>
      </c>
      <c r="J311" t="n">
        <v>227.03</v>
      </c>
      <c r="K311" t="n">
        <v>51.39</v>
      </c>
      <c r="L311" t="n">
        <v>39</v>
      </c>
      <c r="M311" t="n">
        <v>45</v>
      </c>
      <c r="N311" t="n">
        <v>51.64</v>
      </c>
      <c r="O311" t="n">
        <v>28234.24</v>
      </c>
      <c r="P311" t="n">
        <v>2470.78</v>
      </c>
      <c r="Q311" t="n">
        <v>3440.89</v>
      </c>
      <c r="R311" t="n">
        <v>379.9</v>
      </c>
      <c r="S311" t="n">
        <v>300.98</v>
      </c>
      <c r="T311" t="n">
        <v>36131.64</v>
      </c>
      <c r="U311" t="n">
        <v>0.79</v>
      </c>
      <c r="V311" t="n">
        <v>0.92</v>
      </c>
      <c r="W311" t="n">
        <v>56.9</v>
      </c>
      <c r="X311" t="n">
        <v>2.12</v>
      </c>
      <c r="Y311" t="n">
        <v>0.5</v>
      </c>
      <c r="Z311" t="n">
        <v>10</v>
      </c>
    </row>
    <row r="312">
      <c r="A312" t="n">
        <v>39</v>
      </c>
      <c r="B312" t="n">
        <v>85</v>
      </c>
      <c r="C312" t="inlineStr">
        <is>
          <t xml:space="preserve">CONCLUIDO	</t>
        </is>
      </c>
      <c r="D312" t="n">
        <v>0.4537</v>
      </c>
      <c r="E312" t="n">
        <v>220.43</v>
      </c>
      <c r="F312" t="n">
        <v>216.53</v>
      </c>
      <c r="G312" t="n">
        <v>288.71</v>
      </c>
      <c r="H312" t="n">
        <v>3.11</v>
      </c>
      <c r="I312" t="n">
        <v>45</v>
      </c>
      <c r="J312" t="n">
        <v>228.71</v>
      </c>
      <c r="K312" t="n">
        <v>51.39</v>
      </c>
      <c r="L312" t="n">
        <v>40</v>
      </c>
      <c r="M312" t="n">
        <v>43</v>
      </c>
      <c r="N312" t="n">
        <v>52.32</v>
      </c>
      <c r="O312" t="n">
        <v>28442.24</v>
      </c>
      <c r="P312" t="n">
        <v>2459.6</v>
      </c>
      <c r="Q312" t="n">
        <v>3440.9</v>
      </c>
      <c r="R312" t="n">
        <v>375.71</v>
      </c>
      <c r="S312" t="n">
        <v>300.98</v>
      </c>
      <c r="T312" t="n">
        <v>34046.58</v>
      </c>
      <c r="U312" t="n">
        <v>0.8</v>
      </c>
      <c r="V312" t="n">
        <v>0.92</v>
      </c>
      <c r="W312" t="n">
        <v>56.9</v>
      </c>
      <c r="X312" t="n">
        <v>2.01</v>
      </c>
      <c r="Y312" t="n">
        <v>0.5</v>
      </c>
      <c r="Z312" t="n">
        <v>10</v>
      </c>
    </row>
    <row r="313">
      <c r="A313" t="n">
        <v>0</v>
      </c>
      <c r="B313" t="n">
        <v>20</v>
      </c>
      <c r="C313" t="inlineStr">
        <is>
          <t xml:space="preserve">CONCLUIDO	</t>
        </is>
      </c>
      <c r="D313" t="n">
        <v>0.3568</v>
      </c>
      <c r="E313" t="n">
        <v>280.24</v>
      </c>
      <c r="F313" t="n">
        <v>265.26</v>
      </c>
      <c r="G313" t="n">
        <v>14.7</v>
      </c>
      <c r="H313" t="n">
        <v>0.34</v>
      </c>
      <c r="I313" t="n">
        <v>1083</v>
      </c>
      <c r="J313" t="n">
        <v>51.33</v>
      </c>
      <c r="K313" t="n">
        <v>24.83</v>
      </c>
      <c r="L313" t="n">
        <v>1</v>
      </c>
      <c r="M313" t="n">
        <v>1081</v>
      </c>
      <c r="N313" t="n">
        <v>5.51</v>
      </c>
      <c r="O313" t="n">
        <v>6564.78</v>
      </c>
      <c r="P313" t="n">
        <v>1496.01</v>
      </c>
      <c r="Q313" t="n">
        <v>3442.12</v>
      </c>
      <c r="R313" t="n">
        <v>2024.49</v>
      </c>
      <c r="S313" t="n">
        <v>300.98</v>
      </c>
      <c r="T313" t="n">
        <v>853246.67</v>
      </c>
      <c r="U313" t="n">
        <v>0.15</v>
      </c>
      <c r="V313" t="n">
        <v>0.75</v>
      </c>
      <c r="W313" t="n">
        <v>58.63</v>
      </c>
      <c r="X313" t="n">
        <v>50.68</v>
      </c>
      <c r="Y313" t="n">
        <v>0.5</v>
      </c>
      <c r="Z313" t="n">
        <v>10</v>
      </c>
    </row>
    <row r="314">
      <c r="A314" t="n">
        <v>1</v>
      </c>
      <c r="B314" t="n">
        <v>20</v>
      </c>
      <c r="C314" t="inlineStr">
        <is>
          <t xml:space="preserve">CONCLUIDO	</t>
        </is>
      </c>
      <c r="D314" t="n">
        <v>0.4112</v>
      </c>
      <c r="E314" t="n">
        <v>243.17</v>
      </c>
      <c r="F314" t="n">
        <v>235.78</v>
      </c>
      <c r="G314" t="n">
        <v>30.62</v>
      </c>
      <c r="H314" t="n">
        <v>0.66</v>
      </c>
      <c r="I314" t="n">
        <v>462</v>
      </c>
      <c r="J314" t="n">
        <v>52.47</v>
      </c>
      <c r="K314" t="n">
        <v>24.83</v>
      </c>
      <c r="L314" t="n">
        <v>2</v>
      </c>
      <c r="M314" t="n">
        <v>460</v>
      </c>
      <c r="N314" t="n">
        <v>5.64</v>
      </c>
      <c r="O314" t="n">
        <v>6705.1</v>
      </c>
      <c r="P314" t="n">
        <v>1282.2</v>
      </c>
      <c r="Q314" t="n">
        <v>3441.62</v>
      </c>
      <c r="R314" t="n">
        <v>1027.06</v>
      </c>
      <c r="S314" t="n">
        <v>300.98</v>
      </c>
      <c r="T314" t="n">
        <v>357636.09</v>
      </c>
      <c r="U314" t="n">
        <v>0.29</v>
      </c>
      <c r="V314" t="n">
        <v>0.85</v>
      </c>
      <c r="W314" t="n">
        <v>57.58</v>
      </c>
      <c r="X314" t="n">
        <v>21.22</v>
      </c>
      <c r="Y314" t="n">
        <v>0.5</v>
      </c>
      <c r="Z314" t="n">
        <v>10</v>
      </c>
    </row>
    <row r="315">
      <c r="A315" t="n">
        <v>2</v>
      </c>
      <c r="B315" t="n">
        <v>20</v>
      </c>
      <c r="C315" t="inlineStr">
        <is>
          <t xml:space="preserve">CONCLUIDO	</t>
        </is>
      </c>
      <c r="D315" t="n">
        <v>0.4295</v>
      </c>
      <c r="E315" t="n">
        <v>232.84</v>
      </c>
      <c r="F315" t="n">
        <v>227.61</v>
      </c>
      <c r="G315" t="n">
        <v>47.92</v>
      </c>
      <c r="H315" t="n">
        <v>0.97</v>
      </c>
      <c r="I315" t="n">
        <v>285</v>
      </c>
      <c r="J315" t="n">
        <v>53.61</v>
      </c>
      <c r="K315" t="n">
        <v>24.83</v>
      </c>
      <c r="L315" t="n">
        <v>3</v>
      </c>
      <c r="M315" t="n">
        <v>283</v>
      </c>
      <c r="N315" t="n">
        <v>5.78</v>
      </c>
      <c r="O315" t="n">
        <v>6845.59</v>
      </c>
      <c r="P315" t="n">
        <v>1186.48</v>
      </c>
      <c r="Q315" t="n">
        <v>3441.2</v>
      </c>
      <c r="R315" t="n">
        <v>750.66</v>
      </c>
      <c r="S315" t="n">
        <v>300.98</v>
      </c>
      <c r="T315" t="n">
        <v>220321.45</v>
      </c>
      <c r="U315" t="n">
        <v>0.4</v>
      </c>
      <c r="V315" t="n">
        <v>0.88</v>
      </c>
      <c r="W315" t="n">
        <v>57.29</v>
      </c>
      <c r="X315" t="n">
        <v>13.07</v>
      </c>
      <c r="Y315" t="n">
        <v>0.5</v>
      </c>
      <c r="Z315" t="n">
        <v>10</v>
      </c>
    </row>
    <row r="316">
      <c r="A316" t="n">
        <v>3</v>
      </c>
      <c r="B316" t="n">
        <v>20</v>
      </c>
      <c r="C316" t="inlineStr">
        <is>
          <t xml:space="preserve">CONCLUIDO	</t>
        </is>
      </c>
      <c r="D316" t="n">
        <v>0.4389</v>
      </c>
      <c r="E316" t="n">
        <v>227.86</v>
      </c>
      <c r="F316" t="n">
        <v>223.67</v>
      </c>
      <c r="G316" t="n">
        <v>67.09999999999999</v>
      </c>
      <c r="H316" t="n">
        <v>1.27</v>
      </c>
      <c r="I316" t="n">
        <v>200</v>
      </c>
      <c r="J316" t="n">
        <v>54.75</v>
      </c>
      <c r="K316" t="n">
        <v>24.83</v>
      </c>
      <c r="L316" t="n">
        <v>4</v>
      </c>
      <c r="M316" t="n">
        <v>192</v>
      </c>
      <c r="N316" t="n">
        <v>5.92</v>
      </c>
      <c r="O316" t="n">
        <v>6986.39</v>
      </c>
      <c r="P316" t="n">
        <v>1110.05</v>
      </c>
      <c r="Q316" t="n">
        <v>3441.2</v>
      </c>
      <c r="R316" t="n">
        <v>616.84</v>
      </c>
      <c r="S316" t="n">
        <v>300.98</v>
      </c>
      <c r="T316" t="n">
        <v>153836.86</v>
      </c>
      <c r="U316" t="n">
        <v>0.49</v>
      </c>
      <c r="V316" t="n">
        <v>0.89</v>
      </c>
      <c r="W316" t="n">
        <v>57.16</v>
      </c>
      <c r="X316" t="n">
        <v>9.130000000000001</v>
      </c>
      <c r="Y316" t="n">
        <v>0.5</v>
      </c>
      <c r="Z316" t="n">
        <v>10</v>
      </c>
    </row>
    <row r="317">
      <c r="A317" t="n">
        <v>4</v>
      </c>
      <c r="B317" t="n">
        <v>20</v>
      </c>
      <c r="C317" t="inlineStr">
        <is>
          <t xml:space="preserve">CONCLUIDO	</t>
        </is>
      </c>
      <c r="D317" t="n">
        <v>0.4416</v>
      </c>
      <c r="E317" t="n">
        <v>226.47</v>
      </c>
      <c r="F317" t="n">
        <v>222.6</v>
      </c>
      <c r="G317" t="n">
        <v>76.76000000000001</v>
      </c>
      <c r="H317" t="n">
        <v>1.55</v>
      </c>
      <c r="I317" t="n">
        <v>174</v>
      </c>
      <c r="J317" t="n">
        <v>55.89</v>
      </c>
      <c r="K317" t="n">
        <v>24.83</v>
      </c>
      <c r="L317" t="n">
        <v>5</v>
      </c>
      <c r="M317" t="n">
        <v>3</v>
      </c>
      <c r="N317" t="n">
        <v>6.07</v>
      </c>
      <c r="O317" t="n">
        <v>7127.49</v>
      </c>
      <c r="P317" t="n">
        <v>1087.7</v>
      </c>
      <c r="Q317" t="n">
        <v>3441.31</v>
      </c>
      <c r="R317" t="n">
        <v>573.47</v>
      </c>
      <c r="S317" t="n">
        <v>300.98</v>
      </c>
      <c r="T317" t="n">
        <v>132284.49</v>
      </c>
      <c r="U317" t="n">
        <v>0.52</v>
      </c>
      <c r="V317" t="n">
        <v>0.9</v>
      </c>
      <c r="W317" t="n">
        <v>57.32</v>
      </c>
      <c r="X317" t="n">
        <v>8.06</v>
      </c>
      <c r="Y317" t="n">
        <v>0.5</v>
      </c>
      <c r="Z317" t="n">
        <v>10</v>
      </c>
    </row>
    <row r="318">
      <c r="A318" t="n">
        <v>5</v>
      </c>
      <c r="B318" t="n">
        <v>20</v>
      </c>
      <c r="C318" t="inlineStr">
        <is>
          <t xml:space="preserve">CONCLUIDO	</t>
        </is>
      </c>
      <c r="D318" t="n">
        <v>0.4415</v>
      </c>
      <c r="E318" t="n">
        <v>226.49</v>
      </c>
      <c r="F318" t="n">
        <v>222.61</v>
      </c>
      <c r="G318" t="n">
        <v>76.76000000000001</v>
      </c>
      <c r="H318" t="n">
        <v>1.82</v>
      </c>
      <c r="I318" t="n">
        <v>174</v>
      </c>
      <c r="J318" t="n">
        <v>57.04</v>
      </c>
      <c r="K318" t="n">
        <v>24.83</v>
      </c>
      <c r="L318" t="n">
        <v>6</v>
      </c>
      <c r="M318" t="n">
        <v>0</v>
      </c>
      <c r="N318" t="n">
        <v>6.21</v>
      </c>
      <c r="O318" t="n">
        <v>7268.89</v>
      </c>
      <c r="P318" t="n">
        <v>1107.62</v>
      </c>
      <c r="Q318" t="n">
        <v>3441.45</v>
      </c>
      <c r="R318" t="n">
        <v>573.7</v>
      </c>
      <c r="S318" t="n">
        <v>300.98</v>
      </c>
      <c r="T318" t="n">
        <v>132399.27</v>
      </c>
      <c r="U318" t="n">
        <v>0.52</v>
      </c>
      <c r="V318" t="n">
        <v>0.9</v>
      </c>
      <c r="W318" t="n">
        <v>57.33</v>
      </c>
      <c r="X318" t="n">
        <v>8.08</v>
      </c>
      <c r="Y318" t="n">
        <v>0.5</v>
      </c>
      <c r="Z318" t="n">
        <v>10</v>
      </c>
    </row>
    <row r="319">
      <c r="A319" t="n">
        <v>0</v>
      </c>
      <c r="B319" t="n">
        <v>65</v>
      </c>
      <c r="C319" t="inlineStr">
        <is>
          <t xml:space="preserve">CONCLUIDO	</t>
        </is>
      </c>
      <c r="D319" t="n">
        <v>0.2302</v>
      </c>
      <c r="E319" t="n">
        <v>434.44</v>
      </c>
      <c r="F319" t="n">
        <v>354.46</v>
      </c>
      <c r="G319" t="n">
        <v>7.44</v>
      </c>
      <c r="H319" t="n">
        <v>0.13</v>
      </c>
      <c r="I319" t="n">
        <v>2858</v>
      </c>
      <c r="J319" t="n">
        <v>133.21</v>
      </c>
      <c r="K319" t="n">
        <v>46.47</v>
      </c>
      <c r="L319" t="n">
        <v>1</v>
      </c>
      <c r="M319" t="n">
        <v>2856</v>
      </c>
      <c r="N319" t="n">
        <v>20.75</v>
      </c>
      <c r="O319" t="n">
        <v>16663.42</v>
      </c>
      <c r="P319" t="n">
        <v>3906.36</v>
      </c>
      <c r="Q319" t="n">
        <v>3444.33</v>
      </c>
      <c r="R319" t="n">
        <v>5058.35</v>
      </c>
      <c r="S319" t="n">
        <v>300.98</v>
      </c>
      <c r="T319" t="n">
        <v>2361303.04</v>
      </c>
      <c r="U319" t="n">
        <v>0.06</v>
      </c>
      <c r="V319" t="n">
        <v>0.5600000000000001</v>
      </c>
      <c r="W319" t="n">
        <v>61.49</v>
      </c>
      <c r="X319" t="n">
        <v>139.8</v>
      </c>
      <c r="Y319" t="n">
        <v>0.5</v>
      </c>
      <c r="Z319" t="n">
        <v>10</v>
      </c>
    </row>
    <row r="320">
      <c r="A320" t="n">
        <v>1</v>
      </c>
      <c r="B320" t="n">
        <v>65</v>
      </c>
      <c r="C320" t="inlineStr">
        <is>
          <t xml:space="preserve">CONCLUIDO	</t>
        </is>
      </c>
      <c r="D320" t="n">
        <v>0.3399</v>
      </c>
      <c r="E320" t="n">
        <v>294.19</v>
      </c>
      <c r="F320" t="n">
        <v>263.51</v>
      </c>
      <c r="G320" t="n">
        <v>15.1</v>
      </c>
      <c r="H320" t="n">
        <v>0.26</v>
      </c>
      <c r="I320" t="n">
        <v>1047</v>
      </c>
      <c r="J320" t="n">
        <v>134.55</v>
      </c>
      <c r="K320" t="n">
        <v>46.47</v>
      </c>
      <c r="L320" t="n">
        <v>2</v>
      </c>
      <c r="M320" t="n">
        <v>1045</v>
      </c>
      <c r="N320" t="n">
        <v>21.09</v>
      </c>
      <c r="O320" t="n">
        <v>16828.84</v>
      </c>
      <c r="P320" t="n">
        <v>2894.96</v>
      </c>
      <c r="Q320" t="n">
        <v>3442.09</v>
      </c>
      <c r="R320" t="n">
        <v>1965.17</v>
      </c>
      <c r="S320" t="n">
        <v>300.98</v>
      </c>
      <c r="T320" t="n">
        <v>823765.41</v>
      </c>
      <c r="U320" t="n">
        <v>0.15</v>
      </c>
      <c r="V320" t="n">
        <v>0.76</v>
      </c>
      <c r="W320" t="n">
        <v>58.57</v>
      </c>
      <c r="X320" t="n">
        <v>48.94</v>
      </c>
      <c r="Y320" t="n">
        <v>0.5</v>
      </c>
      <c r="Z320" t="n">
        <v>10</v>
      </c>
    </row>
    <row r="321">
      <c r="A321" t="n">
        <v>2</v>
      </c>
      <c r="B321" t="n">
        <v>65</v>
      </c>
      <c r="C321" t="inlineStr">
        <is>
          <t xml:space="preserve">CONCLUIDO	</t>
        </is>
      </c>
      <c r="D321" t="n">
        <v>0.379</v>
      </c>
      <c r="E321" t="n">
        <v>263.88</v>
      </c>
      <c r="F321" t="n">
        <v>244.22</v>
      </c>
      <c r="G321" t="n">
        <v>22.82</v>
      </c>
      <c r="H321" t="n">
        <v>0.39</v>
      </c>
      <c r="I321" t="n">
        <v>642</v>
      </c>
      <c r="J321" t="n">
        <v>135.9</v>
      </c>
      <c r="K321" t="n">
        <v>46.47</v>
      </c>
      <c r="L321" t="n">
        <v>3</v>
      </c>
      <c r="M321" t="n">
        <v>640</v>
      </c>
      <c r="N321" t="n">
        <v>21.43</v>
      </c>
      <c r="O321" t="n">
        <v>16994.64</v>
      </c>
      <c r="P321" t="n">
        <v>2669.91</v>
      </c>
      <c r="Q321" t="n">
        <v>3441.61</v>
      </c>
      <c r="R321" t="n">
        <v>1312.26</v>
      </c>
      <c r="S321" t="n">
        <v>300.98</v>
      </c>
      <c r="T321" t="n">
        <v>499335.81</v>
      </c>
      <c r="U321" t="n">
        <v>0.23</v>
      </c>
      <c r="V321" t="n">
        <v>0.82</v>
      </c>
      <c r="W321" t="n">
        <v>57.89</v>
      </c>
      <c r="X321" t="n">
        <v>29.67</v>
      </c>
      <c r="Y321" t="n">
        <v>0.5</v>
      </c>
      <c r="Z321" t="n">
        <v>10</v>
      </c>
    </row>
    <row r="322">
      <c r="A322" t="n">
        <v>3</v>
      </c>
      <c r="B322" t="n">
        <v>65</v>
      </c>
      <c r="C322" t="inlineStr">
        <is>
          <t xml:space="preserve">CONCLUIDO	</t>
        </is>
      </c>
      <c r="D322" t="n">
        <v>0.3991</v>
      </c>
      <c r="E322" t="n">
        <v>250.56</v>
      </c>
      <c r="F322" t="n">
        <v>235.8</v>
      </c>
      <c r="G322" t="n">
        <v>30.62</v>
      </c>
      <c r="H322" t="n">
        <v>0.52</v>
      </c>
      <c r="I322" t="n">
        <v>462</v>
      </c>
      <c r="J322" t="n">
        <v>137.25</v>
      </c>
      <c r="K322" t="n">
        <v>46.47</v>
      </c>
      <c r="L322" t="n">
        <v>4</v>
      </c>
      <c r="M322" t="n">
        <v>460</v>
      </c>
      <c r="N322" t="n">
        <v>21.78</v>
      </c>
      <c r="O322" t="n">
        <v>17160.92</v>
      </c>
      <c r="P322" t="n">
        <v>2564.42</v>
      </c>
      <c r="Q322" t="n">
        <v>3441.4</v>
      </c>
      <c r="R322" t="n">
        <v>1027.16</v>
      </c>
      <c r="S322" t="n">
        <v>300.98</v>
      </c>
      <c r="T322" t="n">
        <v>357685.48</v>
      </c>
      <c r="U322" t="n">
        <v>0.29</v>
      </c>
      <c r="V322" t="n">
        <v>0.85</v>
      </c>
      <c r="W322" t="n">
        <v>57.59</v>
      </c>
      <c r="X322" t="n">
        <v>21.25</v>
      </c>
      <c r="Y322" t="n">
        <v>0.5</v>
      </c>
      <c r="Z322" t="n">
        <v>10</v>
      </c>
    </row>
    <row r="323">
      <c r="A323" t="n">
        <v>4</v>
      </c>
      <c r="B323" t="n">
        <v>65</v>
      </c>
      <c r="C323" t="inlineStr">
        <is>
          <t xml:space="preserve">CONCLUIDO	</t>
        </is>
      </c>
      <c r="D323" t="n">
        <v>0.4115</v>
      </c>
      <c r="E323" t="n">
        <v>243</v>
      </c>
      <c r="F323" t="n">
        <v>231.02</v>
      </c>
      <c r="G323" t="n">
        <v>38.5</v>
      </c>
      <c r="H323" t="n">
        <v>0.64</v>
      </c>
      <c r="I323" t="n">
        <v>360</v>
      </c>
      <c r="J323" t="n">
        <v>138.6</v>
      </c>
      <c r="K323" t="n">
        <v>46.47</v>
      </c>
      <c r="L323" t="n">
        <v>5</v>
      </c>
      <c r="M323" t="n">
        <v>358</v>
      </c>
      <c r="N323" t="n">
        <v>22.13</v>
      </c>
      <c r="O323" t="n">
        <v>17327.69</v>
      </c>
      <c r="P323" t="n">
        <v>2499.26</v>
      </c>
      <c r="Q323" t="n">
        <v>3441.36</v>
      </c>
      <c r="R323" t="n">
        <v>865.01</v>
      </c>
      <c r="S323" t="n">
        <v>300.98</v>
      </c>
      <c r="T323" t="n">
        <v>277121.17</v>
      </c>
      <c r="U323" t="n">
        <v>0.35</v>
      </c>
      <c r="V323" t="n">
        <v>0.86</v>
      </c>
      <c r="W323" t="n">
        <v>57.44</v>
      </c>
      <c r="X323" t="n">
        <v>16.48</v>
      </c>
      <c r="Y323" t="n">
        <v>0.5</v>
      </c>
      <c r="Z323" t="n">
        <v>10</v>
      </c>
    </row>
    <row r="324">
      <c r="A324" t="n">
        <v>5</v>
      </c>
      <c r="B324" t="n">
        <v>65</v>
      </c>
      <c r="C324" t="inlineStr">
        <is>
          <t xml:space="preserve">CONCLUIDO	</t>
        </is>
      </c>
      <c r="D324" t="n">
        <v>0.4197</v>
      </c>
      <c r="E324" t="n">
        <v>238.24</v>
      </c>
      <c r="F324" t="n">
        <v>228.03</v>
      </c>
      <c r="G324" t="n">
        <v>46.38</v>
      </c>
      <c r="H324" t="n">
        <v>0.76</v>
      </c>
      <c r="I324" t="n">
        <v>295</v>
      </c>
      <c r="J324" t="n">
        <v>139.95</v>
      </c>
      <c r="K324" t="n">
        <v>46.47</v>
      </c>
      <c r="L324" t="n">
        <v>6</v>
      </c>
      <c r="M324" t="n">
        <v>293</v>
      </c>
      <c r="N324" t="n">
        <v>22.49</v>
      </c>
      <c r="O324" t="n">
        <v>17494.97</v>
      </c>
      <c r="P324" t="n">
        <v>2452.45</v>
      </c>
      <c r="Q324" t="n">
        <v>3441.2</v>
      </c>
      <c r="R324" t="n">
        <v>763.99</v>
      </c>
      <c r="S324" t="n">
        <v>300.98</v>
      </c>
      <c r="T324" t="n">
        <v>226938.37</v>
      </c>
      <c r="U324" t="n">
        <v>0.39</v>
      </c>
      <c r="V324" t="n">
        <v>0.88</v>
      </c>
      <c r="W324" t="n">
        <v>57.32</v>
      </c>
      <c r="X324" t="n">
        <v>13.49</v>
      </c>
      <c r="Y324" t="n">
        <v>0.5</v>
      </c>
      <c r="Z324" t="n">
        <v>10</v>
      </c>
    </row>
    <row r="325">
      <c r="A325" t="n">
        <v>6</v>
      </c>
      <c r="B325" t="n">
        <v>65</v>
      </c>
      <c r="C325" t="inlineStr">
        <is>
          <t xml:space="preserve">CONCLUIDO	</t>
        </is>
      </c>
      <c r="D325" t="n">
        <v>0.4258</v>
      </c>
      <c r="E325" t="n">
        <v>234.84</v>
      </c>
      <c r="F325" t="n">
        <v>225.88</v>
      </c>
      <c r="G325" t="n">
        <v>54.43</v>
      </c>
      <c r="H325" t="n">
        <v>0.88</v>
      </c>
      <c r="I325" t="n">
        <v>249</v>
      </c>
      <c r="J325" t="n">
        <v>141.31</v>
      </c>
      <c r="K325" t="n">
        <v>46.47</v>
      </c>
      <c r="L325" t="n">
        <v>7</v>
      </c>
      <c r="M325" t="n">
        <v>247</v>
      </c>
      <c r="N325" t="n">
        <v>22.85</v>
      </c>
      <c r="O325" t="n">
        <v>17662.75</v>
      </c>
      <c r="P325" t="n">
        <v>2415.05</v>
      </c>
      <c r="Q325" t="n">
        <v>3441.26</v>
      </c>
      <c r="R325" t="n">
        <v>691.7</v>
      </c>
      <c r="S325" t="n">
        <v>300.98</v>
      </c>
      <c r="T325" t="n">
        <v>191023.44</v>
      </c>
      <c r="U325" t="n">
        <v>0.44</v>
      </c>
      <c r="V325" t="n">
        <v>0.88</v>
      </c>
      <c r="W325" t="n">
        <v>57.24</v>
      </c>
      <c r="X325" t="n">
        <v>11.34</v>
      </c>
      <c r="Y325" t="n">
        <v>0.5</v>
      </c>
      <c r="Z325" t="n">
        <v>10</v>
      </c>
    </row>
    <row r="326">
      <c r="A326" t="n">
        <v>7</v>
      </c>
      <c r="B326" t="n">
        <v>65</v>
      </c>
      <c r="C326" t="inlineStr">
        <is>
          <t xml:space="preserve">CONCLUIDO	</t>
        </is>
      </c>
      <c r="D326" t="n">
        <v>0.4304</v>
      </c>
      <c r="E326" t="n">
        <v>232.35</v>
      </c>
      <c r="F326" t="n">
        <v>224.32</v>
      </c>
      <c r="G326" t="n">
        <v>62.6</v>
      </c>
      <c r="H326" t="n">
        <v>0.99</v>
      </c>
      <c r="I326" t="n">
        <v>215</v>
      </c>
      <c r="J326" t="n">
        <v>142.68</v>
      </c>
      <c r="K326" t="n">
        <v>46.47</v>
      </c>
      <c r="L326" t="n">
        <v>8</v>
      </c>
      <c r="M326" t="n">
        <v>213</v>
      </c>
      <c r="N326" t="n">
        <v>23.21</v>
      </c>
      <c r="O326" t="n">
        <v>17831.04</v>
      </c>
      <c r="P326" t="n">
        <v>2385.22</v>
      </c>
      <c r="Q326" t="n">
        <v>3441.05</v>
      </c>
      <c r="R326" t="n">
        <v>639.3099999999999</v>
      </c>
      <c r="S326" t="n">
        <v>300.98</v>
      </c>
      <c r="T326" t="n">
        <v>164997.1</v>
      </c>
      <c r="U326" t="n">
        <v>0.47</v>
      </c>
      <c r="V326" t="n">
        <v>0.89</v>
      </c>
      <c r="W326" t="n">
        <v>57.18</v>
      </c>
      <c r="X326" t="n">
        <v>9.789999999999999</v>
      </c>
      <c r="Y326" t="n">
        <v>0.5</v>
      </c>
      <c r="Z326" t="n">
        <v>10</v>
      </c>
    </row>
    <row r="327">
      <c r="A327" t="n">
        <v>8</v>
      </c>
      <c r="B327" t="n">
        <v>65</v>
      </c>
      <c r="C327" t="inlineStr">
        <is>
          <t xml:space="preserve">CONCLUIDO	</t>
        </is>
      </c>
      <c r="D327" t="n">
        <v>0.4339</v>
      </c>
      <c r="E327" t="n">
        <v>230.48</v>
      </c>
      <c r="F327" t="n">
        <v>223.15</v>
      </c>
      <c r="G327" t="n">
        <v>70.84</v>
      </c>
      <c r="H327" t="n">
        <v>1.11</v>
      </c>
      <c r="I327" t="n">
        <v>189</v>
      </c>
      <c r="J327" t="n">
        <v>144.05</v>
      </c>
      <c r="K327" t="n">
        <v>46.47</v>
      </c>
      <c r="L327" t="n">
        <v>9</v>
      </c>
      <c r="M327" t="n">
        <v>187</v>
      </c>
      <c r="N327" t="n">
        <v>23.58</v>
      </c>
      <c r="O327" t="n">
        <v>17999.83</v>
      </c>
      <c r="P327" t="n">
        <v>2358.08</v>
      </c>
      <c r="Q327" t="n">
        <v>3441.04</v>
      </c>
      <c r="R327" t="n">
        <v>599.5</v>
      </c>
      <c r="S327" t="n">
        <v>300.98</v>
      </c>
      <c r="T327" t="n">
        <v>145220.33</v>
      </c>
      <c r="U327" t="n">
        <v>0.5</v>
      </c>
      <c r="V327" t="n">
        <v>0.9</v>
      </c>
      <c r="W327" t="n">
        <v>57.15</v>
      </c>
      <c r="X327" t="n">
        <v>8.619999999999999</v>
      </c>
      <c r="Y327" t="n">
        <v>0.5</v>
      </c>
      <c r="Z327" t="n">
        <v>10</v>
      </c>
    </row>
    <row r="328">
      <c r="A328" t="n">
        <v>9</v>
      </c>
      <c r="B328" t="n">
        <v>65</v>
      </c>
      <c r="C328" t="inlineStr">
        <is>
          <t xml:space="preserve">CONCLUIDO	</t>
        </is>
      </c>
      <c r="D328" t="n">
        <v>0.4366</v>
      </c>
      <c r="E328" t="n">
        <v>229.02</v>
      </c>
      <c r="F328" t="n">
        <v>222.24</v>
      </c>
      <c r="G328" t="n">
        <v>78.90000000000001</v>
      </c>
      <c r="H328" t="n">
        <v>1.22</v>
      </c>
      <c r="I328" t="n">
        <v>169</v>
      </c>
      <c r="J328" t="n">
        <v>145.42</v>
      </c>
      <c r="K328" t="n">
        <v>46.47</v>
      </c>
      <c r="L328" t="n">
        <v>10</v>
      </c>
      <c r="M328" t="n">
        <v>167</v>
      </c>
      <c r="N328" t="n">
        <v>23.95</v>
      </c>
      <c r="O328" t="n">
        <v>18169.15</v>
      </c>
      <c r="P328" t="n">
        <v>2335.19</v>
      </c>
      <c r="Q328" t="n">
        <v>3441.1</v>
      </c>
      <c r="R328" t="n">
        <v>568.89</v>
      </c>
      <c r="S328" t="n">
        <v>300.98</v>
      </c>
      <c r="T328" t="n">
        <v>130015.86</v>
      </c>
      <c r="U328" t="n">
        <v>0.53</v>
      </c>
      <c r="V328" t="n">
        <v>0.9</v>
      </c>
      <c r="W328" t="n">
        <v>57.11</v>
      </c>
      <c r="X328" t="n">
        <v>7.71</v>
      </c>
      <c r="Y328" t="n">
        <v>0.5</v>
      </c>
      <c r="Z328" t="n">
        <v>10</v>
      </c>
    </row>
    <row r="329">
      <c r="A329" t="n">
        <v>10</v>
      </c>
      <c r="B329" t="n">
        <v>65</v>
      </c>
      <c r="C329" t="inlineStr">
        <is>
          <t xml:space="preserve">CONCLUIDO	</t>
        </is>
      </c>
      <c r="D329" t="n">
        <v>0.439</v>
      </c>
      <c r="E329" t="n">
        <v>227.78</v>
      </c>
      <c r="F329" t="n">
        <v>221.46</v>
      </c>
      <c r="G329" t="n">
        <v>87.42</v>
      </c>
      <c r="H329" t="n">
        <v>1.33</v>
      </c>
      <c r="I329" t="n">
        <v>152</v>
      </c>
      <c r="J329" t="n">
        <v>146.8</v>
      </c>
      <c r="K329" t="n">
        <v>46.47</v>
      </c>
      <c r="L329" t="n">
        <v>11</v>
      </c>
      <c r="M329" t="n">
        <v>150</v>
      </c>
      <c r="N329" t="n">
        <v>24.33</v>
      </c>
      <c r="O329" t="n">
        <v>18338.99</v>
      </c>
      <c r="P329" t="n">
        <v>2313.86</v>
      </c>
      <c r="Q329" t="n">
        <v>3441.07</v>
      </c>
      <c r="R329" t="n">
        <v>542.22</v>
      </c>
      <c r="S329" t="n">
        <v>300.98</v>
      </c>
      <c r="T329" t="n">
        <v>116767.32</v>
      </c>
      <c r="U329" t="n">
        <v>0.5600000000000001</v>
      </c>
      <c r="V329" t="n">
        <v>0.9</v>
      </c>
      <c r="W329" t="n">
        <v>57.08</v>
      </c>
      <c r="X329" t="n">
        <v>6.93</v>
      </c>
      <c r="Y329" t="n">
        <v>0.5</v>
      </c>
      <c r="Z329" t="n">
        <v>10</v>
      </c>
    </row>
    <row r="330">
      <c r="A330" t="n">
        <v>11</v>
      </c>
      <c r="B330" t="n">
        <v>65</v>
      </c>
      <c r="C330" t="inlineStr">
        <is>
          <t xml:space="preserve">CONCLUIDO	</t>
        </is>
      </c>
      <c r="D330" t="n">
        <v>0.4411</v>
      </c>
      <c r="E330" t="n">
        <v>226.7</v>
      </c>
      <c r="F330" t="n">
        <v>220.76</v>
      </c>
      <c r="G330" t="n">
        <v>95.98</v>
      </c>
      <c r="H330" t="n">
        <v>1.43</v>
      </c>
      <c r="I330" t="n">
        <v>138</v>
      </c>
      <c r="J330" t="n">
        <v>148.18</v>
      </c>
      <c r="K330" t="n">
        <v>46.47</v>
      </c>
      <c r="L330" t="n">
        <v>12</v>
      </c>
      <c r="M330" t="n">
        <v>136</v>
      </c>
      <c r="N330" t="n">
        <v>24.71</v>
      </c>
      <c r="O330" t="n">
        <v>18509.36</v>
      </c>
      <c r="P330" t="n">
        <v>2291.58</v>
      </c>
      <c r="Q330" t="n">
        <v>3441.02</v>
      </c>
      <c r="R330" t="n">
        <v>519.4400000000001</v>
      </c>
      <c r="S330" t="n">
        <v>300.98</v>
      </c>
      <c r="T330" t="n">
        <v>105445.43</v>
      </c>
      <c r="U330" t="n">
        <v>0.58</v>
      </c>
      <c r="V330" t="n">
        <v>0.9</v>
      </c>
      <c r="W330" t="n">
        <v>57.03</v>
      </c>
      <c r="X330" t="n">
        <v>6.23</v>
      </c>
      <c r="Y330" t="n">
        <v>0.5</v>
      </c>
      <c r="Z330" t="n">
        <v>10</v>
      </c>
    </row>
    <row r="331">
      <c r="A331" t="n">
        <v>12</v>
      </c>
      <c r="B331" t="n">
        <v>65</v>
      </c>
      <c r="C331" t="inlineStr">
        <is>
          <t xml:space="preserve">CONCLUIDO	</t>
        </is>
      </c>
      <c r="D331" t="n">
        <v>0.4426</v>
      </c>
      <c r="E331" t="n">
        <v>225.93</v>
      </c>
      <c r="F331" t="n">
        <v>220.3</v>
      </c>
      <c r="G331" t="n">
        <v>104.08</v>
      </c>
      <c r="H331" t="n">
        <v>1.54</v>
      </c>
      <c r="I331" t="n">
        <v>127</v>
      </c>
      <c r="J331" t="n">
        <v>149.56</v>
      </c>
      <c r="K331" t="n">
        <v>46.47</v>
      </c>
      <c r="L331" t="n">
        <v>13</v>
      </c>
      <c r="M331" t="n">
        <v>125</v>
      </c>
      <c r="N331" t="n">
        <v>25.1</v>
      </c>
      <c r="O331" t="n">
        <v>18680.25</v>
      </c>
      <c r="P331" t="n">
        <v>2272.17</v>
      </c>
      <c r="Q331" t="n">
        <v>3440.94</v>
      </c>
      <c r="R331" t="n">
        <v>503.23</v>
      </c>
      <c r="S331" t="n">
        <v>300.98</v>
      </c>
      <c r="T331" t="n">
        <v>97397.03999999999</v>
      </c>
      <c r="U331" t="n">
        <v>0.6</v>
      </c>
      <c r="V331" t="n">
        <v>0.91</v>
      </c>
      <c r="W331" t="n">
        <v>57.03</v>
      </c>
      <c r="X331" t="n">
        <v>5.77</v>
      </c>
      <c r="Y331" t="n">
        <v>0.5</v>
      </c>
      <c r="Z331" t="n">
        <v>10</v>
      </c>
    </row>
    <row r="332">
      <c r="A332" t="n">
        <v>13</v>
      </c>
      <c r="B332" t="n">
        <v>65</v>
      </c>
      <c r="C332" t="inlineStr">
        <is>
          <t xml:space="preserve">CONCLUIDO	</t>
        </is>
      </c>
      <c r="D332" t="n">
        <v>0.4441</v>
      </c>
      <c r="E332" t="n">
        <v>225.16</v>
      </c>
      <c r="F332" t="n">
        <v>219.79</v>
      </c>
      <c r="G332" t="n">
        <v>112.71</v>
      </c>
      <c r="H332" t="n">
        <v>1.64</v>
      </c>
      <c r="I332" t="n">
        <v>117</v>
      </c>
      <c r="J332" t="n">
        <v>150.95</v>
      </c>
      <c r="K332" t="n">
        <v>46.47</v>
      </c>
      <c r="L332" t="n">
        <v>14</v>
      </c>
      <c r="M332" t="n">
        <v>115</v>
      </c>
      <c r="N332" t="n">
        <v>25.49</v>
      </c>
      <c r="O332" t="n">
        <v>18851.69</v>
      </c>
      <c r="P332" t="n">
        <v>2252.24</v>
      </c>
      <c r="Q332" t="n">
        <v>3441</v>
      </c>
      <c r="R332" t="n">
        <v>485.91</v>
      </c>
      <c r="S332" t="n">
        <v>300.98</v>
      </c>
      <c r="T332" t="n">
        <v>88785.56</v>
      </c>
      <c r="U332" t="n">
        <v>0.62</v>
      </c>
      <c r="V332" t="n">
        <v>0.91</v>
      </c>
      <c r="W332" t="n">
        <v>57.02</v>
      </c>
      <c r="X332" t="n">
        <v>5.27</v>
      </c>
      <c r="Y332" t="n">
        <v>0.5</v>
      </c>
      <c r="Z332" t="n">
        <v>10</v>
      </c>
    </row>
    <row r="333">
      <c r="A333" t="n">
        <v>14</v>
      </c>
      <c r="B333" t="n">
        <v>65</v>
      </c>
      <c r="C333" t="inlineStr">
        <is>
          <t xml:space="preserve">CONCLUIDO	</t>
        </is>
      </c>
      <c r="D333" t="n">
        <v>0.4454</v>
      </c>
      <c r="E333" t="n">
        <v>224.49</v>
      </c>
      <c r="F333" t="n">
        <v>219.37</v>
      </c>
      <c r="G333" t="n">
        <v>121.87</v>
      </c>
      <c r="H333" t="n">
        <v>1.74</v>
      </c>
      <c r="I333" t="n">
        <v>108</v>
      </c>
      <c r="J333" t="n">
        <v>152.35</v>
      </c>
      <c r="K333" t="n">
        <v>46.47</v>
      </c>
      <c r="L333" t="n">
        <v>15</v>
      </c>
      <c r="M333" t="n">
        <v>106</v>
      </c>
      <c r="N333" t="n">
        <v>25.88</v>
      </c>
      <c r="O333" t="n">
        <v>19023.66</v>
      </c>
      <c r="P333" t="n">
        <v>2233.97</v>
      </c>
      <c r="Q333" t="n">
        <v>3441</v>
      </c>
      <c r="R333" t="n">
        <v>472.04</v>
      </c>
      <c r="S333" t="n">
        <v>300.98</v>
      </c>
      <c r="T333" t="n">
        <v>81898.57000000001</v>
      </c>
      <c r="U333" t="n">
        <v>0.64</v>
      </c>
      <c r="V333" t="n">
        <v>0.91</v>
      </c>
      <c r="W333" t="n">
        <v>57</v>
      </c>
      <c r="X333" t="n">
        <v>4.84</v>
      </c>
      <c r="Y333" t="n">
        <v>0.5</v>
      </c>
      <c r="Z333" t="n">
        <v>10</v>
      </c>
    </row>
    <row r="334">
      <c r="A334" t="n">
        <v>15</v>
      </c>
      <c r="B334" t="n">
        <v>65</v>
      </c>
      <c r="C334" t="inlineStr">
        <is>
          <t xml:space="preserve">CONCLUIDO	</t>
        </is>
      </c>
      <c r="D334" t="n">
        <v>0.4464</v>
      </c>
      <c r="E334" t="n">
        <v>224.03</v>
      </c>
      <c r="F334" t="n">
        <v>219.1</v>
      </c>
      <c r="G334" t="n">
        <v>130.16</v>
      </c>
      <c r="H334" t="n">
        <v>1.84</v>
      </c>
      <c r="I334" t="n">
        <v>101</v>
      </c>
      <c r="J334" t="n">
        <v>153.75</v>
      </c>
      <c r="K334" t="n">
        <v>46.47</v>
      </c>
      <c r="L334" t="n">
        <v>16</v>
      </c>
      <c r="M334" t="n">
        <v>99</v>
      </c>
      <c r="N334" t="n">
        <v>26.28</v>
      </c>
      <c r="O334" t="n">
        <v>19196.18</v>
      </c>
      <c r="P334" t="n">
        <v>2219.56</v>
      </c>
      <c r="Q334" t="n">
        <v>3440.94</v>
      </c>
      <c r="R334" t="n">
        <v>462.87</v>
      </c>
      <c r="S334" t="n">
        <v>300.98</v>
      </c>
      <c r="T334" t="n">
        <v>77346.63</v>
      </c>
      <c r="U334" t="n">
        <v>0.65</v>
      </c>
      <c r="V334" t="n">
        <v>0.91</v>
      </c>
      <c r="W334" t="n">
        <v>56.99</v>
      </c>
      <c r="X334" t="n">
        <v>4.57</v>
      </c>
      <c r="Y334" t="n">
        <v>0.5</v>
      </c>
      <c r="Z334" t="n">
        <v>10</v>
      </c>
    </row>
    <row r="335">
      <c r="A335" t="n">
        <v>16</v>
      </c>
      <c r="B335" t="n">
        <v>65</v>
      </c>
      <c r="C335" t="inlineStr">
        <is>
          <t xml:space="preserve">CONCLUIDO	</t>
        </is>
      </c>
      <c r="D335" t="n">
        <v>0.4474</v>
      </c>
      <c r="E335" t="n">
        <v>223.53</v>
      </c>
      <c r="F335" t="n">
        <v>218.79</v>
      </c>
      <c r="G335" t="n">
        <v>139.65</v>
      </c>
      <c r="H335" t="n">
        <v>1.94</v>
      </c>
      <c r="I335" t="n">
        <v>94</v>
      </c>
      <c r="J335" t="n">
        <v>155.15</v>
      </c>
      <c r="K335" t="n">
        <v>46.47</v>
      </c>
      <c r="L335" t="n">
        <v>17</v>
      </c>
      <c r="M335" t="n">
        <v>92</v>
      </c>
      <c r="N335" t="n">
        <v>26.68</v>
      </c>
      <c r="O335" t="n">
        <v>19369.26</v>
      </c>
      <c r="P335" t="n">
        <v>2198.43</v>
      </c>
      <c r="Q335" t="n">
        <v>3441.01</v>
      </c>
      <c r="R335" t="n">
        <v>452.24</v>
      </c>
      <c r="S335" t="n">
        <v>300.98</v>
      </c>
      <c r="T335" t="n">
        <v>72069.87</v>
      </c>
      <c r="U335" t="n">
        <v>0.67</v>
      </c>
      <c r="V335" t="n">
        <v>0.91</v>
      </c>
      <c r="W335" t="n">
        <v>56.98</v>
      </c>
      <c r="X335" t="n">
        <v>4.26</v>
      </c>
      <c r="Y335" t="n">
        <v>0.5</v>
      </c>
      <c r="Z335" t="n">
        <v>10</v>
      </c>
    </row>
    <row r="336">
      <c r="A336" t="n">
        <v>17</v>
      </c>
      <c r="B336" t="n">
        <v>65</v>
      </c>
      <c r="C336" t="inlineStr">
        <is>
          <t xml:space="preserve">CONCLUIDO	</t>
        </is>
      </c>
      <c r="D336" t="n">
        <v>0.4483</v>
      </c>
      <c r="E336" t="n">
        <v>223.08</v>
      </c>
      <c r="F336" t="n">
        <v>218.51</v>
      </c>
      <c r="G336" t="n">
        <v>148.98</v>
      </c>
      <c r="H336" t="n">
        <v>2.04</v>
      </c>
      <c r="I336" t="n">
        <v>88</v>
      </c>
      <c r="J336" t="n">
        <v>156.56</v>
      </c>
      <c r="K336" t="n">
        <v>46.47</v>
      </c>
      <c r="L336" t="n">
        <v>18</v>
      </c>
      <c r="M336" t="n">
        <v>86</v>
      </c>
      <c r="N336" t="n">
        <v>27.09</v>
      </c>
      <c r="O336" t="n">
        <v>19542.89</v>
      </c>
      <c r="P336" t="n">
        <v>2183.51</v>
      </c>
      <c r="Q336" t="n">
        <v>3440.92</v>
      </c>
      <c r="R336" t="n">
        <v>442.87</v>
      </c>
      <c r="S336" t="n">
        <v>300.98</v>
      </c>
      <c r="T336" t="n">
        <v>67410.85000000001</v>
      </c>
      <c r="U336" t="n">
        <v>0.68</v>
      </c>
      <c r="V336" t="n">
        <v>0.91</v>
      </c>
      <c r="W336" t="n">
        <v>56.97</v>
      </c>
      <c r="X336" t="n">
        <v>3.98</v>
      </c>
      <c r="Y336" t="n">
        <v>0.5</v>
      </c>
      <c r="Z336" t="n">
        <v>10</v>
      </c>
    </row>
    <row r="337">
      <c r="A337" t="n">
        <v>18</v>
      </c>
      <c r="B337" t="n">
        <v>65</v>
      </c>
      <c r="C337" t="inlineStr">
        <is>
          <t xml:space="preserve">CONCLUIDO	</t>
        </is>
      </c>
      <c r="D337" t="n">
        <v>0.449</v>
      </c>
      <c r="E337" t="n">
        <v>222.71</v>
      </c>
      <c r="F337" t="n">
        <v>218.27</v>
      </c>
      <c r="G337" t="n">
        <v>157.79</v>
      </c>
      <c r="H337" t="n">
        <v>2.13</v>
      </c>
      <c r="I337" t="n">
        <v>83</v>
      </c>
      <c r="J337" t="n">
        <v>157.97</v>
      </c>
      <c r="K337" t="n">
        <v>46.47</v>
      </c>
      <c r="L337" t="n">
        <v>19</v>
      </c>
      <c r="M337" t="n">
        <v>81</v>
      </c>
      <c r="N337" t="n">
        <v>27.5</v>
      </c>
      <c r="O337" t="n">
        <v>19717.08</v>
      </c>
      <c r="P337" t="n">
        <v>2165.06</v>
      </c>
      <c r="Q337" t="n">
        <v>3440.94</v>
      </c>
      <c r="R337" t="n">
        <v>434.63</v>
      </c>
      <c r="S337" t="n">
        <v>300.98</v>
      </c>
      <c r="T337" t="n">
        <v>63319.24</v>
      </c>
      <c r="U337" t="n">
        <v>0.6899999999999999</v>
      </c>
      <c r="V337" t="n">
        <v>0.92</v>
      </c>
      <c r="W337" t="n">
        <v>56.97</v>
      </c>
      <c r="X337" t="n">
        <v>3.75</v>
      </c>
      <c r="Y337" t="n">
        <v>0.5</v>
      </c>
      <c r="Z337" t="n">
        <v>10</v>
      </c>
    </row>
    <row r="338">
      <c r="A338" t="n">
        <v>19</v>
      </c>
      <c r="B338" t="n">
        <v>65</v>
      </c>
      <c r="C338" t="inlineStr">
        <is>
          <t xml:space="preserve">CONCLUIDO	</t>
        </is>
      </c>
      <c r="D338" t="n">
        <v>0.4498</v>
      </c>
      <c r="E338" t="n">
        <v>222.33</v>
      </c>
      <c r="F338" t="n">
        <v>218.02</v>
      </c>
      <c r="G338" t="n">
        <v>167.71</v>
      </c>
      <c r="H338" t="n">
        <v>2.22</v>
      </c>
      <c r="I338" t="n">
        <v>78</v>
      </c>
      <c r="J338" t="n">
        <v>159.39</v>
      </c>
      <c r="K338" t="n">
        <v>46.47</v>
      </c>
      <c r="L338" t="n">
        <v>20</v>
      </c>
      <c r="M338" t="n">
        <v>76</v>
      </c>
      <c r="N338" t="n">
        <v>27.92</v>
      </c>
      <c r="O338" t="n">
        <v>19891.97</v>
      </c>
      <c r="P338" t="n">
        <v>2147.29</v>
      </c>
      <c r="Q338" t="n">
        <v>3440.99</v>
      </c>
      <c r="R338" t="n">
        <v>426.27</v>
      </c>
      <c r="S338" t="n">
        <v>300.98</v>
      </c>
      <c r="T338" t="n">
        <v>59163.99</v>
      </c>
      <c r="U338" t="n">
        <v>0.71</v>
      </c>
      <c r="V338" t="n">
        <v>0.92</v>
      </c>
      <c r="W338" t="n">
        <v>56.95</v>
      </c>
      <c r="X338" t="n">
        <v>3.49</v>
      </c>
      <c r="Y338" t="n">
        <v>0.5</v>
      </c>
      <c r="Z338" t="n">
        <v>10</v>
      </c>
    </row>
    <row r="339">
      <c r="A339" t="n">
        <v>20</v>
      </c>
      <c r="B339" t="n">
        <v>65</v>
      </c>
      <c r="C339" t="inlineStr">
        <is>
          <t xml:space="preserve">CONCLUIDO	</t>
        </is>
      </c>
      <c r="D339" t="n">
        <v>0.4504</v>
      </c>
      <c r="E339" t="n">
        <v>222.03</v>
      </c>
      <c r="F339" t="n">
        <v>217.84</v>
      </c>
      <c r="G339" t="n">
        <v>176.63</v>
      </c>
      <c r="H339" t="n">
        <v>2.31</v>
      </c>
      <c r="I339" t="n">
        <v>74</v>
      </c>
      <c r="J339" t="n">
        <v>160.81</v>
      </c>
      <c r="K339" t="n">
        <v>46.47</v>
      </c>
      <c r="L339" t="n">
        <v>21</v>
      </c>
      <c r="M339" t="n">
        <v>72</v>
      </c>
      <c r="N339" t="n">
        <v>28.34</v>
      </c>
      <c r="O339" t="n">
        <v>20067.32</v>
      </c>
      <c r="P339" t="n">
        <v>2128.6</v>
      </c>
      <c r="Q339" t="n">
        <v>3440.95</v>
      </c>
      <c r="R339" t="n">
        <v>420.22</v>
      </c>
      <c r="S339" t="n">
        <v>300.98</v>
      </c>
      <c r="T339" t="n">
        <v>56159.55</v>
      </c>
      <c r="U339" t="n">
        <v>0.72</v>
      </c>
      <c r="V339" t="n">
        <v>0.92</v>
      </c>
      <c r="W339" t="n">
        <v>56.94</v>
      </c>
      <c r="X339" t="n">
        <v>3.31</v>
      </c>
      <c r="Y339" t="n">
        <v>0.5</v>
      </c>
      <c r="Z339" t="n">
        <v>10</v>
      </c>
    </row>
    <row r="340">
      <c r="A340" t="n">
        <v>21</v>
      </c>
      <c r="B340" t="n">
        <v>65</v>
      </c>
      <c r="C340" t="inlineStr">
        <is>
          <t xml:space="preserve">CONCLUIDO	</t>
        </is>
      </c>
      <c r="D340" t="n">
        <v>0.4509</v>
      </c>
      <c r="E340" t="n">
        <v>221.77</v>
      </c>
      <c r="F340" t="n">
        <v>217.68</v>
      </c>
      <c r="G340" t="n">
        <v>186.58</v>
      </c>
      <c r="H340" t="n">
        <v>2.4</v>
      </c>
      <c r="I340" t="n">
        <v>70</v>
      </c>
      <c r="J340" t="n">
        <v>162.24</v>
      </c>
      <c r="K340" t="n">
        <v>46.47</v>
      </c>
      <c r="L340" t="n">
        <v>22</v>
      </c>
      <c r="M340" t="n">
        <v>68</v>
      </c>
      <c r="N340" t="n">
        <v>28.77</v>
      </c>
      <c r="O340" t="n">
        <v>20243.25</v>
      </c>
      <c r="P340" t="n">
        <v>2112.27</v>
      </c>
      <c r="Q340" t="n">
        <v>3440.93</v>
      </c>
      <c r="R340" t="n">
        <v>414.95</v>
      </c>
      <c r="S340" t="n">
        <v>300.98</v>
      </c>
      <c r="T340" t="n">
        <v>53542.16</v>
      </c>
      <c r="U340" t="n">
        <v>0.73</v>
      </c>
      <c r="V340" t="n">
        <v>0.92</v>
      </c>
      <c r="W340" t="n">
        <v>56.94</v>
      </c>
      <c r="X340" t="n">
        <v>3.15</v>
      </c>
      <c r="Y340" t="n">
        <v>0.5</v>
      </c>
      <c r="Z340" t="n">
        <v>10</v>
      </c>
    </row>
    <row r="341">
      <c r="A341" t="n">
        <v>22</v>
      </c>
      <c r="B341" t="n">
        <v>65</v>
      </c>
      <c r="C341" t="inlineStr">
        <is>
          <t xml:space="preserve">CONCLUIDO	</t>
        </is>
      </c>
      <c r="D341" t="n">
        <v>0.4514</v>
      </c>
      <c r="E341" t="n">
        <v>221.53</v>
      </c>
      <c r="F341" t="n">
        <v>217.53</v>
      </c>
      <c r="G341" t="n">
        <v>194.8</v>
      </c>
      <c r="H341" t="n">
        <v>2.49</v>
      </c>
      <c r="I341" t="n">
        <v>67</v>
      </c>
      <c r="J341" t="n">
        <v>163.67</v>
      </c>
      <c r="K341" t="n">
        <v>46.47</v>
      </c>
      <c r="L341" t="n">
        <v>23</v>
      </c>
      <c r="M341" t="n">
        <v>65</v>
      </c>
      <c r="N341" t="n">
        <v>29.2</v>
      </c>
      <c r="O341" t="n">
        <v>20419.76</v>
      </c>
      <c r="P341" t="n">
        <v>2094.47</v>
      </c>
      <c r="Q341" t="n">
        <v>3440.94</v>
      </c>
      <c r="R341" t="n">
        <v>409.54</v>
      </c>
      <c r="S341" t="n">
        <v>300.98</v>
      </c>
      <c r="T341" t="n">
        <v>50853.24</v>
      </c>
      <c r="U341" t="n">
        <v>0.73</v>
      </c>
      <c r="V341" t="n">
        <v>0.92</v>
      </c>
      <c r="W341" t="n">
        <v>56.94</v>
      </c>
      <c r="X341" t="n">
        <v>3</v>
      </c>
      <c r="Y341" t="n">
        <v>0.5</v>
      </c>
      <c r="Z341" t="n">
        <v>10</v>
      </c>
    </row>
    <row r="342">
      <c r="A342" t="n">
        <v>23</v>
      </c>
      <c r="B342" t="n">
        <v>65</v>
      </c>
      <c r="C342" t="inlineStr">
        <is>
          <t xml:space="preserve">CONCLUIDO	</t>
        </is>
      </c>
      <c r="D342" t="n">
        <v>0.452</v>
      </c>
      <c r="E342" t="n">
        <v>221.25</v>
      </c>
      <c r="F342" t="n">
        <v>217.35</v>
      </c>
      <c r="G342" t="n">
        <v>207</v>
      </c>
      <c r="H342" t="n">
        <v>2.58</v>
      </c>
      <c r="I342" t="n">
        <v>63</v>
      </c>
      <c r="J342" t="n">
        <v>165.1</v>
      </c>
      <c r="K342" t="n">
        <v>46.47</v>
      </c>
      <c r="L342" t="n">
        <v>24</v>
      </c>
      <c r="M342" t="n">
        <v>61</v>
      </c>
      <c r="N342" t="n">
        <v>29.64</v>
      </c>
      <c r="O342" t="n">
        <v>20596.86</v>
      </c>
      <c r="P342" t="n">
        <v>2078.18</v>
      </c>
      <c r="Q342" t="n">
        <v>3440.87</v>
      </c>
      <c r="R342" t="n">
        <v>403.85</v>
      </c>
      <c r="S342" t="n">
        <v>300.98</v>
      </c>
      <c r="T342" t="n">
        <v>48028.3</v>
      </c>
      <c r="U342" t="n">
        <v>0.75</v>
      </c>
      <c r="V342" t="n">
        <v>0.92</v>
      </c>
      <c r="W342" t="n">
        <v>56.92</v>
      </c>
      <c r="X342" t="n">
        <v>2.83</v>
      </c>
      <c r="Y342" t="n">
        <v>0.5</v>
      </c>
      <c r="Z342" t="n">
        <v>10</v>
      </c>
    </row>
    <row r="343">
      <c r="A343" t="n">
        <v>24</v>
      </c>
      <c r="B343" t="n">
        <v>65</v>
      </c>
      <c r="C343" t="inlineStr">
        <is>
          <t xml:space="preserve">CONCLUIDO	</t>
        </is>
      </c>
      <c r="D343" t="n">
        <v>0.4525</v>
      </c>
      <c r="E343" t="n">
        <v>221.02</v>
      </c>
      <c r="F343" t="n">
        <v>217.2</v>
      </c>
      <c r="G343" t="n">
        <v>217.2</v>
      </c>
      <c r="H343" t="n">
        <v>2.66</v>
      </c>
      <c r="I343" t="n">
        <v>60</v>
      </c>
      <c r="J343" t="n">
        <v>166.54</v>
      </c>
      <c r="K343" t="n">
        <v>46.47</v>
      </c>
      <c r="L343" t="n">
        <v>25</v>
      </c>
      <c r="M343" t="n">
        <v>57</v>
      </c>
      <c r="N343" t="n">
        <v>30.08</v>
      </c>
      <c r="O343" t="n">
        <v>20774.56</v>
      </c>
      <c r="P343" t="n">
        <v>2057.35</v>
      </c>
      <c r="Q343" t="n">
        <v>3440.89</v>
      </c>
      <c r="R343" t="n">
        <v>398.49</v>
      </c>
      <c r="S343" t="n">
        <v>300.98</v>
      </c>
      <c r="T343" t="n">
        <v>45361.51</v>
      </c>
      <c r="U343" t="n">
        <v>0.76</v>
      </c>
      <c r="V343" t="n">
        <v>0.92</v>
      </c>
      <c r="W343" t="n">
        <v>56.92</v>
      </c>
      <c r="X343" t="n">
        <v>2.68</v>
      </c>
      <c r="Y343" t="n">
        <v>0.5</v>
      </c>
      <c r="Z343" t="n">
        <v>10</v>
      </c>
    </row>
    <row r="344">
      <c r="A344" t="n">
        <v>25</v>
      </c>
      <c r="B344" t="n">
        <v>65</v>
      </c>
      <c r="C344" t="inlineStr">
        <is>
          <t xml:space="preserve">CONCLUIDO	</t>
        </is>
      </c>
      <c r="D344" t="n">
        <v>0.4527</v>
      </c>
      <c r="E344" t="n">
        <v>220.9</v>
      </c>
      <c r="F344" t="n">
        <v>217.14</v>
      </c>
      <c r="G344" t="n">
        <v>224.62</v>
      </c>
      <c r="H344" t="n">
        <v>2.74</v>
      </c>
      <c r="I344" t="n">
        <v>58</v>
      </c>
      <c r="J344" t="n">
        <v>167.99</v>
      </c>
      <c r="K344" t="n">
        <v>46.47</v>
      </c>
      <c r="L344" t="n">
        <v>26</v>
      </c>
      <c r="M344" t="n">
        <v>50</v>
      </c>
      <c r="N344" t="n">
        <v>30.52</v>
      </c>
      <c r="O344" t="n">
        <v>20952.87</v>
      </c>
      <c r="P344" t="n">
        <v>2046.63</v>
      </c>
      <c r="Q344" t="n">
        <v>3440.92</v>
      </c>
      <c r="R344" t="n">
        <v>396.12</v>
      </c>
      <c r="S344" t="n">
        <v>300.98</v>
      </c>
      <c r="T344" t="n">
        <v>44186.93</v>
      </c>
      <c r="U344" t="n">
        <v>0.76</v>
      </c>
      <c r="V344" t="n">
        <v>0.92</v>
      </c>
      <c r="W344" t="n">
        <v>56.93</v>
      </c>
      <c r="X344" t="n">
        <v>2.61</v>
      </c>
      <c r="Y344" t="n">
        <v>0.5</v>
      </c>
      <c r="Z344" t="n">
        <v>10</v>
      </c>
    </row>
    <row r="345">
      <c r="A345" t="n">
        <v>26</v>
      </c>
      <c r="B345" t="n">
        <v>65</v>
      </c>
      <c r="C345" t="inlineStr">
        <is>
          <t xml:space="preserve">CONCLUIDO	</t>
        </is>
      </c>
      <c r="D345" t="n">
        <v>0.453</v>
      </c>
      <c r="E345" t="n">
        <v>220.77</v>
      </c>
      <c r="F345" t="n">
        <v>217.06</v>
      </c>
      <c r="G345" t="n">
        <v>232.57</v>
      </c>
      <c r="H345" t="n">
        <v>2.82</v>
      </c>
      <c r="I345" t="n">
        <v>56</v>
      </c>
      <c r="J345" t="n">
        <v>169.44</v>
      </c>
      <c r="K345" t="n">
        <v>46.47</v>
      </c>
      <c r="L345" t="n">
        <v>27</v>
      </c>
      <c r="M345" t="n">
        <v>31</v>
      </c>
      <c r="N345" t="n">
        <v>30.97</v>
      </c>
      <c r="O345" t="n">
        <v>21131.78</v>
      </c>
      <c r="P345" t="n">
        <v>2032.66</v>
      </c>
      <c r="Q345" t="n">
        <v>3441</v>
      </c>
      <c r="R345" t="n">
        <v>392.74</v>
      </c>
      <c r="S345" t="n">
        <v>300.98</v>
      </c>
      <c r="T345" t="n">
        <v>42506.32</v>
      </c>
      <c r="U345" t="n">
        <v>0.77</v>
      </c>
      <c r="V345" t="n">
        <v>0.92</v>
      </c>
      <c r="W345" t="n">
        <v>56.95</v>
      </c>
      <c r="X345" t="n">
        <v>2.54</v>
      </c>
      <c r="Y345" t="n">
        <v>0.5</v>
      </c>
      <c r="Z345" t="n">
        <v>10</v>
      </c>
    </row>
    <row r="346">
      <c r="A346" t="n">
        <v>27</v>
      </c>
      <c r="B346" t="n">
        <v>65</v>
      </c>
      <c r="C346" t="inlineStr">
        <is>
          <t xml:space="preserve">CONCLUIDO	</t>
        </is>
      </c>
      <c r="D346" t="n">
        <v>0.4531</v>
      </c>
      <c r="E346" t="n">
        <v>220.71</v>
      </c>
      <c r="F346" t="n">
        <v>217.04</v>
      </c>
      <c r="G346" t="n">
        <v>236.77</v>
      </c>
      <c r="H346" t="n">
        <v>2.9</v>
      </c>
      <c r="I346" t="n">
        <v>55</v>
      </c>
      <c r="J346" t="n">
        <v>170.9</v>
      </c>
      <c r="K346" t="n">
        <v>46.47</v>
      </c>
      <c r="L346" t="n">
        <v>28</v>
      </c>
      <c r="M346" t="n">
        <v>14</v>
      </c>
      <c r="N346" t="n">
        <v>31.43</v>
      </c>
      <c r="O346" t="n">
        <v>21311.32</v>
      </c>
      <c r="P346" t="n">
        <v>2041.5</v>
      </c>
      <c r="Q346" t="n">
        <v>3441.1</v>
      </c>
      <c r="R346" t="n">
        <v>391.25</v>
      </c>
      <c r="S346" t="n">
        <v>300.98</v>
      </c>
      <c r="T346" t="n">
        <v>41769.9</v>
      </c>
      <c r="U346" t="n">
        <v>0.77</v>
      </c>
      <c r="V346" t="n">
        <v>0.92</v>
      </c>
      <c r="W346" t="n">
        <v>56.97</v>
      </c>
      <c r="X346" t="n">
        <v>2.51</v>
      </c>
      <c r="Y346" t="n">
        <v>0.5</v>
      </c>
      <c r="Z346" t="n">
        <v>10</v>
      </c>
    </row>
    <row r="347">
      <c r="A347" t="n">
        <v>28</v>
      </c>
      <c r="B347" t="n">
        <v>65</v>
      </c>
      <c r="C347" t="inlineStr">
        <is>
          <t xml:space="preserve">CONCLUIDO	</t>
        </is>
      </c>
      <c r="D347" t="n">
        <v>0.4532</v>
      </c>
      <c r="E347" t="n">
        <v>220.63</v>
      </c>
      <c r="F347" t="n">
        <v>216.98</v>
      </c>
      <c r="G347" t="n">
        <v>241.09</v>
      </c>
      <c r="H347" t="n">
        <v>2.98</v>
      </c>
      <c r="I347" t="n">
        <v>54</v>
      </c>
      <c r="J347" t="n">
        <v>172.36</v>
      </c>
      <c r="K347" t="n">
        <v>46.47</v>
      </c>
      <c r="L347" t="n">
        <v>29</v>
      </c>
      <c r="M347" t="n">
        <v>1</v>
      </c>
      <c r="N347" t="n">
        <v>31.89</v>
      </c>
      <c r="O347" t="n">
        <v>21491.47</v>
      </c>
      <c r="P347" t="n">
        <v>2047.89</v>
      </c>
      <c r="Q347" t="n">
        <v>3441</v>
      </c>
      <c r="R347" t="n">
        <v>388.97</v>
      </c>
      <c r="S347" t="n">
        <v>300.98</v>
      </c>
      <c r="T347" t="n">
        <v>40632.41</v>
      </c>
      <c r="U347" t="n">
        <v>0.77</v>
      </c>
      <c r="V347" t="n">
        <v>0.92</v>
      </c>
      <c r="W347" t="n">
        <v>56.98</v>
      </c>
      <c r="X347" t="n">
        <v>2.46</v>
      </c>
      <c r="Y347" t="n">
        <v>0.5</v>
      </c>
      <c r="Z347" t="n">
        <v>10</v>
      </c>
    </row>
    <row r="348">
      <c r="A348" t="n">
        <v>29</v>
      </c>
      <c r="B348" t="n">
        <v>65</v>
      </c>
      <c r="C348" t="inlineStr">
        <is>
          <t xml:space="preserve">CONCLUIDO	</t>
        </is>
      </c>
      <c r="D348" t="n">
        <v>0.4532</v>
      </c>
      <c r="E348" t="n">
        <v>220.63</v>
      </c>
      <c r="F348" t="n">
        <v>216.98</v>
      </c>
      <c r="G348" t="n">
        <v>241.09</v>
      </c>
      <c r="H348" t="n">
        <v>3.06</v>
      </c>
      <c r="I348" t="n">
        <v>54</v>
      </c>
      <c r="J348" t="n">
        <v>173.82</v>
      </c>
      <c r="K348" t="n">
        <v>46.47</v>
      </c>
      <c r="L348" t="n">
        <v>30</v>
      </c>
      <c r="M348" t="n">
        <v>0</v>
      </c>
      <c r="N348" t="n">
        <v>32.36</v>
      </c>
      <c r="O348" t="n">
        <v>21672.25</v>
      </c>
      <c r="P348" t="n">
        <v>2063.41</v>
      </c>
      <c r="Q348" t="n">
        <v>3440.98</v>
      </c>
      <c r="R348" t="n">
        <v>388.98</v>
      </c>
      <c r="S348" t="n">
        <v>300.98</v>
      </c>
      <c r="T348" t="n">
        <v>40639.59</v>
      </c>
      <c r="U348" t="n">
        <v>0.77</v>
      </c>
      <c r="V348" t="n">
        <v>0.92</v>
      </c>
      <c r="W348" t="n">
        <v>56.98</v>
      </c>
      <c r="X348" t="n">
        <v>2.46</v>
      </c>
      <c r="Y348" t="n">
        <v>0.5</v>
      </c>
      <c r="Z348" t="n">
        <v>10</v>
      </c>
    </row>
    <row r="349">
      <c r="A349" t="n">
        <v>0</v>
      </c>
      <c r="B349" t="n">
        <v>75</v>
      </c>
      <c r="C349" t="inlineStr">
        <is>
          <t xml:space="preserve">CONCLUIDO	</t>
        </is>
      </c>
      <c r="D349" t="n">
        <v>0.2076</v>
      </c>
      <c r="E349" t="n">
        <v>481.61</v>
      </c>
      <c r="F349" t="n">
        <v>378.26</v>
      </c>
      <c r="G349" t="n">
        <v>6.86</v>
      </c>
      <c r="H349" t="n">
        <v>0.12</v>
      </c>
      <c r="I349" t="n">
        <v>3308</v>
      </c>
      <c r="J349" t="n">
        <v>150.44</v>
      </c>
      <c r="K349" t="n">
        <v>49.1</v>
      </c>
      <c r="L349" t="n">
        <v>1</v>
      </c>
      <c r="M349" t="n">
        <v>3306</v>
      </c>
      <c r="N349" t="n">
        <v>25.34</v>
      </c>
      <c r="O349" t="n">
        <v>18787.76</v>
      </c>
      <c r="P349" t="n">
        <v>4510.88</v>
      </c>
      <c r="Q349" t="n">
        <v>3444.91</v>
      </c>
      <c r="R349" t="n">
        <v>5867.93</v>
      </c>
      <c r="S349" t="n">
        <v>300.98</v>
      </c>
      <c r="T349" t="n">
        <v>2763842.97</v>
      </c>
      <c r="U349" t="n">
        <v>0.05</v>
      </c>
      <c r="V349" t="n">
        <v>0.53</v>
      </c>
      <c r="W349" t="n">
        <v>62.29</v>
      </c>
      <c r="X349" t="n">
        <v>163.57</v>
      </c>
      <c r="Y349" t="n">
        <v>0.5</v>
      </c>
      <c r="Z349" t="n">
        <v>10</v>
      </c>
    </row>
    <row r="350">
      <c r="A350" t="n">
        <v>1</v>
      </c>
      <c r="B350" t="n">
        <v>75</v>
      </c>
      <c r="C350" t="inlineStr">
        <is>
          <t xml:space="preserve">CONCLUIDO	</t>
        </is>
      </c>
      <c r="D350" t="n">
        <v>0.3263</v>
      </c>
      <c r="E350" t="n">
        <v>306.49</v>
      </c>
      <c r="F350" t="n">
        <v>268.83</v>
      </c>
      <c r="G350" t="n">
        <v>13.93</v>
      </c>
      <c r="H350" t="n">
        <v>0.23</v>
      </c>
      <c r="I350" t="n">
        <v>1158</v>
      </c>
      <c r="J350" t="n">
        <v>151.83</v>
      </c>
      <c r="K350" t="n">
        <v>49.1</v>
      </c>
      <c r="L350" t="n">
        <v>2</v>
      </c>
      <c r="M350" t="n">
        <v>1156</v>
      </c>
      <c r="N350" t="n">
        <v>25.73</v>
      </c>
      <c r="O350" t="n">
        <v>18959.54</v>
      </c>
      <c r="P350" t="n">
        <v>3200.37</v>
      </c>
      <c r="Q350" t="n">
        <v>3442.09</v>
      </c>
      <c r="R350" t="n">
        <v>2146.83</v>
      </c>
      <c r="S350" t="n">
        <v>300.98</v>
      </c>
      <c r="T350" t="n">
        <v>914043.58</v>
      </c>
      <c r="U350" t="n">
        <v>0.14</v>
      </c>
      <c r="V350" t="n">
        <v>0.74</v>
      </c>
      <c r="W350" t="n">
        <v>58.73</v>
      </c>
      <c r="X350" t="n">
        <v>54.26</v>
      </c>
      <c r="Y350" t="n">
        <v>0.5</v>
      </c>
      <c r="Z350" t="n">
        <v>10</v>
      </c>
    </row>
    <row r="351">
      <c r="A351" t="n">
        <v>2</v>
      </c>
      <c r="B351" t="n">
        <v>75</v>
      </c>
      <c r="C351" t="inlineStr">
        <is>
          <t xml:space="preserve">CONCLUIDO	</t>
        </is>
      </c>
      <c r="D351" t="n">
        <v>0.369</v>
      </c>
      <c r="E351" t="n">
        <v>271</v>
      </c>
      <c r="F351" t="n">
        <v>247.19</v>
      </c>
      <c r="G351" t="n">
        <v>21.04</v>
      </c>
      <c r="H351" t="n">
        <v>0.35</v>
      </c>
      <c r="I351" t="n">
        <v>705</v>
      </c>
      <c r="J351" t="n">
        <v>153.23</v>
      </c>
      <c r="K351" t="n">
        <v>49.1</v>
      </c>
      <c r="L351" t="n">
        <v>3</v>
      </c>
      <c r="M351" t="n">
        <v>703</v>
      </c>
      <c r="N351" t="n">
        <v>26.13</v>
      </c>
      <c r="O351" t="n">
        <v>19131.85</v>
      </c>
      <c r="P351" t="n">
        <v>2932.51</v>
      </c>
      <c r="Q351" t="n">
        <v>3441.61</v>
      </c>
      <c r="R351" t="n">
        <v>1413.26</v>
      </c>
      <c r="S351" t="n">
        <v>300.98</v>
      </c>
      <c r="T351" t="n">
        <v>549523.26</v>
      </c>
      <c r="U351" t="n">
        <v>0.21</v>
      </c>
      <c r="V351" t="n">
        <v>0.8100000000000001</v>
      </c>
      <c r="W351" t="n">
        <v>57.98</v>
      </c>
      <c r="X351" t="n">
        <v>32.63</v>
      </c>
      <c r="Y351" t="n">
        <v>0.5</v>
      </c>
      <c r="Z351" t="n">
        <v>10</v>
      </c>
    </row>
    <row r="352">
      <c r="A352" t="n">
        <v>3</v>
      </c>
      <c r="B352" t="n">
        <v>75</v>
      </c>
      <c r="C352" t="inlineStr">
        <is>
          <t xml:space="preserve">CONCLUIDO	</t>
        </is>
      </c>
      <c r="D352" t="n">
        <v>0.3911</v>
      </c>
      <c r="E352" t="n">
        <v>255.68</v>
      </c>
      <c r="F352" t="n">
        <v>237.91</v>
      </c>
      <c r="G352" t="n">
        <v>28.15</v>
      </c>
      <c r="H352" t="n">
        <v>0.46</v>
      </c>
      <c r="I352" t="n">
        <v>507</v>
      </c>
      <c r="J352" t="n">
        <v>154.63</v>
      </c>
      <c r="K352" t="n">
        <v>49.1</v>
      </c>
      <c r="L352" t="n">
        <v>4</v>
      </c>
      <c r="M352" t="n">
        <v>505</v>
      </c>
      <c r="N352" t="n">
        <v>26.53</v>
      </c>
      <c r="O352" t="n">
        <v>19304.72</v>
      </c>
      <c r="P352" t="n">
        <v>2811.55</v>
      </c>
      <c r="Q352" t="n">
        <v>3441.43</v>
      </c>
      <c r="R352" t="n">
        <v>1098.65</v>
      </c>
      <c r="S352" t="n">
        <v>300.98</v>
      </c>
      <c r="T352" t="n">
        <v>393208.33</v>
      </c>
      <c r="U352" t="n">
        <v>0.27</v>
      </c>
      <c r="V352" t="n">
        <v>0.84</v>
      </c>
      <c r="W352" t="n">
        <v>57.67</v>
      </c>
      <c r="X352" t="n">
        <v>23.36</v>
      </c>
      <c r="Y352" t="n">
        <v>0.5</v>
      </c>
      <c r="Z352" t="n">
        <v>10</v>
      </c>
    </row>
    <row r="353">
      <c r="A353" t="n">
        <v>4</v>
      </c>
      <c r="B353" t="n">
        <v>75</v>
      </c>
      <c r="C353" t="inlineStr">
        <is>
          <t xml:space="preserve">CONCLUIDO	</t>
        </is>
      </c>
      <c r="D353" t="n">
        <v>0.4048</v>
      </c>
      <c r="E353" t="n">
        <v>247.05</v>
      </c>
      <c r="F353" t="n">
        <v>232.7</v>
      </c>
      <c r="G353" t="n">
        <v>35.35</v>
      </c>
      <c r="H353" t="n">
        <v>0.57</v>
      </c>
      <c r="I353" t="n">
        <v>395</v>
      </c>
      <c r="J353" t="n">
        <v>156.03</v>
      </c>
      <c r="K353" t="n">
        <v>49.1</v>
      </c>
      <c r="L353" t="n">
        <v>5</v>
      </c>
      <c r="M353" t="n">
        <v>393</v>
      </c>
      <c r="N353" t="n">
        <v>26.94</v>
      </c>
      <c r="O353" t="n">
        <v>19478.15</v>
      </c>
      <c r="P353" t="n">
        <v>2738.93</v>
      </c>
      <c r="Q353" t="n">
        <v>3441.46</v>
      </c>
      <c r="R353" t="n">
        <v>921.5</v>
      </c>
      <c r="S353" t="n">
        <v>300.98</v>
      </c>
      <c r="T353" t="n">
        <v>305193.61</v>
      </c>
      <c r="U353" t="n">
        <v>0.33</v>
      </c>
      <c r="V353" t="n">
        <v>0.86</v>
      </c>
      <c r="W353" t="n">
        <v>57.5</v>
      </c>
      <c r="X353" t="n">
        <v>18.16</v>
      </c>
      <c r="Y353" t="n">
        <v>0.5</v>
      </c>
      <c r="Z353" t="n">
        <v>10</v>
      </c>
    </row>
    <row r="354">
      <c r="A354" t="n">
        <v>5</v>
      </c>
      <c r="B354" t="n">
        <v>75</v>
      </c>
      <c r="C354" t="inlineStr">
        <is>
          <t xml:space="preserve">CONCLUIDO	</t>
        </is>
      </c>
      <c r="D354" t="n">
        <v>0.4141</v>
      </c>
      <c r="E354" t="n">
        <v>241.46</v>
      </c>
      <c r="F354" t="n">
        <v>229.32</v>
      </c>
      <c r="G354" t="n">
        <v>42.6</v>
      </c>
      <c r="H354" t="n">
        <v>0.67</v>
      </c>
      <c r="I354" t="n">
        <v>323</v>
      </c>
      <c r="J354" t="n">
        <v>157.44</v>
      </c>
      <c r="K354" t="n">
        <v>49.1</v>
      </c>
      <c r="L354" t="n">
        <v>6</v>
      </c>
      <c r="M354" t="n">
        <v>321</v>
      </c>
      <c r="N354" t="n">
        <v>27.35</v>
      </c>
      <c r="O354" t="n">
        <v>19652.13</v>
      </c>
      <c r="P354" t="n">
        <v>2688.1</v>
      </c>
      <c r="Q354" t="n">
        <v>3441.28</v>
      </c>
      <c r="R354" t="n">
        <v>808.08</v>
      </c>
      <c r="S354" t="n">
        <v>300.98</v>
      </c>
      <c r="T354" t="n">
        <v>248843.51</v>
      </c>
      <c r="U354" t="n">
        <v>0.37</v>
      </c>
      <c r="V354" t="n">
        <v>0.87</v>
      </c>
      <c r="W354" t="n">
        <v>57.36</v>
      </c>
      <c r="X354" t="n">
        <v>14.78</v>
      </c>
      <c r="Y354" t="n">
        <v>0.5</v>
      </c>
      <c r="Z354" t="n">
        <v>10</v>
      </c>
    </row>
    <row r="355">
      <c r="A355" t="n">
        <v>6</v>
      </c>
      <c r="B355" t="n">
        <v>75</v>
      </c>
      <c r="C355" t="inlineStr">
        <is>
          <t xml:space="preserve">CONCLUIDO	</t>
        </is>
      </c>
      <c r="D355" t="n">
        <v>0.4209</v>
      </c>
      <c r="E355" t="n">
        <v>237.61</v>
      </c>
      <c r="F355" t="n">
        <v>227</v>
      </c>
      <c r="G355" t="n">
        <v>49.89</v>
      </c>
      <c r="H355" t="n">
        <v>0.78</v>
      </c>
      <c r="I355" t="n">
        <v>273</v>
      </c>
      <c r="J355" t="n">
        <v>158.86</v>
      </c>
      <c r="K355" t="n">
        <v>49.1</v>
      </c>
      <c r="L355" t="n">
        <v>7</v>
      </c>
      <c r="M355" t="n">
        <v>271</v>
      </c>
      <c r="N355" t="n">
        <v>27.77</v>
      </c>
      <c r="O355" t="n">
        <v>19826.68</v>
      </c>
      <c r="P355" t="n">
        <v>2650.37</v>
      </c>
      <c r="Q355" t="n">
        <v>3441.28</v>
      </c>
      <c r="R355" t="n">
        <v>728.9299999999999</v>
      </c>
      <c r="S355" t="n">
        <v>300.98</v>
      </c>
      <c r="T355" t="n">
        <v>209520.15</v>
      </c>
      <c r="U355" t="n">
        <v>0.41</v>
      </c>
      <c r="V355" t="n">
        <v>0.88</v>
      </c>
      <c r="W355" t="n">
        <v>57.29</v>
      </c>
      <c r="X355" t="n">
        <v>12.46</v>
      </c>
      <c r="Y355" t="n">
        <v>0.5</v>
      </c>
      <c r="Z355" t="n">
        <v>10</v>
      </c>
    </row>
    <row r="356">
      <c r="A356" t="n">
        <v>7</v>
      </c>
      <c r="B356" t="n">
        <v>75</v>
      </c>
      <c r="C356" t="inlineStr">
        <is>
          <t xml:space="preserve">CONCLUIDO	</t>
        </is>
      </c>
      <c r="D356" t="n">
        <v>0.4259</v>
      </c>
      <c r="E356" t="n">
        <v>234.8</v>
      </c>
      <c r="F356" t="n">
        <v>225.31</v>
      </c>
      <c r="G356" t="n">
        <v>57.28</v>
      </c>
      <c r="H356" t="n">
        <v>0.88</v>
      </c>
      <c r="I356" t="n">
        <v>236</v>
      </c>
      <c r="J356" t="n">
        <v>160.28</v>
      </c>
      <c r="K356" t="n">
        <v>49.1</v>
      </c>
      <c r="L356" t="n">
        <v>8</v>
      </c>
      <c r="M356" t="n">
        <v>234</v>
      </c>
      <c r="N356" t="n">
        <v>28.19</v>
      </c>
      <c r="O356" t="n">
        <v>20001.93</v>
      </c>
      <c r="P356" t="n">
        <v>2619.17</v>
      </c>
      <c r="Q356" t="n">
        <v>3441.11</v>
      </c>
      <c r="R356" t="n">
        <v>672.28</v>
      </c>
      <c r="S356" t="n">
        <v>300.98</v>
      </c>
      <c r="T356" t="n">
        <v>181379.75</v>
      </c>
      <c r="U356" t="n">
        <v>0.45</v>
      </c>
      <c r="V356" t="n">
        <v>0.89</v>
      </c>
      <c r="W356" t="n">
        <v>57.22</v>
      </c>
      <c r="X356" t="n">
        <v>10.78</v>
      </c>
      <c r="Y356" t="n">
        <v>0.5</v>
      </c>
      <c r="Z356" t="n">
        <v>10</v>
      </c>
    </row>
    <row r="357">
      <c r="A357" t="n">
        <v>8</v>
      </c>
      <c r="B357" t="n">
        <v>75</v>
      </c>
      <c r="C357" t="inlineStr">
        <is>
          <t xml:space="preserve">CONCLUIDO	</t>
        </is>
      </c>
      <c r="D357" t="n">
        <v>0.4299</v>
      </c>
      <c r="E357" t="n">
        <v>232.62</v>
      </c>
      <c r="F357" t="n">
        <v>223.99</v>
      </c>
      <c r="G357" t="n">
        <v>64.61</v>
      </c>
      <c r="H357" t="n">
        <v>0.99</v>
      </c>
      <c r="I357" t="n">
        <v>208</v>
      </c>
      <c r="J357" t="n">
        <v>161.71</v>
      </c>
      <c r="K357" t="n">
        <v>49.1</v>
      </c>
      <c r="L357" t="n">
        <v>9</v>
      </c>
      <c r="M357" t="n">
        <v>206</v>
      </c>
      <c r="N357" t="n">
        <v>28.61</v>
      </c>
      <c r="O357" t="n">
        <v>20177.64</v>
      </c>
      <c r="P357" t="n">
        <v>2592.45</v>
      </c>
      <c r="Q357" t="n">
        <v>3441.11</v>
      </c>
      <c r="R357" t="n">
        <v>628.52</v>
      </c>
      <c r="S357" t="n">
        <v>300.98</v>
      </c>
      <c r="T357" t="n">
        <v>159639.49</v>
      </c>
      <c r="U357" t="n">
        <v>0.48</v>
      </c>
      <c r="V357" t="n">
        <v>0.89</v>
      </c>
      <c r="W357" t="n">
        <v>57.15</v>
      </c>
      <c r="X357" t="n">
        <v>9.449999999999999</v>
      </c>
      <c r="Y357" t="n">
        <v>0.5</v>
      </c>
      <c r="Z357" t="n">
        <v>10</v>
      </c>
    </row>
    <row r="358">
      <c r="A358" t="n">
        <v>9</v>
      </c>
      <c r="B358" t="n">
        <v>75</v>
      </c>
      <c r="C358" t="inlineStr">
        <is>
          <t xml:space="preserve">CONCLUIDO	</t>
        </is>
      </c>
      <c r="D358" t="n">
        <v>0.4331</v>
      </c>
      <c r="E358" t="n">
        <v>230.88</v>
      </c>
      <c r="F358" t="n">
        <v>222.95</v>
      </c>
      <c r="G358" t="n">
        <v>72.31</v>
      </c>
      <c r="H358" t="n">
        <v>1.09</v>
      </c>
      <c r="I358" t="n">
        <v>185</v>
      </c>
      <c r="J358" t="n">
        <v>163.13</v>
      </c>
      <c r="K358" t="n">
        <v>49.1</v>
      </c>
      <c r="L358" t="n">
        <v>10</v>
      </c>
      <c r="M358" t="n">
        <v>183</v>
      </c>
      <c r="N358" t="n">
        <v>29.04</v>
      </c>
      <c r="O358" t="n">
        <v>20353.94</v>
      </c>
      <c r="P358" t="n">
        <v>2568.72</v>
      </c>
      <c r="Q358" t="n">
        <v>3440.99</v>
      </c>
      <c r="R358" t="n">
        <v>592.8099999999999</v>
      </c>
      <c r="S358" t="n">
        <v>300.98</v>
      </c>
      <c r="T358" t="n">
        <v>141895.34</v>
      </c>
      <c r="U358" t="n">
        <v>0.51</v>
      </c>
      <c r="V358" t="n">
        <v>0.9</v>
      </c>
      <c r="W358" t="n">
        <v>57.13</v>
      </c>
      <c r="X358" t="n">
        <v>8.42</v>
      </c>
      <c r="Y358" t="n">
        <v>0.5</v>
      </c>
      <c r="Z358" t="n">
        <v>10</v>
      </c>
    </row>
    <row r="359">
      <c r="A359" t="n">
        <v>10</v>
      </c>
      <c r="B359" t="n">
        <v>75</v>
      </c>
      <c r="C359" t="inlineStr">
        <is>
          <t xml:space="preserve">CONCLUIDO	</t>
        </is>
      </c>
      <c r="D359" t="n">
        <v>0.4358</v>
      </c>
      <c r="E359" t="n">
        <v>229.49</v>
      </c>
      <c r="F359" t="n">
        <v>222.11</v>
      </c>
      <c r="G359" t="n">
        <v>79.8</v>
      </c>
      <c r="H359" t="n">
        <v>1.18</v>
      </c>
      <c r="I359" t="n">
        <v>167</v>
      </c>
      <c r="J359" t="n">
        <v>164.57</v>
      </c>
      <c r="K359" t="n">
        <v>49.1</v>
      </c>
      <c r="L359" t="n">
        <v>11</v>
      </c>
      <c r="M359" t="n">
        <v>165</v>
      </c>
      <c r="N359" t="n">
        <v>29.47</v>
      </c>
      <c r="O359" t="n">
        <v>20530.82</v>
      </c>
      <c r="P359" t="n">
        <v>2548.49</v>
      </c>
      <c r="Q359" t="n">
        <v>3441.04</v>
      </c>
      <c r="R359" t="n">
        <v>564.37</v>
      </c>
      <c r="S359" t="n">
        <v>300.98</v>
      </c>
      <c r="T359" t="n">
        <v>127766.53</v>
      </c>
      <c r="U359" t="n">
        <v>0.53</v>
      </c>
      <c r="V359" t="n">
        <v>0.9</v>
      </c>
      <c r="W359" t="n">
        <v>57.1</v>
      </c>
      <c r="X359" t="n">
        <v>7.58</v>
      </c>
      <c r="Y359" t="n">
        <v>0.5</v>
      </c>
      <c r="Z359" t="n">
        <v>10</v>
      </c>
    </row>
    <row r="360">
      <c r="A360" t="n">
        <v>11</v>
      </c>
      <c r="B360" t="n">
        <v>75</v>
      </c>
      <c r="C360" t="inlineStr">
        <is>
          <t xml:space="preserve">CONCLUIDO	</t>
        </is>
      </c>
      <c r="D360" t="n">
        <v>0.4379</v>
      </c>
      <c r="E360" t="n">
        <v>228.38</v>
      </c>
      <c r="F360" t="n">
        <v>221.46</v>
      </c>
      <c r="G360" t="n">
        <v>87.42</v>
      </c>
      <c r="H360" t="n">
        <v>1.28</v>
      </c>
      <c r="I360" t="n">
        <v>152</v>
      </c>
      <c r="J360" t="n">
        <v>166.01</v>
      </c>
      <c r="K360" t="n">
        <v>49.1</v>
      </c>
      <c r="L360" t="n">
        <v>12</v>
      </c>
      <c r="M360" t="n">
        <v>150</v>
      </c>
      <c r="N360" t="n">
        <v>29.91</v>
      </c>
      <c r="O360" t="n">
        <v>20708.3</v>
      </c>
      <c r="P360" t="n">
        <v>2529.71</v>
      </c>
      <c r="Q360" t="n">
        <v>3441.06</v>
      </c>
      <c r="R360" t="n">
        <v>542.1</v>
      </c>
      <c r="S360" t="n">
        <v>300.98</v>
      </c>
      <c r="T360" t="n">
        <v>116706.29</v>
      </c>
      <c r="U360" t="n">
        <v>0.5600000000000001</v>
      </c>
      <c r="V360" t="n">
        <v>0.9</v>
      </c>
      <c r="W360" t="n">
        <v>57.09</v>
      </c>
      <c r="X360" t="n">
        <v>6.93</v>
      </c>
      <c r="Y360" t="n">
        <v>0.5</v>
      </c>
      <c r="Z360" t="n">
        <v>10</v>
      </c>
    </row>
    <row r="361">
      <c r="A361" t="n">
        <v>12</v>
      </c>
      <c r="B361" t="n">
        <v>75</v>
      </c>
      <c r="C361" t="inlineStr">
        <is>
          <t xml:space="preserve">CONCLUIDO	</t>
        </is>
      </c>
      <c r="D361" t="n">
        <v>0.4397</v>
      </c>
      <c r="E361" t="n">
        <v>227.44</v>
      </c>
      <c r="F361" t="n">
        <v>220.89</v>
      </c>
      <c r="G361" t="n">
        <v>94.67</v>
      </c>
      <c r="H361" t="n">
        <v>1.38</v>
      </c>
      <c r="I361" t="n">
        <v>140</v>
      </c>
      <c r="J361" t="n">
        <v>167.45</v>
      </c>
      <c r="K361" t="n">
        <v>49.1</v>
      </c>
      <c r="L361" t="n">
        <v>13</v>
      </c>
      <c r="M361" t="n">
        <v>138</v>
      </c>
      <c r="N361" t="n">
        <v>30.36</v>
      </c>
      <c r="O361" t="n">
        <v>20886.38</v>
      </c>
      <c r="P361" t="n">
        <v>2512.55</v>
      </c>
      <c r="Q361" t="n">
        <v>3441.16</v>
      </c>
      <c r="R361" t="n">
        <v>523.02</v>
      </c>
      <c r="S361" t="n">
        <v>300.98</v>
      </c>
      <c r="T361" t="n">
        <v>107230.08</v>
      </c>
      <c r="U361" t="n">
        <v>0.58</v>
      </c>
      <c r="V361" t="n">
        <v>0.9</v>
      </c>
      <c r="W361" t="n">
        <v>57.06</v>
      </c>
      <c r="X361" t="n">
        <v>6.36</v>
      </c>
      <c r="Y361" t="n">
        <v>0.5</v>
      </c>
      <c r="Z361" t="n">
        <v>10</v>
      </c>
    </row>
    <row r="362">
      <c r="A362" t="n">
        <v>13</v>
      </c>
      <c r="B362" t="n">
        <v>75</v>
      </c>
      <c r="C362" t="inlineStr">
        <is>
          <t xml:space="preserve">CONCLUIDO	</t>
        </is>
      </c>
      <c r="D362" t="n">
        <v>0.4413</v>
      </c>
      <c r="E362" t="n">
        <v>226.61</v>
      </c>
      <c r="F362" t="n">
        <v>220.39</v>
      </c>
      <c r="G362" t="n">
        <v>102.51</v>
      </c>
      <c r="H362" t="n">
        <v>1.47</v>
      </c>
      <c r="I362" t="n">
        <v>129</v>
      </c>
      <c r="J362" t="n">
        <v>168.9</v>
      </c>
      <c r="K362" t="n">
        <v>49.1</v>
      </c>
      <c r="L362" t="n">
        <v>14</v>
      </c>
      <c r="M362" t="n">
        <v>127</v>
      </c>
      <c r="N362" t="n">
        <v>30.81</v>
      </c>
      <c r="O362" t="n">
        <v>21065.06</v>
      </c>
      <c r="P362" t="n">
        <v>2495.78</v>
      </c>
      <c r="Q362" t="n">
        <v>3441.01</v>
      </c>
      <c r="R362" t="n">
        <v>506.49</v>
      </c>
      <c r="S362" t="n">
        <v>300.98</v>
      </c>
      <c r="T362" t="n">
        <v>99016.03999999999</v>
      </c>
      <c r="U362" t="n">
        <v>0.59</v>
      </c>
      <c r="V362" t="n">
        <v>0.91</v>
      </c>
      <c r="W362" t="n">
        <v>57.03</v>
      </c>
      <c r="X362" t="n">
        <v>5.86</v>
      </c>
      <c r="Y362" t="n">
        <v>0.5</v>
      </c>
      <c r="Z362" t="n">
        <v>10</v>
      </c>
    </row>
    <row r="363">
      <c r="A363" t="n">
        <v>14</v>
      </c>
      <c r="B363" t="n">
        <v>75</v>
      </c>
      <c r="C363" t="inlineStr">
        <is>
          <t xml:space="preserve">CONCLUIDO	</t>
        </is>
      </c>
      <c r="D363" t="n">
        <v>0.4427</v>
      </c>
      <c r="E363" t="n">
        <v>225.88</v>
      </c>
      <c r="F363" t="n">
        <v>219.94</v>
      </c>
      <c r="G363" t="n">
        <v>109.97</v>
      </c>
      <c r="H363" t="n">
        <v>1.56</v>
      </c>
      <c r="I363" t="n">
        <v>120</v>
      </c>
      <c r="J363" t="n">
        <v>170.35</v>
      </c>
      <c r="K363" t="n">
        <v>49.1</v>
      </c>
      <c r="L363" t="n">
        <v>15</v>
      </c>
      <c r="M363" t="n">
        <v>118</v>
      </c>
      <c r="N363" t="n">
        <v>31.26</v>
      </c>
      <c r="O363" t="n">
        <v>21244.37</v>
      </c>
      <c r="P363" t="n">
        <v>2479.4</v>
      </c>
      <c r="Q363" t="n">
        <v>3440.99</v>
      </c>
      <c r="R363" t="n">
        <v>490.77</v>
      </c>
      <c r="S363" t="n">
        <v>300.98</v>
      </c>
      <c r="T363" t="n">
        <v>91203.38</v>
      </c>
      <c r="U363" t="n">
        <v>0.61</v>
      </c>
      <c r="V363" t="n">
        <v>0.91</v>
      </c>
      <c r="W363" t="n">
        <v>57.03</v>
      </c>
      <c r="X363" t="n">
        <v>5.41</v>
      </c>
      <c r="Y363" t="n">
        <v>0.5</v>
      </c>
      <c r="Z363" t="n">
        <v>10</v>
      </c>
    </row>
    <row r="364">
      <c r="A364" t="n">
        <v>15</v>
      </c>
      <c r="B364" t="n">
        <v>75</v>
      </c>
      <c r="C364" t="inlineStr">
        <is>
          <t xml:space="preserve">CONCLUIDO	</t>
        </is>
      </c>
      <c r="D364" t="n">
        <v>0.4439</v>
      </c>
      <c r="E364" t="n">
        <v>225.29</v>
      </c>
      <c r="F364" t="n">
        <v>219.59</v>
      </c>
      <c r="G364" t="n">
        <v>117.64</v>
      </c>
      <c r="H364" t="n">
        <v>1.65</v>
      </c>
      <c r="I364" t="n">
        <v>112</v>
      </c>
      <c r="J364" t="n">
        <v>171.81</v>
      </c>
      <c r="K364" t="n">
        <v>49.1</v>
      </c>
      <c r="L364" t="n">
        <v>16</v>
      </c>
      <c r="M364" t="n">
        <v>110</v>
      </c>
      <c r="N364" t="n">
        <v>31.72</v>
      </c>
      <c r="O364" t="n">
        <v>21424.29</v>
      </c>
      <c r="P364" t="n">
        <v>2465.45</v>
      </c>
      <c r="Q364" t="n">
        <v>3441.01</v>
      </c>
      <c r="R364" t="n">
        <v>479.33</v>
      </c>
      <c r="S364" t="n">
        <v>300.98</v>
      </c>
      <c r="T364" t="n">
        <v>85522.61</v>
      </c>
      <c r="U364" t="n">
        <v>0.63</v>
      </c>
      <c r="V364" t="n">
        <v>0.91</v>
      </c>
      <c r="W364" t="n">
        <v>57.01</v>
      </c>
      <c r="X364" t="n">
        <v>5.06</v>
      </c>
      <c r="Y364" t="n">
        <v>0.5</v>
      </c>
      <c r="Z364" t="n">
        <v>10</v>
      </c>
    </row>
    <row r="365">
      <c r="A365" t="n">
        <v>16</v>
      </c>
      <c r="B365" t="n">
        <v>75</v>
      </c>
      <c r="C365" t="inlineStr">
        <is>
          <t xml:space="preserve">CONCLUIDO	</t>
        </is>
      </c>
      <c r="D365" t="n">
        <v>0.4449</v>
      </c>
      <c r="E365" t="n">
        <v>224.78</v>
      </c>
      <c r="F365" t="n">
        <v>219.29</v>
      </c>
      <c r="G365" t="n">
        <v>125.31</v>
      </c>
      <c r="H365" t="n">
        <v>1.74</v>
      </c>
      <c r="I365" t="n">
        <v>105</v>
      </c>
      <c r="J365" t="n">
        <v>173.28</v>
      </c>
      <c r="K365" t="n">
        <v>49.1</v>
      </c>
      <c r="L365" t="n">
        <v>17</v>
      </c>
      <c r="M365" t="n">
        <v>103</v>
      </c>
      <c r="N365" t="n">
        <v>32.18</v>
      </c>
      <c r="O365" t="n">
        <v>21604.83</v>
      </c>
      <c r="P365" t="n">
        <v>2448.17</v>
      </c>
      <c r="Q365" t="n">
        <v>3441</v>
      </c>
      <c r="R365" t="n">
        <v>469.04</v>
      </c>
      <c r="S365" t="n">
        <v>300.98</v>
      </c>
      <c r="T365" t="n">
        <v>80411.89999999999</v>
      </c>
      <c r="U365" t="n">
        <v>0.64</v>
      </c>
      <c r="V365" t="n">
        <v>0.91</v>
      </c>
      <c r="W365" t="n">
        <v>57</v>
      </c>
      <c r="X365" t="n">
        <v>4.76</v>
      </c>
      <c r="Y365" t="n">
        <v>0.5</v>
      </c>
      <c r="Z365" t="n">
        <v>10</v>
      </c>
    </row>
    <row r="366">
      <c r="A366" t="n">
        <v>17</v>
      </c>
      <c r="B366" t="n">
        <v>75</v>
      </c>
      <c r="C366" t="inlineStr">
        <is>
          <t xml:space="preserve">CONCLUIDO	</t>
        </is>
      </c>
      <c r="D366" t="n">
        <v>0.446</v>
      </c>
      <c r="E366" t="n">
        <v>224.21</v>
      </c>
      <c r="F366" t="n">
        <v>218.94</v>
      </c>
      <c r="G366" t="n">
        <v>134.04</v>
      </c>
      <c r="H366" t="n">
        <v>1.83</v>
      </c>
      <c r="I366" t="n">
        <v>98</v>
      </c>
      <c r="J366" t="n">
        <v>174.75</v>
      </c>
      <c r="K366" t="n">
        <v>49.1</v>
      </c>
      <c r="L366" t="n">
        <v>18</v>
      </c>
      <c r="M366" t="n">
        <v>96</v>
      </c>
      <c r="N366" t="n">
        <v>32.65</v>
      </c>
      <c r="O366" t="n">
        <v>21786.02</v>
      </c>
      <c r="P366" t="n">
        <v>2434.76</v>
      </c>
      <c r="Q366" t="n">
        <v>3440.92</v>
      </c>
      <c r="R366" t="n">
        <v>457.54</v>
      </c>
      <c r="S366" t="n">
        <v>300.98</v>
      </c>
      <c r="T366" t="n">
        <v>74699.83</v>
      </c>
      <c r="U366" t="n">
        <v>0.66</v>
      </c>
      <c r="V366" t="n">
        <v>0.91</v>
      </c>
      <c r="W366" t="n">
        <v>56.98</v>
      </c>
      <c r="X366" t="n">
        <v>4.41</v>
      </c>
      <c r="Y366" t="n">
        <v>0.5</v>
      </c>
      <c r="Z366" t="n">
        <v>10</v>
      </c>
    </row>
    <row r="367">
      <c r="A367" t="n">
        <v>18</v>
      </c>
      <c r="B367" t="n">
        <v>75</v>
      </c>
      <c r="C367" t="inlineStr">
        <is>
          <t xml:space="preserve">CONCLUIDO	</t>
        </is>
      </c>
      <c r="D367" t="n">
        <v>0.4467</v>
      </c>
      <c r="E367" t="n">
        <v>223.87</v>
      </c>
      <c r="F367" t="n">
        <v>218.75</v>
      </c>
      <c r="G367" t="n">
        <v>141.13</v>
      </c>
      <c r="H367" t="n">
        <v>1.91</v>
      </c>
      <c r="I367" t="n">
        <v>93</v>
      </c>
      <c r="J367" t="n">
        <v>176.22</v>
      </c>
      <c r="K367" t="n">
        <v>49.1</v>
      </c>
      <c r="L367" t="n">
        <v>19</v>
      </c>
      <c r="M367" t="n">
        <v>91</v>
      </c>
      <c r="N367" t="n">
        <v>33.13</v>
      </c>
      <c r="O367" t="n">
        <v>21967.84</v>
      </c>
      <c r="P367" t="n">
        <v>2421.14</v>
      </c>
      <c r="Q367" t="n">
        <v>3440.93</v>
      </c>
      <c r="R367" t="n">
        <v>451.35</v>
      </c>
      <c r="S367" t="n">
        <v>300.98</v>
      </c>
      <c r="T367" t="n">
        <v>71626.94</v>
      </c>
      <c r="U367" t="n">
        <v>0.67</v>
      </c>
      <c r="V367" t="n">
        <v>0.91</v>
      </c>
      <c r="W367" t="n">
        <v>56.97</v>
      </c>
      <c r="X367" t="n">
        <v>4.22</v>
      </c>
      <c r="Y367" t="n">
        <v>0.5</v>
      </c>
      <c r="Z367" t="n">
        <v>10</v>
      </c>
    </row>
    <row r="368">
      <c r="A368" t="n">
        <v>19</v>
      </c>
      <c r="B368" t="n">
        <v>75</v>
      </c>
      <c r="C368" t="inlineStr">
        <is>
          <t xml:space="preserve">CONCLUIDO	</t>
        </is>
      </c>
      <c r="D368" t="n">
        <v>0.4474</v>
      </c>
      <c r="E368" t="n">
        <v>223.5</v>
      </c>
      <c r="F368" t="n">
        <v>218.53</v>
      </c>
      <c r="G368" t="n">
        <v>149</v>
      </c>
      <c r="H368" t="n">
        <v>2</v>
      </c>
      <c r="I368" t="n">
        <v>88</v>
      </c>
      <c r="J368" t="n">
        <v>177.7</v>
      </c>
      <c r="K368" t="n">
        <v>49.1</v>
      </c>
      <c r="L368" t="n">
        <v>20</v>
      </c>
      <c r="M368" t="n">
        <v>86</v>
      </c>
      <c r="N368" t="n">
        <v>33.61</v>
      </c>
      <c r="O368" t="n">
        <v>22150.3</v>
      </c>
      <c r="P368" t="n">
        <v>2405.5</v>
      </c>
      <c r="Q368" t="n">
        <v>3440.87</v>
      </c>
      <c r="R368" t="n">
        <v>443.59</v>
      </c>
      <c r="S368" t="n">
        <v>300.98</v>
      </c>
      <c r="T368" t="n">
        <v>67770.37</v>
      </c>
      <c r="U368" t="n">
        <v>0.68</v>
      </c>
      <c r="V368" t="n">
        <v>0.91</v>
      </c>
      <c r="W368" t="n">
        <v>56.98</v>
      </c>
      <c r="X368" t="n">
        <v>4.01</v>
      </c>
      <c r="Y368" t="n">
        <v>0.5</v>
      </c>
      <c r="Z368" t="n">
        <v>10</v>
      </c>
    </row>
    <row r="369">
      <c r="A369" t="n">
        <v>20</v>
      </c>
      <c r="B369" t="n">
        <v>75</v>
      </c>
      <c r="C369" t="inlineStr">
        <is>
          <t xml:space="preserve">CONCLUIDO	</t>
        </is>
      </c>
      <c r="D369" t="n">
        <v>0.4483</v>
      </c>
      <c r="E369" t="n">
        <v>223.08</v>
      </c>
      <c r="F369" t="n">
        <v>218.27</v>
      </c>
      <c r="G369" t="n">
        <v>157.78</v>
      </c>
      <c r="H369" t="n">
        <v>2.08</v>
      </c>
      <c r="I369" t="n">
        <v>83</v>
      </c>
      <c r="J369" t="n">
        <v>179.18</v>
      </c>
      <c r="K369" t="n">
        <v>49.1</v>
      </c>
      <c r="L369" t="n">
        <v>21</v>
      </c>
      <c r="M369" t="n">
        <v>81</v>
      </c>
      <c r="N369" t="n">
        <v>34.09</v>
      </c>
      <c r="O369" t="n">
        <v>22333.43</v>
      </c>
      <c r="P369" t="n">
        <v>2394.37</v>
      </c>
      <c r="Q369" t="n">
        <v>3440.93</v>
      </c>
      <c r="R369" t="n">
        <v>434.25</v>
      </c>
      <c r="S369" t="n">
        <v>300.98</v>
      </c>
      <c r="T369" t="n">
        <v>63126.82</v>
      </c>
      <c r="U369" t="n">
        <v>0.6899999999999999</v>
      </c>
      <c r="V369" t="n">
        <v>0.92</v>
      </c>
      <c r="W369" t="n">
        <v>56.97</v>
      </c>
      <c r="X369" t="n">
        <v>3.74</v>
      </c>
      <c r="Y369" t="n">
        <v>0.5</v>
      </c>
      <c r="Z369" t="n">
        <v>10</v>
      </c>
    </row>
    <row r="370">
      <c r="A370" t="n">
        <v>21</v>
      </c>
      <c r="B370" t="n">
        <v>75</v>
      </c>
      <c r="C370" t="inlineStr">
        <is>
          <t xml:space="preserve">CONCLUIDO	</t>
        </is>
      </c>
      <c r="D370" t="n">
        <v>0.4488</v>
      </c>
      <c r="E370" t="n">
        <v>222.79</v>
      </c>
      <c r="F370" t="n">
        <v>218.1</v>
      </c>
      <c r="G370" t="n">
        <v>165.65</v>
      </c>
      <c r="H370" t="n">
        <v>2.16</v>
      </c>
      <c r="I370" t="n">
        <v>79</v>
      </c>
      <c r="J370" t="n">
        <v>180.67</v>
      </c>
      <c r="K370" t="n">
        <v>49.1</v>
      </c>
      <c r="L370" t="n">
        <v>22</v>
      </c>
      <c r="M370" t="n">
        <v>77</v>
      </c>
      <c r="N370" t="n">
        <v>34.58</v>
      </c>
      <c r="O370" t="n">
        <v>22517.21</v>
      </c>
      <c r="P370" t="n">
        <v>2381.84</v>
      </c>
      <c r="Q370" t="n">
        <v>3440.92</v>
      </c>
      <c r="R370" t="n">
        <v>429.28</v>
      </c>
      <c r="S370" t="n">
        <v>300.98</v>
      </c>
      <c r="T370" t="n">
        <v>60661.56</v>
      </c>
      <c r="U370" t="n">
        <v>0.7</v>
      </c>
      <c r="V370" t="n">
        <v>0.92</v>
      </c>
      <c r="W370" t="n">
        <v>56.95</v>
      </c>
      <c r="X370" t="n">
        <v>3.58</v>
      </c>
      <c r="Y370" t="n">
        <v>0.5</v>
      </c>
      <c r="Z370" t="n">
        <v>10</v>
      </c>
    </row>
    <row r="371">
      <c r="A371" t="n">
        <v>22</v>
      </c>
      <c r="B371" t="n">
        <v>75</v>
      </c>
      <c r="C371" t="inlineStr">
        <is>
          <t xml:space="preserve">CONCLUIDO	</t>
        </is>
      </c>
      <c r="D371" t="n">
        <v>0.4495</v>
      </c>
      <c r="E371" t="n">
        <v>222.48</v>
      </c>
      <c r="F371" t="n">
        <v>217.91</v>
      </c>
      <c r="G371" t="n">
        <v>174.33</v>
      </c>
      <c r="H371" t="n">
        <v>2.24</v>
      </c>
      <c r="I371" t="n">
        <v>75</v>
      </c>
      <c r="J371" t="n">
        <v>182.17</v>
      </c>
      <c r="K371" t="n">
        <v>49.1</v>
      </c>
      <c r="L371" t="n">
        <v>23</v>
      </c>
      <c r="M371" t="n">
        <v>73</v>
      </c>
      <c r="N371" t="n">
        <v>35.08</v>
      </c>
      <c r="O371" t="n">
        <v>22701.78</v>
      </c>
      <c r="P371" t="n">
        <v>2368.69</v>
      </c>
      <c r="Q371" t="n">
        <v>3440.93</v>
      </c>
      <c r="R371" t="n">
        <v>422.41</v>
      </c>
      <c r="S371" t="n">
        <v>300.98</v>
      </c>
      <c r="T371" t="n">
        <v>57247.58</v>
      </c>
      <c r="U371" t="n">
        <v>0.71</v>
      </c>
      <c r="V371" t="n">
        <v>0.92</v>
      </c>
      <c r="W371" t="n">
        <v>56.95</v>
      </c>
      <c r="X371" t="n">
        <v>3.38</v>
      </c>
      <c r="Y371" t="n">
        <v>0.5</v>
      </c>
      <c r="Z371" t="n">
        <v>10</v>
      </c>
    </row>
    <row r="372">
      <c r="A372" t="n">
        <v>23</v>
      </c>
      <c r="B372" t="n">
        <v>75</v>
      </c>
      <c r="C372" t="inlineStr">
        <is>
          <t xml:space="preserve">CONCLUIDO	</t>
        </is>
      </c>
      <c r="D372" t="n">
        <v>0.45</v>
      </c>
      <c r="E372" t="n">
        <v>222.21</v>
      </c>
      <c r="F372" t="n">
        <v>217.73</v>
      </c>
      <c r="G372" t="n">
        <v>181.44</v>
      </c>
      <c r="H372" t="n">
        <v>2.32</v>
      </c>
      <c r="I372" t="n">
        <v>72</v>
      </c>
      <c r="J372" t="n">
        <v>183.67</v>
      </c>
      <c r="K372" t="n">
        <v>49.1</v>
      </c>
      <c r="L372" t="n">
        <v>24</v>
      </c>
      <c r="M372" t="n">
        <v>70</v>
      </c>
      <c r="N372" t="n">
        <v>35.58</v>
      </c>
      <c r="O372" t="n">
        <v>22886.92</v>
      </c>
      <c r="P372" t="n">
        <v>2353.23</v>
      </c>
      <c r="Q372" t="n">
        <v>3440.96</v>
      </c>
      <c r="R372" t="n">
        <v>416.58</v>
      </c>
      <c r="S372" t="n">
        <v>300.98</v>
      </c>
      <c r="T372" t="n">
        <v>54349.78</v>
      </c>
      <c r="U372" t="n">
        <v>0.72</v>
      </c>
      <c r="V372" t="n">
        <v>0.92</v>
      </c>
      <c r="W372" t="n">
        <v>56.94</v>
      </c>
      <c r="X372" t="n">
        <v>3.2</v>
      </c>
      <c r="Y372" t="n">
        <v>0.5</v>
      </c>
      <c r="Z372" t="n">
        <v>10</v>
      </c>
    </row>
    <row r="373">
      <c r="A373" t="n">
        <v>24</v>
      </c>
      <c r="B373" t="n">
        <v>75</v>
      </c>
      <c r="C373" t="inlineStr">
        <is>
          <t xml:space="preserve">CONCLUIDO	</t>
        </is>
      </c>
      <c r="D373" t="n">
        <v>0.4506</v>
      </c>
      <c r="E373" t="n">
        <v>221.93</v>
      </c>
      <c r="F373" t="n">
        <v>217.57</v>
      </c>
      <c r="G373" t="n">
        <v>191.98</v>
      </c>
      <c r="H373" t="n">
        <v>2.4</v>
      </c>
      <c r="I373" t="n">
        <v>68</v>
      </c>
      <c r="J373" t="n">
        <v>185.18</v>
      </c>
      <c r="K373" t="n">
        <v>49.1</v>
      </c>
      <c r="L373" t="n">
        <v>25</v>
      </c>
      <c r="M373" t="n">
        <v>66</v>
      </c>
      <c r="N373" t="n">
        <v>36.08</v>
      </c>
      <c r="O373" t="n">
        <v>23072.73</v>
      </c>
      <c r="P373" t="n">
        <v>2337.73</v>
      </c>
      <c r="Q373" t="n">
        <v>3440.96</v>
      </c>
      <c r="R373" t="n">
        <v>411.12</v>
      </c>
      <c r="S373" t="n">
        <v>300.98</v>
      </c>
      <c r="T373" t="n">
        <v>51638</v>
      </c>
      <c r="U373" t="n">
        <v>0.73</v>
      </c>
      <c r="V373" t="n">
        <v>0.92</v>
      </c>
      <c r="W373" t="n">
        <v>56.93</v>
      </c>
      <c r="X373" t="n">
        <v>3.04</v>
      </c>
      <c r="Y373" t="n">
        <v>0.5</v>
      </c>
      <c r="Z373" t="n">
        <v>10</v>
      </c>
    </row>
    <row r="374">
      <c r="A374" t="n">
        <v>25</v>
      </c>
      <c r="B374" t="n">
        <v>75</v>
      </c>
      <c r="C374" t="inlineStr">
        <is>
          <t xml:space="preserve">CONCLUIDO	</t>
        </is>
      </c>
      <c r="D374" t="n">
        <v>0.4509</v>
      </c>
      <c r="E374" t="n">
        <v>221.77</v>
      </c>
      <c r="F374" t="n">
        <v>217.47</v>
      </c>
      <c r="G374" t="n">
        <v>197.7</v>
      </c>
      <c r="H374" t="n">
        <v>2.47</v>
      </c>
      <c r="I374" t="n">
        <v>66</v>
      </c>
      <c r="J374" t="n">
        <v>186.69</v>
      </c>
      <c r="K374" t="n">
        <v>49.1</v>
      </c>
      <c r="L374" t="n">
        <v>26</v>
      </c>
      <c r="M374" t="n">
        <v>64</v>
      </c>
      <c r="N374" t="n">
        <v>36.6</v>
      </c>
      <c r="O374" t="n">
        <v>23259.24</v>
      </c>
      <c r="P374" t="n">
        <v>2327.29</v>
      </c>
      <c r="Q374" t="n">
        <v>3440.89</v>
      </c>
      <c r="R374" t="n">
        <v>407.88</v>
      </c>
      <c r="S374" t="n">
        <v>300.98</v>
      </c>
      <c r="T374" t="n">
        <v>50026.29</v>
      </c>
      <c r="U374" t="n">
        <v>0.74</v>
      </c>
      <c r="V374" t="n">
        <v>0.92</v>
      </c>
      <c r="W374" t="n">
        <v>56.93</v>
      </c>
      <c r="X374" t="n">
        <v>2.95</v>
      </c>
      <c r="Y374" t="n">
        <v>0.5</v>
      </c>
      <c r="Z374" t="n">
        <v>10</v>
      </c>
    </row>
    <row r="375">
      <c r="A375" t="n">
        <v>26</v>
      </c>
      <c r="B375" t="n">
        <v>75</v>
      </c>
      <c r="C375" t="inlineStr">
        <is>
          <t xml:space="preserve">CONCLUIDO	</t>
        </is>
      </c>
      <c r="D375" t="n">
        <v>0.4514</v>
      </c>
      <c r="E375" t="n">
        <v>221.55</v>
      </c>
      <c r="F375" t="n">
        <v>217.35</v>
      </c>
      <c r="G375" t="n">
        <v>207</v>
      </c>
      <c r="H375" t="n">
        <v>2.55</v>
      </c>
      <c r="I375" t="n">
        <v>63</v>
      </c>
      <c r="J375" t="n">
        <v>188.21</v>
      </c>
      <c r="K375" t="n">
        <v>49.1</v>
      </c>
      <c r="L375" t="n">
        <v>27</v>
      </c>
      <c r="M375" t="n">
        <v>61</v>
      </c>
      <c r="N375" t="n">
        <v>37.11</v>
      </c>
      <c r="O375" t="n">
        <v>23446.45</v>
      </c>
      <c r="P375" t="n">
        <v>2317.13</v>
      </c>
      <c r="Q375" t="n">
        <v>3440.89</v>
      </c>
      <c r="R375" t="n">
        <v>403.74</v>
      </c>
      <c r="S375" t="n">
        <v>300.98</v>
      </c>
      <c r="T375" t="n">
        <v>47974.6</v>
      </c>
      <c r="U375" t="n">
        <v>0.75</v>
      </c>
      <c r="V375" t="n">
        <v>0.92</v>
      </c>
      <c r="W375" t="n">
        <v>56.93</v>
      </c>
      <c r="X375" t="n">
        <v>2.83</v>
      </c>
      <c r="Y375" t="n">
        <v>0.5</v>
      </c>
      <c r="Z375" t="n">
        <v>10</v>
      </c>
    </row>
    <row r="376">
      <c r="A376" t="n">
        <v>27</v>
      </c>
      <c r="B376" t="n">
        <v>75</v>
      </c>
      <c r="C376" t="inlineStr">
        <is>
          <t xml:space="preserve">CONCLUIDO	</t>
        </is>
      </c>
      <c r="D376" t="n">
        <v>0.4519</v>
      </c>
      <c r="E376" t="n">
        <v>221.31</v>
      </c>
      <c r="F376" t="n">
        <v>217.2</v>
      </c>
      <c r="G376" t="n">
        <v>217.2</v>
      </c>
      <c r="H376" t="n">
        <v>2.62</v>
      </c>
      <c r="I376" t="n">
        <v>60</v>
      </c>
      <c r="J376" t="n">
        <v>189.73</v>
      </c>
      <c r="K376" t="n">
        <v>49.1</v>
      </c>
      <c r="L376" t="n">
        <v>28</v>
      </c>
      <c r="M376" t="n">
        <v>58</v>
      </c>
      <c r="N376" t="n">
        <v>37.64</v>
      </c>
      <c r="O376" t="n">
        <v>23634.36</v>
      </c>
      <c r="P376" t="n">
        <v>2301.02</v>
      </c>
      <c r="Q376" t="n">
        <v>3440.89</v>
      </c>
      <c r="R376" t="n">
        <v>398.62</v>
      </c>
      <c r="S376" t="n">
        <v>300.98</v>
      </c>
      <c r="T376" t="n">
        <v>45428.39</v>
      </c>
      <c r="U376" t="n">
        <v>0.76</v>
      </c>
      <c r="V376" t="n">
        <v>0.92</v>
      </c>
      <c r="W376" t="n">
        <v>56.92</v>
      </c>
      <c r="X376" t="n">
        <v>2.67</v>
      </c>
      <c r="Y376" t="n">
        <v>0.5</v>
      </c>
      <c r="Z376" t="n">
        <v>10</v>
      </c>
    </row>
    <row r="377">
      <c r="A377" t="n">
        <v>28</v>
      </c>
      <c r="B377" t="n">
        <v>75</v>
      </c>
      <c r="C377" t="inlineStr">
        <is>
          <t xml:space="preserve">CONCLUIDO	</t>
        </is>
      </c>
      <c r="D377" t="n">
        <v>0.4521</v>
      </c>
      <c r="E377" t="n">
        <v>221.18</v>
      </c>
      <c r="F377" t="n">
        <v>217.13</v>
      </c>
      <c r="G377" t="n">
        <v>224.62</v>
      </c>
      <c r="H377" t="n">
        <v>2.69</v>
      </c>
      <c r="I377" t="n">
        <v>58</v>
      </c>
      <c r="J377" t="n">
        <v>191.26</v>
      </c>
      <c r="K377" t="n">
        <v>49.1</v>
      </c>
      <c r="L377" t="n">
        <v>29</v>
      </c>
      <c r="M377" t="n">
        <v>56</v>
      </c>
      <c r="N377" t="n">
        <v>38.17</v>
      </c>
      <c r="O377" t="n">
        <v>23822.99</v>
      </c>
      <c r="P377" t="n">
        <v>2292.4</v>
      </c>
      <c r="Q377" t="n">
        <v>3440.93</v>
      </c>
      <c r="R377" t="n">
        <v>395.77</v>
      </c>
      <c r="S377" t="n">
        <v>300.98</v>
      </c>
      <c r="T377" t="n">
        <v>44014</v>
      </c>
      <c r="U377" t="n">
        <v>0.76</v>
      </c>
      <c r="V377" t="n">
        <v>0.92</v>
      </c>
      <c r="W377" t="n">
        <v>56.93</v>
      </c>
      <c r="X377" t="n">
        <v>2.6</v>
      </c>
      <c r="Y377" t="n">
        <v>0.5</v>
      </c>
      <c r="Z377" t="n">
        <v>10</v>
      </c>
    </row>
    <row r="378">
      <c r="A378" t="n">
        <v>29</v>
      </c>
      <c r="B378" t="n">
        <v>75</v>
      </c>
      <c r="C378" t="inlineStr">
        <is>
          <t xml:space="preserve">CONCLUIDO	</t>
        </is>
      </c>
      <c r="D378" t="n">
        <v>0.4525</v>
      </c>
      <c r="E378" t="n">
        <v>221.02</v>
      </c>
      <c r="F378" t="n">
        <v>217.03</v>
      </c>
      <c r="G378" t="n">
        <v>232.53</v>
      </c>
      <c r="H378" t="n">
        <v>2.76</v>
      </c>
      <c r="I378" t="n">
        <v>56</v>
      </c>
      <c r="J378" t="n">
        <v>192.8</v>
      </c>
      <c r="K378" t="n">
        <v>49.1</v>
      </c>
      <c r="L378" t="n">
        <v>30</v>
      </c>
      <c r="M378" t="n">
        <v>54</v>
      </c>
      <c r="N378" t="n">
        <v>38.7</v>
      </c>
      <c r="O378" t="n">
        <v>24012.34</v>
      </c>
      <c r="P378" t="n">
        <v>2276.62</v>
      </c>
      <c r="Q378" t="n">
        <v>3440.93</v>
      </c>
      <c r="R378" t="n">
        <v>392.64</v>
      </c>
      <c r="S378" t="n">
        <v>300.98</v>
      </c>
      <c r="T378" t="n">
        <v>42458.93</v>
      </c>
      <c r="U378" t="n">
        <v>0.77</v>
      </c>
      <c r="V378" t="n">
        <v>0.92</v>
      </c>
      <c r="W378" t="n">
        <v>56.92</v>
      </c>
      <c r="X378" t="n">
        <v>2.5</v>
      </c>
      <c r="Y378" t="n">
        <v>0.5</v>
      </c>
      <c r="Z378" t="n">
        <v>10</v>
      </c>
    </row>
    <row r="379">
      <c r="A379" t="n">
        <v>30</v>
      </c>
      <c r="B379" t="n">
        <v>75</v>
      </c>
      <c r="C379" t="inlineStr">
        <is>
          <t xml:space="preserve">CONCLUIDO	</t>
        </is>
      </c>
      <c r="D379" t="n">
        <v>0.4528</v>
      </c>
      <c r="E379" t="n">
        <v>220.87</v>
      </c>
      <c r="F379" t="n">
        <v>216.94</v>
      </c>
      <c r="G379" t="n">
        <v>241.05</v>
      </c>
      <c r="H379" t="n">
        <v>2.83</v>
      </c>
      <c r="I379" t="n">
        <v>54</v>
      </c>
      <c r="J379" t="n">
        <v>194.34</v>
      </c>
      <c r="K379" t="n">
        <v>49.1</v>
      </c>
      <c r="L379" t="n">
        <v>31</v>
      </c>
      <c r="M379" t="n">
        <v>52</v>
      </c>
      <c r="N379" t="n">
        <v>39.24</v>
      </c>
      <c r="O379" t="n">
        <v>24202.42</v>
      </c>
      <c r="P379" t="n">
        <v>2264.25</v>
      </c>
      <c r="Q379" t="n">
        <v>3440.86</v>
      </c>
      <c r="R379" t="n">
        <v>389.9</v>
      </c>
      <c r="S379" t="n">
        <v>300.98</v>
      </c>
      <c r="T379" t="n">
        <v>41095.84</v>
      </c>
      <c r="U379" t="n">
        <v>0.77</v>
      </c>
      <c r="V379" t="n">
        <v>0.92</v>
      </c>
      <c r="W379" t="n">
        <v>56.91</v>
      </c>
      <c r="X379" t="n">
        <v>2.42</v>
      </c>
      <c r="Y379" t="n">
        <v>0.5</v>
      </c>
      <c r="Z379" t="n">
        <v>10</v>
      </c>
    </row>
    <row r="380">
      <c r="A380" t="n">
        <v>31</v>
      </c>
      <c r="B380" t="n">
        <v>75</v>
      </c>
      <c r="C380" t="inlineStr">
        <is>
          <t xml:space="preserve">CONCLUIDO	</t>
        </is>
      </c>
      <c r="D380" t="n">
        <v>0.453</v>
      </c>
      <c r="E380" t="n">
        <v>220.73</v>
      </c>
      <c r="F380" t="n">
        <v>216.87</v>
      </c>
      <c r="G380" t="n">
        <v>250.23</v>
      </c>
      <c r="H380" t="n">
        <v>2.9</v>
      </c>
      <c r="I380" t="n">
        <v>52</v>
      </c>
      <c r="J380" t="n">
        <v>195.89</v>
      </c>
      <c r="K380" t="n">
        <v>49.1</v>
      </c>
      <c r="L380" t="n">
        <v>32</v>
      </c>
      <c r="M380" t="n">
        <v>49</v>
      </c>
      <c r="N380" t="n">
        <v>39.79</v>
      </c>
      <c r="O380" t="n">
        <v>24393.24</v>
      </c>
      <c r="P380" t="n">
        <v>2250.15</v>
      </c>
      <c r="Q380" t="n">
        <v>3440.92</v>
      </c>
      <c r="R380" t="n">
        <v>386.94</v>
      </c>
      <c r="S380" t="n">
        <v>300.98</v>
      </c>
      <c r="T380" t="n">
        <v>39627.48</v>
      </c>
      <c r="U380" t="n">
        <v>0.78</v>
      </c>
      <c r="V380" t="n">
        <v>0.92</v>
      </c>
      <c r="W380" t="n">
        <v>56.92</v>
      </c>
      <c r="X380" t="n">
        <v>2.34</v>
      </c>
      <c r="Y380" t="n">
        <v>0.5</v>
      </c>
      <c r="Z380" t="n">
        <v>10</v>
      </c>
    </row>
    <row r="381">
      <c r="A381" t="n">
        <v>32</v>
      </c>
      <c r="B381" t="n">
        <v>75</v>
      </c>
      <c r="C381" t="inlineStr">
        <is>
          <t xml:space="preserve">CONCLUIDO	</t>
        </is>
      </c>
      <c r="D381" t="n">
        <v>0.4534</v>
      </c>
      <c r="E381" t="n">
        <v>220.57</v>
      </c>
      <c r="F381" t="n">
        <v>216.76</v>
      </c>
      <c r="G381" t="n">
        <v>260.12</v>
      </c>
      <c r="H381" t="n">
        <v>2.97</v>
      </c>
      <c r="I381" t="n">
        <v>50</v>
      </c>
      <c r="J381" t="n">
        <v>197.44</v>
      </c>
      <c r="K381" t="n">
        <v>49.1</v>
      </c>
      <c r="L381" t="n">
        <v>33</v>
      </c>
      <c r="M381" t="n">
        <v>43</v>
      </c>
      <c r="N381" t="n">
        <v>40.34</v>
      </c>
      <c r="O381" t="n">
        <v>24584.81</v>
      </c>
      <c r="P381" t="n">
        <v>2243.41</v>
      </c>
      <c r="Q381" t="n">
        <v>3440.94</v>
      </c>
      <c r="R381" t="n">
        <v>383.65</v>
      </c>
      <c r="S381" t="n">
        <v>300.98</v>
      </c>
      <c r="T381" t="n">
        <v>37990.65</v>
      </c>
      <c r="U381" t="n">
        <v>0.78</v>
      </c>
      <c r="V381" t="n">
        <v>0.92</v>
      </c>
      <c r="W381" t="n">
        <v>56.91</v>
      </c>
      <c r="X381" t="n">
        <v>2.24</v>
      </c>
      <c r="Y381" t="n">
        <v>0.5</v>
      </c>
      <c r="Z381" t="n">
        <v>10</v>
      </c>
    </row>
    <row r="382">
      <c r="A382" t="n">
        <v>33</v>
      </c>
      <c r="B382" t="n">
        <v>75</v>
      </c>
      <c r="C382" t="inlineStr">
        <is>
          <t xml:space="preserve">CONCLUIDO	</t>
        </is>
      </c>
      <c r="D382" t="n">
        <v>0.4535</v>
      </c>
      <c r="E382" t="n">
        <v>220.5</v>
      </c>
      <c r="F382" t="n">
        <v>216.72</v>
      </c>
      <c r="G382" t="n">
        <v>265.38</v>
      </c>
      <c r="H382" t="n">
        <v>3.03</v>
      </c>
      <c r="I382" t="n">
        <v>49</v>
      </c>
      <c r="J382" t="n">
        <v>199</v>
      </c>
      <c r="K382" t="n">
        <v>49.1</v>
      </c>
      <c r="L382" t="n">
        <v>34</v>
      </c>
      <c r="M382" t="n">
        <v>32</v>
      </c>
      <c r="N382" t="n">
        <v>40.9</v>
      </c>
      <c r="O382" t="n">
        <v>24777.13</v>
      </c>
      <c r="P382" t="n">
        <v>2231.25</v>
      </c>
      <c r="Q382" t="n">
        <v>3440.96</v>
      </c>
      <c r="R382" t="n">
        <v>381.51</v>
      </c>
      <c r="S382" t="n">
        <v>300.98</v>
      </c>
      <c r="T382" t="n">
        <v>36926.29</v>
      </c>
      <c r="U382" t="n">
        <v>0.79</v>
      </c>
      <c r="V382" t="n">
        <v>0.92</v>
      </c>
      <c r="W382" t="n">
        <v>56.93</v>
      </c>
      <c r="X382" t="n">
        <v>2.2</v>
      </c>
      <c r="Y382" t="n">
        <v>0.5</v>
      </c>
      <c r="Z382" t="n">
        <v>10</v>
      </c>
    </row>
    <row r="383">
      <c r="A383" t="n">
        <v>34</v>
      </c>
      <c r="B383" t="n">
        <v>75</v>
      </c>
      <c r="C383" t="inlineStr">
        <is>
          <t xml:space="preserve">CONCLUIDO	</t>
        </is>
      </c>
      <c r="D383" t="n">
        <v>0.4536</v>
      </c>
      <c r="E383" t="n">
        <v>220.45</v>
      </c>
      <c r="F383" t="n">
        <v>216.71</v>
      </c>
      <c r="G383" t="n">
        <v>270.89</v>
      </c>
      <c r="H383" t="n">
        <v>3.1</v>
      </c>
      <c r="I383" t="n">
        <v>48</v>
      </c>
      <c r="J383" t="n">
        <v>200.56</v>
      </c>
      <c r="K383" t="n">
        <v>49.1</v>
      </c>
      <c r="L383" t="n">
        <v>35</v>
      </c>
      <c r="M383" t="n">
        <v>16</v>
      </c>
      <c r="N383" t="n">
        <v>41.47</v>
      </c>
      <c r="O383" t="n">
        <v>24970.22</v>
      </c>
      <c r="P383" t="n">
        <v>2237.63</v>
      </c>
      <c r="Q383" t="n">
        <v>3440.99</v>
      </c>
      <c r="R383" t="n">
        <v>380.45</v>
      </c>
      <c r="S383" t="n">
        <v>300.98</v>
      </c>
      <c r="T383" t="n">
        <v>36403.71</v>
      </c>
      <c r="U383" t="n">
        <v>0.79</v>
      </c>
      <c r="V383" t="n">
        <v>0.92</v>
      </c>
      <c r="W383" t="n">
        <v>56.95</v>
      </c>
      <c r="X383" t="n">
        <v>2.18</v>
      </c>
      <c r="Y383" t="n">
        <v>0.5</v>
      </c>
      <c r="Z383" t="n">
        <v>10</v>
      </c>
    </row>
    <row r="384">
      <c r="A384" t="n">
        <v>35</v>
      </c>
      <c r="B384" t="n">
        <v>75</v>
      </c>
      <c r="C384" t="inlineStr">
        <is>
          <t xml:space="preserve">CONCLUIDO	</t>
        </is>
      </c>
      <c r="D384" t="n">
        <v>0.4538</v>
      </c>
      <c r="E384" t="n">
        <v>220.38</v>
      </c>
      <c r="F384" t="n">
        <v>216.67</v>
      </c>
      <c r="G384" t="n">
        <v>276.6</v>
      </c>
      <c r="H384" t="n">
        <v>3.16</v>
      </c>
      <c r="I384" t="n">
        <v>47</v>
      </c>
      <c r="J384" t="n">
        <v>202.14</v>
      </c>
      <c r="K384" t="n">
        <v>49.1</v>
      </c>
      <c r="L384" t="n">
        <v>36</v>
      </c>
      <c r="M384" t="n">
        <v>5</v>
      </c>
      <c r="N384" t="n">
        <v>42.04</v>
      </c>
      <c r="O384" t="n">
        <v>25164.09</v>
      </c>
      <c r="P384" t="n">
        <v>2241.79</v>
      </c>
      <c r="Q384" t="n">
        <v>3441.03</v>
      </c>
      <c r="R384" t="n">
        <v>378.61</v>
      </c>
      <c r="S384" t="n">
        <v>300.98</v>
      </c>
      <c r="T384" t="n">
        <v>35487.75</v>
      </c>
      <c r="U384" t="n">
        <v>0.79</v>
      </c>
      <c r="V384" t="n">
        <v>0.92</v>
      </c>
      <c r="W384" t="n">
        <v>56.96</v>
      </c>
      <c r="X384" t="n">
        <v>2.14</v>
      </c>
      <c r="Y384" t="n">
        <v>0.5</v>
      </c>
      <c r="Z384" t="n">
        <v>10</v>
      </c>
    </row>
    <row r="385">
      <c r="A385" t="n">
        <v>36</v>
      </c>
      <c r="B385" t="n">
        <v>75</v>
      </c>
      <c r="C385" t="inlineStr">
        <is>
          <t xml:space="preserve">CONCLUIDO	</t>
        </is>
      </c>
      <c r="D385" t="n">
        <v>0.4538</v>
      </c>
      <c r="E385" t="n">
        <v>220.38</v>
      </c>
      <c r="F385" t="n">
        <v>216.67</v>
      </c>
      <c r="G385" t="n">
        <v>276.6</v>
      </c>
      <c r="H385" t="n">
        <v>3.23</v>
      </c>
      <c r="I385" t="n">
        <v>47</v>
      </c>
      <c r="J385" t="n">
        <v>203.71</v>
      </c>
      <c r="K385" t="n">
        <v>49.1</v>
      </c>
      <c r="L385" t="n">
        <v>37</v>
      </c>
      <c r="M385" t="n">
        <v>1</v>
      </c>
      <c r="N385" t="n">
        <v>42.62</v>
      </c>
      <c r="O385" t="n">
        <v>25358.87</v>
      </c>
      <c r="P385" t="n">
        <v>2258.11</v>
      </c>
      <c r="Q385" t="n">
        <v>3440.96</v>
      </c>
      <c r="R385" t="n">
        <v>378.54</v>
      </c>
      <c r="S385" t="n">
        <v>300.98</v>
      </c>
      <c r="T385" t="n">
        <v>35451.79</v>
      </c>
      <c r="U385" t="n">
        <v>0.8</v>
      </c>
      <c r="V385" t="n">
        <v>0.92</v>
      </c>
      <c r="W385" t="n">
        <v>56.96</v>
      </c>
      <c r="X385" t="n">
        <v>2.14</v>
      </c>
      <c r="Y385" t="n">
        <v>0.5</v>
      </c>
      <c r="Z385" t="n">
        <v>10</v>
      </c>
    </row>
    <row r="386">
      <c r="A386" t="n">
        <v>37</v>
      </c>
      <c r="B386" t="n">
        <v>75</v>
      </c>
      <c r="C386" t="inlineStr">
        <is>
          <t xml:space="preserve">CONCLUIDO	</t>
        </is>
      </c>
      <c r="D386" t="n">
        <v>0.4538</v>
      </c>
      <c r="E386" t="n">
        <v>220.38</v>
      </c>
      <c r="F386" t="n">
        <v>216.67</v>
      </c>
      <c r="G386" t="n">
        <v>276.6</v>
      </c>
      <c r="H386" t="n">
        <v>3.29</v>
      </c>
      <c r="I386" t="n">
        <v>47</v>
      </c>
      <c r="J386" t="n">
        <v>205.3</v>
      </c>
      <c r="K386" t="n">
        <v>49.1</v>
      </c>
      <c r="L386" t="n">
        <v>38</v>
      </c>
      <c r="M386" t="n">
        <v>1</v>
      </c>
      <c r="N386" t="n">
        <v>43.2</v>
      </c>
      <c r="O386" t="n">
        <v>25554.32</v>
      </c>
      <c r="P386" t="n">
        <v>2273.58</v>
      </c>
      <c r="Q386" t="n">
        <v>3440.98</v>
      </c>
      <c r="R386" t="n">
        <v>378.58</v>
      </c>
      <c r="S386" t="n">
        <v>300.98</v>
      </c>
      <c r="T386" t="n">
        <v>35470.8</v>
      </c>
      <c r="U386" t="n">
        <v>0.8</v>
      </c>
      <c r="V386" t="n">
        <v>0.92</v>
      </c>
      <c r="W386" t="n">
        <v>56.96</v>
      </c>
      <c r="X386" t="n">
        <v>2.14</v>
      </c>
      <c r="Y386" t="n">
        <v>0.5</v>
      </c>
      <c r="Z386" t="n">
        <v>10</v>
      </c>
    </row>
    <row r="387">
      <c r="A387" t="n">
        <v>38</v>
      </c>
      <c r="B387" t="n">
        <v>75</v>
      </c>
      <c r="C387" t="inlineStr">
        <is>
          <t xml:space="preserve">CONCLUIDO	</t>
        </is>
      </c>
      <c r="D387" t="n">
        <v>0.4538</v>
      </c>
      <c r="E387" t="n">
        <v>220.38</v>
      </c>
      <c r="F387" t="n">
        <v>216.67</v>
      </c>
      <c r="G387" t="n">
        <v>276.6</v>
      </c>
      <c r="H387" t="n">
        <v>3.35</v>
      </c>
      <c r="I387" t="n">
        <v>47</v>
      </c>
      <c r="J387" t="n">
        <v>206.89</v>
      </c>
      <c r="K387" t="n">
        <v>49.1</v>
      </c>
      <c r="L387" t="n">
        <v>39</v>
      </c>
      <c r="M387" t="n">
        <v>0</v>
      </c>
      <c r="N387" t="n">
        <v>43.8</v>
      </c>
      <c r="O387" t="n">
        <v>25750.58</v>
      </c>
      <c r="P387" t="n">
        <v>2289.18</v>
      </c>
      <c r="Q387" t="n">
        <v>3440.96</v>
      </c>
      <c r="R387" t="n">
        <v>378.57</v>
      </c>
      <c r="S387" t="n">
        <v>300.98</v>
      </c>
      <c r="T387" t="n">
        <v>35469.22</v>
      </c>
      <c r="U387" t="n">
        <v>0.8</v>
      </c>
      <c r="V387" t="n">
        <v>0.92</v>
      </c>
      <c r="W387" t="n">
        <v>56.96</v>
      </c>
      <c r="X387" t="n">
        <v>2.14</v>
      </c>
      <c r="Y387" t="n">
        <v>0.5</v>
      </c>
      <c r="Z387" t="n">
        <v>10</v>
      </c>
    </row>
    <row r="388">
      <c r="A388" t="n">
        <v>0</v>
      </c>
      <c r="B388" t="n">
        <v>95</v>
      </c>
      <c r="C388" t="inlineStr">
        <is>
          <t xml:space="preserve">CONCLUIDO	</t>
        </is>
      </c>
      <c r="D388" t="n">
        <v>0.1651</v>
      </c>
      <c r="E388" t="n">
        <v>605.63</v>
      </c>
      <c r="F388" t="n">
        <v>438.93</v>
      </c>
      <c r="G388" t="n">
        <v>5.97</v>
      </c>
      <c r="H388" t="n">
        <v>0.1</v>
      </c>
      <c r="I388" t="n">
        <v>4412</v>
      </c>
      <c r="J388" t="n">
        <v>185.69</v>
      </c>
      <c r="K388" t="n">
        <v>53.44</v>
      </c>
      <c r="L388" t="n">
        <v>1</v>
      </c>
      <c r="M388" t="n">
        <v>4410</v>
      </c>
      <c r="N388" t="n">
        <v>36.26</v>
      </c>
      <c r="O388" t="n">
        <v>23136.14</v>
      </c>
      <c r="P388" t="n">
        <v>5988.43</v>
      </c>
      <c r="Q388" t="n">
        <v>3447.12</v>
      </c>
      <c r="R388" t="n">
        <v>7937.54</v>
      </c>
      <c r="S388" t="n">
        <v>300.98</v>
      </c>
      <c r="T388" t="n">
        <v>3793125.6</v>
      </c>
      <c r="U388" t="n">
        <v>0.04</v>
      </c>
      <c r="V388" t="n">
        <v>0.46</v>
      </c>
      <c r="W388" t="n">
        <v>64.18000000000001</v>
      </c>
      <c r="X388" t="n">
        <v>224.18</v>
      </c>
      <c r="Y388" t="n">
        <v>0.5</v>
      </c>
      <c r="Z388" t="n">
        <v>10</v>
      </c>
    </row>
    <row r="389">
      <c r="A389" t="n">
        <v>1</v>
      </c>
      <c r="B389" t="n">
        <v>95</v>
      </c>
      <c r="C389" t="inlineStr">
        <is>
          <t xml:space="preserve">CONCLUIDO	</t>
        </is>
      </c>
      <c r="D389" t="n">
        <v>0.2996</v>
      </c>
      <c r="E389" t="n">
        <v>333.81</v>
      </c>
      <c r="F389" t="n">
        <v>279.83</v>
      </c>
      <c r="G389" t="n">
        <v>12.13</v>
      </c>
      <c r="H389" t="n">
        <v>0.19</v>
      </c>
      <c r="I389" t="n">
        <v>1384</v>
      </c>
      <c r="J389" t="n">
        <v>187.21</v>
      </c>
      <c r="K389" t="n">
        <v>53.44</v>
      </c>
      <c r="L389" t="n">
        <v>2</v>
      </c>
      <c r="M389" t="n">
        <v>1382</v>
      </c>
      <c r="N389" t="n">
        <v>36.77</v>
      </c>
      <c r="O389" t="n">
        <v>23322.88</v>
      </c>
      <c r="P389" t="n">
        <v>3818.46</v>
      </c>
      <c r="Q389" t="n">
        <v>3442.74</v>
      </c>
      <c r="R389" t="n">
        <v>2518.66</v>
      </c>
      <c r="S389" t="n">
        <v>300.98</v>
      </c>
      <c r="T389" t="n">
        <v>1098827.12</v>
      </c>
      <c r="U389" t="n">
        <v>0.12</v>
      </c>
      <c r="V389" t="n">
        <v>0.71</v>
      </c>
      <c r="W389" t="n">
        <v>59.13</v>
      </c>
      <c r="X389" t="n">
        <v>65.23</v>
      </c>
      <c r="Y389" t="n">
        <v>0.5</v>
      </c>
      <c r="Z389" t="n">
        <v>10</v>
      </c>
    </row>
    <row r="390">
      <c r="A390" t="n">
        <v>2</v>
      </c>
      <c r="B390" t="n">
        <v>95</v>
      </c>
      <c r="C390" t="inlineStr">
        <is>
          <t xml:space="preserve">CONCLUIDO	</t>
        </is>
      </c>
      <c r="D390" t="n">
        <v>0.349</v>
      </c>
      <c r="E390" t="n">
        <v>286.51</v>
      </c>
      <c r="F390" t="n">
        <v>253.14</v>
      </c>
      <c r="G390" t="n">
        <v>18.3</v>
      </c>
      <c r="H390" t="n">
        <v>0.28</v>
      </c>
      <c r="I390" t="n">
        <v>830</v>
      </c>
      <c r="J390" t="n">
        <v>188.73</v>
      </c>
      <c r="K390" t="n">
        <v>53.44</v>
      </c>
      <c r="L390" t="n">
        <v>3</v>
      </c>
      <c r="M390" t="n">
        <v>828</v>
      </c>
      <c r="N390" t="n">
        <v>37.29</v>
      </c>
      <c r="O390" t="n">
        <v>23510.33</v>
      </c>
      <c r="P390" t="n">
        <v>3448.71</v>
      </c>
      <c r="Q390" t="n">
        <v>3441.79</v>
      </c>
      <c r="R390" t="n">
        <v>1614.89</v>
      </c>
      <c r="S390" t="n">
        <v>300.98</v>
      </c>
      <c r="T390" t="n">
        <v>649711.1899999999</v>
      </c>
      <c r="U390" t="n">
        <v>0.19</v>
      </c>
      <c r="V390" t="n">
        <v>0.79</v>
      </c>
      <c r="W390" t="n">
        <v>58.18</v>
      </c>
      <c r="X390" t="n">
        <v>38.58</v>
      </c>
      <c r="Y390" t="n">
        <v>0.5</v>
      </c>
      <c r="Z390" t="n">
        <v>10</v>
      </c>
    </row>
    <row r="391">
      <c r="A391" t="n">
        <v>3</v>
      </c>
      <c r="B391" t="n">
        <v>95</v>
      </c>
      <c r="C391" t="inlineStr">
        <is>
          <t xml:space="preserve">CONCLUIDO	</t>
        </is>
      </c>
      <c r="D391" t="n">
        <v>0.3753</v>
      </c>
      <c r="E391" t="n">
        <v>266.46</v>
      </c>
      <c r="F391" t="n">
        <v>241.92</v>
      </c>
      <c r="G391" t="n">
        <v>24.48</v>
      </c>
      <c r="H391" t="n">
        <v>0.37</v>
      </c>
      <c r="I391" t="n">
        <v>593</v>
      </c>
      <c r="J391" t="n">
        <v>190.25</v>
      </c>
      <c r="K391" t="n">
        <v>53.44</v>
      </c>
      <c r="L391" t="n">
        <v>4</v>
      </c>
      <c r="M391" t="n">
        <v>591</v>
      </c>
      <c r="N391" t="n">
        <v>37.82</v>
      </c>
      <c r="O391" t="n">
        <v>23698.48</v>
      </c>
      <c r="P391" t="n">
        <v>3289.14</v>
      </c>
      <c r="Q391" t="n">
        <v>3441.54</v>
      </c>
      <c r="R391" t="n">
        <v>1234.67</v>
      </c>
      <c r="S391" t="n">
        <v>300.98</v>
      </c>
      <c r="T391" t="n">
        <v>460788.55</v>
      </c>
      <c r="U391" t="n">
        <v>0.24</v>
      </c>
      <c r="V391" t="n">
        <v>0.83</v>
      </c>
      <c r="W391" t="n">
        <v>57.8</v>
      </c>
      <c r="X391" t="n">
        <v>27.37</v>
      </c>
      <c r="Y391" t="n">
        <v>0.5</v>
      </c>
      <c r="Z391" t="n">
        <v>10</v>
      </c>
    </row>
    <row r="392">
      <c r="A392" t="n">
        <v>4</v>
      </c>
      <c r="B392" t="n">
        <v>95</v>
      </c>
      <c r="C392" t="inlineStr">
        <is>
          <t xml:space="preserve">CONCLUIDO	</t>
        </is>
      </c>
      <c r="D392" t="n">
        <v>0.3916</v>
      </c>
      <c r="E392" t="n">
        <v>255.36</v>
      </c>
      <c r="F392" t="n">
        <v>235.74</v>
      </c>
      <c r="G392" t="n">
        <v>30.68</v>
      </c>
      <c r="H392" t="n">
        <v>0.46</v>
      </c>
      <c r="I392" t="n">
        <v>461</v>
      </c>
      <c r="J392" t="n">
        <v>191.78</v>
      </c>
      <c r="K392" t="n">
        <v>53.44</v>
      </c>
      <c r="L392" t="n">
        <v>5</v>
      </c>
      <c r="M392" t="n">
        <v>459</v>
      </c>
      <c r="N392" t="n">
        <v>38.35</v>
      </c>
      <c r="O392" t="n">
        <v>23887.36</v>
      </c>
      <c r="P392" t="n">
        <v>3198.64</v>
      </c>
      <c r="Q392" t="n">
        <v>3441.5</v>
      </c>
      <c r="R392" t="n">
        <v>1024.83</v>
      </c>
      <c r="S392" t="n">
        <v>300.98</v>
      </c>
      <c r="T392" t="n">
        <v>356527.59</v>
      </c>
      <c r="U392" t="n">
        <v>0.29</v>
      </c>
      <c r="V392" t="n">
        <v>0.85</v>
      </c>
      <c r="W392" t="n">
        <v>57.59</v>
      </c>
      <c r="X392" t="n">
        <v>21.19</v>
      </c>
      <c r="Y392" t="n">
        <v>0.5</v>
      </c>
      <c r="Z392" t="n">
        <v>10</v>
      </c>
    </row>
    <row r="393">
      <c r="A393" t="n">
        <v>5</v>
      </c>
      <c r="B393" t="n">
        <v>95</v>
      </c>
      <c r="C393" t="inlineStr">
        <is>
          <t xml:space="preserve">CONCLUIDO	</t>
        </is>
      </c>
      <c r="D393" t="n">
        <v>0.4027</v>
      </c>
      <c r="E393" t="n">
        <v>248.31</v>
      </c>
      <c r="F393" t="n">
        <v>231.81</v>
      </c>
      <c r="G393" t="n">
        <v>36.89</v>
      </c>
      <c r="H393" t="n">
        <v>0.55</v>
      </c>
      <c r="I393" t="n">
        <v>377</v>
      </c>
      <c r="J393" t="n">
        <v>193.32</v>
      </c>
      <c r="K393" t="n">
        <v>53.44</v>
      </c>
      <c r="L393" t="n">
        <v>6</v>
      </c>
      <c r="M393" t="n">
        <v>375</v>
      </c>
      <c r="N393" t="n">
        <v>38.89</v>
      </c>
      <c r="O393" t="n">
        <v>24076.95</v>
      </c>
      <c r="P393" t="n">
        <v>3138.11</v>
      </c>
      <c r="Q393" t="n">
        <v>3441.33</v>
      </c>
      <c r="R393" t="n">
        <v>892.6900000000001</v>
      </c>
      <c r="S393" t="n">
        <v>300.98</v>
      </c>
      <c r="T393" t="n">
        <v>290879.69</v>
      </c>
      <c r="U393" t="n">
        <v>0.34</v>
      </c>
      <c r="V393" t="n">
        <v>0.86</v>
      </c>
      <c r="W393" t="n">
        <v>57.44</v>
      </c>
      <c r="X393" t="n">
        <v>17.26</v>
      </c>
      <c r="Y393" t="n">
        <v>0.5</v>
      </c>
      <c r="Z393" t="n">
        <v>10</v>
      </c>
    </row>
    <row r="394">
      <c r="A394" t="n">
        <v>6</v>
      </c>
      <c r="B394" t="n">
        <v>95</v>
      </c>
      <c r="C394" t="inlineStr">
        <is>
          <t xml:space="preserve">CONCLUIDO	</t>
        </is>
      </c>
      <c r="D394" t="n">
        <v>0.4107</v>
      </c>
      <c r="E394" t="n">
        <v>243.48</v>
      </c>
      <c r="F394" t="n">
        <v>229.14</v>
      </c>
      <c r="G394" t="n">
        <v>43.1</v>
      </c>
      <c r="H394" t="n">
        <v>0.64</v>
      </c>
      <c r="I394" t="n">
        <v>319</v>
      </c>
      <c r="J394" t="n">
        <v>194.86</v>
      </c>
      <c r="K394" t="n">
        <v>53.44</v>
      </c>
      <c r="L394" t="n">
        <v>7</v>
      </c>
      <c r="M394" t="n">
        <v>317</v>
      </c>
      <c r="N394" t="n">
        <v>39.43</v>
      </c>
      <c r="O394" t="n">
        <v>24267.28</v>
      </c>
      <c r="P394" t="n">
        <v>3094.89</v>
      </c>
      <c r="Q394" t="n">
        <v>3441.35</v>
      </c>
      <c r="R394" t="n">
        <v>802.49</v>
      </c>
      <c r="S394" t="n">
        <v>300.98</v>
      </c>
      <c r="T394" t="n">
        <v>246065.77</v>
      </c>
      <c r="U394" t="n">
        <v>0.38</v>
      </c>
      <c r="V394" t="n">
        <v>0.87</v>
      </c>
      <c r="W394" t="n">
        <v>57.33</v>
      </c>
      <c r="X394" t="n">
        <v>14.6</v>
      </c>
      <c r="Y394" t="n">
        <v>0.5</v>
      </c>
      <c r="Z394" t="n">
        <v>10</v>
      </c>
    </row>
    <row r="395">
      <c r="A395" t="n">
        <v>7</v>
      </c>
      <c r="B395" t="n">
        <v>95</v>
      </c>
      <c r="C395" t="inlineStr">
        <is>
          <t xml:space="preserve">CONCLUIDO	</t>
        </is>
      </c>
      <c r="D395" t="n">
        <v>0.417</v>
      </c>
      <c r="E395" t="n">
        <v>239.82</v>
      </c>
      <c r="F395" t="n">
        <v>227.08</v>
      </c>
      <c r="G395" t="n">
        <v>49.37</v>
      </c>
      <c r="H395" t="n">
        <v>0.72</v>
      </c>
      <c r="I395" t="n">
        <v>276</v>
      </c>
      <c r="J395" t="n">
        <v>196.41</v>
      </c>
      <c r="K395" t="n">
        <v>53.44</v>
      </c>
      <c r="L395" t="n">
        <v>8</v>
      </c>
      <c r="M395" t="n">
        <v>274</v>
      </c>
      <c r="N395" t="n">
        <v>39.98</v>
      </c>
      <c r="O395" t="n">
        <v>24458.36</v>
      </c>
      <c r="P395" t="n">
        <v>3061.19</v>
      </c>
      <c r="Q395" t="n">
        <v>3441.12</v>
      </c>
      <c r="R395" t="n">
        <v>733.03</v>
      </c>
      <c r="S395" t="n">
        <v>300.98</v>
      </c>
      <c r="T395" t="n">
        <v>211551.24</v>
      </c>
      <c r="U395" t="n">
        <v>0.41</v>
      </c>
      <c r="V395" t="n">
        <v>0.88</v>
      </c>
      <c r="W395" t="n">
        <v>57.26</v>
      </c>
      <c r="X395" t="n">
        <v>12.55</v>
      </c>
      <c r="Y395" t="n">
        <v>0.5</v>
      </c>
      <c r="Z395" t="n">
        <v>10</v>
      </c>
    </row>
    <row r="396">
      <c r="A396" t="n">
        <v>8</v>
      </c>
      <c r="B396" t="n">
        <v>95</v>
      </c>
      <c r="C396" t="inlineStr">
        <is>
          <t xml:space="preserve">CONCLUIDO	</t>
        </is>
      </c>
      <c r="D396" t="n">
        <v>0.4218</v>
      </c>
      <c r="E396" t="n">
        <v>237.1</v>
      </c>
      <c r="F396" t="n">
        <v>225.59</v>
      </c>
      <c r="G396" t="n">
        <v>55.7</v>
      </c>
      <c r="H396" t="n">
        <v>0.8100000000000001</v>
      </c>
      <c r="I396" t="n">
        <v>243</v>
      </c>
      <c r="J396" t="n">
        <v>197.97</v>
      </c>
      <c r="K396" t="n">
        <v>53.44</v>
      </c>
      <c r="L396" t="n">
        <v>9</v>
      </c>
      <c r="M396" t="n">
        <v>241</v>
      </c>
      <c r="N396" t="n">
        <v>40.53</v>
      </c>
      <c r="O396" t="n">
        <v>24650.18</v>
      </c>
      <c r="P396" t="n">
        <v>3033.73</v>
      </c>
      <c r="Q396" t="n">
        <v>3441.24</v>
      </c>
      <c r="R396" t="n">
        <v>682.61</v>
      </c>
      <c r="S396" t="n">
        <v>300.98</v>
      </c>
      <c r="T396" t="n">
        <v>186506.05</v>
      </c>
      <c r="U396" t="n">
        <v>0.44</v>
      </c>
      <c r="V396" t="n">
        <v>0.89</v>
      </c>
      <c r="W396" t="n">
        <v>57.21</v>
      </c>
      <c r="X396" t="n">
        <v>11.05</v>
      </c>
      <c r="Y396" t="n">
        <v>0.5</v>
      </c>
      <c r="Z396" t="n">
        <v>10</v>
      </c>
    </row>
    <row r="397">
      <c r="A397" t="n">
        <v>9</v>
      </c>
      <c r="B397" t="n">
        <v>95</v>
      </c>
      <c r="C397" t="inlineStr">
        <is>
          <t xml:space="preserve">CONCLUIDO	</t>
        </is>
      </c>
      <c r="D397" t="n">
        <v>0.4256</v>
      </c>
      <c r="E397" t="n">
        <v>234.95</v>
      </c>
      <c r="F397" t="n">
        <v>224.4</v>
      </c>
      <c r="G397" t="n">
        <v>62.05</v>
      </c>
      <c r="H397" t="n">
        <v>0.89</v>
      </c>
      <c r="I397" t="n">
        <v>217</v>
      </c>
      <c r="J397" t="n">
        <v>199.53</v>
      </c>
      <c r="K397" t="n">
        <v>53.44</v>
      </c>
      <c r="L397" t="n">
        <v>10</v>
      </c>
      <c r="M397" t="n">
        <v>215</v>
      </c>
      <c r="N397" t="n">
        <v>41.1</v>
      </c>
      <c r="O397" t="n">
        <v>24842.77</v>
      </c>
      <c r="P397" t="n">
        <v>3011.22</v>
      </c>
      <c r="Q397" t="n">
        <v>3441.23</v>
      </c>
      <c r="R397" t="n">
        <v>641.36</v>
      </c>
      <c r="S397" t="n">
        <v>300.98</v>
      </c>
      <c r="T397" t="n">
        <v>166014.02</v>
      </c>
      <c r="U397" t="n">
        <v>0.47</v>
      </c>
      <c r="V397" t="n">
        <v>0.89</v>
      </c>
      <c r="W397" t="n">
        <v>57.19</v>
      </c>
      <c r="X397" t="n">
        <v>9.859999999999999</v>
      </c>
      <c r="Y397" t="n">
        <v>0.5</v>
      </c>
      <c r="Z397" t="n">
        <v>10</v>
      </c>
    </row>
    <row r="398">
      <c r="A398" t="n">
        <v>10</v>
      </c>
      <c r="B398" t="n">
        <v>95</v>
      </c>
      <c r="C398" t="inlineStr">
        <is>
          <t xml:space="preserve">CONCLUIDO	</t>
        </is>
      </c>
      <c r="D398" t="n">
        <v>0.4288</v>
      </c>
      <c r="E398" t="n">
        <v>233.21</v>
      </c>
      <c r="F398" t="n">
        <v>223.44</v>
      </c>
      <c r="G398" t="n">
        <v>68.40000000000001</v>
      </c>
      <c r="H398" t="n">
        <v>0.97</v>
      </c>
      <c r="I398" t="n">
        <v>196</v>
      </c>
      <c r="J398" t="n">
        <v>201.1</v>
      </c>
      <c r="K398" t="n">
        <v>53.44</v>
      </c>
      <c r="L398" t="n">
        <v>11</v>
      </c>
      <c r="M398" t="n">
        <v>194</v>
      </c>
      <c r="N398" t="n">
        <v>41.66</v>
      </c>
      <c r="O398" t="n">
        <v>25036.12</v>
      </c>
      <c r="P398" t="n">
        <v>2992.44</v>
      </c>
      <c r="Q398" t="n">
        <v>3441.14</v>
      </c>
      <c r="R398" t="n">
        <v>609.49</v>
      </c>
      <c r="S398" t="n">
        <v>300.98</v>
      </c>
      <c r="T398" t="n">
        <v>150184.06</v>
      </c>
      <c r="U398" t="n">
        <v>0.49</v>
      </c>
      <c r="V398" t="n">
        <v>0.89</v>
      </c>
      <c r="W398" t="n">
        <v>57.14</v>
      </c>
      <c r="X398" t="n">
        <v>8.91</v>
      </c>
      <c r="Y398" t="n">
        <v>0.5</v>
      </c>
      <c r="Z398" t="n">
        <v>10</v>
      </c>
    </row>
    <row r="399">
      <c r="A399" t="n">
        <v>11</v>
      </c>
      <c r="B399" t="n">
        <v>95</v>
      </c>
      <c r="C399" t="inlineStr">
        <is>
          <t xml:space="preserve">CONCLUIDO	</t>
        </is>
      </c>
      <c r="D399" t="n">
        <v>0.4314</v>
      </c>
      <c r="E399" t="n">
        <v>231.81</v>
      </c>
      <c r="F399" t="n">
        <v>222.67</v>
      </c>
      <c r="G399" t="n">
        <v>74.64</v>
      </c>
      <c r="H399" t="n">
        <v>1.05</v>
      </c>
      <c r="I399" t="n">
        <v>179</v>
      </c>
      <c r="J399" t="n">
        <v>202.67</v>
      </c>
      <c r="K399" t="n">
        <v>53.44</v>
      </c>
      <c r="L399" t="n">
        <v>12</v>
      </c>
      <c r="M399" t="n">
        <v>177</v>
      </c>
      <c r="N399" t="n">
        <v>42.24</v>
      </c>
      <c r="O399" t="n">
        <v>25230.25</v>
      </c>
      <c r="P399" t="n">
        <v>2974.9</v>
      </c>
      <c r="Q399" t="n">
        <v>3440.99</v>
      </c>
      <c r="R399" t="n">
        <v>583.39</v>
      </c>
      <c r="S399" t="n">
        <v>300.98</v>
      </c>
      <c r="T399" t="n">
        <v>137217.27</v>
      </c>
      <c r="U399" t="n">
        <v>0.52</v>
      </c>
      <c r="V399" t="n">
        <v>0.9</v>
      </c>
      <c r="W399" t="n">
        <v>57.12</v>
      </c>
      <c r="X399" t="n">
        <v>8.140000000000001</v>
      </c>
      <c r="Y399" t="n">
        <v>0.5</v>
      </c>
      <c r="Z399" t="n">
        <v>10</v>
      </c>
    </row>
    <row r="400">
      <c r="A400" t="n">
        <v>12</v>
      </c>
      <c r="B400" t="n">
        <v>95</v>
      </c>
      <c r="C400" t="inlineStr">
        <is>
          <t xml:space="preserve">CONCLUIDO	</t>
        </is>
      </c>
      <c r="D400" t="n">
        <v>0.4338</v>
      </c>
      <c r="E400" t="n">
        <v>230.52</v>
      </c>
      <c r="F400" t="n">
        <v>221.94</v>
      </c>
      <c r="G400" t="n">
        <v>81.2</v>
      </c>
      <c r="H400" t="n">
        <v>1.13</v>
      </c>
      <c r="I400" t="n">
        <v>164</v>
      </c>
      <c r="J400" t="n">
        <v>204.25</v>
      </c>
      <c r="K400" t="n">
        <v>53.44</v>
      </c>
      <c r="L400" t="n">
        <v>13</v>
      </c>
      <c r="M400" t="n">
        <v>162</v>
      </c>
      <c r="N400" t="n">
        <v>42.82</v>
      </c>
      <c r="O400" t="n">
        <v>25425.3</v>
      </c>
      <c r="P400" t="n">
        <v>2958.27</v>
      </c>
      <c r="Q400" t="n">
        <v>3441.05</v>
      </c>
      <c r="R400" t="n">
        <v>559.27</v>
      </c>
      <c r="S400" t="n">
        <v>300.98</v>
      </c>
      <c r="T400" t="n">
        <v>125232.01</v>
      </c>
      <c r="U400" t="n">
        <v>0.54</v>
      </c>
      <c r="V400" t="n">
        <v>0.9</v>
      </c>
      <c r="W400" t="n">
        <v>57.08</v>
      </c>
      <c r="X400" t="n">
        <v>7.41</v>
      </c>
      <c r="Y400" t="n">
        <v>0.5</v>
      </c>
      <c r="Z400" t="n">
        <v>10</v>
      </c>
    </row>
    <row r="401">
      <c r="A401" t="n">
        <v>13</v>
      </c>
      <c r="B401" t="n">
        <v>95</v>
      </c>
      <c r="C401" t="inlineStr">
        <is>
          <t xml:space="preserve">CONCLUIDO	</t>
        </is>
      </c>
      <c r="D401" t="n">
        <v>0.4356</v>
      </c>
      <c r="E401" t="n">
        <v>229.55</v>
      </c>
      <c r="F401" t="n">
        <v>221.42</v>
      </c>
      <c r="G401" t="n">
        <v>87.40000000000001</v>
      </c>
      <c r="H401" t="n">
        <v>1.21</v>
      </c>
      <c r="I401" t="n">
        <v>152</v>
      </c>
      <c r="J401" t="n">
        <v>205.84</v>
      </c>
      <c r="K401" t="n">
        <v>53.44</v>
      </c>
      <c r="L401" t="n">
        <v>14</v>
      </c>
      <c r="M401" t="n">
        <v>150</v>
      </c>
      <c r="N401" t="n">
        <v>43.4</v>
      </c>
      <c r="O401" t="n">
        <v>25621.03</v>
      </c>
      <c r="P401" t="n">
        <v>2945.55</v>
      </c>
      <c r="Q401" t="n">
        <v>3441.12</v>
      </c>
      <c r="R401" t="n">
        <v>541.28</v>
      </c>
      <c r="S401" t="n">
        <v>300.98</v>
      </c>
      <c r="T401" t="n">
        <v>116299.47</v>
      </c>
      <c r="U401" t="n">
        <v>0.5600000000000001</v>
      </c>
      <c r="V401" t="n">
        <v>0.9</v>
      </c>
      <c r="W401" t="n">
        <v>57.07</v>
      </c>
      <c r="X401" t="n">
        <v>6.89</v>
      </c>
      <c r="Y401" t="n">
        <v>0.5</v>
      </c>
      <c r="Z401" t="n">
        <v>10</v>
      </c>
    </row>
    <row r="402">
      <c r="A402" t="n">
        <v>14</v>
      </c>
      <c r="B402" t="n">
        <v>95</v>
      </c>
      <c r="C402" t="inlineStr">
        <is>
          <t xml:space="preserve">CONCLUIDO	</t>
        </is>
      </c>
      <c r="D402" t="n">
        <v>0.4374</v>
      </c>
      <c r="E402" t="n">
        <v>228.64</v>
      </c>
      <c r="F402" t="n">
        <v>220.93</v>
      </c>
      <c r="G402" t="n">
        <v>94.01000000000001</v>
      </c>
      <c r="H402" t="n">
        <v>1.28</v>
      </c>
      <c r="I402" t="n">
        <v>141</v>
      </c>
      <c r="J402" t="n">
        <v>207.43</v>
      </c>
      <c r="K402" t="n">
        <v>53.44</v>
      </c>
      <c r="L402" t="n">
        <v>15</v>
      </c>
      <c r="M402" t="n">
        <v>139</v>
      </c>
      <c r="N402" t="n">
        <v>44</v>
      </c>
      <c r="O402" t="n">
        <v>25817.56</v>
      </c>
      <c r="P402" t="n">
        <v>2931.63</v>
      </c>
      <c r="Q402" t="n">
        <v>3441.05</v>
      </c>
      <c r="R402" t="n">
        <v>524.96</v>
      </c>
      <c r="S402" t="n">
        <v>300.98</v>
      </c>
      <c r="T402" t="n">
        <v>108191.11</v>
      </c>
      <c r="U402" t="n">
        <v>0.57</v>
      </c>
      <c r="V402" t="n">
        <v>0.9</v>
      </c>
      <c r="W402" t="n">
        <v>57.05</v>
      </c>
      <c r="X402" t="n">
        <v>6.4</v>
      </c>
      <c r="Y402" t="n">
        <v>0.5</v>
      </c>
      <c r="Z402" t="n">
        <v>10</v>
      </c>
    </row>
    <row r="403">
      <c r="A403" t="n">
        <v>15</v>
      </c>
      <c r="B403" t="n">
        <v>95</v>
      </c>
      <c r="C403" t="inlineStr">
        <is>
          <t xml:space="preserve">CONCLUIDO	</t>
        </is>
      </c>
      <c r="D403" t="n">
        <v>0.4388</v>
      </c>
      <c r="E403" t="n">
        <v>227.87</v>
      </c>
      <c r="F403" t="n">
        <v>220.49</v>
      </c>
      <c r="G403" t="n">
        <v>100.22</v>
      </c>
      <c r="H403" t="n">
        <v>1.36</v>
      </c>
      <c r="I403" t="n">
        <v>132</v>
      </c>
      <c r="J403" t="n">
        <v>209.03</v>
      </c>
      <c r="K403" t="n">
        <v>53.44</v>
      </c>
      <c r="L403" t="n">
        <v>16</v>
      </c>
      <c r="M403" t="n">
        <v>130</v>
      </c>
      <c r="N403" t="n">
        <v>44.6</v>
      </c>
      <c r="O403" t="n">
        <v>26014.91</v>
      </c>
      <c r="P403" t="n">
        <v>2919.84</v>
      </c>
      <c r="Q403" t="n">
        <v>3441.04</v>
      </c>
      <c r="R403" t="n">
        <v>509.68</v>
      </c>
      <c r="S403" t="n">
        <v>300.98</v>
      </c>
      <c r="T403" t="n">
        <v>100598.63</v>
      </c>
      <c r="U403" t="n">
        <v>0.59</v>
      </c>
      <c r="V403" t="n">
        <v>0.91</v>
      </c>
      <c r="W403" t="n">
        <v>57.04</v>
      </c>
      <c r="X403" t="n">
        <v>5.96</v>
      </c>
      <c r="Y403" t="n">
        <v>0.5</v>
      </c>
      <c r="Z403" t="n">
        <v>10</v>
      </c>
    </row>
    <row r="404">
      <c r="A404" t="n">
        <v>16</v>
      </c>
      <c r="B404" t="n">
        <v>95</v>
      </c>
      <c r="C404" t="inlineStr">
        <is>
          <t xml:space="preserve">CONCLUIDO	</t>
        </is>
      </c>
      <c r="D404" t="n">
        <v>0.4401</v>
      </c>
      <c r="E404" t="n">
        <v>227.23</v>
      </c>
      <c r="F404" t="n">
        <v>220.15</v>
      </c>
      <c r="G404" t="n">
        <v>106.52</v>
      </c>
      <c r="H404" t="n">
        <v>1.43</v>
      </c>
      <c r="I404" t="n">
        <v>124</v>
      </c>
      <c r="J404" t="n">
        <v>210.64</v>
      </c>
      <c r="K404" t="n">
        <v>53.44</v>
      </c>
      <c r="L404" t="n">
        <v>17</v>
      </c>
      <c r="M404" t="n">
        <v>122</v>
      </c>
      <c r="N404" t="n">
        <v>45.21</v>
      </c>
      <c r="O404" t="n">
        <v>26213.09</v>
      </c>
      <c r="P404" t="n">
        <v>2908.67</v>
      </c>
      <c r="Q404" t="n">
        <v>3440.96</v>
      </c>
      <c r="R404" t="n">
        <v>498.3</v>
      </c>
      <c r="S404" t="n">
        <v>300.98</v>
      </c>
      <c r="T404" t="n">
        <v>94945.95</v>
      </c>
      <c r="U404" t="n">
        <v>0.6</v>
      </c>
      <c r="V404" t="n">
        <v>0.91</v>
      </c>
      <c r="W404" t="n">
        <v>57.02</v>
      </c>
      <c r="X404" t="n">
        <v>5.62</v>
      </c>
      <c r="Y404" t="n">
        <v>0.5</v>
      </c>
      <c r="Z404" t="n">
        <v>10</v>
      </c>
    </row>
    <row r="405">
      <c r="A405" t="n">
        <v>17</v>
      </c>
      <c r="B405" t="n">
        <v>95</v>
      </c>
      <c r="C405" t="inlineStr">
        <is>
          <t xml:space="preserve">CONCLUIDO	</t>
        </is>
      </c>
      <c r="D405" t="n">
        <v>0.4413</v>
      </c>
      <c r="E405" t="n">
        <v>226.63</v>
      </c>
      <c r="F405" t="n">
        <v>219.8</v>
      </c>
      <c r="G405" t="n">
        <v>112.72</v>
      </c>
      <c r="H405" t="n">
        <v>1.51</v>
      </c>
      <c r="I405" t="n">
        <v>117</v>
      </c>
      <c r="J405" t="n">
        <v>212.25</v>
      </c>
      <c r="K405" t="n">
        <v>53.44</v>
      </c>
      <c r="L405" t="n">
        <v>18</v>
      </c>
      <c r="M405" t="n">
        <v>115</v>
      </c>
      <c r="N405" t="n">
        <v>45.82</v>
      </c>
      <c r="O405" t="n">
        <v>26412.11</v>
      </c>
      <c r="P405" t="n">
        <v>2897.94</v>
      </c>
      <c r="Q405" t="n">
        <v>3440.92</v>
      </c>
      <c r="R405" t="n">
        <v>486.18</v>
      </c>
      <c r="S405" t="n">
        <v>300.98</v>
      </c>
      <c r="T405" t="n">
        <v>88920.45</v>
      </c>
      <c r="U405" t="n">
        <v>0.62</v>
      </c>
      <c r="V405" t="n">
        <v>0.91</v>
      </c>
      <c r="W405" t="n">
        <v>57.02</v>
      </c>
      <c r="X405" t="n">
        <v>5.27</v>
      </c>
      <c r="Y405" t="n">
        <v>0.5</v>
      </c>
      <c r="Z405" t="n">
        <v>10</v>
      </c>
    </row>
    <row r="406">
      <c r="A406" t="n">
        <v>18</v>
      </c>
      <c r="B406" t="n">
        <v>95</v>
      </c>
      <c r="C406" t="inlineStr">
        <is>
          <t xml:space="preserve">CONCLUIDO	</t>
        </is>
      </c>
      <c r="D406" t="n">
        <v>0.4423</v>
      </c>
      <c r="E406" t="n">
        <v>226.08</v>
      </c>
      <c r="F406" t="n">
        <v>219.52</v>
      </c>
      <c r="G406" t="n">
        <v>119.74</v>
      </c>
      <c r="H406" t="n">
        <v>1.58</v>
      </c>
      <c r="I406" t="n">
        <v>110</v>
      </c>
      <c r="J406" t="n">
        <v>213.87</v>
      </c>
      <c r="K406" t="n">
        <v>53.44</v>
      </c>
      <c r="L406" t="n">
        <v>19</v>
      </c>
      <c r="M406" t="n">
        <v>108</v>
      </c>
      <c r="N406" t="n">
        <v>46.44</v>
      </c>
      <c r="O406" t="n">
        <v>26611.98</v>
      </c>
      <c r="P406" t="n">
        <v>2888.64</v>
      </c>
      <c r="Q406" t="n">
        <v>3440.99</v>
      </c>
      <c r="R406" t="n">
        <v>476.31</v>
      </c>
      <c r="S406" t="n">
        <v>300.98</v>
      </c>
      <c r="T406" t="n">
        <v>84021.03</v>
      </c>
      <c r="U406" t="n">
        <v>0.63</v>
      </c>
      <c r="V406" t="n">
        <v>0.91</v>
      </c>
      <c r="W406" t="n">
        <v>57.02</v>
      </c>
      <c r="X406" t="n">
        <v>4.99</v>
      </c>
      <c r="Y406" t="n">
        <v>0.5</v>
      </c>
      <c r="Z406" t="n">
        <v>10</v>
      </c>
    </row>
    <row r="407">
      <c r="A407" t="n">
        <v>19</v>
      </c>
      <c r="B407" t="n">
        <v>95</v>
      </c>
      <c r="C407" t="inlineStr">
        <is>
          <t xml:space="preserve">CONCLUIDO	</t>
        </is>
      </c>
      <c r="D407" t="n">
        <v>0.4433</v>
      </c>
      <c r="E407" t="n">
        <v>225.59</v>
      </c>
      <c r="F407" t="n">
        <v>219.25</v>
      </c>
      <c r="G407" t="n">
        <v>126.49</v>
      </c>
      <c r="H407" t="n">
        <v>1.65</v>
      </c>
      <c r="I407" t="n">
        <v>104</v>
      </c>
      <c r="J407" t="n">
        <v>215.5</v>
      </c>
      <c r="K407" t="n">
        <v>53.44</v>
      </c>
      <c r="L407" t="n">
        <v>20</v>
      </c>
      <c r="M407" t="n">
        <v>102</v>
      </c>
      <c r="N407" t="n">
        <v>47.07</v>
      </c>
      <c r="O407" t="n">
        <v>26812.71</v>
      </c>
      <c r="P407" t="n">
        <v>2877.08</v>
      </c>
      <c r="Q407" t="n">
        <v>3441.01</v>
      </c>
      <c r="R407" t="n">
        <v>467.69</v>
      </c>
      <c r="S407" t="n">
        <v>300.98</v>
      </c>
      <c r="T407" t="n">
        <v>79743.31</v>
      </c>
      <c r="U407" t="n">
        <v>0.64</v>
      </c>
      <c r="V407" t="n">
        <v>0.91</v>
      </c>
      <c r="W407" t="n">
        <v>57</v>
      </c>
      <c r="X407" t="n">
        <v>4.72</v>
      </c>
      <c r="Y407" t="n">
        <v>0.5</v>
      </c>
      <c r="Z407" t="n">
        <v>10</v>
      </c>
    </row>
    <row r="408">
      <c r="A408" t="n">
        <v>20</v>
      </c>
      <c r="B408" t="n">
        <v>95</v>
      </c>
      <c r="C408" t="inlineStr">
        <is>
          <t xml:space="preserve">CONCLUIDO	</t>
        </is>
      </c>
      <c r="D408" t="n">
        <v>0.4442</v>
      </c>
      <c r="E408" t="n">
        <v>225.14</v>
      </c>
      <c r="F408" t="n">
        <v>218.99</v>
      </c>
      <c r="G408" t="n">
        <v>132.72</v>
      </c>
      <c r="H408" t="n">
        <v>1.72</v>
      </c>
      <c r="I408" t="n">
        <v>99</v>
      </c>
      <c r="J408" t="n">
        <v>217.14</v>
      </c>
      <c r="K408" t="n">
        <v>53.44</v>
      </c>
      <c r="L408" t="n">
        <v>21</v>
      </c>
      <c r="M408" t="n">
        <v>97</v>
      </c>
      <c r="N408" t="n">
        <v>47.7</v>
      </c>
      <c r="O408" t="n">
        <v>27014.3</v>
      </c>
      <c r="P408" t="n">
        <v>2869.85</v>
      </c>
      <c r="Q408" t="n">
        <v>3441.02</v>
      </c>
      <c r="R408" t="n">
        <v>458.59</v>
      </c>
      <c r="S408" t="n">
        <v>300.98</v>
      </c>
      <c r="T408" t="n">
        <v>75217.03</v>
      </c>
      <c r="U408" t="n">
        <v>0.66</v>
      </c>
      <c r="V408" t="n">
        <v>0.91</v>
      </c>
      <c r="W408" t="n">
        <v>57</v>
      </c>
      <c r="X408" t="n">
        <v>4.46</v>
      </c>
      <c r="Y408" t="n">
        <v>0.5</v>
      </c>
      <c r="Z408" t="n">
        <v>10</v>
      </c>
    </row>
    <row r="409">
      <c r="A409" t="n">
        <v>21</v>
      </c>
      <c r="B409" t="n">
        <v>95</v>
      </c>
      <c r="C409" t="inlineStr">
        <is>
          <t xml:space="preserve">CONCLUIDO	</t>
        </is>
      </c>
      <c r="D409" t="n">
        <v>0.4448</v>
      </c>
      <c r="E409" t="n">
        <v>224.82</v>
      </c>
      <c r="F409" t="n">
        <v>218.81</v>
      </c>
      <c r="G409" t="n">
        <v>138.2</v>
      </c>
      <c r="H409" t="n">
        <v>1.79</v>
      </c>
      <c r="I409" t="n">
        <v>95</v>
      </c>
      <c r="J409" t="n">
        <v>218.78</v>
      </c>
      <c r="K409" t="n">
        <v>53.44</v>
      </c>
      <c r="L409" t="n">
        <v>22</v>
      </c>
      <c r="M409" t="n">
        <v>93</v>
      </c>
      <c r="N409" t="n">
        <v>48.34</v>
      </c>
      <c r="O409" t="n">
        <v>27216.79</v>
      </c>
      <c r="P409" t="n">
        <v>2860.91</v>
      </c>
      <c r="Q409" t="n">
        <v>3440.92</v>
      </c>
      <c r="R409" t="n">
        <v>453.08</v>
      </c>
      <c r="S409" t="n">
        <v>300.98</v>
      </c>
      <c r="T409" t="n">
        <v>72483.97</v>
      </c>
      <c r="U409" t="n">
        <v>0.66</v>
      </c>
      <c r="V409" t="n">
        <v>0.91</v>
      </c>
      <c r="W409" t="n">
        <v>56.98</v>
      </c>
      <c r="X409" t="n">
        <v>4.29</v>
      </c>
      <c r="Y409" t="n">
        <v>0.5</v>
      </c>
      <c r="Z409" t="n">
        <v>10</v>
      </c>
    </row>
    <row r="410">
      <c r="A410" t="n">
        <v>22</v>
      </c>
      <c r="B410" t="n">
        <v>95</v>
      </c>
      <c r="C410" t="inlineStr">
        <is>
          <t xml:space="preserve">CONCLUIDO	</t>
        </is>
      </c>
      <c r="D410" t="n">
        <v>0.4456</v>
      </c>
      <c r="E410" t="n">
        <v>224.42</v>
      </c>
      <c r="F410" t="n">
        <v>218.6</v>
      </c>
      <c r="G410" t="n">
        <v>145.73</v>
      </c>
      <c r="H410" t="n">
        <v>1.85</v>
      </c>
      <c r="I410" t="n">
        <v>90</v>
      </c>
      <c r="J410" t="n">
        <v>220.43</v>
      </c>
      <c r="K410" t="n">
        <v>53.44</v>
      </c>
      <c r="L410" t="n">
        <v>23</v>
      </c>
      <c r="M410" t="n">
        <v>88</v>
      </c>
      <c r="N410" t="n">
        <v>48.99</v>
      </c>
      <c r="O410" t="n">
        <v>27420.16</v>
      </c>
      <c r="P410" t="n">
        <v>2853.43</v>
      </c>
      <c r="Q410" t="n">
        <v>3440.97</v>
      </c>
      <c r="R410" t="n">
        <v>445.78</v>
      </c>
      <c r="S410" t="n">
        <v>300.98</v>
      </c>
      <c r="T410" t="n">
        <v>68856.28</v>
      </c>
      <c r="U410" t="n">
        <v>0.68</v>
      </c>
      <c r="V410" t="n">
        <v>0.91</v>
      </c>
      <c r="W410" t="n">
        <v>56.97</v>
      </c>
      <c r="X410" t="n">
        <v>4.07</v>
      </c>
      <c r="Y410" t="n">
        <v>0.5</v>
      </c>
      <c r="Z410" t="n">
        <v>10</v>
      </c>
    </row>
    <row r="411">
      <c r="A411" t="n">
        <v>23</v>
      </c>
      <c r="B411" t="n">
        <v>95</v>
      </c>
      <c r="C411" t="inlineStr">
        <is>
          <t xml:space="preserve">CONCLUIDO	</t>
        </is>
      </c>
      <c r="D411" t="n">
        <v>0.4463</v>
      </c>
      <c r="E411" t="n">
        <v>224.07</v>
      </c>
      <c r="F411" t="n">
        <v>218.4</v>
      </c>
      <c r="G411" t="n">
        <v>152.37</v>
      </c>
      <c r="H411" t="n">
        <v>1.92</v>
      </c>
      <c r="I411" t="n">
        <v>86</v>
      </c>
      <c r="J411" t="n">
        <v>222.08</v>
      </c>
      <c r="K411" t="n">
        <v>53.44</v>
      </c>
      <c r="L411" t="n">
        <v>24</v>
      </c>
      <c r="M411" t="n">
        <v>84</v>
      </c>
      <c r="N411" t="n">
        <v>49.65</v>
      </c>
      <c r="O411" t="n">
        <v>27624.44</v>
      </c>
      <c r="P411" t="n">
        <v>2844.56</v>
      </c>
      <c r="Q411" t="n">
        <v>3440.97</v>
      </c>
      <c r="R411" t="n">
        <v>438.86</v>
      </c>
      <c r="S411" t="n">
        <v>300.98</v>
      </c>
      <c r="T411" t="n">
        <v>65419.92</v>
      </c>
      <c r="U411" t="n">
        <v>0.6899999999999999</v>
      </c>
      <c r="V411" t="n">
        <v>0.91</v>
      </c>
      <c r="W411" t="n">
        <v>56.97</v>
      </c>
      <c r="X411" t="n">
        <v>3.87</v>
      </c>
      <c r="Y411" t="n">
        <v>0.5</v>
      </c>
      <c r="Z411" t="n">
        <v>10</v>
      </c>
    </row>
    <row r="412">
      <c r="A412" t="n">
        <v>24</v>
      </c>
      <c r="B412" t="n">
        <v>95</v>
      </c>
      <c r="C412" t="inlineStr">
        <is>
          <t xml:space="preserve">CONCLUIDO	</t>
        </is>
      </c>
      <c r="D412" t="n">
        <v>0.4468</v>
      </c>
      <c r="E412" t="n">
        <v>223.81</v>
      </c>
      <c r="F412" t="n">
        <v>218.25</v>
      </c>
      <c r="G412" t="n">
        <v>157.77</v>
      </c>
      <c r="H412" t="n">
        <v>1.99</v>
      </c>
      <c r="I412" t="n">
        <v>83</v>
      </c>
      <c r="J412" t="n">
        <v>223.75</v>
      </c>
      <c r="K412" t="n">
        <v>53.44</v>
      </c>
      <c r="L412" t="n">
        <v>25</v>
      </c>
      <c r="M412" t="n">
        <v>81</v>
      </c>
      <c r="N412" t="n">
        <v>50.31</v>
      </c>
      <c r="O412" t="n">
        <v>27829.77</v>
      </c>
      <c r="P412" t="n">
        <v>2837.13</v>
      </c>
      <c r="Q412" t="n">
        <v>3440.94</v>
      </c>
      <c r="R412" t="n">
        <v>434.25</v>
      </c>
      <c r="S412" t="n">
        <v>300.98</v>
      </c>
      <c r="T412" t="n">
        <v>63127.77</v>
      </c>
      <c r="U412" t="n">
        <v>0.6899999999999999</v>
      </c>
      <c r="V412" t="n">
        <v>0.92</v>
      </c>
      <c r="W412" t="n">
        <v>56.96</v>
      </c>
      <c r="X412" t="n">
        <v>3.73</v>
      </c>
      <c r="Y412" t="n">
        <v>0.5</v>
      </c>
      <c r="Z412" t="n">
        <v>10</v>
      </c>
    </row>
    <row r="413">
      <c r="A413" t="n">
        <v>25</v>
      </c>
      <c r="B413" t="n">
        <v>95</v>
      </c>
      <c r="C413" t="inlineStr">
        <is>
          <t xml:space="preserve">CONCLUIDO	</t>
        </is>
      </c>
      <c r="D413" t="n">
        <v>0.4475</v>
      </c>
      <c r="E413" t="n">
        <v>223.47</v>
      </c>
      <c r="F413" t="n">
        <v>218.06</v>
      </c>
      <c r="G413" t="n">
        <v>165.61</v>
      </c>
      <c r="H413" t="n">
        <v>2.05</v>
      </c>
      <c r="I413" t="n">
        <v>79</v>
      </c>
      <c r="J413" t="n">
        <v>225.42</v>
      </c>
      <c r="K413" t="n">
        <v>53.44</v>
      </c>
      <c r="L413" t="n">
        <v>26</v>
      </c>
      <c r="M413" t="n">
        <v>77</v>
      </c>
      <c r="N413" t="n">
        <v>50.98</v>
      </c>
      <c r="O413" t="n">
        <v>28035.92</v>
      </c>
      <c r="P413" t="n">
        <v>2829.12</v>
      </c>
      <c r="Q413" t="n">
        <v>3440.96</v>
      </c>
      <c r="R413" t="n">
        <v>427.79</v>
      </c>
      <c r="S413" t="n">
        <v>300.98</v>
      </c>
      <c r="T413" t="n">
        <v>59919.3</v>
      </c>
      <c r="U413" t="n">
        <v>0.7</v>
      </c>
      <c r="V413" t="n">
        <v>0.92</v>
      </c>
      <c r="W413" t="n">
        <v>56.95</v>
      </c>
      <c r="X413" t="n">
        <v>3.53</v>
      </c>
      <c r="Y413" t="n">
        <v>0.5</v>
      </c>
      <c r="Z413" t="n">
        <v>10</v>
      </c>
    </row>
    <row r="414">
      <c r="A414" t="n">
        <v>26</v>
      </c>
      <c r="B414" t="n">
        <v>95</v>
      </c>
      <c r="C414" t="inlineStr">
        <is>
          <t xml:space="preserve">CONCLUIDO	</t>
        </is>
      </c>
      <c r="D414" t="n">
        <v>0.448</v>
      </c>
      <c r="E414" t="n">
        <v>223.24</v>
      </c>
      <c r="F414" t="n">
        <v>217.94</v>
      </c>
      <c r="G414" t="n">
        <v>172.06</v>
      </c>
      <c r="H414" t="n">
        <v>2.11</v>
      </c>
      <c r="I414" t="n">
        <v>76</v>
      </c>
      <c r="J414" t="n">
        <v>227.1</v>
      </c>
      <c r="K414" t="n">
        <v>53.44</v>
      </c>
      <c r="L414" t="n">
        <v>27</v>
      </c>
      <c r="M414" t="n">
        <v>74</v>
      </c>
      <c r="N414" t="n">
        <v>51.66</v>
      </c>
      <c r="O414" t="n">
        <v>28243</v>
      </c>
      <c r="P414" t="n">
        <v>2823.05</v>
      </c>
      <c r="Q414" t="n">
        <v>3440.96</v>
      </c>
      <c r="R414" t="n">
        <v>423.28</v>
      </c>
      <c r="S414" t="n">
        <v>300.98</v>
      </c>
      <c r="T414" t="n">
        <v>57676.19</v>
      </c>
      <c r="U414" t="n">
        <v>0.71</v>
      </c>
      <c r="V414" t="n">
        <v>0.92</v>
      </c>
      <c r="W414" t="n">
        <v>56.96</v>
      </c>
      <c r="X414" t="n">
        <v>3.41</v>
      </c>
      <c r="Y414" t="n">
        <v>0.5</v>
      </c>
      <c r="Z414" t="n">
        <v>10</v>
      </c>
    </row>
    <row r="415">
      <c r="A415" t="n">
        <v>27</v>
      </c>
      <c r="B415" t="n">
        <v>95</v>
      </c>
      <c r="C415" t="inlineStr">
        <is>
          <t xml:space="preserve">CONCLUIDO	</t>
        </is>
      </c>
      <c r="D415" t="n">
        <v>0.4484</v>
      </c>
      <c r="E415" t="n">
        <v>223</v>
      </c>
      <c r="F415" t="n">
        <v>217.81</v>
      </c>
      <c r="G415" t="n">
        <v>179.02</v>
      </c>
      <c r="H415" t="n">
        <v>2.18</v>
      </c>
      <c r="I415" t="n">
        <v>73</v>
      </c>
      <c r="J415" t="n">
        <v>228.79</v>
      </c>
      <c r="K415" t="n">
        <v>53.44</v>
      </c>
      <c r="L415" t="n">
        <v>28</v>
      </c>
      <c r="M415" t="n">
        <v>71</v>
      </c>
      <c r="N415" t="n">
        <v>52.35</v>
      </c>
      <c r="O415" t="n">
        <v>28451.04</v>
      </c>
      <c r="P415" t="n">
        <v>2814.8</v>
      </c>
      <c r="Q415" t="n">
        <v>3440.89</v>
      </c>
      <c r="R415" t="n">
        <v>419.48</v>
      </c>
      <c r="S415" t="n">
        <v>300.98</v>
      </c>
      <c r="T415" t="n">
        <v>55795.02</v>
      </c>
      <c r="U415" t="n">
        <v>0.72</v>
      </c>
      <c r="V415" t="n">
        <v>0.92</v>
      </c>
      <c r="W415" t="n">
        <v>56.94</v>
      </c>
      <c r="X415" t="n">
        <v>3.29</v>
      </c>
      <c r="Y415" t="n">
        <v>0.5</v>
      </c>
      <c r="Z415" t="n">
        <v>10</v>
      </c>
    </row>
    <row r="416">
      <c r="A416" t="n">
        <v>28</v>
      </c>
      <c r="B416" t="n">
        <v>95</v>
      </c>
      <c r="C416" t="inlineStr">
        <is>
          <t xml:space="preserve">CONCLUIDO	</t>
        </is>
      </c>
      <c r="D416" t="n">
        <v>0.4487</v>
      </c>
      <c r="E416" t="n">
        <v>222.86</v>
      </c>
      <c r="F416" t="n">
        <v>217.75</v>
      </c>
      <c r="G416" t="n">
        <v>184.01</v>
      </c>
      <c r="H416" t="n">
        <v>2.24</v>
      </c>
      <c r="I416" t="n">
        <v>71</v>
      </c>
      <c r="J416" t="n">
        <v>230.48</v>
      </c>
      <c r="K416" t="n">
        <v>53.44</v>
      </c>
      <c r="L416" t="n">
        <v>29</v>
      </c>
      <c r="M416" t="n">
        <v>69</v>
      </c>
      <c r="N416" t="n">
        <v>53.05</v>
      </c>
      <c r="O416" t="n">
        <v>28660.06</v>
      </c>
      <c r="P416" t="n">
        <v>2808.15</v>
      </c>
      <c r="Q416" t="n">
        <v>3440.94</v>
      </c>
      <c r="R416" t="n">
        <v>417.12</v>
      </c>
      <c r="S416" t="n">
        <v>300.98</v>
      </c>
      <c r="T416" t="n">
        <v>54624.66</v>
      </c>
      <c r="U416" t="n">
        <v>0.72</v>
      </c>
      <c r="V416" t="n">
        <v>0.92</v>
      </c>
      <c r="W416" t="n">
        <v>56.94</v>
      </c>
      <c r="X416" t="n">
        <v>3.22</v>
      </c>
      <c r="Y416" t="n">
        <v>0.5</v>
      </c>
      <c r="Z416" t="n">
        <v>10</v>
      </c>
    </row>
    <row r="417">
      <c r="A417" t="n">
        <v>29</v>
      </c>
      <c r="B417" t="n">
        <v>95</v>
      </c>
      <c r="C417" t="inlineStr">
        <is>
          <t xml:space="preserve">CONCLUIDO	</t>
        </is>
      </c>
      <c r="D417" t="n">
        <v>0.4493</v>
      </c>
      <c r="E417" t="n">
        <v>222.59</v>
      </c>
      <c r="F417" t="n">
        <v>217.59</v>
      </c>
      <c r="G417" t="n">
        <v>191.99</v>
      </c>
      <c r="H417" t="n">
        <v>2.3</v>
      </c>
      <c r="I417" t="n">
        <v>68</v>
      </c>
      <c r="J417" t="n">
        <v>232.18</v>
      </c>
      <c r="K417" t="n">
        <v>53.44</v>
      </c>
      <c r="L417" t="n">
        <v>30</v>
      </c>
      <c r="M417" t="n">
        <v>66</v>
      </c>
      <c r="N417" t="n">
        <v>53.75</v>
      </c>
      <c r="O417" t="n">
        <v>28870.05</v>
      </c>
      <c r="P417" t="n">
        <v>2801.24</v>
      </c>
      <c r="Q417" t="n">
        <v>3440.91</v>
      </c>
      <c r="R417" t="n">
        <v>411.64</v>
      </c>
      <c r="S417" t="n">
        <v>300.98</v>
      </c>
      <c r="T417" t="n">
        <v>51899.44</v>
      </c>
      <c r="U417" t="n">
        <v>0.73</v>
      </c>
      <c r="V417" t="n">
        <v>0.92</v>
      </c>
      <c r="W417" t="n">
        <v>56.94</v>
      </c>
      <c r="X417" t="n">
        <v>3.06</v>
      </c>
      <c r="Y417" t="n">
        <v>0.5</v>
      </c>
      <c r="Z417" t="n">
        <v>10</v>
      </c>
    </row>
    <row r="418">
      <c r="A418" t="n">
        <v>30</v>
      </c>
      <c r="B418" t="n">
        <v>95</v>
      </c>
      <c r="C418" t="inlineStr">
        <is>
          <t xml:space="preserve">CONCLUIDO	</t>
        </is>
      </c>
      <c r="D418" t="n">
        <v>0.4496</v>
      </c>
      <c r="E418" t="n">
        <v>222.41</v>
      </c>
      <c r="F418" t="n">
        <v>217.48</v>
      </c>
      <c r="G418" t="n">
        <v>197.71</v>
      </c>
      <c r="H418" t="n">
        <v>2.36</v>
      </c>
      <c r="I418" t="n">
        <v>66</v>
      </c>
      <c r="J418" t="n">
        <v>233.89</v>
      </c>
      <c r="K418" t="n">
        <v>53.44</v>
      </c>
      <c r="L418" t="n">
        <v>31</v>
      </c>
      <c r="M418" t="n">
        <v>64</v>
      </c>
      <c r="N418" t="n">
        <v>54.46</v>
      </c>
      <c r="O418" t="n">
        <v>29081.05</v>
      </c>
      <c r="P418" t="n">
        <v>2796.68</v>
      </c>
      <c r="Q418" t="n">
        <v>3440.91</v>
      </c>
      <c r="R418" t="n">
        <v>408.05</v>
      </c>
      <c r="S418" t="n">
        <v>300.98</v>
      </c>
      <c r="T418" t="n">
        <v>50114.81</v>
      </c>
      <c r="U418" t="n">
        <v>0.74</v>
      </c>
      <c r="V418" t="n">
        <v>0.92</v>
      </c>
      <c r="W418" t="n">
        <v>56.93</v>
      </c>
      <c r="X418" t="n">
        <v>2.96</v>
      </c>
      <c r="Y418" t="n">
        <v>0.5</v>
      </c>
      <c r="Z418" t="n">
        <v>10</v>
      </c>
    </row>
    <row r="419">
      <c r="A419" t="n">
        <v>31</v>
      </c>
      <c r="B419" t="n">
        <v>95</v>
      </c>
      <c r="C419" t="inlineStr">
        <is>
          <t xml:space="preserve">CONCLUIDO	</t>
        </is>
      </c>
      <c r="D419" t="n">
        <v>0.4499</v>
      </c>
      <c r="E419" t="n">
        <v>222.28</v>
      </c>
      <c r="F419" t="n">
        <v>217.43</v>
      </c>
      <c r="G419" t="n">
        <v>203.84</v>
      </c>
      <c r="H419" t="n">
        <v>2.41</v>
      </c>
      <c r="I419" t="n">
        <v>64</v>
      </c>
      <c r="J419" t="n">
        <v>235.61</v>
      </c>
      <c r="K419" t="n">
        <v>53.44</v>
      </c>
      <c r="L419" t="n">
        <v>32</v>
      </c>
      <c r="M419" t="n">
        <v>62</v>
      </c>
      <c r="N419" t="n">
        <v>55.18</v>
      </c>
      <c r="O419" t="n">
        <v>29293.06</v>
      </c>
      <c r="P419" t="n">
        <v>2793.6</v>
      </c>
      <c r="Q419" t="n">
        <v>3440.9</v>
      </c>
      <c r="R419" t="n">
        <v>406.42</v>
      </c>
      <c r="S419" t="n">
        <v>300.98</v>
      </c>
      <c r="T419" t="n">
        <v>49308.87</v>
      </c>
      <c r="U419" t="n">
        <v>0.74</v>
      </c>
      <c r="V419" t="n">
        <v>0.92</v>
      </c>
      <c r="W419" t="n">
        <v>56.93</v>
      </c>
      <c r="X419" t="n">
        <v>2.9</v>
      </c>
      <c r="Y419" t="n">
        <v>0.5</v>
      </c>
      <c r="Z419" t="n">
        <v>10</v>
      </c>
    </row>
    <row r="420">
      <c r="A420" t="n">
        <v>32</v>
      </c>
      <c r="B420" t="n">
        <v>95</v>
      </c>
      <c r="C420" t="inlineStr">
        <is>
          <t xml:space="preserve">CONCLUIDO	</t>
        </is>
      </c>
      <c r="D420" t="n">
        <v>0.4503</v>
      </c>
      <c r="E420" t="n">
        <v>222.07</v>
      </c>
      <c r="F420" t="n">
        <v>217.29</v>
      </c>
      <c r="G420" t="n">
        <v>210.28</v>
      </c>
      <c r="H420" t="n">
        <v>2.47</v>
      </c>
      <c r="I420" t="n">
        <v>62</v>
      </c>
      <c r="J420" t="n">
        <v>237.34</v>
      </c>
      <c r="K420" t="n">
        <v>53.44</v>
      </c>
      <c r="L420" t="n">
        <v>33</v>
      </c>
      <c r="M420" t="n">
        <v>60</v>
      </c>
      <c r="N420" t="n">
        <v>55.91</v>
      </c>
      <c r="O420" t="n">
        <v>29506.09</v>
      </c>
      <c r="P420" t="n">
        <v>2783.2</v>
      </c>
      <c r="Q420" t="n">
        <v>3440.91</v>
      </c>
      <c r="R420" t="n">
        <v>402</v>
      </c>
      <c r="S420" t="n">
        <v>300.98</v>
      </c>
      <c r="T420" t="n">
        <v>47105.28</v>
      </c>
      <c r="U420" t="n">
        <v>0.75</v>
      </c>
      <c r="V420" t="n">
        <v>0.92</v>
      </c>
      <c r="W420" t="n">
        <v>56.92</v>
      </c>
      <c r="X420" t="n">
        <v>2.77</v>
      </c>
      <c r="Y420" t="n">
        <v>0.5</v>
      </c>
      <c r="Z420" t="n">
        <v>10</v>
      </c>
    </row>
    <row r="421">
      <c r="A421" t="n">
        <v>33</v>
      </c>
      <c r="B421" t="n">
        <v>95</v>
      </c>
      <c r="C421" t="inlineStr">
        <is>
          <t xml:space="preserve">CONCLUIDO	</t>
        </is>
      </c>
      <c r="D421" t="n">
        <v>0.4506</v>
      </c>
      <c r="E421" t="n">
        <v>221.93</v>
      </c>
      <c r="F421" t="n">
        <v>217.22</v>
      </c>
      <c r="G421" t="n">
        <v>217.22</v>
      </c>
      <c r="H421" t="n">
        <v>2.53</v>
      </c>
      <c r="I421" t="n">
        <v>60</v>
      </c>
      <c r="J421" t="n">
        <v>239.08</v>
      </c>
      <c r="K421" t="n">
        <v>53.44</v>
      </c>
      <c r="L421" t="n">
        <v>34</v>
      </c>
      <c r="M421" t="n">
        <v>58</v>
      </c>
      <c r="N421" t="n">
        <v>56.64</v>
      </c>
      <c r="O421" t="n">
        <v>29720.17</v>
      </c>
      <c r="P421" t="n">
        <v>2776.75</v>
      </c>
      <c r="Q421" t="n">
        <v>3440.92</v>
      </c>
      <c r="R421" t="n">
        <v>399.32</v>
      </c>
      <c r="S421" t="n">
        <v>300.98</v>
      </c>
      <c r="T421" t="n">
        <v>45775.3</v>
      </c>
      <c r="U421" t="n">
        <v>0.75</v>
      </c>
      <c r="V421" t="n">
        <v>0.92</v>
      </c>
      <c r="W421" t="n">
        <v>56.92</v>
      </c>
      <c r="X421" t="n">
        <v>2.7</v>
      </c>
      <c r="Y421" t="n">
        <v>0.5</v>
      </c>
      <c r="Z421" t="n">
        <v>10</v>
      </c>
    </row>
    <row r="422">
      <c r="A422" t="n">
        <v>34</v>
      </c>
      <c r="B422" t="n">
        <v>95</v>
      </c>
      <c r="C422" t="inlineStr">
        <is>
          <t xml:space="preserve">CONCLUIDO	</t>
        </is>
      </c>
      <c r="D422" t="n">
        <v>0.451</v>
      </c>
      <c r="E422" t="n">
        <v>221.75</v>
      </c>
      <c r="F422" t="n">
        <v>217.13</v>
      </c>
      <c r="G422" t="n">
        <v>224.61</v>
      </c>
      <c r="H422" t="n">
        <v>2.58</v>
      </c>
      <c r="I422" t="n">
        <v>58</v>
      </c>
      <c r="J422" t="n">
        <v>240.82</v>
      </c>
      <c r="K422" t="n">
        <v>53.44</v>
      </c>
      <c r="L422" t="n">
        <v>35</v>
      </c>
      <c r="M422" t="n">
        <v>56</v>
      </c>
      <c r="N422" t="n">
        <v>57.39</v>
      </c>
      <c r="O422" t="n">
        <v>29935.43</v>
      </c>
      <c r="P422" t="n">
        <v>2773.94</v>
      </c>
      <c r="Q422" t="n">
        <v>3440.9</v>
      </c>
      <c r="R422" t="n">
        <v>396.45</v>
      </c>
      <c r="S422" t="n">
        <v>300.98</v>
      </c>
      <c r="T422" t="n">
        <v>44351.56</v>
      </c>
      <c r="U422" t="n">
        <v>0.76</v>
      </c>
      <c r="V422" t="n">
        <v>0.92</v>
      </c>
      <c r="W422" t="n">
        <v>56.91</v>
      </c>
      <c r="X422" t="n">
        <v>2.6</v>
      </c>
      <c r="Y422" t="n">
        <v>0.5</v>
      </c>
      <c r="Z422" t="n">
        <v>10</v>
      </c>
    </row>
    <row r="423">
      <c r="A423" t="n">
        <v>35</v>
      </c>
      <c r="B423" t="n">
        <v>95</v>
      </c>
      <c r="C423" t="inlineStr">
        <is>
          <t xml:space="preserve">CONCLUIDO	</t>
        </is>
      </c>
      <c r="D423" t="n">
        <v>0.4513</v>
      </c>
      <c r="E423" t="n">
        <v>221.58</v>
      </c>
      <c r="F423" t="n">
        <v>217.03</v>
      </c>
      <c r="G423" t="n">
        <v>232.53</v>
      </c>
      <c r="H423" t="n">
        <v>2.64</v>
      </c>
      <c r="I423" t="n">
        <v>56</v>
      </c>
      <c r="J423" t="n">
        <v>242.57</v>
      </c>
      <c r="K423" t="n">
        <v>53.44</v>
      </c>
      <c r="L423" t="n">
        <v>36</v>
      </c>
      <c r="M423" t="n">
        <v>54</v>
      </c>
      <c r="N423" t="n">
        <v>58.14</v>
      </c>
      <c r="O423" t="n">
        <v>30151.65</v>
      </c>
      <c r="P423" t="n">
        <v>2764.62</v>
      </c>
      <c r="Q423" t="n">
        <v>3440.94</v>
      </c>
      <c r="R423" t="n">
        <v>392.69</v>
      </c>
      <c r="S423" t="n">
        <v>300.98</v>
      </c>
      <c r="T423" t="n">
        <v>42480.95</v>
      </c>
      <c r="U423" t="n">
        <v>0.77</v>
      </c>
      <c r="V423" t="n">
        <v>0.92</v>
      </c>
      <c r="W423" t="n">
        <v>56.92</v>
      </c>
      <c r="X423" t="n">
        <v>2.5</v>
      </c>
      <c r="Y423" t="n">
        <v>0.5</v>
      </c>
      <c r="Z423" t="n">
        <v>10</v>
      </c>
    </row>
    <row r="424">
      <c r="A424" t="n">
        <v>36</v>
      </c>
      <c r="B424" t="n">
        <v>95</v>
      </c>
      <c r="C424" t="inlineStr">
        <is>
          <t xml:space="preserve">CONCLUIDO	</t>
        </is>
      </c>
      <c r="D424" t="n">
        <v>0.4515</v>
      </c>
      <c r="E424" t="n">
        <v>221.49</v>
      </c>
      <c r="F424" t="n">
        <v>216.97</v>
      </c>
      <c r="G424" t="n">
        <v>236.7</v>
      </c>
      <c r="H424" t="n">
        <v>2.69</v>
      </c>
      <c r="I424" t="n">
        <v>55</v>
      </c>
      <c r="J424" t="n">
        <v>244.34</v>
      </c>
      <c r="K424" t="n">
        <v>53.44</v>
      </c>
      <c r="L424" t="n">
        <v>37</v>
      </c>
      <c r="M424" t="n">
        <v>53</v>
      </c>
      <c r="N424" t="n">
        <v>58.9</v>
      </c>
      <c r="O424" t="n">
        <v>30368.96</v>
      </c>
      <c r="P424" t="n">
        <v>2762.57</v>
      </c>
      <c r="Q424" t="n">
        <v>3440.9</v>
      </c>
      <c r="R424" t="n">
        <v>390.97</v>
      </c>
      <c r="S424" t="n">
        <v>300.98</v>
      </c>
      <c r="T424" t="n">
        <v>41628.38</v>
      </c>
      <c r="U424" t="n">
        <v>0.77</v>
      </c>
      <c r="V424" t="n">
        <v>0.92</v>
      </c>
      <c r="W424" t="n">
        <v>56.91</v>
      </c>
      <c r="X424" t="n">
        <v>2.45</v>
      </c>
      <c r="Y424" t="n">
        <v>0.5</v>
      </c>
      <c r="Z424" t="n">
        <v>10</v>
      </c>
    </row>
    <row r="425">
      <c r="A425" t="n">
        <v>37</v>
      </c>
      <c r="B425" t="n">
        <v>95</v>
      </c>
      <c r="C425" t="inlineStr">
        <is>
          <t xml:space="preserve">CONCLUIDO	</t>
        </is>
      </c>
      <c r="D425" t="n">
        <v>0.4519</v>
      </c>
      <c r="E425" t="n">
        <v>221.3</v>
      </c>
      <c r="F425" t="n">
        <v>216.86</v>
      </c>
      <c r="G425" t="n">
        <v>245.5</v>
      </c>
      <c r="H425" t="n">
        <v>2.75</v>
      </c>
      <c r="I425" t="n">
        <v>53</v>
      </c>
      <c r="J425" t="n">
        <v>246.11</v>
      </c>
      <c r="K425" t="n">
        <v>53.44</v>
      </c>
      <c r="L425" t="n">
        <v>38</v>
      </c>
      <c r="M425" t="n">
        <v>51</v>
      </c>
      <c r="N425" t="n">
        <v>59.67</v>
      </c>
      <c r="O425" t="n">
        <v>30587.38</v>
      </c>
      <c r="P425" t="n">
        <v>2752.78</v>
      </c>
      <c r="Q425" t="n">
        <v>3440.93</v>
      </c>
      <c r="R425" t="n">
        <v>387.09</v>
      </c>
      <c r="S425" t="n">
        <v>300.98</v>
      </c>
      <c r="T425" t="n">
        <v>39698.9</v>
      </c>
      <c r="U425" t="n">
        <v>0.78</v>
      </c>
      <c r="V425" t="n">
        <v>0.92</v>
      </c>
      <c r="W425" t="n">
        <v>56.91</v>
      </c>
      <c r="X425" t="n">
        <v>2.34</v>
      </c>
      <c r="Y425" t="n">
        <v>0.5</v>
      </c>
      <c r="Z425" t="n">
        <v>10</v>
      </c>
    </row>
    <row r="426">
      <c r="A426" t="n">
        <v>38</v>
      </c>
      <c r="B426" t="n">
        <v>95</v>
      </c>
      <c r="C426" t="inlineStr">
        <is>
          <t xml:space="preserve">CONCLUIDO	</t>
        </is>
      </c>
      <c r="D426" t="n">
        <v>0.452</v>
      </c>
      <c r="E426" t="n">
        <v>221.26</v>
      </c>
      <c r="F426" t="n">
        <v>216.85</v>
      </c>
      <c r="G426" t="n">
        <v>250.21</v>
      </c>
      <c r="H426" t="n">
        <v>2.8</v>
      </c>
      <c r="I426" t="n">
        <v>52</v>
      </c>
      <c r="J426" t="n">
        <v>247.89</v>
      </c>
      <c r="K426" t="n">
        <v>53.44</v>
      </c>
      <c r="L426" t="n">
        <v>39</v>
      </c>
      <c r="M426" t="n">
        <v>50</v>
      </c>
      <c r="N426" t="n">
        <v>60.45</v>
      </c>
      <c r="O426" t="n">
        <v>30806.92</v>
      </c>
      <c r="P426" t="n">
        <v>2748.45</v>
      </c>
      <c r="Q426" t="n">
        <v>3440.9</v>
      </c>
      <c r="R426" t="n">
        <v>386.67</v>
      </c>
      <c r="S426" t="n">
        <v>300.98</v>
      </c>
      <c r="T426" t="n">
        <v>39491.53</v>
      </c>
      <c r="U426" t="n">
        <v>0.78</v>
      </c>
      <c r="V426" t="n">
        <v>0.92</v>
      </c>
      <c r="W426" t="n">
        <v>56.91</v>
      </c>
      <c r="X426" t="n">
        <v>2.33</v>
      </c>
      <c r="Y426" t="n">
        <v>0.5</v>
      </c>
      <c r="Z426" t="n">
        <v>10</v>
      </c>
    </row>
    <row r="427">
      <c r="A427" t="n">
        <v>39</v>
      </c>
      <c r="B427" t="n">
        <v>95</v>
      </c>
      <c r="C427" t="inlineStr">
        <is>
          <t xml:space="preserve">CONCLUIDO	</t>
        </is>
      </c>
      <c r="D427" t="n">
        <v>0.4521</v>
      </c>
      <c r="E427" t="n">
        <v>221.18</v>
      </c>
      <c r="F427" t="n">
        <v>216.81</v>
      </c>
      <c r="G427" t="n">
        <v>255.07</v>
      </c>
      <c r="H427" t="n">
        <v>2.85</v>
      </c>
      <c r="I427" t="n">
        <v>51</v>
      </c>
      <c r="J427" t="n">
        <v>249.68</v>
      </c>
      <c r="K427" t="n">
        <v>53.44</v>
      </c>
      <c r="L427" t="n">
        <v>40</v>
      </c>
      <c r="M427" t="n">
        <v>49</v>
      </c>
      <c r="N427" t="n">
        <v>61.24</v>
      </c>
      <c r="O427" t="n">
        <v>31027.6</v>
      </c>
      <c r="P427" t="n">
        <v>2741.19</v>
      </c>
      <c r="Q427" t="n">
        <v>3440.91</v>
      </c>
      <c r="R427" t="n">
        <v>385.48</v>
      </c>
      <c r="S427" t="n">
        <v>300.98</v>
      </c>
      <c r="T427" t="n">
        <v>38905.11</v>
      </c>
      <c r="U427" t="n">
        <v>0.78</v>
      </c>
      <c r="V427" t="n">
        <v>0.92</v>
      </c>
      <c r="W427" t="n">
        <v>56.91</v>
      </c>
      <c r="X427" t="n">
        <v>2.28</v>
      </c>
      <c r="Y427" t="n">
        <v>0.5</v>
      </c>
      <c r="Z427" t="n">
        <v>10</v>
      </c>
    </row>
    <row r="428">
      <c r="A428" t="n">
        <v>0</v>
      </c>
      <c r="B428" t="n">
        <v>55</v>
      </c>
      <c r="C428" t="inlineStr">
        <is>
          <t xml:space="preserve">CONCLUIDO	</t>
        </is>
      </c>
      <c r="D428" t="n">
        <v>0.2539</v>
      </c>
      <c r="E428" t="n">
        <v>393.88</v>
      </c>
      <c r="F428" t="n">
        <v>333.29</v>
      </c>
      <c r="G428" t="n">
        <v>8.17</v>
      </c>
      <c r="H428" t="n">
        <v>0.15</v>
      </c>
      <c r="I428" t="n">
        <v>2449</v>
      </c>
      <c r="J428" t="n">
        <v>116.05</v>
      </c>
      <c r="K428" t="n">
        <v>43.4</v>
      </c>
      <c r="L428" t="n">
        <v>1</v>
      </c>
      <c r="M428" t="n">
        <v>2447</v>
      </c>
      <c r="N428" t="n">
        <v>16.65</v>
      </c>
      <c r="O428" t="n">
        <v>14546.17</v>
      </c>
      <c r="P428" t="n">
        <v>3354.3</v>
      </c>
      <c r="Q428" t="n">
        <v>3444.13</v>
      </c>
      <c r="R428" t="n">
        <v>4334.7</v>
      </c>
      <c r="S428" t="n">
        <v>300.98</v>
      </c>
      <c r="T428" t="n">
        <v>2001520.4</v>
      </c>
      <c r="U428" t="n">
        <v>0.07000000000000001</v>
      </c>
      <c r="V428" t="n">
        <v>0.6</v>
      </c>
      <c r="W428" t="n">
        <v>60.9</v>
      </c>
      <c r="X428" t="n">
        <v>118.64</v>
      </c>
      <c r="Y428" t="n">
        <v>0.5</v>
      </c>
      <c r="Z428" t="n">
        <v>10</v>
      </c>
    </row>
    <row r="429">
      <c r="A429" t="n">
        <v>1</v>
      </c>
      <c r="B429" t="n">
        <v>55</v>
      </c>
      <c r="C429" t="inlineStr">
        <is>
          <t xml:space="preserve">CONCLUIDO	</t>
        </is>
      </c>
      <c r="D429" t="n">
        <v>0.354</v>
      </c>
      <c r="E429" t="n">
        <v>282.48</v>
      </c>
      <c r="F429" t="n">
        <v>258.08</v>
      </c>
      <c r="G429" t="n">
        <v>16.58</v>
      </c>
      <c r="H429" t="n">
        <v>0.3</v>
      </c>
      <c r="I429" t="n">
        <v>934</v>
      </c>
      <c r="J429" t="n">
        <v>117.34</v>
      </c>
      <c r="K429" t="n">
        <v>43.4</v>
      </c>
      <c r="L429" t="n">
        <v>2</v>
      </c>
      <c r="M429" t="n">
        <v>932</v>
      </c>
      <c r="N429" t="n">
        <v>16.94</v>
      </c>
      <c r="O429" t="n">
        <v>14705.49</v>
      </c>
      <c r="P429" t="n">
        <v>2584.1</v>
      </c>
      <c r="Q429" t="n">
        <v>3442.24</v>
      </c>
      <c r="R429" t="n">
        <v>1782.4</v>
      </c>
      <c r="S429" t="n">
        <v>300.98</v>
      </c>
      <c r="T429" t="n">
        <v>732946.1800000001</v>
      </c>
      <c r="U429" t="n">
        <v>0.17</v>
      </c>
      <c r="V429" t="n">
        <v>0.77</v>
      </c>
      <c r="W429" t="n">
        <v>58.35</v>
      </c>
      <c r="X429" t="n">
        <v>43.51</v>
      </c>
      <c r="Y429" t="n">
        <v>0.5</v>
      </c>
      <c r="Z429" t="n">
        <v>10</v>
      </c>
    </row>
    <row r="430">
      <c r="A430" t="n">
        <v>2</v>
      </c>
      <c r="B430" t="n">
        <v>55</v>
      </c>
      <c r="C430" t="inlineStr">
        <is>
          <t xml:space="preserve">CONCLUIDO	</t>
        </is>
      </c>
      <c r="D430" t="n">
        <v>0.3892</v>
      </c>
      <c r="E430" t="n">
        <v>256.95</v>
      </c>
      <c r="F430" t="n">
        <v>241.11</v>
      </c>
      <c r="G430" t="n">
        <v>25.12</v>
      </c>
      <c r="H430" t="n">
        <v>0.45</v>
      </c>
      <c r="I430" t="n">
        <v>576</v>
      </c>
      <c r="J430" t="n">
        <v>118.63</v>
      </c>
      <c r="K430" t="n">
        <v>43.4</v>
      </c>
      <c r="L430" t="n">
        <v>3</v>
      </c>
      <c r="M430" t="n">
        <v>574</v>
      </c>
      <c r="N430" t="n">
        <v>17.23</v>
      </c>
      <c r="O430" t="n">
        <v>14865.24</v>
      </c>
      <c r="P430" t="n">
        <v>2397.59</v>
      </c>
      <c r="Q430" t="n">
        <v>3441.54</v>
      </c>
      <c r="R430" t="n">
        <v>1206.27</v>
      </c>
      <c r="S430" t="n">
        <v>300.98</v>
      </c>
      <c r="T430" t="n">
        <v>446670.71</v>
      </c>
      <c r="U430" t="n">
        <v>0.25</v>
      </c>
      <c r="V430" t="n">
        <v>0.83</v>
      </c>
      <c r="W430" t="n">
        <v>57.79</v>
      </c>
      <c r="X430" t="n">
        <v>26.55</v>
      </c>
      <c r="Y430" t="n">
        <v>0.5</v>
      </c>
      <c r="Z430" t="n">
        <v>10</v>
      </c>
    </row>
    <row r="431">
      <c r="A431" t="n">
        <v>3</v>
      </c>
      <c r="B431" t="n">
        <v>55</v>
      </c>
      <c r="C431" t="inlineStr">
        <is>
          <t xml:space="preserve">CONCLUIDO	</t>
        </is>
      </c>
      <c r="D431" t="n">
        <v>0.4072</v>
      </c>
      <c r="E431" t="n">
        <v>245.6</v>
      </c>
      <c r="F431" t="n">
        <v>233.6</v>
      </c>
      <c r="G431" t="n">
        <v>33.77</v>
      </c>
      <c r="H431" t="n">
        <v>0.59</v>
      </c>
      <c r="I431" t="n">
        <v>415</v>
      </c>
      <c r="J431" t="n">
        <v>119.93</v>
      </c>
      <c r="K431" t="n">
        <v>43.4</v>
      </c>
      <c r="L431" t="n">
        <v>4</v>
      </c>
      <c r="M431" t="n">
        <v>413</v>
      </c>
      <c r="N431" t="n">
        <v>17.53</v>
      </c>
      <c r="O431" t="n">
        <v>15025.44</v>
      </c>
      <c r="P431" t="n">
        <v>2306.1</v>
      </c>
      <c r="Q431" t="n">
        <v>3441.36</v>
      </c>
      <c r="R431" t="n">
        <v>952.96</v>
      </c>
      <c r="S431" t="n">
        <v>300.98</v>
      </c>
      <c r="T431" t="n">
        <v>320824.32</v>
      </c>
      <c r="U431" t="n">
        <v>0.32</v>
      </c>
      <c r="V431" t="n">
        <v>0.86</v>
      </c>
      <c r="W431" t="n">
        <v>57.51</v>
      </c>
      <c r="X431" t="n">
        <v>19.05</v>
      </c>
      <c r="Y431" t="n">
        <v>0.5</v>
      </c>
      <c r="Z431" t="n">
        <v>10</v>
      </c>
    </row>
    <row r="432">
      <c r="A432" t="n">
        <v>4</v>
      </c>
      <c r="B432" t="n">
        <v>55</v>
      </c>
      <c r="C432" t="inlineStr">
        <is>
          <t xml:space="preserve">CONCLUIDO	</t>
        </is>
      </c>
      <c r="D432" t="n">
        <v>0.418</v>
      </c>
      <c r="E432" t="n">
        <v>239.22</v>
      </c>
      <c r="F432" t="n">
        <v>229.39</v>
      </c>
      <c r="G432" t="n">
        <v>42.48</v>
      </c>
      <c r="H432" t="n">
        <v>0.73</v>
      </c>
      <c r="I432" t="n">
        <v>324</v>
      </c>
      <c r="J432" t="n">
        <v>121.23</v>
      </c>
      <c r="K432" t="n">
        <v>43.4</v>
      </c>
      <c r="L432" t="n">
        <v>5</v>
      </c>
      <c r="M432" t="n">
        <v>322</v>
      </c>
      <c r="N432" t="n">
        <v>17.83</v>
      </c>
      <c r="O432" t="n">
        <v>15186.08</v>
      </c>
      <c r="P432" t="n">
        <v>2247.63</v>
      </c>
      <c r="Q432" t="n">
        <v>3441.27</v>
      </c>
      <c r="R432" t="n">
        <v>810.8</v>
      </c>
      <c r="S432" t="n">
        <v>300.98</v>
      </c>
      <c r="T432" t="n">
        <v>250196.34</v>
      </c>
      <c r="U432" t="n">
        <v>0.37</v>
      </c>
      <c r="V432" t="n">
        <v>0.87</v>
      </c>
      <c r="W432" t="n">
        <v>57.36</v>
      </c>
      <c r="X432" t="n">
        <v>14.85</v>
      </c>
      <c r="Y432" t="n">
        <v>0.5</v>
      </c>
      <c r="Z432" t="n">
        <v>10</v>
      </c>
    </row>
    <row r="433">
      <c r="A433" t="n">
        <v>5</v>
      </c>
      <c r="B433" t="n">
        <v>55</v>
      </c>
      <c r="C433" t="inlineStr">
        <is>
          <t xml:space="preserve">CONCLUIDO	</t>
        </is>
      </c>
      <c r="D433" t="n">
        <v>0.4255</v>
      </c>
      <c r="E433" t="n">
        <v>235.04</v>
      </c>
      <c r="F433" t="n">
        <v>226.63</v>
      </c>
      <c r="G433" t="n">
        <v>51.31</v>
      </c>
      <c r="H433" t="n">
        <v>0.86</v>
      </c>
      <c r="I433" t="n">
        <v>265</v>
      </c>
      <c r="J433" t="n">
        <v>122.54</v>
      </c>
      <c r="K433" t="n">
        <v>43.4</v>
      </c>
      <c r="L433" t="n">
        <v>6</v>
      </c>
      <c r="M433" t="n">
        <v>263</v>
      </c>
      <c r="N433" t="n">
        <v>18.14</v>
      </c>
      <c r="O433" t="n">
        <v>15347.16</v>
      </c>
      <c r="P433" t="n">
        <v>2203.43</v>
      </c>
      <c r="Q433" t="n">
        <v>3441.15</v>
      </c>
      <c r="R433" t="n">
        <v>717.75</v>
      </c>
      <c r="S433" t="n">
        <v>300.98</v>
      </c>
      <c r="T433" t="n">
        <v>203969.77</v>
      </c>
      <c r="U433" t="n">
        <v>0.42</v>
      </c>
      <c r="V433" t="n">
        <v>0.88</v>
      </c>
      <c r="W433" t="n">
        <v>57.25</v>
      </c>
      <c r="X433" t="n">
        <v>12.09</v>
      </c>
      <c r="Y433" t="n">
        <v>0.5</v>
      </c>
      <c r="Z433" t="n">
        <v>10</v>
      </c>
    </row>
    <row r="434">
      <c r="A434" t="n">
        <v>6</v>
      </c>
      <c r="B434" t="n">
        <v>55</v>
      </c>
      <c r="C434" t="inlineStr">
        <is>
          <t xml:space="preserve">CONCLUIDO	</t>
        </is>
      </c>
      <c r="D434" t="n">
        <v>0.4309</v>
      </c>
      <c r="E434" t="n">
        <v>232.08</v>
      </c>
      <c r="F434" t="n">
        <v>224.67</v>
      </c>
      <c r="G434" t="n">
        <v>60.45</v>
      </c>
      <c r="H434" t="n">
        <v>1</v>
      </c>
      <c r="I434" t="n">
        <v>223</v>
      </c>
      <c r="J434" t="n">
        <v>123.85</v>
      </c>
      <c r="K434" t="n">
        <v>43.4</v>
      </c>
      <c r="L434" t="n">
        <v>7</v>
      </c>
      <c r="M434" t="n">
        <v>221</v>
      </c>
      <c r="N434" t="n">
        <v>18.45</v>
      </c>
      <c r="O434" t="n">
        <v>15508.69</v>
      </c>
      <c r="P434" t="n">
        <v>2166.96</v>
      </c>
      <c r="Q434" t="n">
        <v>3441.22</v>
      </c>
      <c r="R434" t="n">
        <v>651.12</v>
      </c>
      <c r="S434" t="n">
        <v>300.98</v>
      </c>
      <c r="T434" t="n">
        <v>170862.33</v>
      </c>
      <c r="U434" t="n">
        <v>0.46</v>
      </c>
      <c r="V434" t="n">
        <v>0.89</v>
      </c>
      <c r="W434" t="n">
        <v>57.19</v>
      </c>
      <c r="X434" t="n">
        <v>10.13</v>
      </c>
      <c r="Y434" t="n">
        <v>0.5</v>
      </c>
      <c r="Z434" t="n">
        <v>10</v>
      </c>
    </row>
    <row r="435">
      <c r="A435" t="n">
        <v>7</v>
      </c>
      <c r="B435" t="n">
        <v>55</v>
      </c>
      <c r="C435" t="inlineStr">
        <is>
          <t xml:space="preserve">CONCLUIDO	</t>
        </is>
      </c>
      <c r="D435" t="n">
        <v>0.4347</v>
      </c>
      <c r="E435" t="n">
        <v>230.03</v>
      </c>
      <c r="F435" t="n">
        <v>223.34</v>
      </c>
      <c r="G435" t="n">
        <v>69.43000000000001</v>
      </c>
      <c r="H435" t="n">
        <v>1.13</v>
      </c>
      <c r="I435" t="n">
        <v>193</v>
      </c>
      <c r="J435" t="n">
        <v>125.16</v>
      </c>
      <c r="K435" t="n">
        <v>43.4</v>
      </c>
      <c r="L435" t="n">
        <v>8</v>
      </c>
      <c r="M435" t="n">
        <v>191</v>
      </c>
      <c r="N435" t="n">
        <v>18.76</v>
      </c>
      <c r="O435" t="n">
        <v>15670.68</v>
      </c>
      <c r="P435" t="n">
        <v>2137.2</v>
      </c>
      <c r="Q435" t="n">
        <v>3441.12</v>
      </c>
      <c r="R435" t="n">
        <v>605.6900000000001</v>
      </c>
      <c r="S435" t="n">
        <v>300.98</v>
      </c>
      <c r="T435" t="n">
        <v>148297.82</v>
      </c>
      <c r="U435" t="n">
        <v>0.5</v>
      </c>
      <c r="V435" t="n">
        <v>0.89</v>
      </c>
      <c r="W435" t="n">
        <v>57.15</v>
      </c>
      <c r="X435" t="n">
        <v>8.81</v>
      </c>
      <c r="Y435" t="n">
        <v>0.5</v>
      </c>
      <c r="Z435" t="n">
        <v>10</v>
      </c>
    </row>
    <row r="436">
      <c r="A436" t="n">
        <v>8</v>
      </c>
      <c r="B436" t="n">
        <v>55</v>
      </c>
      <c r="C436" t="inlineStr">
        <is>
          <t xml:space="preserve">CONCLUIDO	</t>
        </is>
      </c>
      <c r="D436" t="n">
        <v>0.4379</v>
      </c>
      <c r="E436" t="n">
        <v>228.38</v>
      </c>
      <c r="F436" t="n">
        <v>222.26</v>
      </c>
      <c r="G436" t="n">
        <v>78.91</v>
      </c>
      <c r="H436" t="n">
        <v>1.26</v>
      </c>
      <c r="I436" t="n">
        <v>169</v>
      </c>
      <c r="J436" t="n">
        <v>126.48</v>
      </c>
      <c r="K436" t="n">
        <v>43.4</v>
      </c>
      <c r="L436" t="n">
        <v>9</v>
      </c>
      <c r="M436" t="n">
        <v>167</v>
      </c>
      <c r="N436" t="n">
        <v>19.08</v>
      </c>
      <c r="O436" t="n">
        <v>15833.12</v>
      </c>
      <c r="P436" t="n">
        <v>2108.24</v>
      </c>
      <c r="Q436" t="n">
        <v>3441.17</v>
      </c>
      <c r="R436" t="n">
        <v>569.04</v>
      </c>
      <c r="S436" t="n">
        <v>300.98</v>
      </c>
      <c r="T436" t="n">
        <v>130094.53</v>
      </c>
      <c r="U436" t="n">
        <v>0.53</v>
      </c>
      <c r="V436" t="n">
        <v>0.9</v>
      </c>
      <c r="W436" t="n">
        <v>57.12</v>
      </c>
      <c r="X436" t="n">
        <v>7.73</v>
      </c>
      <c r="Y436" t="n">
        <v>0.5</v>
      </c>
      <c r="Z436" t="n">
        <v>10</v>
      </c>
    </row>
    <row r="437">
      <c r="A437" t="n">
        <v>9</v>
      </c>
      <c r="B437" t="n">
        <v>55</v>
      </c>
      <c r="C437" t="inlineStr">
        <is>
          <t xml:space="preserve">CONCLUIDO	</t>
        </is>
      </c>
      <c r="D437" t="n">
        <v>0.4404</v>
      </c>
      <c r="E437" t="n">
        <v>227.05</v>
      </c>
      <c r="F437" t="n">
        <v>221.36</v>
      </c>
      <c r="G437" t="n">
        <v>87.95999999999999</v>
      </c>
      <c r="H437" t="n">
        <v>1.38</v>
      </c>
      <c r="I437" t="n">
        <v>151</v>
      </c>
      <c r="J437" t="n">
        <v>127.8</v>
      </c>
      <c r="K437" t="n">
        <v>43.4</v>
      </c>
      <c r="L437" t="n">
        <v>10</v>
      </c>
      <c r="M437" t="n">
        <v>149</v>
      </c>
      <c r="N437" t="n">
        <v>19.4</v>
      </c>
      <c r="O437" t="n">
        <v>15996.02</v>
      </c>
      <c r="P437" t="n">
        <v>2082.33</v>
      </c>
      <c r="Q437" t="n">
        <v>3441.06</v>
      </c>
      <c r="R437" t="n">
        <v>539.8200000000001</v>
      </c>
      <c r="S437" t="n">
        <v>300.98</v>
      </c>
      <c r="T437" t="n">
        <v>115570.48</v>
      </c>
      <c r="U437" t="n">
        <v>0.5600000000000001</v>
      </c>
      <c r="V437" t="n">
        <v>0.9</v>
      </c>
      <c r="W437" t="n">
        <v>57.06</v>
      </c>
      <c r="X437" t="n">
        <v>6.83</v>
      </c>
      <c r="Y437" t="n">
        <v>0.5</v>
      </c>
      <c r="Z437" t="n">
        <v>10</v>
      </c>
    </row>
    <row r="438">
      <c r="A438" t="n">
        <v>10</v>
      </c>
      <c r="B438" t="n">
        <v>55</v>
      </c>
      <c r="C438" t="inlineStr">
        <is>
          <t xml:space="preserve">CONCLUIDO	</t>
        </is>
      </c>
      <c r="D438" t="n">
        <v>0.4426</v>
      </c>
      <c r="E438" t="n">
        <v>225.95</v>
      </c>
      <c r="F438" t="n">
        <v>220.64</v>
      </c>
      <c r="G438" t="n">
        <v>98.06</v>
      </c>
      <c r="H438" t="n">
        <v>1.5</v>
      </c>
      <c r="I438" t="n">
        <v>135</v>
      </c>
      <c r="J438" t="n">
        <v>129.13</v>
      </c>
      <c r="K438" t="n">
        <v>43.4</v>
      </c>
      <c r="L438" t="n">
        <v>11</v>
      </c>
      <c r="M438" t="n">
        <v>133</v>
      </c>
      <c r="N438" t="n">
        <v>19.73</v>
      </c>
      <c r="O438" t="n">
        <v>16159.39</v>
      </c>
      <c r="P438" t="n">
        <v>2056.47</v>
      </c>
      <c r="Q438" t="n">
        <v>3440.98</v>
      </c>
      <c r="R438" t="n">
        <v>514.75</v>
      </c>
      <c r="S438" t="n">
        <v>300.98</v>
      </c>
      <c r="T438" t="n">
        <v>103118.23</v>
      </c>
      <c r="U438" t="n">
        <v>0.58</v>
      </c>
      <c r="V438" t="n">
        <v>0.91</v>
      </c>
      <c r="W438" t="n">
        <v>57.05</v>
      </c>
      <c r="X438" t="n">
        <v>6.12</v>
      </c>
      <c r="Y438" t="n">
        <v>0.5</v>
      </c>
      <c r="Z438" t="n">
        <v>10</v>
      </c>
    </row>
    <row r="439">
      <c r="A439" t="n">
        <v>11</v>
      </c>
      <c r="B439" t="n">
        <v>55</v>
      </c>
      <c r="C439" t="inlineStr">
        <is>
          <t xml:space="preserve">CONCLUIDO	</t>
        </is>
      </c>
      <c r="D439" t="n">
        <v>0.4442</v>
      </c>
      <c r="E439" t="n">
        <v>225.14</v>
      </c>
      <c r="F439" t="n">
        <v>220.12</v>
      </c>
      <c r="G439" t="n">
        <v>107.38</v>
      </c>
      <c r="H439" t="n">
        <v>1.63</v>
      </c>
      <c r="I439" t="n">
        <v>123</v>
      </c>
      <c r="J439" t="n">
        <v>130.45</v>
      </c>
      <c r="K439" t="n">
        <v>43.4</v>
      </c>
      <c r="L439" t="n">
        <v>12</v>
      </c>
      <c r="M439" t="n">
        <v>121</v>
      </c>
      <c r="N439" t="n">
        <v>20.05</v>
      </c>
      <c r="O439" t="n">
        <v>16323.22</v>
      </c>
      <c r="P439" t="n">
        <v>2034.68</v>
      </c>
      <c r="Q439" t="n">
        <v>3441.07</v>
      </c>
      <c r="R439" t="n">
        <v>497.08</v>
      </c>
      <c r="S439" t="n">
        <v>300.98</v>
      </c>
      <c r="T439" t="n">
        <v>94345.06</v>
      </c>
      <c r="U439" t="n">
        <v>0.61</v>
      </c>
      <c r="V439" t="n">
        <v>0.91</v>
      </c>
      <c r="W439" t="n">
        <v>57.03</v>
      </c>
      <c r="X439" t="n">
        <v>5.59</v>
      </c>
      <c r="Y439" t="n">
        <v>0.5</v>
      </c>
      <c r="Z439" t="n">
        <v>10</v>
      </c>
    </row>
    <row r="440">
      <c r="A440" t="n">
        <v>12</v>
      </c>
      <c r="B440" t="n">
        <v>55</v>
      </c>
      <c r="C440" t="inlineStr">
        <is>
          <t xml:space="preserve">CONCLUIDO	</t>
        </is>
      </c>
      <c r="D440" t="n">
        <v>0.4457</v>
      </c>
      <c r="E440" t="n">
        <v>224.35</v>
      </c>
      <c r="F440" t="n">
        <v>219.59</v>
      </c>
      <c r="G440" t="n">
        <v>117.64</v>
      </c>
      <c r="H440" t="n">
        <v>1.74</v>
      </c>
      <c r="I440" t="n">
        <v>112</v>
      </c>
      <c r="J440" t="n">
        <v>131.79</v>
      </c>
      <c r="K440" t="n">
        <v>43.4</v>
      </c>
      <c r="L440" t="n">
        <v>13</v>
      </c>
      <c r="M440" t="n">
        <v>110</v>
      </c>
      <c r="N440" t="n">
        <v>20.39</v>
      </c>
      <c r="O440" t="n">
        <v>16487.53</v>
      </c>
      <c r="P440" t="n">
        <v>2010.33</v>
      </c>
      <c r="Q440" t="n">
        <v>3441</v>
      </c>
      <c r="R440" t="n">
        <v>479.34</v>
      </c>
      <c r="S440" t="n">
        <v>300.98</v>
      </c>
      <c r="T440" t="n">
        <v>85527.77</v>
      </c>
      <c r="U440" t="n">
        <v>0.63</v>
      </c>
      <c r="V440" t="n">
        <v>0.91</v>
      </c>
      <c r="W440" t="n">
        <v>57.01</v>
      </c>
      <c r="X440" t="n">
        <v>5.06</v>
      </c>
      <c r="Y440" t="n">
        <v>0.5</v>
      </c>
      <c r="Z440" t="n">
        <v>10</v>
      </c>
    </row>
    <row r="441">
      <c r="A441" t="n">
        <v>13</v>
      </c>
      <c r="B441" t="n">
        <v>55</v>
      </c>
      <c r="C441" t="inlineStr">
        <is>
          <t xml:space="preserve">CONCLUIDO	</t>
        </is>
      </c>
      <c r="D441" t="n">
        <v>0.447</v>
      </c>
      <c r="E441" t="n">
        <v>223.69</v>
      </c>
      <c r="F441" t="n">
        <v>219.15</v>
      </c>
      <c r="G441" t="n">
        <v>127.66</v>
      </c>
      <c r="H441" t="n">
        <v>1.86</v>
      </c>
      <c r="I441" t="n">
        <v>103</v>
      </c>
      <c r="J441" t="n">
        <v>133.12</v>
      </c>
      <c r="K441" t="n">
        <v>43.4</v>
      </c>
      <c r="L441" t="n">
        <v>14</v>
      </c>
      <c r="M441" t="n">
        <v>101</v>
      </c>
      <c r="N441" t="n">
        <v>20.72</v>
      </c>
      <c r="O441" t="n">
        <v>16652.31</v>
      </c>
      <c r="P441" t="n">
        <v>1987.18</v>
      </c>
      <c r="Q441" t="n">
        <v>3440.99</v>
      </c>
      <c r="R441" t="n">
        <v>463.97</v>
      </c>
      <c r="S441" t="n">
        <v>300.98</v>
      </c>
      <c r="T441" t="n">
        <v>77888.48</v>
      </c>
      <c r="U441" t="n">
        <v>0.65</v>
      </c>
      <c r="V441" t="n">
        <v>0.91</v>
      </c>
      <c r="W441" t="n">
        <v>57</v>
      </c>
      <c r="X441" t="n">
        <v>4.62</v>
      </c>
      <c r="Y441" t="n">
        <v>0.5</v>
      </c>
      <c r="Z441" t="n">
        <v>10</v>
      </c>
    </row>
    <row r="442">
      <c r="A442" t="n">
        <v>14</v>
      </c>
      <c r="B442" t="n">
        <v>55</v>
      </c>
      <c r="C442" t="inlineStr">
        <is>
          <t xml:space="preserve">CONCLUIDO	</t>
        </is>
      </c>
      <c r="D442" t="n">
        <v>0.448</v>
      </c>
      <c r="E442" t="n">
        <v>223.21</v>
      </c>
      <c r="F442" t="n">
        <v>218.86</v>
      </c>
      <c r="G442" t="n">
        <v>138.23</v>
      </c>
      <c r="H442" t="n">
        <v>1.97</v>
      </c>
      <c r="I442" t="n">
        <v>95</v>
      </c>
      <c r="J442" t="n">
        <v>134.46</v>
      </c>
      <c r="K442" t="n">
        <v>43.4</v>
      </c>
      <c r="L442" t="n">
        <v>15</v>
      </c>
      <c r="M442" t="n">
        <v>93</v>
      </c>
      <c r="N442" t="n">
        <v>21.06</v>
      </c>
      <c r="O442" t="n">
        <v>16817.7</v>
      </c>
      <c r="P442" t="n">
        <v>1966.46</v>
      </c>
      <c r="Q442" t="n">
        <v>3441.04</v>
      </c>
      <c r="R442" t="n">
        <v>454.85</v>
      </c>
      <c r="S442" t="n">
        <v>300.98</v>
      </c>
      <c r="T442" t="n">
        <v>73368.06</v>
      </c>
      <c r="U442" t="n">
        <v>0.66</v>
      </c>
      <c r="V442" t="n">
        <v>0.91</v>
      </c>
      <c r="W442" t="n">
        <v>56.98</v>
      </c>
      <c r="X442" t="n">
        <v>4.33</v>
      </c>
      <c r="Y442" t="n">
        <v>0.5</v>
      </c>
      <c r="Z442" t="n">
        <v>10</v>
      </c>
    </row>
    <row r="443">
      <c r="A443" t="n">
        <v>15</v>
      </c>
      <c r="B443" t="n">
        <v>55</v>
      </c>
      <c r="C443" t="inlineStr">
        <is>
          <t xml:space="preserve">CONCLUIDO	</t>
        </is>
      </c>
      <c r="D443" t="n">
        <v>0.4491</v>
      </c>
      <c r="E443" t="n">
        <v>222.68</v>
      </c>
      <c r="F443" t="n">
        <v>218.5</v>
      </c>
      <c r="G443" t="n">
        <v>148.98</v>
      </c>
      <c r="H443" t="n">
        <v>2.08</v>
      </c>
      <c r="I443" t="n">
        <v>88</v>
      </c>
      <c r="J443" t="n">
        <v>135.81</v>
      </c>
      <c r="K443" t="n">
        <v>43.4</v>
      </c>
      <c r="L443" t="n">
        <v>16</v>
      </c>
      <c r="M443" t="n">
        <v>86</v>
      </c>
      <c r="N443" t="n">
        <v>21.41</v>
      </c>
      <c r="O443" t="n">
        <v>16983.46</v>
      </c>
      <c r="P443" t="n">
        <v>1944.21</v>
      </c>
      <c r="Q443" t="n">
        <v>3441.03</v>
      </c>
      <c r="R443" t="n">
        <v>442.71</v>
      </c>
      <c r="S443" t="n">
        <v>300.98</v>
      </c>
      <c r="T443" t="n">
        <v>67331.75</v>
      </c>
      <c r="U443" t="n">
        <v>0.68</v>
      </c>
      <c r="V443" t="n">
        <v>0.91</v>
      </c>
      <c r="W443" t="n">
        <v>56.96</v>
      </c>
      <c r="X443" t="n">
        <v>3.97</v>
      </c>
      <c r="Y443" t="n">
        <v>0.5</v>
      </c>
      <c r="Z443" t="n">
        <v>10</v>
      </c>
    </row>
    <row r="444">
      <c r="A444" t="n">
        <v>16</v>
      </c>
      <c r="B444" t="n">
        <v>55</v>
      </c>
      <c r="C444" t="inlineStr">
        <is>
          <t xml:space="preserve">CONCLUIDO	</t>
        </is>
      </c>
      <c r="D444" t="n">
        <v>0.4499</v>
      </c>
      <c r="E444" t="n">
        <v>222.26</v>
      </c>
      <c r="F444" t="n">
        <v>218.22</v>
      </c>
      <c r="G444" t="n">
        <v>159.67</v>
      </c>
      <c r="H444" t="n">
        <v>2.19</v>
      </c>
      <c r="I444" t="n">
        <v>82</v>
      </c>
      <c r="J444" t="n">
        <v>137.15</v>
      </c>
      <c r="K444" t="n">
        <v>43.4</v>
      </c>
      <c r="L444" t="n">
        <v>17</v>
      </c>
      <c r="M444" t="n">
        <v>80</v>
      </c>
      <c r="N444" t="n">
        <v>21.75</v>
      </c>
      <c r="O444" t="n">
        <v>17149.71</v>
      </c>
      <c r="P444" t="n">
        <v>1921.79</v>
      </c>
      <c r="Q444" t="n">
        <v>3440.86</v>
      </c>
      <c r="R444" t="n">
        <v>432.8</v>
      </c>
      <c r="S444" t="n">
        <v>300.98</v>
      </c>
      <c r="T444" t="n">
        <v>62408.53</v>
      </c>
      <c r="U444" t="n">
        <v>0.7</v>
      </c>
      <c r="V444" t="n">
        <v>0.92</v>
      </c>
      <c r="W444" t="n">
        <v>56.96</v>
      </c>
      <c r="X444" t="n">
        <v>3.69</v>
      </c>
      <c r="Y444" t="n">
        <v>0.5</v>
      </c>
      <c r="Z444" t="n">
        <v>10</v>
      </c>
    </row>
    <row r="445">
      <c r="A445" t="n">
        <v>17</v>
      </c>
      <c r="B445" t="n">
        <v>55</v>
      </c>
      <c r="C445" t="inlineStr">
        <is>
          <t xml:space="preserve">CONCLUIDO	</t>
        </is>
      </c>
      <c r="D445" t="n">
        <v>0.4506</v>
      </c>
      <c r="E445" t="n">
        <v>221.92</v>
      </c>
      <c r="F445" t="n">
        <v>217.99</v>
      </c>
      <c r="G445" t="n">
        <v>169.86</v>
      </c>
      <c r="H445" t="n">
        <v>2.3</v>
      </c>
      <c r="I445" t="n">
        <v>77</v>
      </c>
      <c r="J445" t="n">
        <v>138.51</v>
      </c>
      <c r="K445" t="n">
        <v>43.4</v>
      </c>
      <c r="L445" t="n">
        <v>18</v>
      </c>
      <c r="M445" t="n">
        <v>75</v>
      </c>
      <c r="N445" t="n">
        <v>22.11</v>
      </c>
      <c r="O445" t="n">
        <v>17316.45</v>
      </c>
      <c r="P445" t="n">
        <v>1898.41</v>
      </c>
      <c r="Q445" t="n">
        <v>3440.94</v>
      </c>
      <c r="R445" t="n">
        <v>425.41</v>
      </c>
      <c r="S445" t="n">
        <v>300.98</v>
      </c>
      <c r="T445" t="n">
        <v>58738.45</v>
      </c>
      <c r="U445" t="n">
        <v>0.71</v>
      </c>
      <c r="V445" t="n">
        <v>0.92</v>
      </c>
      <c r="W445" t="n">
        <v>56.95</v>
      </c>
      <c r="X445" t="n">
        <v>3.47</v>
      </c>
      <c r="Y445" t="n">
        <v>0.5</v>
      </c>
      <c r="Z445" t="n">
        <v>10</v>
      </c>
    </row>
    <row r="446">
      <c r="A446" t="n">
        <v>18</v>
      </c>
      <c r="B446" t="n">
        <v>55</v>
      </c>
      <c r="C446" t="inlineStr">
        <is>
          <t xml:space="preserve">CONCLUIDO	</t>
        </is>
      </c>
      <c r="D446" t="n">
        <v>0.4513</v>
      </c>
      <c r="E446" t="n">
        <v>221.58</v>
      </c>
      <c r="F446" t="n">
        <v>217.77</v>
      </c>
      <c r="G446" t="n">
        <v>181.48</v>
      </c>
      <c r="H446" t="n">
        <v>2.4</v>
      </c>
      <c r="I446" t="n">
        <v>72</v>
      </c>
      <c r="J446" t="n">
        <v>139.86</v>
      </c>
      <c r="K446" t="n">
        <v>43.4</v>
      </c>
      <c r="L446" t="n">
        <v>19</v>
      </c>
      <c r="M446" t="n">
        <v>69</v>
      </c>
      <c r="N446" t="n">
        <v>22.46</v>
      </c>
      <c r="O446" t="n">
        <v>17483.7</v>
      </c>
      <c r="P446" t="n">
        <v>1877.57</v>
      </c>
      <c r="Q446" t="n">
        <v>3440.96</v>
      </c>
      <c r="R446" t="n">
        <v>417.72</v>
      </c>
      <c r="S446" t="n">
        <v>300.98</v>
      </c>
      <c r="T446" t="n">
        <v>54917.73</v>
      </c>
      <c r="U446" t="n">
        <v>0.72</v>
      </c>
      <c r="V446" t="n">
        <v>0.92</v>
      </c>
      <c r="W446" t="n">
        <v>56.95</v>
      </c>
      <c r="X446" t="n">
        <v>3.24</v>
      </c>
      <c r="Y446" t="n">
        <v>0.5</v>
      </c>
      <c r="Z446" t="n">
        <v>10</v>
      </c>
    </row>
    <row r="447">
      <c r="A447" t="n">
        <v>19</v>
      </c>
      <c r="B447" t="n">
        <v>55</v>
      </c>
      <c r="C447" t="inlineStr">
        <is>
          <t xml:space="preserve">CONCLUIDO	</t>
        </is>
      </c>
      <c r="D447" t="n">
        <v>0.4518</v>
      </c>
      <c r="E447" t="n">
        <v>221.33</v>
      </c>
      <c r="F447" t="n">
        <v>217.62</v>
      </c>
      <c r="G447" t="n">
        <v>192.02</v>
      </c>
      <c r="H447" t="n">
        <v>2.5</v>
      </c>
      <c r="I447" t="n">
        <v>68</v>
      </c>
      <c r="J447" t="n">
        <v>141.22</v>
      </c>
      <c r="K447" t="n">
        <v>43.4</v>
      </c>
      <c r="L447" t="n">
        <v>20</v>
      </c>
      <c r="M447" t="n">
        <v>59</v>
      </c>
      <c r="N447" t="n">
        <v>22.82</v>
      </c>
      <c r="O447" t="n">
        <v>17651.44</v>
      </c>
      <c r="P447" t="n">
        <v>1855.87</v>
      </c>
      <c r="Q447" t="n">
        <v>3440.9</v>
      </c>
      <c r="R447" t="n">
        <v>412.31</v>
      </c>
      <c r="S447" t="n">
        <v>300.98</v>
      </c>
      <c r="T447" t="n">
        <v>52232.8</v>
      </c>
      <c r="U447" t="n">
        <v>0.73</v>
      </c>
      <c r="V447" t="n">
        <v>0.92</v>
      </c>
      <c r="W447" t="n">
        <v>56.95</v>
      </c>
      <c r="X447" t="n">
        <v>3.09</v>
      </c>
      <c r="Y447" t="n">
        <v>0.5</v>
      </c>
      <c r="Z447" t="n">
        <v>10</v>
      </c>
    </row>
    <row r="448">
      <c r="A448" t="n">
        <v>20</v>
      </c>
      <c r="B448" t="n">
        <v>55</v>
      </c>
      <c r="C448" t="inlineStr">
        <is>
          <t xml:space="preserve">CONCLUIDO	</t>
        </is>
      </c>
      <c r="D448" t="n">
        <v>0.4522</v>
      </c>
      <c r="E448" t="n">
        <v>221.14</v>
      </c>
      <c r="F448" t="n">
        <v>217.5</v>
      </c>
      <c r="G448" t="n">
        <v>200.77</v>
      </c>
      <c r="H448" t="n">
        <v>2.61</v>
      </c>
      <c r="I448" t="n">
        <v>65</v>
      </c>
      <c r="J448" t="n">
        <v>142.59</v>
      </c>
      <c r="K448" t="n">
        <v>43.4</v>
      </c>
      <c r="L448" t="n">
        <v>21</v>
      </c>
      <c r="M448" t="n">
        <v>28</v>
      </c>
      <c r="N448" t="n">
        <v>23.19</v>
      </c>
      <c r="O448" t="n">
        <v>17819.69</v>
      </c>
      <c r="P448" t="n">
        <v>1844.72</v>
      </c>
      <c r="Q448" t="n">
        <v>3440.99</v>
      </c>
      <c r="R448" t="n">
        <v>407.19</v>
      </c>
      <c r="S448" t="n">
        <v>300.98</v>
      </c>
      <c r="T448" t="n">
        <v>49687.34</v>
      </c>
      <c r="U448" t="n">
        <v>0.74</v>
      </c>
      <c r="V448" t="n">
        <v>0.92</v>
      </c>
      <c r="W448" t="n">
        <v>56.98</v>
      </c>
      <c r="X448" t="n">
        <v>2.98</v>
      </c>
      <c r="Y448" t="n">
        <v>0.5</v>
      </c>
      <c r="Z448" t="n">
        <v>10</v>
      </c>
    </row>
    <row r="449">
      <c r="A449" t="n">
        <v>21</v>
      </c>
      <c r="B449" t="n">
        <v>55</v>
      </c>
      <c r="C449" t="inlineStr">
        <is>
          <t xml:space="preserve">CONCLUIDO	</t>
        </is>
      </c>
      <c r="D449" t="n">
        <v>0.4524</v>
      </c>
      <c r="E449" t="n">
        <v>221.05</v>
      </c>
      <c r="F449" t="n">
        <v>217.44</v>
      </c>
      <c r="G449" t="n">
        <v>203.85</v>
      </c>
      <c r="H449" t="n">
        <v>2.7</v>
      </c>
      <c r="I449" t="n">
        <v>64</v>
      </c>
      <c r="J449" t="n">
        <v>143.96</v>
      </c>
      <c r="K449" t="n">
        <v>43.4</v>
      </c>
      <c r="L449" t="n">
        <v>22</v>
      </c>
      <c r="M449" t="n">
        <v>5</v>
      </c>
      <c r="N449" t="n">
        <v>23.56</v>
      </c>
      <c r="O449" t="n">
        <v>17988.46</v>
      </c>
      <c r="P449" t="n">
        <v>1849.04</v>
      </c>
      <c r="Q449" t="n">
        <v>3441.01</v>
      </c>
      <c r="R449" t="n">
        <v>403.87</v>
      </c>
      <c r="S449" t="n">
        <v>300.98</v>
      </c>
      <c r="T449" t="n">
        <v>48032.35</v>
      </c>
      <c r="U449" t="n">
        <v>0.75</v>
      </c>
      <c r="V449" t="n">
        <v>0.92</v>
      </c>
      <c r="W449" t="n">
        <v>57.01</v>
      </c>
      <c r="X449" t="n">
        <v>2.91</v>
      </c>
      <c r="Y449" t="n">
        <v>0.5</v>
      </c>
      <c r="Z449" t="n">
        <v>10</v>
      </c>
    </row>
    <row r="450">
      <c r="A450" t="n">
        <v>22</v>
      </c>
      <c r="B450" t="n">
        <v>55</v>
      </c>
      <c r="C450" t="inlineStr">
        <is>
          <t xml:space="preserve">CONCLUIDO	</t>
        </is>
      </c>
      <c r="D450" t="n">
        <v>0.4524</v>
      </c>
      <c r="E450" t="n">
        <v>221.06</v>
      </c>
      <c r="F450" t="n">
        <v>217.44</v>
      </c>
      <c r="G450" t="n">
        <v>203.85</v>
      </c>
      <c r="H450" t="n">
        <v>2.8</v>
      </c>
      <c r="I450" t="n">
        <v>64</v>
      </c>
      <c r="J450" t="n">
        <v>145.33</v>
      </c>
      <c r="K450" t="n">
        <v>43.4</v>
      </c>
      <c r="L450" t="n">
        <v>23</v>
      </c>
      <c r="M450" t="n">
        <v>1</v>
      </c>
      <c r="N450" t="n">
        <v>23.93</v>
      </c>
      <c r="O450" t="n">
        <v>18157.74</v>
      </c>
      <c r="P450" t="n">
        <v>1864.35</v>
      </c>
      <c r="Q450" t="n">
        <v>3441.01</v>
      </c>
      <c r="R450" t="n">
        <v>403.91</v>
      </c>
      <c r="S450" t="n">
        <v>300.98</v>
      </c>
      <c r="T450" t="n">
        <v>48054.15</v>
      </c>
      <c r="U450" t="n">
        <v>0.75</v>
      </c>
      <c r="V450" t="n">
        <v>0.92</v>
      </c>
      <c r="W450" t="n">
        <v>57.01</v>
      </c>
      <c r="X450" t="n">
        <v>2.92</v>
      </c>
      <c r="Y450" t="n">
        <v>0.5</v>
      </c>
      <c r="Z450" t="n">
        <v>10</v>
      </c>
    </row>
    <row r="451">
      <c r="A451" t="n">
        <v>23</v>
      </c>
      <c r="B451" t="n">
        <v>55</v>
      </c>
      <c r="C451" t="inlineStr">
        <is>
          <t xml:space="preserve">CONCLUIDO	</t>
        </is>
      </c>
      <c r="D451" t="n">
        <v>0.4524</v>
      </c>
      <c r="E451" t="n">
        <v>221.06</v>
      </c>
      <c r="F451" t="n">
        <v>217.44</v>
      </c>
      <c r="G451" t="n">
        <v>203.85</v>
      </c>
      <c r="H451" t="n">
        <v>2.89</v>
      </c>
      <c r="I451" t="n">
        <v>64</v>
      </c>
      <c r="J451" t="n">
        <v>146.7</v>
      </c>
      <c r="K451" t="n">
        <v>43.4</v>
      </c>
      <c r="L451" t="n">
        <v>24</v>
      </c>
      <c r="M451" t="n">
        <v>0</v>
      </c>
      <c r="N451" t="n">
        <v>24.3</v>
      </c>
      <c r="O451" t="n">
        <v>18327.54</v>
      </c>
      <c r="P451" t="n">
        <v>1880.12</v>
      </c>
      <c r="Q451" t="n">
        <v>3441.01</v>
      </c>
      <c r="R451" t="n">
        <v>403.89</v>
      </c>
      <c r="S451" t="n">
        <v>300.98</v>
      </c>
      <c r="T451" t="n">
        <v>48043.04</v>
      </c>
      <c r="U451" t="n">
        <v>0.75</v>
      </c>
      <c r="V451" t="n">
        <v>0.92</v>
      </c>
      <c r="W451" t="n">
        <v>57.01</v>
      </c>
      <c r="X451" t="n">
        <v>2.92</v>
      </c>
      <c r="Y451" t="n">
        <v>0.5</v>
      </c>
      <c r="Z4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INDEX(resultados!$A$2:$ZZ$451, 1, MATCH($B$1, resultados!$A$1:$ZZ$1, 0))</f>
        <v/>
      </c>
      <c r="B7">
        <f>INDEX(resultados!$A$2:$ZZ$451, 1, MATCH($B$2, resultados!$A$1:$ZZ$1, 0))</f>
        <v/>
      </c>
      <c r="C7">
        <f>INDEX(resultados!$A$2:$ZZ$451, 1, MATCH($B$3, resultados!$A$1:$ZZ$1, 0))</f>
        <v/>
      </c>
    </row>
    <row r="8">
      <c r="A8">
        <f>INDEX(resultados!$A$2:$ZZ$451, 2, MATCH($B$1, resultados!$A$1:$ZZ$1, 0))</f>
        <v/>
      </c>
      <c r="B8">
        <f>INDEX(resultados!$A$2:$ZZ$451, 2, MATCH($B$2, resultados!$A$1:$ZZ$1, 0))</f>
        <v/>
      </c>
      <c r="C8">
        <f>INDEX(resultados!$A$2:$ZZ$451, 2, MATCH($B$3, resultados!$A$1:$ZZ$1, 0))</f>
        <v/>
      </c>
    </row>
    <row r="9">
      <c r="A9">
        <f>INDEX(resultados!$A$2:$ZZ$451, 3, MATCH($B$1, resultados!$A$1:$ZZ$1, 0))</f>
        <v/>
      </c>
      <c r="B9">
        <f>INDEX(resultados!$A$2:$ZZ$451, 3, MATCH($B$2, resultados!$A$1:$ZZ$1, 0))</f>
        <v/>
      </c>
      <c r="C9">
        <f>INDEX(resultados!$A$2:$ZZ$451, 3, MATCH($B$3, resultados!$A$1:$ZZ$1, 0))</f>
        <v/>
      </c>
    </row>
    <row r="10">
      <c r="A10">
        <f>INDEX(resultados!$A$2:$ZZ$451, 4, MATCH($B$1, resultados!$A$1:$ZZ$1, 0))</f>
        <v/>
      </c>
      <c r="B10">
        <f>INDEX(resultados!$A$2:$ZZ$451, 4, MATCH($B$2, resultados!$A$1:$ZZ$1, 0))</f>
        <v/>
      </c>
      <c r="C10">
        <f>INDEX(resultados!$A$2:$ZZ$451, 4, MATCH($B$3, resultados!$A$1:$ZZ$1, 0))</f>
        <v/>
      </c>
    </row>
    <row r="11">
      <c r="A11">
        <f>INDEX(resultados!$A$2:$ZZ$451, 5, MATCH($B$1, resultados!$A$1:$ZZ$1, 0))</f>
        <v/>
      </c>
      <c r="B11">
        <f>INDEX(resultados!$A$2:$ZZ$451, 5, MATCH($B$2, resultados!$A$1:$ZZ$1, 0))</f>
        <v/>
      </c>
      <c r="C11">
        <f>INDEX(resultados!$A$2:$ZZ$451, 5, MATCH($B$3, resultados!$A$1:$ZZ$1, 0))</f>
        <v/>
      </c>
    </row>
    <row r="12">
      <c r="A12">
        <f>INDEX(resultados!$A$2:$ZZ$451, 6, MATCH($B$1, resultados!$A$1:$ZZ$1, 0))</f>
        <v/>
      </c>
      <c r="B12">
        <f>INDEX(resultados!$A$2:$ZZ$451, 6, MATCH($B$2, resultados!$A$1:$ZZ$1, 0))</f>
        <v/>
      </c>
      <c r="C12">
        <f>INDEX(resultados!$A$2:$ZZ$451, 6, MATCH($B$3, resultados!$A$1:$ZZ$1, 0))</f>
        <v/>
      </c>
    </row>
    <row r="13">
      <c r="A13">
        <f>INDEX(resultados!$A$2:$ZZ$451, 7, MATCH($B$1, resultados!$A$1:$ZZ$1, 0))</f>
        <v/>
      </c>
      <c r="B13">
        <f>INDEX(resultados!$A$2:$ZZ$451, 7, MATCH($B$2, resultados!$A$1:$ZZ$1, 0))</f>
        <v/>
      </c>
      <c r="C13">
        <f>INDEX(resultados!$A$2:$ZZ$451, 7, MATCH($B$3, resultados!$A$1:$ZZ$1, 0))</f>
        <v/>
      </c>
    </row>
    <row r="14">
      <c r="A14">
        <f>INDEX(resultados!$A$2:$ZZ$451, 8, MATCH($B$1, resultados!$A$1:$ZZ$1, 0))</f>
        <v/>
      </c>
      <c r="B14">
        <f>INDEX(resultados!$A$2:$ZZ$451, 8, MATCH($B$2, resultados!$A$1:$ZZ$1, 0))</f>
        <v/>
      </c>
      <c r="C14">
        <f>INDEX(resultados!$A$2:$ZZ$451, 8, MATCH($B$3, resultados!$A$1:$ZZ$1, 0))</f>
        <v/>
      </c>
    </row>
    <row r="15">
      <c r="A15">
        <f>INDEX(resultados!$A$2:$ZZ$451, 9, MATCH($B$1, resultados!$A$1:$ZZ$1, 0))</f>
        <v/>
      </c>
      <c r="B15">
        <f>INDEX(resultados!$A$2:$ZZ$451, 9, MATCH($B$2, resultados!$A$1:$ZZ$1, 0))</f>
        <v/>
      </c>
      <c r="C15">
        <f>INDEX(resultados!$A$2:$ZZ$451, 9, MATCH($B$3, resultados!$A$1:$ZZ$1, 0))</f>
        <v/>
      </c>
    </row>
    <row r="16">
      <c r="A16">
        <f>INDEX(resultados!$A$2:$ZZ$451, 10, MATCH($B$1, resultados!$A$1:$ZZ$1, 0))</f>
        <v/>
      </c>
      <c r="B16">
        <f>INDEX(resultados!$A$2:$ZZ$451, 10, MATCH($B$2, resultados!$A$1:$ZZ$1, 0))</f>
        <v/>
      </c>
      <c r="C16">
        <f>INDEX(resultados!$A$2:$ZZ$451, 10, MATCH($B$3, resultados!$A$1:$ZZ$1, 0))</f>
        <v/>
      </c>
    </row>
    <row r="17">
      <c r="A17">
        <f>INDEX(resultados!$A$2:$ZZ$451, 11, MATCH($B$1, resultados!$A$1:$ZZ$1, 0))</f>
        <v/>
      </c>
      <c r="B17">
        <f>INDEX(resultados!$A$2:$ZZ$451, 11, MATCH($B$2, resultados!$A$1:$ZZ$1, 0))</f>
        <v/>
      </c>
      <c r="C17">
        <f>INDEX(resultados!$A$2:$ZZ$451, 11, MATCH($B$3, resultados!$A$1:$ZZ$1, 0))</f>
        <v/>
      </c>
    </row>
    <row r="18">
      <c r="A18">
        <f>INDEX(resultados!$A$2:$ZZ$451, 12, MATCH($B$1, resultados!$A$1:$ZZ$1, 0))</f>
        <v/>
      </c>
      <c r="B18">
        <f>INDEX(resultados!$A$2:$ZZ$451, 12, MATCH($B$2, resultados!$A$1:$ZZ$1, 0))</f>
        <v/>
      </c>
      <c r="C18">
        <f>INDEX(resultados!$A$2:$ZZ$451, 12, MATCH($B$3, resultados!$A$1:$ZZ$1, 0))</f>
        <v/>
      </c>
    </row>
    <row r="19">
      <c r="A19">
        <f>INDEX(resultados!$A$2:$ZZ$451, 13, MATCH($B$1, resultados!$A$1:$ZZ$1, 0))</f>
        <v/>
      </c>
      <c r="B19">
        <f>INDEX(resultados!$A$2:$ZZ$451, 13, MATCH($B$2, resultados!$A$1:$ZZ$1, 0))</f>
        <v/>
      </c>
      <c r="C19">
        <f>INDEX(resultados!$A$2:$ZZ$451, 13, MATCH($B$3, resultados!$A$1:$ZZ$1, 0))</f>
        <v/>
      </c>
    </row>
    <row r="20">
      <c r="A20">
        <f>INDEX(resultados!$A$2:$ZZ$451, 14, MATCH($B$1, resultados!$A$1:$ZZ$1, 0))</f>
        <v/>
      </c>
      <c r="B20">
        <f>INDEX(resultados!$A$2:$ZZ$451, 14, MATCH($B$2, resultados!$A$1:$ZZ$1, 0))</f>
        <v/>
      </c>
      <c r="C20">
        <f>INDEX(resultados!$A$2:$ZZ$451, 14, MATCH($B$3, resultados!$A$1:$ZZ$1, 0))</f>
        <v/>
      </c>
    </row>
    <row r="21">
      <c r="A21">
        <f>INDEX(resultados!$A$2:$ZZ$451, 15, MATCH($B$1, resultados!$A$1:$ZZ$1, 0))</f>
        <v/>
      </c>
      <c r="B21">
        <f>INDEX(resultados!$A$2:$ZZ$451, 15, MATCH($B$2, resultados!$A$1:$ZZ$1, 0))</f>
        <v/>
      </c>
      <c r="C21">
        <f>INDEX(resultados!$A$2:$ZZ$451, 15, MATCH($B$3, resultados!$A$1:$ZZ$1, 0))</f>
        <v/>
      </c>
    </row>
    <row r="22">
      <c r="A22">
        <f>INDEX(resultados!$A$2:$ZZ$451, 16, MATCH($B$1, resultados!$A$1:$ZZ$1, 0))</f>
        <v/>
      </c>
      <c r="B22">
        <f>INDEX(resultados!$A$2:$ZZ$451, 16, MATCH($B$2, resultados!$A$1:$ZZ$1, 0))</f>
        <v/>
      </c>
      <c r="C22">
        <f>INDEX(resultados!$A$2:$ZZ$451, 16, MATCH($B$3, resultados!$A$1:$ZZ$1, 0))</f>
        <v/>
      </c>
    </row>
    <row r="23">
      <c r="A23">
        <f>INDEX(resultados!$A$2:$ZZ$451, 17, MATCH($B$1, resultados!$A$1:$ZZ$1, 0))</f>
        <v/>
      </c>
      <c r="B23">
        <f>INDEX(resultados!$A$2:$ZZ$451, 17, MATCH($B$2, resultados!$A$1:$ZZ$1, 0))</f>
        <v/>
      </c>
      <c r="C23">
        <f>INDEX(resultados!$A$2:$ZZ$451, 17, MATCH($B$3, resultados!$A$1:$ZZ$1, 0))</f>
        <v/>
      </c>
    </row>
    <row r="24">
      <c r="A24">
        <f>INDEX(resultados!$A$2:$ZZ$451, 18, MATCH($B$1, resultados!$A$1:$ZZ$1, 0))</f>
        <v/>
      </c>
      <c r="B24">
        <f>INDEX(resultados!$A$2:$ZZ$451, 18, MATCH($B$2, resultados!$A$1:$ZZ$1, 0))</f>
        <v/>
      </c>
      <c r="C24">
        <f>INDEX(resultados!$A$2:$ZZ$451, 18, MATCH($B$3, resultados!$A$1:$ZZ$1, 0))</f>
        <v/>
      </c>
    </row>
    <row r="25">
      <c r="A25">
        <f>INDEX(resultados!$A$2:$ZZ$451, 19, MATCH($B$1, resultados!$A$1:$ZZ$1, 0))</f>
        <v/>
      </c>
      <c r="B25">
        <f>INDEX(resultados!$A$2:$ZZ$451, 19, MATCH($B$2, resultados!$A$1:$ZZ$1, 0))</f>
        <v/>
      </c>
      <c r="C25">
        <f>INDEX(resultados!$A$2:$ZZ$451, 19, MATCH($B$3, resultados!$A$1:$ZZ$1, 0))</f>
        <v/>
      </c>
    </row>
    <row r="26">
      <c r="A26">
        <f>INDEX(resultados!$A$2:$ZZ$451, 20, MATCH($B$1, resultados!$A$1:$ZZ$1, 0))</f>
        <v/>
      </c>
      <c r="B26">
        <f>INDEX(resultados!$A$2:$ZZ$451, 20, MATCH($B$2, resultados!$A$1:$ZZ$1, 0))</f>
        <v/>
      </c>
      <c r="C26">
        <f>INDEX(resultados!$A$2:$ZZ$451, 20, MATCH($B$3, resultados!$A$1:$ZZ$1, 0))</f>
        <v/>
      </c>
    </row>
    <row r="27">
      <c r="A27">
        <f>INDEX(resultados!$A$2:$ZZ$451, 21, MATCH($B$1, resultados!$A$1:$ZZ$1, 0))</f>
        <v/>
      </c>
      <c r="B27">
        <f>INDEX(resultados!$A$2:$ZZ$451, 21, MATCH($B$2, resultados!$A$1:$ZZ$1, 0))</f>
        <v/>
      </c>
      <c r="C27">
        <f>INDEX(resultados!$A$2:$ZZ$451, 21, MATCH($B$3, resultados!$A$1:$ZZ$1, 0))</f>
        <v/>
      </c>
    </row>
    <row r="28">
      <c r="A28">
        <f>INDEX(resultados!$A$2:$ZZ$451, 22, MATCH($B$1, resultados!$A$1:$ZZ$1, 0))</f>
        <v/>
      </c>
      <c r="B28">
        <f>INDEX(resultados!$A$2:$ZZ$451, 22, MATCH($B$2, resultados!$A$1:$ZZ$1, 0))</f>
        <v/>
      </c>
      <c r="C28">
        <f>INDEX(resultados!$A$2:$ZZ$451, 22, MATCH($B$3, resultados!$A$1:$ZZ$1, 0))</f>
        <v/>
      </c>
    </row>
    <row r="29">
      <c r="A29">
        <f>INDEX(resultados!$A$2:$ZZ$451, 23, MATCH($B$1, resultados!$A$1:$ZZ$1, 0))</f>
        <v/>
      </c>
      <c r="B29">
        <f>INDEX(resultados!$A$2:$ZZ$451, 23, MATCH($B$2, resultados!$A$1:$ZZ$1, 0))</f>
        <v/>
      </c>
      <c r="C29">
        <f>INDEX(resultados!$A$2:$ZZ$451, 23, MATCH($B$3, resultados!$A$1:$ZZ$1, 0))</f>
        <v/>
      </c>
    </row>
    <row r="30">
      <c r="A30">
        <f>INDEX(resultados!$A$2:$ZZ$451, 24, MATCH($B$1, resultados!$A$1:$ZZ$1, 0))</f>
        <v/>
      </c>
      <c r="B30">
        <f>INDEX(resultados!$A$2:$ZZ$451, 24, MATCH($B$2, resultados!$A$1:$ZZ$1, 0))</f>
        <v/>
      </c>
      <c r="C30">
        <f>INDEX(resultados!$A$2:$ZZ$451, 24, MATCH($B$3, resultados!$A$1:$ZZ$1, 0))</f>
        <v/>
      </c>
    </row>
    <row r="31">
      <c r="A31">
        <f>INDEX(resultados!$A$2:$ZZ$451, 25, MATCH($B$1, resultados!$A$1:$ZZ$1, 0))</f>
        <v/>
      </c>
      <c r="B31">
        <f>INDEX(resultados!$A$2:$ZZ$451, 25, MATCH($B$2, resultados!$A$1:$ZZ$1, 0))</f>
        <v/>
      </c>
      <c r="C31">
        <f>INDEX(resultados!$A$2:$ZZ$451, 25, MATCH($B$3, resultados!$A$1:$ZZ$1, 0))</f>
        <v/>
      </c>
    </row>
    <row r="32">
      <c r="A32">
        <f>INDEX(resultados!$A$2:$ZZ$451, 26, MATCH($B$1, resultados!$A$1:$ZZ$1, 0))</f>
        <v/>
      </c>
      <c r="B32">
        <f>INDEX(resultados!$A$2:$ZZ$451, 26, MATCH($B$2, resultados!$A$1:$ZZ$1, 0))</f>
        <v/>
      </c>
      <c r="C32">
        <f>INDEX(resultados!$A$2:$ZZ$451, 26, MATCH($B$3, resultados!$A$1:$ZZ$1, 0))</f>
        <v/>
      </c>
    </row>
    <row r="33">
      <c r="A33">
        <f>INDEX(resultados!$A$2:$ZZ$451, 27, MATCH($B$1, resultados!$A$1:$ZZ$1, 0))</f>
        <v/>
      </c>
      <c r="B33">
        <f>INDEX(resultados!$A$2:$ZZ$451, 27, MATCH($B$2, resultados!$A$1:$ZZ$1, 0))</f>
        <v/>
      </c>
      <c r="C33">
        <f>INDEX(resultados!$A$2:$ZZ$451, 27, MATCH($B$3, resultados!$A$1:$ZZ$1, 0))</f>
        <v/>
      </c>
    </row>
    <row r="34">
      <c r="A34">
        <f>INDEX(resultados!$A$2:$ZZ$451, 28, MATCH($B$1, resultados!$A$1:$ZZ$1, 0))</f>
        <v/>
      </c>
      <c r="B34">
        <f>INDEX(resultados!$A$2:$ZZ$451, 28, MATCH($B$2, resultados!$A$1:$ZZ$1, 0))</f>
        <v/>
      </c>
      <c r="C34">
        <f>INDEX(resultados!$A$2:$ZZ$451, 28, MATCH($B$3, resultados!$A$1:$ZZ$1, 0))</f>
        <v/>
      </c>
    </row>
    <row r="35">
      <c r="A35">
        <f>INDEX(resultados!$A$2:$ZZ$451, 29, MATCH($B$1, resultados!$A$1:$ZZ$1, 0))</f>
        <v/>
      </c>
      <c r="B35">
        <f>INDEX(resultados!$A$2:$ZZ$451, 29, MATCH($B$2, resultados!$A$1:$ZZ$1, 0))</f>
        <v/>
      </c>
      <c r="C35">
        <f>INDEX(resultados!$A$2:$ZZ$451, 29, MATCH($B$3, resultados!$A$1:$ZZ$1, 0))</f>
        <v/>
      </c>
    </row>
    <row r="36">
      <c r="A36">
        <f>INDEX(resultados!$A$2:$ZZ$451, 30, MATCH($B$1, resultados!$A$1:$ZZ$1, 0))</f>
        <v/>
      </c>
      <c r="B36">
        <f>INDEX(resultados!$A$2:$ZZ$451, 30, MATCH($B$2, resultados!$A$1:$ZZ$1, 0))</f>
        <v/>
      </c>
      <c r="C36">
        <f>INDEX(resultados!$A$2:$ZZ$451, 30, MATCH($B$3, resultados!$A$1:$ZZ$1, 0))</f>
        <v/>
      </c>
    </row>
    <row r="37">
      <c r="A37">
        <f>INDEX(resultados!$A$2:$ZZ$451, 31, MATCH($B$1, resultados!$A$1:$ZZ$1, 0))</f>
        <v/>
      </c>
      <c r="B37">
        <f>INDEX(resultados!$A$2:$ZZ$451, 31, MATCH($B$2, resultados!$A$1:$ZZ$1, 0))</f>
        <v/>
      </c>
      <c r="C37">
        <f>INDEX(resultados!$A$2:$ZZ$451, 31, MATCH($B$3, resultados!$A$1:$ZZ$1, 0))</f>
        <v/>
      </c>
    </row>
    <row r="38">
      <c r="A38">
        <f>INDEX(resultados!$A$2:$ZZ$451, 32, MATCH($B$1, resultados!$A$1:$ZZ$1, 0))</f>
        <v/>
      </c>
      <c r="B38">
        <f>INDEX(resultados!$A$2:$ZZ$451, 32, MATCH($B$2, resultados!$A$1:$ZZ$1, 0))</f>
        <v/>
      </c>
      <c r="C38">
        <f>INDEX(resultados!$A$2:$ZZ$451, 32, MATCH($B$3, resultados!$A$1:$ZZ$1, 0))</f>
        <v/>
      </c>
    </row>
    <row r="39">
      <c r="A39">
        <f>INDEX(resultados!$A$2:$ZZ$451, 33, MATCH($B$1, resultados!$A$1:$ZZ$1, 0))</f>
        <v/>
      </c>
      <c r="B39">
        <f>INDEX(resultados!$A$2:$ZZ$451, 33, MATCH($B$2, resultados!$A$1:$ZZ$1, 0))</f>
        <v/>
      </c>
      <c r="C39">
        <f>INDEX(resultados!$A$2:$ZZ$451, 33, MATCH($B$3, resultados!$A$1:$ZZ$1, 0))</f>
        <v/>
      </c>
    </row>
    <row r="40">
      <c r="A40">
        <f>INDEX(resultados!$A$2:$ZZ$451, 34, MATCH($B$1, resultados!$A$1:$ZZ$1, 0))</f>
        <v/>
      </c>
      <c r="B40">
        <f>INDEX(resultados!$A$2:$ZZ$451, 34, MATCH($B$2, resultados!$A$1:$ZZ$1, 0))</f>
        <v/>
      </c>
      <c r="C40">
        <f>INDEX(resultados!$A$2:$ZZ$451, 34, MATCH($B$3, resultados!$A$1:$ZZ$1, 0))</f>
        <v/>
      </c>
    </row>
    <row r="41">
      <c r="A41">
        <f>INDEX(resultados!$A$2:$ZZ$451, 35, MATCH($B$1, resultados!$A$1:$ZZ$1, 0))</f>
        <v/>
      </c>
      <c r="B41">
        <f>INDEX(resultados!$A$2:$ZZ$451, 35, MATCH($B$2, resultados!$A$1:$ZZ$1, 0))</f>
        <v/>
      </c>
      <c r="C41">
        <f>INDEX(resultados!$A$2:$ZZ$451, 35, MATCH($B$3, resultados!$A$1:$ZZ$1, 0))</f>
        <v/>
      </c>
    </row>
    <row r="42">
      <c r="A42">
        <f>INDEX(resultados!$A$2:$ZZ$451, 36, MATCH($B$1, resultados!$A$1:$ZZ$1, 0))</f>
        <v/>
      </c>
      <c r="B42">
        <f>INDEX(resultados!$A$2:$ZZ$451, 36, MATCH($B$2, resultados!$A$1:$ZZ$1, 0))</f>
        <v/>
      </c>
      <c r="C42">
        <f>INDEX(resultados!$A$2:$ZZ$451, 36, MATCH($B$3, resultados!$A$1:$ZZ$1, 0))</f>
        <v/>
      </c>
    </row>
    <row r="43">
      <c r="A43">
        <f>INDEX(resultados!$A$2:$ZZ$451, 37, MATCH($B$1, resultados!$A$1:$ZZ$1, 0))</f>
        <v/>
      </c>
      <c r="B43">
        <f>INDEX(resultados!$A$2:$ZZ$451, 37, MATCH($B$2, resultados!$A$1:$ZZ$1, 0))</f>
        <v/>
      </c>
      <c r="C43">
        <f>INDEX(resultados!$A$2:$ZZ$451, 37, MATCH($B$3, resultados!$A$1:$ZZ$1, 0))</f>
        <v/>
      </c>
    </row>
    <row r="44">
      <c r="A44">
        <f>INDEX(resultados!$A$2:$ZZ$451, 38, MATCH($B$1, resultados!$A$1:$ZZ$1, 0))</f>
        <v/>
      </c>
      <c r="B44">
        <f>INDEX(resultados!$A$2:$ZZ$451, 38, MATCH($B$2, resultados!$A$1:$ZZ$1, 0))</f>
        <v/>
      </c>
      <c r="C44">
        <f>INDEX(resultados!$A$2:$ZZ$451, 38, MATCH($B$3, resultados!$A$1:$ZZ$1, 0))</f>
        <v/>
      </c>
    </row>
    <row r="45">
      <c r="A45">
        <f>INDEX(resultados!$A$2:$ZZ$451, 39, MATCH($B$1, resultados!$A$1:$ZZ$1, 0))</f>
        <v/>
      </c>
      <c r="B45">
        <f>INDEX(resultados!$A$2:$ZZ$451, 39, MATCH($B$2, resultados!$A$1:$ZZ$1, 0))</f>
        <v/>
      </c>
      <c r="C45">
        <f>INDEX(resultados!$A$2:$ZZ$451, 39, MATCH($B$3, resultados!$A$1:$ZZ$1, 0))</f>
        <v/>
      </c>
    </row>
    <row r="46">
      <c r="A46">
        <f>INDEX(resultados!$A$2:$ZZ$451, 40, MATCH($B$1, resultados!$A$1:$ZZ$1, 0))</f>
        <v/>
      </c>
      <c r="B46">
        <f>INDEX(resultados!$A$2:$ZZ$451, 40, MATCH($B$2, resultados!$A$1:$ZZ$1, 0))</f>
        <v/>
      </c>
      <c r="C46">
        <f>INDEX(resultados!$A$2:$ZZ$451, 40, MATCH($B$3, resultados!$A$1:$ZZ$1, 0))</f>
        <v/>
      </c>
    </row>
    <row r="47">
      <c r="A47">
        <f>INDEX(resultados!$A$2:$ZZ$451, 41, MATCH($B$1, resultados!$A$1:$ZZ$1, 0))</f>
        <v/>
      </c>
      <c r="B47">
        <f>INDEX(resultados!$A$2:$ZZ$451, 41, MATCH($B$2, resultados!$A$1:$ZZ$1, 0))</f>
        <v/>
      </c>
      <c r="C47">
        <f>INDEX(resultados!$A$2:$ZZ$451, 41, MATCH($B$3, resultados!$A$1:$ZZ$1, 0))</f>
        <v/>
      </c>
    </row>
    <row r="48">
      <c r="A48">
        <f>INDEX(resultados!$A$2:$ZZ$451, 42, MATCH($B$1, resultados!$A$1:$ZZ$1, 0))</f>
        <v/>
      </c>
      <c r="B48">
        <f>INDEX(resultados!$A$2:$ZZ$451, 42, MATCH($B$2, resultados!$A$1:$ZZ$1, 0))</f>
        <v/>
      </c>
      <c r="C48">
        <f>INDEX(resultados!$A$2:$ZZ$451, 42, MATCH($B$3, resultados!$A$1:$ZZ$1, 0))</f>
        <v/>
      </c>
    </row>
    <row r="49">
      <c r="A49">
        <f>INDEX(resultados!$A$2:$ZZ$451, 43, MATCH($B$1, resultados!$A$1:$ZZ$1, 0))</f>
        <v/>
      </c>
      <c r="B49">
        <f>INDEX(resultados!$A$2:$ZZ$451, 43, MATCH($B$2, resultados!$A$1:$ZZ$1, 0))</f>
        <v/>
      </c>
      <c r="C49">
        <f>INDEX(resultados!$A$2:$ZZ$451, 43, MATCH($B$3, resultados!$A$1:$ZZ$1, 0))</f>
        <v/>
      </c>
    </row>
    <row r="50">
      <c r="A50">
        <f>INDEX(resultados!$A$2:$ZZ$451, 44, MATCH($B$1, resultados!$A$1:$ZZ$1, 0))</f>
        <v/>
      </c>
      <c r="B50">
        <f>INDEX(resultados!$A$2:$ZZ$451, 44, MATCH($B$2, resultados!$A$1:$ZZ$1, 0))</f>
        <v/>
      </c>
      <c r="C50">
        <f>INDEX(resultados!$A$2:$ZZ$451, 44, MATCH($B$3, resultados!$A$1:$ZZ$1, 0))</f>
        <v/>
      </c>
    </row>
    <row r="51">
      <c r="A51">
        <f>INDEX(resultados!$A$2:$ZZ$451, 45, MATCH($B$1, resultados!$A$1:$ZZ$1, 0))</f>
        <v/>
      </c>
      <c r="B51">
        <f>INDEX(resultados!$A$2:$ZZ$451, 45, MATCH($B$2, resultados!$A$1:$ZZ$1, 0))</f>
        <v/>
      </c>
      <c r="C51">
        <f>INDEX(resultados!$A$2:$ZZ$451, 45, MATCH($B$3, resultados!$A$1:$ZZ$1, 0))</f>
        <v/>
      </c>
    </row>
    <row r="52">
      <c r="A52">
        <f>INDEX(resultados!$A$2:$ZZ$451, 46, MATCH($B$1, resultados!$A$1:$ZZ$1, 0))</f>
        <v/>
      </c>
      <c r="B52">
        <f>INDEX(resultados!$A$2:$ZZ$451, 46, MATCH($B$2, resultados!$A$1:$ZZ$1, 0))</f>
        <v/>
      </c>
      <c r="C52">
        <f>INDEX(resultados!$A$2:$ZZ$451, 46, MATCH($B$3, resultados!$A$1:$ZZ$1, 0))</f>
        <v/>
      </c>
    </row>
    <row r="53">
      <c r="A53">
        <f>INDEX(resultados!$A$2:$ZZ$451, 47, MATCH($B$1, resultados!$A$1:$ZZ$1, 0))</f>
        <v/>
      </c>
      <c r="B53">
        <f>INDEX(resultados!$A$2:$ZZ$451, 47, MATCH($B$2, resultados!$A$1:$ZZ$1, 0))</f>
        <v/>
      </c>
      <c r="C53">
        <f>INDEX(resultados!$A$2:$ZZ$451, 47, MATCH($B$3, resultados!$A$1:$ZZ$1, 0))</f>
        <v/>
      </c>
    </row>
    <row r="54">
      <c r="A54">
        <f>INDEX(resultados!$A$2:$ZZ$451, 48, MATCH($B$1, resultados!$A$1:$ZZ$1, 0))</f>
        <v/>
      </c>
      <c r="B54">
        <f>INDEX(resultados!$A$2:$ZZ$451, 48, MATCH($B$2, resultados!$A$1:$ZZ$1, 0))</f>
        <v/>
      </c>
      <c r="C54">
        <f>INDEX(resultados!$A$2:$ZZ$451, 48, MATCH($B$3, resultados!$A$1:$ZZ$1, 0))</f>
        <v/>
      </c>
    </row>
    <row r="55">
      <c r="A55">
        <f>INDEX(resultados!$A$2:$ZZ$451, 49, MATCH($B$1, resultados!$A$1:$ZZ$1, 0))</f>
        <v/>
      </c>
      <c r="B55">
        <f>INDEX(resultados!$A$2:$ZZ$451, 49, MATCH($B$2, resultados!$A$1:$ZZ$1, 0))</f>
        <v/>
      </c>
      <c r="C55">
        <f>INDEX(resultados!$A$2:$ZZ$451, 49, MATCH($B$3, resultados!$A$1:$ZZ$1, 0))</f>
        <v/>
      </c>
    </row>
    <row r="56">
      <c r="A56">
        <f>INDEX(resultados!$A$2:$ZZ$451, 50, MATCH($B$1, resultados!$A$1:$ZZ$1, 0))</f>
        <v/>
      </c>
      <c r="B56">
        <f>INDEX(resultados!$A$2:$ZZ$451, 50, MATCH($B$2, resultados!$A$1:$ZZ$1, 0))</f>
        <v/>
      </c>
      <c r="C56">
        <f>INDEX(resultados!$A$2:$ZZ$451, 50, MATCH($B$3, resultados!$A$1:$ZZ$1, 0))</f>
        <v/>
      </c>
    </row>
    <row r="57">
      <c r="A57">
        <f>INDEX(resultados!$A$2:$ZZ$451, 51, MATCH($B$1, resultados!$A$1:$ZZ$1, 0))</f>
        <v/>
      </c>
      <c r="B57">
        <f>INDEX(resultados!$A$2:$ZZ$451, 51, MATCH($B$2, resultados!$A$1:$ZZ$1, 0))</f>
        <v/>
      </c>
      <c r="C57">
        <f>INDEX(resultados!$A$2:$ZZ$451, 51, MATCH($B$3, resultados!$A$1:$ZZ$1, 0))</f>
        <v/>
      </c>
    </row>
    <row r="58">
      <c r="A58">
        <f>INDEX(resultados!$A$2:$ZZ$451, 52, MATCH($B$1, resultados!$A$1:$ZZ$1, 0))</f>
        <v/>
      </c>
      <c r="B58">
        <f>INDEX(resultados!$A$2:$ZZ$451, 52, MATCH($B$2, resultados!$A$1:$ZZ$1, 0))</f>
        <v/>
      </c>
      <c r="C58">
        <f>INDEX(resultados!$A$2:$ZZ$451, 52, MATCH($B$3, resultados!$A$1:$ZZ$1, 0))</f>
        <v/>
      </c>
    </row>
    <row r="59">
      <c r="A59">
        <f>INDEX(resultados!$A$2:$ZZ$451, 53, MATCH($B$1, resultados!$A$1:$ZZ$1, 0))</f>
        <v/>
      </c>
      <c r="B59">
        <f>INDEX(resultados!$A$2:$ZZ$451, 53, MATCH($B$2, resultados!$A$1:$ZZ$1, 0))</f>
        <v/>
      </c>
      <c r="C59">
        <f>INDEX(resultados!$A$2:$ZZ$451, 53, MATCH($B$3, resultados!$A$1:$ZZ$1, 0))</f>
        <v/>
      </c>
    </row>
    <row r="60">
      <c r="A60">
        <f>INDEX(resultados!$A$2:$ZZ$451, 54, MATCH($B$1, resultados!$A$1:$ZZ$1, 0))</f>
        <v/>
      </c>
      <c r="B60">
        <f>INDEX(resultados!$A$2:$ZZ$451, 54, MATCH($B$2, resultados!$A$1:$ZZ$1, 0))</f>
        <v/>
      </c>
      <c r="C60">
        <f>INDEX(resultados!$A$2:$ZZ$451, 54, MATCH($B$3, resultados!$A$1:$ZZ$1, 0))</f>
        <v/>
      </c>
    </row>
    <row r="61">
      <c r="A61">
        <f>INDEX(resultados!$A$2:$ZZ$451, 55, MATCH($B$1, resultados!$A$1:$ZZ$1, 0))</f>
        <v/>
      </c>
      <c r="B61">
        <f>INDEX(resultados!$A$2:$ZZ$451, 55, MATCH($B$2, resultados!$A$1:$ZZ$1, 0))</f>
        <v/>
      </c>
      <c r="C61">
        <f>INDEX(resultados!$A$2:$ZZ$451, 55, MATCH($B$3, resultados!$A$1:$ZZ$1, 0))</f>
        <v/>
      </c>
    </row>
    <row r="62">
      <c r="A62">
        <f>INDEX(resultados!$A$2:$ZZ$451, 56, MATCH($B$1, resultados!$A$1:$ZZ$1, 0))</f>
        <v/>
      </c>
      <c r="B62">
        <f>INDEX(resultados!$A$2:$ZZ$451, 56, MATCH($B$2, resultados!$A$1:$ZZ$1, 0))</f>
        <v/>
      </c>
      <c r="C62">
        <f>INDEX(resultados!$A$2:$ZZ$451, 56, MATCH($B$3, resultados!$A$1:$ZZ$1, 0))</f>
        <v/>
      </c>
    </row>
    <row r="63">
      <c r="A63">
        <f>INDEX(resultados!$A$2:$ZZ$451, 57, MATCH($B$1, resultados!$A$1:$ZZ$1, 0))</f>
        <v/>
      </c>
      <c r="B63">
        <f>INDEX(resultados!$A$2:$ZZ$451, 57, MATCH($B$2, resultados!$A$1:$ZZ$1, 0))</f>
        <v/>
      </c>
      <c r="C63">
        <f>INDEX(resultados!$A$2:$ZZ$451, 57, MATCH($B$3, resultados!$A$1:$ZZ$1, 0))</f>
        <v/>
      </c>
    </row>
    <row r="64">
      <c r="A64">
        <f>INDEX(resultados!$A$2:$ZZ$451, 58, MATCH($B$1, resultados!$A$1:$ZZ$1, 0))</f>
        <v/>
      </c>
      <c r="B64">
        <f>INDEX(resultados!$A$2:$ZZ$451, 58, MATCH($B$2, resultados!$A$1:$ZZ$1, 0))</f>
        <v/>
      </c>
      <c r="C64">
        <f>INDEX(resultados!$A$2:$ZZ$451, 58, MATCH($B$3, resultados!$A$1:$ZZ$1, 0))</f>
        <v/>
      </c>
    </row>
    <row r="65">
      <c r="A65">
        <f>INDEX(resultados!$A$2:$ZZ$451, 59, MATCH($B$1, resultados!$A$1:$ZZ$1, 0))</f>
        <v/>
      </c>
      <c r="B65">
        <f>INDEX(resultados!$A$2:$ZZ$451, 59, MATCH($B$2, resultados!$A$1:$ZZ$1, 0))</f>
        <v/>
      </c>
      <c r="C65">
        <f>INDEX(resultados!$A$2:$ZZ$451, 59, MATCH($B$3, resultados!$A$1:$ZZ$1, 0))</f>
        <v/>
      </c>
    </row>
    <row r="66">
      <c r="A66">
        <f>INDEX(resultados!$A$2:$ZZ$451, 60, MATCH($B$1, resultados!$A$1:$ZZ$1, 0))</f>
        <v/>
      </c>
      <c r="B66">
        <f>INDEX(resultados!$A$2:$ZZ$451, 60, MATCH($B$2, resultados!$A$1:$ZZ$1, 0))</f>
        <v/>
      </c>
      <c r="C66">
        <f>INDEX(resultados!$A$2:$ZZ$451, 60, MATCH($B$3, resultados!$A$1:$ZZ$1, 0))</f>
        <v/>
      </c>
    </row>
    <row r="67">
      <c r="A67">
        <f>INDEX(resultados!$A$2:$ZZ$451, 61, MATCH($B$1, resultados!$A$1:$ZZ$1, 0))</f>
        <v/>
      </c>
      <c r="B67">
        <f>INDEX(resultados!$A$2:$ZZ$451, 61, MATCH($B$2, resultados!$A$1:$ZZ$1, 0))</f>
        <v/>
      </c>
      <c r="C67">
        <f>INDEX(resultados!$A$2:$ZZ$451, 61, MATCH($B$3, resultados!$A$1:$ZZ$1, 0))</f>
        <v/>
      </c>
    </row>
    <row r="68">
      <c r="A68">
        <f>INDEX(resultados!$A$2:$ZZ$451, 62, MATCH($B$1, resultados!$A$1:$ZZ$1, 0))</f>
        <v/>
      </c>
      <c r="B68">
        <f>INDEX(resultados!$A$2:$ZZ$451, 62, MATCH($B$2, resultados!$A$1:$ZZ$1, 0))</f>
        <v/>
      </c>
      <c r="C68">
        <f>INDEX(resultados!$A$2:$ZZ$451, 62, MATCH($B$3, resultados!$A$1:$ZZ$1, 0))</f>
        <v/>
      </c>
    </row>
    <row r="69">
      <c r="A69">
        <f>INDEX(resultados!$A$2:$ZZ$451, 63, MATCH($B$1, resultados!$A$1:$ZZ$1, 0))</f>
        <v/>
      </c>
      <c r="B69">
        <f>INDEX(resultados!$A$2:$ZZ$451, 63, MATCH($B$2, resultados!$A$1:$ZZ$1, 0))</f>
        <v/>
      </c>
      <c r="C69">
        <f>INDEX(resultados!$A$2:$ZZ$451, 63, MATCH($B$3, resultados!$A$1:$ZZ$1, 0))</f>
        <v/>
      </c>
    </row>
    <row r="70">
      <c r="A70">
        <f>INDEX(resultados!$A$2:$ZZ$451, 64, MATCH($B$1, resultados!$A$1:$ZZ$1, 0))</f>
        <v/>
      </c>
      <c r="B70">
        <f>INDEX(resultados!$A$2:$ZZ$451, 64, MATCH($B$2, resultados!$A$1:$ZZ$1, 0))</f>
        <v/>
      </c>
      <c r="C70">
        <f>INDEX(resultados!$A$2:$ZZ$451, 64, MATCH($B$3, resultados!$A$1:$ZZ$1, 0))</f>
        <v/>
      </c>
    </row>
    <row r="71">
      <c r="A71">
        <f>INDEX(resultados!$A$2:$ZZ$451, 65, MATCH($B$1, resultados!$A$1:$ZZ$1, 0))</f>
        <v/>
      </c>
      <c r="B71">
        <f>INDEX(resultados!$A$2:$ZZ$451, 65, MATCH($B$2, resultados!$A$1:$ZZ$1, 0))</f>
        <v/>
      </c>
      <c r="C71">
        <f>INDEX(resultados!$A$2:$ZZ$451, 65, MATCH($B$3, resultados!$A$1:$ZZ$1, 0))</f>
        <v/>
      </c>
    </row>
    <row r="72">
      <c r="A72">
        <f>INDEX(resultados!$A$2:$ZZ$451, 66, MATCH($B$1, resultados!$A$1:$ZZ$1, 0))</f>
        <v/>
      </c>
      <c r="B72">
        <f>INDEX(resultados!$A$2:$ZZ$451, 66, MATCH($B$2, resultados!$A$1:$ZZ$1, 0))</f>
        <v/>
      </c>
      <c r="C72">
        <f>INDEX(resultados!$A$2:$ZZ$451, 66, MATCH($B$3, resultados!$A$1:$ZZ$1, 0))</f>
        <v/>
      </c>
    </row>
    <row r="73">
      <c r="A73">
        <f>INDEX(resultados!$A$2:$ZZ$451, 67, MATCH($B$1, resultados!$A$1:$ZZ$1, 0))</f>
        <v/>
      </c>
      <c r="B73">
        <f>INDEX(resultados!$A$2:$ZZ$451, 67, MATCH($B$2, resultados!$A$1:$ZZ$1, 0))</f>
        <v/>
      </c>
      <c r="C73">
        <f>INDEX(resultados!$A$2:$ZZ$451, 67, MATCH($B$3, resultados!$A$1:$ZZ$1, 0))</f>
        <v/>
      </c>
    </row>
    <row r="74">
      <c r="A74">
        <f>INDEX(resultados!$A$2:$ZZ$451, 68, MATCH($B$1, resultados!$A$1:$ZZ$1, 0))</f>
        <v/>
      </c>
      <c r="B74">
        <f>INDEX(resultados!$A$2:$ZZ$451, 68, MATCH($B$2, resultados!$A$1:$ZZ$1, 0))</f>
        <v/>
      </c>
      <c r="C74">
        <f>INDEX(resultados!$A$2:$ZZ$451, 68, MATCH($B$3, resultados!$A$1:$ZZ$1, 0))</f>
        <v/>
      </c>
    </row>
    <row r="75">
      <c r="A75">
        <f>INDEX(resultados!$A$2:$ZZ$451, 69, MATCH($B$1, resultados!$A$1:$ZZ$1, 0))</f>
        <v/>
      </c>
      <c r="B75">
        <f>INDEX(resultados!$A$2:$ZZ$451, 69, MATCH($B$2, resultados!$A$1:$ZZ$1, 0))</f>
        <v/>
      </c>
      <c r="C75">
        <f>INDEX(resultados!$A$2:$ZZ$451, 69, MATCH($B$3, resultados!$A$1:$ZZ$1, 0))</f>
        <v/>
      </c>
    </row>
    <row r="76">
      <c r="A76">
        <f>INDEX(resultados!$A$2:$ZZ$451, 70, MATCH($B$1, resultados!$A$1:$ZZ$1, 0))</f>
        <v/>
      </c>
      <c r="B76">
        <f>INDEX(resultados!$A$2:$ZZ$451, 70, MATCH($B$2, resultados!$A$1:$ZZ$1, 0))</f>
        <v/>
      </c>
      <c r="C76">
        <f>INDEX(resultados!$A$2:$ZZ$451, 70, MATCH($B$3, resultados!$A$1:$ZZ$1, 0))</f>
        <v/>
      </c>
    </row>
    <row r="77">
      <c r="A77">
        <f>INDEX(resultados!$A$2:$ZZ$451, 71, MATCH($B$1, resultados!$A$1:$ZZ$1, 0))</f>
        <v/>
      </c>
      <c r="B77">
        <f>INDEX(resultados!$A$2:$ZZ$451, 71, MATCH($B$2, resultados!$A$1:$ZZ$1, 0))</f>
        <v/>
      </c>
      <c r="C77">
        <f>INDEX(resultados!$A$2:$ZZ$451, 71, MATCH($B$3, resultados!$A$1:$ZZ$1, 0))</f>
        <v/>
      </c>
    </row>
    <row r="78">
      <c r="A78">
        <f>INDEX(resultados!$A$2:$ZZ$451, 72, MATCH($B$1, resultados!$A$1:$ZZ$1, 0))</f>
        <v/>
      </c>
      <c r="B78">
        <f>INDEX(resultados!$A$2:$ZZ$451, 72, MATCH($B$2, resultados!$A$1:$ZZ$1, 0))</f>
        <v/>
      </c>
      <c r="C78">
        <f>INDEX(resultados!$A$2:$ZZ$451, 72, MATCH($B$3, resultados!$A$1:$ZZ$1, 0))</f>
        <v/>
      </c>
    </row>
    <row r="79">
      <c r="A79">
        <f>INDEX(resultados!$A$2:$ZZ$451, 73, MATCH($B$1, resultados!$A$1:$ZZ$1, 0))</f>
        <v/>
      </c>
      <c r="B79">
        <f>INDEX(resultados!$A$2:$ZZ$451, 73, MATCH($B$2, resultados!$A$1:$ZZ$1, 0))</f>
        <v/>
      </c>
      <c r="C79">
        <f>INDEX(resultados!$A$2:$ZZ$451, 73, MATCH($B$3, resultados!$A$1:$ZZ$1, 0))</f>
        <v/>
      </c>
    </row>
    <row r="80">
      <c r="A80">
        <f>INDEX(resultados!$A$2:$ZZ$451, 74, MATCH($B$1, resultados!$A$1:$ZZ$1, 0))</f>
        <v/>
      </c>
      <c r="B80">
        <f>INDEX(resultados!$A$2:$ZZ$451, 74, MATCH($B$2, resultados!$A$1:$ZZ$1, 0))</f>
        <v/>
      </c>
      <c r="C80">
        <f>INDEX(resultados!$A$2:$ZZ$451, 74, MATCH($B$3, resultados!$A$1:$ZZ$1, 0))</f>
        <v/>
      </c>
    </row>
    <row r="81">
      <c r="A81">
        <f>INDEX(resultados!$A$2:$ZZ$451, 75, MATCH($B$1, resultados!$A$1:$ZZ$1, 0))</f>
        <v/>
      </c>
      <c r="B81">
        <f>INDEX(resultados!$A$2:$ZZ$451, 75, MATCH($B$2, resultados!$A$1:$ZZ$1, 0))</f>
        <v/>
      </c>
      <c r="C81">
        <f>INDEX(resultados!$A$2:$ZZ$451, 75, MATCH($B$3, resultados!$A$1:$ZZ$1, 0))</f>
        <v/>
      </c>
    </row>
    <row r="82">
      <c r="A82">
        <f>INDEX(resultados!$A$2:$ZZ$451, 76, MATCH($B$1, resultados!$A$1:$ZZ$1, 0))</f>
        <v/>
      </c>
      <c r="B82">
        <f>INDEX(resultados!$A$2:$ZZ$451, 76, MATCH($B$2, resultados!$A$1:$ZZ$1, 0))</f>
        <v/>
      </c>
      <c r="C82">
        <f>INDEX(resultados!$A$2:$ZZ$451, 76, MATCH($B$3, resultados!$A$1:$ZZ$1, 0))</f>
        <v/>
      </c>
    </row>
    <row r="83">
      <c r="A83">
        <f>INDEX(resultados!$A$2:$ZZ$451, 77, MATCH($B$1, resultados!$A$1:$ZZ$1, 0))</f>
        <v/>
      </c>
      <c r="B83">
        <f>INDEX(resultados!$A$2:$ZZ$451, 77, MATCH($B$2, resultados!$A$1:$ZZ$1, 0))</f>
        <v/>
      </c>
      <c r="C83">
        <f>INDEX(resultados!$A$2:$ZZ$451, 77, MATCH($B$3, resultados!$A$1:$ZZ$1, 0))</f>
        <v/>
      </c>
    </row>
    <row r="84">
      <c r="A84">
        <f>INDEX(resultados!$A$2:$ZZ$451, 78, MATCH($B$1, resultados!$A$1:$ZZ$1, 0))</f>
        <v/>
      </c>
      <c r="B84">
        <f>INDEX(resultados!$A$2:$ZZ$451, 78, MATCH($B$2, resultados!$A$1:$ZZ$1, 0))</f>
        <v/>
      </c>
      <c r="C84">
        <f>INDEX(resultados!$A$2:$ZZ$451, 78, MATCH($B$3, resultados!$A$1:$ZZ$1, 0))</f>
        <v/>
      </c>
    </row>
    <row r="85">
      <c r="A85">
        <f>INDEX(resultados!$A$2:$ZZ$451, 79, MATCH($B$1, resultados!$A$1:$ZZ$1, 0))</f>
        <v/>
      </c>
      <c r="B85">
        <f>INDEX(resultados!$A$2:$ZZ$451, 79, MATCH($B$2, resultados!$A$1:$ZZ$1, 0))</f>
        <v/>
      </c>
      <c r="C85">
        <f>INDEX(resultados!$A$2:$ZZ$451, 79, MATCH($B$3, resultados!$A$1:$ZZ$1, 0))</f>
        <v/>
      </c>
    </row>
    <row r="86">
      <c r="A86">
        <f>INDEX(resultados!$A$2:$ZZ$451, 80, MATCH($B$1, resultados!$A$1:$ZZ$1, 0))</f>
        <v/>
      </c>
      <c r="B86">
        <f>INDEX(resultados!$A$2:$ZZ$451, 80, MATCH($B$2, resultados!$A$1:$ZZ$1, 0))</f>
        <v/>
      </c>
      <c r="C86">
        <f>INDEX(resultados!$A$2:$ZZ$451, 80, MATCH($B$3, resultados!$A$1:$ZZ$1, 0))</f>
        <v/>
      </c>
    </row>
    <row r="87">
      <c r="A87">
        <f>INDEX(resultados!$A$2:$ZZ$451, 81, MATCH($B$1, resultados!$A$1:$ZZ$1, 0))</f>
        <v/>
      </c>
      <c r="B87">
        <f>INDEX(resultados!$A$2:$ZZ$451, 81, MATCH($B$2, resultados!$A$1:$ZZ$1, 0))</f>
        <v/>
      </c>
      <c r="C87">
        <f>INDEX(resultados!$A$2:$ZZ$451, 81, MATCH($B$3, resultados!$A$1:$ZZ$1, 0))</f>
        <v/>
      </c>
    </row>
    <row r="88">
      <c r="A88">
        <f>INDEX(resultados!$A$2:$ZZ$451, 82, MATCH($B$1, resultados!$A$1:$ZZ$1, 0))</f>
        <v/>
      </c>
      <c r="B88">
        <f>INDEX(resultados!$A$2:$ZZ$451, 82, MATCH($B$2, resultados!$A$1:$ZZ$1, 0))</f>
        <v/>
      </c>
      <c r="C88">
        <f>INDEX(resultados!$A$2:$ZZ$451, 82, MATCH($B$3, resultados!$A$1:$ZZ$1, 0))</f>
        <v/>
      </c>
    </row>
    <row r="89">
      <c r="A89">
        <f>INDEX(resultados!$A$2:$ZZ$451, 83, MATCH($B$1, resultados!$A$1:$ZZ$1, 0))</f>
        <v/>
      </c>
      <c r="B89">
        <f>INDEX(resultados!$A$2:$ZZ$451, 83, MATCH($B$2, resultados!$A$1:$ZZ$1, 0))</f>
        <v/>
      </c>
      <c r="C89">
        <f>INDEX(resultados!$A$2:$ZZ$451, 83, MATCH($B$3, resultados!$A$1:$ZZ$1, 0))</f>
        <v/>
      </c>
    </row>
    <row r="90">
      <c r="A90">
        <f>INDEX(resultados!$A$2:$ZZ$451, 84, MATCH($B$1, resultados!$A$1:$ZZ$1, 0))</f>
        <v/>
      </c>
      <c r="B90">
        <f>INDEX(resultados!$A$2:$ZZ$451, 84, MATCH($B$2, resultados!$A$1:$ZZ$1, 0))</f>
        <v/>
      </c>
      <c r="C90">
        <f>INDEX(resultados!$A$2:$ZZ$451, 84, MATCH($B$3, resultados!$A$1:$ZZ$1, 0))</f>
        <v/>
      </c>
    </row>
    <row r="91">
      <c r="A91">
        <f>INDEX(resultados!$A$2:$ZZ$451, 85, MATCH($B$1, resultados!$A$1:$ZZ$1, 0))</f>
        <v/>
      </c>
      <c r="B91">
        <f>INDEX(resultados!$A$2:$ZZ$451, 85, MATCH($B$2, resultados!$A$1:$ZZ$1, 0))</f>
        <v/>
      </c>
      <c r="C91">
        <f>INDEX(resultados!$A$2:$ZZ$451, 85, MATCH($B$3, resultados!$A$1:$ZZ$1, 0))</f>
        <v/>
      </c>
    </row>
    <row r="92">
      <c r="A92">
        <f>INDEX(resultados!$A$2:$ZZ$451, 86, MATCH($B$1, resultados!$A$1:$ZZ$1, 0))</f>
        <v/>
      </c>
      <c r="B92">
        <f>INDEX(resultados!$A$2:$ZZ$451, 86, MATCH($B$2, resultados!$A$1:$ZZ$1, 0))</f>
        <v/>
      </c>
      <c r="C92">
        <f>INDEX(resultados!$A$2:$ZZ$451, 86, MATCH($B$3, resultados!$A$1:$ZZ$1, 0))</f>
        <v/>
      </c>
    </row>
    <row r="93">
      <c r="A93">
        <f>INDEX(resultados!$A$2:$ZZ$451, 87, MATCH($B$1, resultados!$A$1:$ZZ$1, 0))</f>
        <v/>
      </c>
      <c r="B93">
        <f>INDEX(resultados!$A$2:$ZZ$451, 87, MATCH($B$2, resultados!$A$1:$ZZ$1, 0))</f>
        <v/>
      </c>
      <c r="C93">
        <f>INDEX(resultados!$A$2:$ZZ$451, 87, MATCH($B$3, resultados!$A$1:$ZZ$1, 0))</f>
        <v/>
      </c>
    </row>
    <row r="94">
      <c r="A94">
        <f>INDEX(resultados!$A$2:$ZZ$451, 88, MATCH($B$1, resultados!$A$1:$ZZ$1, 0))</f>
        <v/>
      </c>
      <c r="B94">
        <f>INDEX(resultados!$A$2:$ZZ$451, 88, MATCH($B$2, resultados!$A$1:$ZZ$1, 0))</f>
        <v/>
      </c>
      <c r="C94">
        <f>INDEX(resultados!$A$2:$ZZ$451, 88, MATCH($B$3, resultados!$A$1:$ZZ$1, 0))</f>
        <v/>
      </c>
    </row>
    <row r="95">
      <c r="A95">
        <f>INDEX(resultados!$A$2:$ZZ$451, 89, MATCH($B$1, resultados!$A$1:$ZZ$1, 0))</f>
        <v/>
      </c>
      <c r="B95">
        <f>INDEX(resultados!$A$2:$ZZ$451, 89, MATCH($B$2, resultados!$A$1:$ZZ$1, 0))</f>
        <v/>
      </c>
      <c r="C95">
        <f>INDEX(resultados!$A$2:$ZZ$451, 89, MATCH($B$3, resultados!$A$1:$ZZ$1, 0))</f>
        <v/>
      </c>
    </row>
    <row r="96">
      <c r="A96">
        <f>INDEX(resultados!$A$2:$ZZ$451, 90, MATCH($B$1, resultados!$A$1:$ZZ$1, 0))</f>
        <v/>
      </c>
      <c r="B96">
        <f>INDEX(resultados!$A$2:$ZZ$451, 90, MATCH($B$2, resultados!$A$1:$ZZ$1, 0))</f>
        <v/>
      </c>
      <c r="C96">
        <f>INDEX(resultados!$A$2:$ZZ$451, 90, MATCH($B$3, resultados!$A$1:$ZZ$1, 0))</f>
        <v/>
      </c>
    </row>
    <row r="97">
      <c r="A97">
        <f>INDEX(resultados!$A$2:$ZZ$451, 91, MATCH($B$1, resultados!$A$1:$ZZ$1, 0))</f>
        <v/>
      </c>
      <c r="B97">
        <f>INDEX(resultados!$A$2:$ZZ$451, 91, MATCH($B$2, resultados!$A$1:$ZZ$1, 0))</f>
        <v/>
      </c>
      <c r="C97">
        <f>INDEX(resultados!$A$2:$ZZ$451, 91, MATCH($B$3, resultados!$A$1:$ZZ$1, 0))</f>
        <v/>
      </c>
    </row>
    <row r="98">
      <c r="A98">
        <f>INDEX(resultados!$A$2:$ZZ$451, 92, MATCH($B$1, resultados!$A$1:$ZZ$1, 0))</f>
        <v/>
      </c>
      <c r="B98">
        <f>INDEX(resultados!$A$2:$ZZ$451, 92, MATCH($B$2, resultados!$A$1:$ZZ$1, 0))</f>
        <v/>
      </c>
      <c r="C98">
        <f>INDEX(resultados!$A$2:$ZZ$451, 92, MATCH($B$3, resultados!$A$1:$ZZ$1, 0))</f>
        <v/>
      </c>
    </row>
    <row r="99">
      <c r="A99">
        <f>INDEX(resultados!$A$2:$ZZ$451, 93, MATCH($B$1, resultados!$A$1:$ZZ$1, 0))</f>
        <v/>
      </c>
      <c r="B99">
        <f>INDEX(resultados!$A$2:$ZZ$451, 93, MATCH($B$2, resultados!$A$1:$ZZ$1, 0))</f>
        <v/>
      </c>
      <c r="C99">
        <f>INDEX(resultados!$A$2:$ZZ$451, 93, MATCH($B$3, resultados!$A$1:$ZZ$1, 0))</f>
        <v/>
      </c>
    </row>
    <row r="100">
      <c r="A100">
        <f>INDEX(resultados!$A$2:$ZZ$451, 94, MATCH($B$1, resultados!$A$1:$ZZ$1, 0))</f>
        <v/>
      </c>
      <c r="B100">
        <f>INDEX(resultados!$A$2:$ZZ$451, 94, MATCH($B$2, resultados!$A$1:$ZZ$1, 0))</f>
        <v/>
      </c>
      <c r="C100">
        <f>INDEX(resultados!$A$2:$ZZ$451, 94, MATCH($B$3, resultados!$A$1:$ZZ$1, 0))</f>
        <v/>
      </c>
    </row>
    <row r="101">
      <c r="A101">
        <f>INDEX(resultados!$A$2:$ZZ$451, 95, MATCH($B$1, resultados!$A$1:$ZZ$1, 0))</f>
        <v/>
      </c>
      <c r="B101">
        <f>INDEX(resultados!$A$2:$ZZ$451, 95, MATCH($B$2, resultados!$A$1:$ZZ$1, 0))</f>
        <v/>
      </c>
      <c r="C101">
        <f>INDEX(resultados!$A$2:$ZZ$451, 95, MATCH($B$3, resultados!$A$1:$ZZ$1, 0))</f>
        <v/>
      </c>
    </row>
    <row r="102">
      <c r="A102">
        <f>INDEX(resultados!$A$2:$ZZ$451, 96, MATCH($B$1, resultados!$A$1:$ZZ$1, 0))</f>
        <v/>
      </c>
      <c r="B102">
        <f>INDEX(resultados!$A$2:$ZZ$451, 96, MATCH($B$2, resultados!$A$1:$ZZ$1, 0))</f>
        <v/>
      </c>
      <c r="C102">
        <f>INDEX(resultados!$A$2:$ZZ$451, 96, MATCH($B$3, resultados!$A$1:$ZZ$1, 0))</f>
        <v/>
      </c>
    </row>
    <row r="103">
      <c r="A103">
        <f>INDEX(resultados!$A$2:$ZZ$451, 97, MATCH($B$1, resultados!$A$1:$ZZ$1, 0))</f>
        <v/>
      </c>
      <c r="B103">
        <f>INDEX(resultados!$A$2:$ZZ$451, 97, MATCH($B$2, resultados!$A$1:$ZZ$1, 0))</f>
        <v/>
      </c>
      <c r="C103">
        <f>INDEX(resultados!$A$2:$ZZ$451, 97, MATCH($B$3, resultados!$A$1:$ZZ$1, 0))</f>
        <v/>
      </c>
    </row>
    <row r="104">
      <c r="A104">
        <f>INDEX(resultados!$A$2:$ZZ$451, 98, MATCH($B$1, resultados!$A$1:$ZZ$1, 0))</f>
        <v/>
      </c>
      <c r="B104">
        <f>INDEX(resultados!$A$2:$ZZ$451, 98, MATCH($B$2, resultados!$A$1:$ZZ$1, 0))</f>
        <v/>
      </c>
      <c r="C104">
        <f>INDEX(resultados!$A$2:$ZZ$451, 98, MATCH($B$3, resultados!$A$1:$ZZ$1, 0))</f>
        <v/>
      </c>
    </row>
    <row r="105">
      <c r="A105">
        <f>INDEX(resultados!$A$2:$ZZ$451, 99, MATCH($B$1, resultados!$A$1:$ZZ$1, 0))</f>
        <v/>
      </c>
      <c r="B105">
        <f>INDEX(resultados!$A$2:$ZZ$451, 99, MATCH($B$2, resultados!$A$1:$ZZ$1, 0))</f>
        <v/>
      </c>
      <c r="C105">
        <f>INDEX(resultados!$A$2:$ZZ$451, 99, MATCH($B$3, resultados!$A$1:$ZZ$1, 0))</f>
        <v/>
      </c>
    </row>
    <row r="106">
      <c r="A106">
        <f>INDEX(resultados!$A$2:$ZZ$451, 100, MATCH($B$1, resultados!$A$1:$ZZ$1, 0))</f>
        <v/>
      </c>
      <c r="B106">
        <f>INDEX(resultados!$A$2:$ZZ$451, 100, MATCH($B$2, resultados!$A$1:$ZZ$1, 0))</f>
        <v/>
      </c>
      <c r="C106">
        <f>INDEX(resultados!$A$2:$ZZ$451, 100, MATCH($B$3, resultados!$A$1:$ZZ$1, 0))</f>
        <v/>
      </c>
    </row>
    <row r="107">
      <c r="A107">
        <f>INDEX(resultados!$A$2:$ZZ$451, 101, MATCH($B$1, resultados!$A$1:$ZZ$1, 0))</f>
        <v/>
      </c>
      <c r="B107">
        <f>INDEX(resultados!$A$2:$ZZ$451, 101, MATCH($B$2, resultados!$A$1:$ZZ$1, 0))</f>
        <v/>
      </c>
      <c r="C107">
        <f>INDEX(resultados!$A$2:$ZZ$451, 101, MATCH($B$3, resultados!$A$1:$ZZ$1, 0))</f>
        <v/>
      </c>
    </row>
    <row r="108">
      <c r="A108">
        <f>INDEX(resultados!$A$2:$ZZ$451, 102, MATCH($B$1, resultados!$A$1:$ZZ$1, 0))</f>
        <v/>
      </c>
      <c r="B108">
        <f>INDEX(resultados!$A$2:$ZZ$451, 102, MATCH($B$2, resultados!$A$1:$ZZ$1, 0))</f>
        <v/>
      </c>
      <c r="C108">
        <f>INDEX(resultados!$A$2:$ZZ$451, 102, MATCH($B$3, resultados!$A$1:$ZZ$1, 0))</f>
        <v/>
      </c>
    </row>
    <row r="109">
      <c r="A109">
        <f>INDEX(resultados!$A$2:$ZZ$451, 103, MATCH($B$1, resultados!$A$1:$ZZ$1, 0))</f>
        <v/>
      </c>
      <c r="B109">
        <f>INDEX(resultados!$A$2:$ZZ$451, 103, MATCH($B$2, resultados!$A$1:$ZZ$1, 0))</f>
        <v/>
      </c>
      <c r="C109">
        <f>INDEX(resultados!$A$2:$ZZ$451, 103, MATCH($B$3, resultados!$A$1:$ZZ$1, 0))</f>
        <v/>
      </c>
    </row>
    <row r="110">
      <c r="A110">
        <f>INDEX(resultados!$A$2:$ZZ$451, 104, MATCH($B$1, resultados!$A$1:$ZZ$1, 0))</f>
        <v/>
      </c>
      <c r="B110">
        <f>INDEX(resultados!$A$2:$ZZ$451, 104, MATCH($B$2, resultados!$A$1:$ZZ$1, 0))</f>
        <v/>
      </c>
      <c r="C110">
        <f>INDEX(resultados!$A$2:$ZZ$451, 104, MATCH($B$3, resultados!$A$1:$ZZ$1, 0))</f>
        <v/>
      </c>
    </row>
    <row r="111">
      <c r="A111">
        <f>INDEX(resultados!$A$2:$ZZ$451, 105, MATCH($B$1, resultados!$A$1:$ZZ$1, 0))</f>
        <v/>
      </c>
      <c r="B111">
        <f>INDEX(resultados!$A$2:$ZZ$451, 105, MATCH($B$2, resultados!$A$1:$ZZ$1, 0))</f>
        <v/>
      </c>
      <c r="C111">
        <f>INDEX(resultados!$A$2:$ZZ$451, 105, MATCH($B$3, resultados!$A$1:$ZZ$1, 0))</f>
        <v/>
      </c>
    </row>
    <row r="112">
      <c r="A112">
        <f>INDEX(resultados!$A$2:$ZZ$451, 106, MATCH($B$1, resultados!$A$1:$ZZ$1, 0))</f>
        <v/>
      </c>
      <c r="B112">
        <f>INDEX(resultados!$A$2:$ZZ$451, 106, MATCH($B$2, resultados!$A$1:$ZZ$1, 0))</f>
        <v/>
      </c>
      <c r="C112">
        <f>INDEX(resultados!$A$2:$ZZ$451, 106, MATCH($B$3, resultados!$A$1:$ZZ$1, 0))</f>
        <v/>
      </c>
    </row>
    <row r="113">
      <c r="A113">
        <f>INDEX(resultados!$A$2:$ZZ$451, 107, MATCH($B$1, resultados!$A$1:$ZZ$1, 0))</f>
        <v/>
      </c>
      <c r="B113">
        <f>INDEX(resultados!$A$2:$ZZ$451, 107, MATCH($B$2, resultados!$A$1:$ZZ$1, 0))</f>
        <v/>
      </c>
      <c r="C113">
        <f>INDEX(resultados!$A$2:$ZZ$451, 107, MATCH($B$3, resultados!$A$1:$ZZ$1, 0))</f>
        <v/>
      </c>
    </row>
    <row r="114">
      <c r="A114">
        <f>INDEX(resultados!$A$2:$ZZ$451, 108, MATCH($B$1, resultados!$A$1:$ZZ$1, 0))</f>
        <v/>
      </c>
      <c r="B114">
        <f>INDEX(resultados!$A$2:$ZZ$451, 108, MATCH($B$2, resultados!$A$1:$ZZ$1, 0))</f>
        <v/>
      </c>
      <c r="C114">
        <f>INDEX(resultados!$A$2:$ZZ$451, 108, MATCH($B$3, resultados!$A$1:$ZZ$1, 0))</f>
        <v/>
      </c>
    </row>
    <row r="115">
      <c r="A115">
        <f>INDEX(resultados!$A$2:$ZZ$451, 109, MATCH($B$1, resultados!$A$1:$ZZ$1, 0))</f>
        <v/>
      </c>
      <c r="B115">
        <f>INDEX(resultados!$A$2:$ZZ$451, 109, MATCH($B$2, resultados!$A$1:$ZZ$1, 0))</f>
        <v/>
      </c>
      <c r="C115">
        <f>INDEX(resultados!$A$2:$ZZ$451, 109, MATCH($B$3, resultados!$A$1:$ZZ$1, 0))</f>
        <v/>
      </c>
    </row>
    <row r="116">
      <c r="A116">
        <f>INDEX(resultados!$A$2:$ZZ$451, 110, MATCH($B$1, resultados!$A$1:$ZZ$1, 0))</f>
        <v/>
      </c>
      <c r="B116">
        <f>INDEX(resultados!$A$2:$ZZ$451, 110, MATCH($B$2, resultados!$A$1:$ZZ$1, 0))</f>
        <v/>
      </c>
      <c r="C116">
        <f>INDEX(resultados!$A$2:$ZZ$451, 110, MATCH($B$3, resultados!$A$1:$ZZ$1, 0))</f>
        <v/>
      </c>
    </row>
    <row r="117">
      <c r="A117">
        <f>INDEX(resultados!$A$2:$ZZ$451, 111, MATCH($B$1, resultados!$A$1:$ZZ$1, 0))</f>
        <v/>
      </c>
      <c r="B117">
        <f>INDEX(resultados!$A$2:$ZZ$451, 111, MATCH($B$2, resultados!$A$1:$ZZ$1, 0))</f>
        <v/>
      </c>
      <c r="C117">
        <f>INDEX(resultados!$A$2:$ZZ$451, 111, MATCH($B$3, resultados!$A$1:$ZZ$1, 0))</f>
        <v/>
      </c>
    </row>
    <row r="118">
      <c r="A118">
        <f>INDEX(resultados!$A$2:$ZZ$451, 112, MATCH($B$1, resultados!$A$1:$ZZ$1, 0))</f>
        <v/>
      </c>
      <c r="B118">
        <f>INDEX(resultados!$A$2:$ZZ$451, 112, MATCH($B$2, resultados!$A$1:$ZZ$1, 0))</f>
        <v/>
      </c>
      <c r="C118">
        <f>INDEX(resultados!$A$2:$ZZ$451, 112, MATCH($B$3, resultados!$A$1:$ZZ$1, 0))</f>
        <v/>
      </c>
    </row>
    <row r="119">
      <c r="A119">
        <f>INDEX(resultados!$A$2:$ZZ$451, 113, MATCH($B$1, resultados!$A$1:$ZZ$1, 0))</f>
        <v/>
      </c>
      <c r="B119">
        <f>INDEX(resultados!$A$2:$ZZ$451, 113, MATCH($B$2, resultados!$A$1:$ZZ$1, 0))</f>
        <v/>
      </c>
      <c r="C119">
        <f>INDEX(resultados!$A$2:$ZZ$451, 113, MATCH($B$3, resultados!$A$1:$ZZ$1, 0))</f>
        <v/>
      </c>
    </row>
    <row r="120">
      <c r="A120">
        <f>INDEX(resultados!$A$2:$ZZ$451, 114, MATCH($B$1, resultados!$A$1:$ZZ$1, 0))</f>
        <v/>
      </c>
      <c r="B120">
        <f>INDEX(resultados!$A$2:$ZZ$451, 114, MATCH($B$2, resultados!$A$1:$ZZ$1, 0))</f>
        <v/>
      </c>
      <c r="C120">
        <f>INDEX(resultados!$A$2:$ZZ$451, 114, MATCH($B$3, resultados!$A$1:$ZZ$1, 0))</f>
        <v/>
      </c>
    </row>
    <row r="121">
      <c r="A121">
        <f>INDEX(resultados!$A$2:$ZZ$451, 115, MATCH($B$1, resultados!$A$1:$ZZ$1, 0))</f>
        <v/>
      </c>
      <c r="B121">
        <f>INDEX(resultados!$A$2:$ZZ$451, 115, MATCH($B$2, resultados!$A$1:$ZZ$1, 0))</f>
        <v/>
      </c>
      <c r="C121">
        <f>INDEX(resultados!$A$2:$ZZ$451, 115, MATCH($B$3, resultados!$A$1:$ZZ$1, 0))</f>
        <v/>
      </c>
    </row>
    <row r="122">
      <c r="A122">
        <f>INDEX(resultados!$A$2:$ZZ$451, 116, MATCH($B$1, resultados!$A$1:$ZZ$1, 0))</f>
        <v/>
      </c>
      <c r="B122">
        <f>INDEX(resultados!$A$2:$ZZ$451, 116, MATCH($B$2, resultados!$A$1:$ZZ$1, 0))</f>
        <v/>
      </c>
      <c r="C122">
        <f>INDEX(resultados!$A$2:$ZZ$451, 116, MATCH($B$3, resultados!$A$1:$ZZ$1, 0))</f>
        <v/>
      </c>
    </row>
    <row r="123">
      <c r="A123">
        <f>INDEX(resultados!$A$2:$ZZ$451, 117, MATCH($B$1, resultados!$A$1:$ZZ$1, 0))</f>
        <v/>
      </c>
      <c r="B123">
        <f>INDEX(resultados!$A$2:$ZZ$451, 117, MATCH($B$2, resultados!$A$1:$ZZ$1, 0))</f>
        <v/>
      </c>
      <c r="C123">
        <f>INDEX(resultados!$A$2:$ZZ$451, 117, MATCH($B$3, resultados!$A$1:$ZZ$1, 0))</f>
        <v/>
      </c>
    </row>
    <row r="124">
      <c r="A124">
        <f>INDEX(resultados!$A$2:$ZZ$451, 118, MATCH($B$1, resultados!$A$1:$ZZ$1, 0))</f>
        <v/>
      </c>
      <c r="B124">
        <f>INDEX(resultados!$A$2:$ZZ$451, 118, MATCH($B$2, resultados!$A$1:$ZZ$1, 0))</f>
        <v/>
      </c>
      <c r="C124">
        <f>INDEX(resultados!$A$2:$ZZ$451, 118, MATCH($B$3, resultados!$A$1:$ZZ$1, 0))</f>
        <v/>
      </c>
    </row>
    <row r="125">
      <c r="A125">
        <f>INDEX(resultados!$A$2:$ZZ$451, 119, MATCH($B$1, resultados!$A$1:$ZZ$1, 0))</f>
        <v/>
      </c>
      <c r="B125">
        <f>INDEX(resultados!$A$2:$ZZ$451, 119, MATCH($B$2, resultados!$A$1:$ZZ$1, 0))</f>
        <v/>
      </c>
      <c r="C125">
        <f>INDEX(resultados!$A$2:$ZZ$451, 119, MATCH($B$3, resultados!$A$1:$ZZ$1, 0))</f>
        <v/>
      </c>
    </row>
    <row r="126">
      <c r="A126">
        <f>INDEX(resultados!$A$2:$ZZ$451, 120, MATCH($B$1, resultados!$A$1:$ZZ$1, 0))</f>
        <v/>
      </c>
      <c r="B126">
        <f>INDEX(resultados!$A$2:$ZZ$451, 120, MATCH($B$2, resultados!$A$1:$ZZ$1, 0))</f>
        <v/>
      </c>
      <c r="C126">
        <f>INDEX(resultados!$A$2:$ZZ$451, 120, MATCH($B$3, resultados!$A$1:$ZZ$1, 0))</f>
        <v/>
      </c>
    </row>
    <row r="127">
      <c r="A127">
        <f>INDEX(resultados!$A$2:$ZZ$451, 121, MATCH($B$1, resultados!$A$1:$ZZ$1, 0))</f>
        <v/>
      </c>
      <c r="B127">
        <f>INDEX(resultados!$A$2:$ZZ$451, 121, MATCH($B$2, resultados!$A$1:$ZZ$1, 0))</f>
        <v/>
      </c>
      <c r="C127">
        <f>INDEX(resultados!$A$2:$ZZ$451, 121, MATCH($B$3, resultados!$A$1:$ZZ$1, 0))</f>
        <v/>
      </c>
    </row>
    <row r="128">
      <c r="A128">
        <f>INDEX(resultados!$A$2:$ZZ$451, 122, MATCH($B$1, resultados!$A$1:$ZZ$1, 0))</f>
        <v/>
      </c>
      <c r="B128">
        <f>INDEX(resultados!$A$2:$ZZ$451, 122, MATCH($B$2, resultados!$A$1:$ZZ$1, 0))</f>
        <v/>
      </c>
      <c r="C128">
        <f>INDEX(resultados!$A$2:$ZZ$451, 122, MATCH($B$3, resultados!$A$1:$ZZ$1, 0))</f>
        <v/>
      </c>
    </row>
    <row r="129">
      <c r="A129">
        <f>INDEX(resultados!$A$2:$ZZ$451, 123, MATCH($B$1, resultados!$A$1:$ZZ$1, 0))</f>
        <v/>
      </c>
      <c r="B129">
        <f>INDEX(resultados!$A$2:$ZZ$451, 123, MATCH($B$2, resultados!$A$1:$ZZ$1, 0))</f>
        <v/>
      </c>
      <c r="C129">
        <f>INDEX(resultados!$A$2:$ZZ$451, 123, MATCH($B$3, resultados!$A$1:$ZZ$1, 0))</f>
        <v/>
      </c>
    </row>
    <row r="130">
      <c r="A130">
        <f>INDEX(resultados!$A$2:$ZZ$451, 124, MATCH($B$1, resultados!$A$1:$ZZ$1, 0))</f>
        <v/>
      </c>
      <c r="B130">
        <f>INDEX(resultados!$A$2:$ZZ$451, 124, MATCH($B$2, resultados!$A$1:$ZZ$1, 0))</f>
        <v/>
      </c>
      <c r="C130">
        <f>INDEX(resultados!$A$2:$ZZ$451, 124, MATCH($B$3, resultados!$A$1:$ZZ$1, 0))</f>
        <v/>
      </c>
    </row>
    <row r="131">
      <c r="A131">
        <f>INDEX(resultados!$A$2:$ZZ$451, 125, MATCH($B$1, resultados!$A$1:$ZZ$1, 0))</f>
        <v/>
      </c>
      <c r="B131">
        <f>INDEX(resultados!$A$2:$ZZ$451, 125, MATCH($B$2, resultados!$A$1:$ZZ$1, 0))</f>
        <v/>
      </c>
      <c r="C131">
        <f>INDEX(resultados!$A$2:$ZZ$451, 125, MATCH($B$3, resultados!$A$1:$ZZ$1, 0))</f>
        <v/>
      </c>
    </row>
    <row r="132">
      <c r="A132">
        <f>INDEX(resultados!$A$2:$ZZ$451, 126, MATCH($B$1, resultados!$A$1:$ZZ$1, 0))</f>
        <v/>
      </c>
      <c r="B132">
        <f>INDEX(resultados!$A$2:$ZZ$451, 126, MATCH($B$2, resultados!$A$1:$ZZ$1, 0))</f>
        <v/>
      </c>
      <c r="C132">
        <f>INDEX(resultados!$A$2:$ZZ$451, 126, MATCH($B$3, resultados!$A$1:$ZZ$1, 0))</f>
        <v/>
      </c>
    </row>
    <row r="133">
      <c r="A133">
        <f>INDEX(resultados!$A$2:$ZZ$451, 127, MATCH($B$1, resultados!$A$1:$ZZ$1, 0))</f>
        <v/>
      </c>
      <c r="B133">
        <f>INDEX(resultados!$A$2:$ZZ$451, 127, MATCH($B$2, resultados!$A$1:$ZZ$1, 0))</f>
        <v/>
      </c>
      <c r="C133">
        <f>INDEX(resultados!$A$2:$ZZ$451, 127, MATCH($B$3, resultados!$A$1:$ZZ$1, 0))</f>
        <v/>
      </c>
    </row>
    <row r="134">
      <c r="A134">
        <f>INDEX(resultados!$A$2:$ZZ$451, 128, MATCH($B$1, resultados!$A$1:$ZZ$1, 0))</f>
        <v/>
      </c>
      <c r="B134">
        <f>INDEX(resultados!$A$2:$ZZ$451, 128, MATCH($B$2, resultados!$A$1:$ZZ$1, 0))</f>
        <v/>
      </c>
      <c r="C134">
        <f>INDEX(resultados!$A$2:$ZZ$451, 128, MATCH($B$3, resultados!$A$1:$ZZ$1, 0))</f>
        <v/>
      </c>
    </row>
    <row r="135">
      <c r="A135">
        <f>INDEX(resultados!$A$2:$ZZ$451, 129, MATCH($B$1, resultados!$A$1:$ZZ$1, 0))</f>
        <v/>
      </c>
      <c r="B135">
        <f>INDEX(resultados!$A$2:$ZZ$451, 129, MATCH($B$2, resultados!$A$1:$ZZ$1, 0))</f>
        <v/>
      </c>
      <c r="C135">
        <f>INDEX(resultados!$A$2:$ZZ$451, 129, MATCH($B$3, resultados!$A$1:$ZZ$1, 0))</f>
        <v/>
      </c>
    </row>
    <row r="136">
      <c r="A136">
        <f>INDEX(resultados!$A$2:$ZZ$451, 130, MATCH($B$1, resultados!$A$1:$ZZ$1, 0))</f>
        <v/>
      </c>
      <c r="B136">
        <f>INDEX(resultados!$A$2:$ZZ$451, 130, MATCH($B$2, resultados!$A$1:$ZZ$1, 0))</f>
        <v/>
      </c>
      <c r="C136">
        <f>INDEX(resultados!$A$2:$ZZ$451, 130, MATCH($B$3, resultados!$A$1:$ZZ$1, 0))</f>
        <v/>
      </c>
    </row>
    <row r="137">
      <c r="A137">
        <f>INDEX(resultados!$A$2:$ZZ$451, 131, MATCH($B$1, resultados!$A$1:$ZZ$1, 0))</f>
        <v/>
      </c>
      <c r="B137">
        <f>INDEX(resultados!$A$2:$ZZ$451, 131, MATCH($B$2, resultados!$A$1:$ZZ$1, 0))</f>
        <v/>
      </c>
      <c r="C137">
        <f>INDEX(resultados!$A$2:$ZZ$451, 131, MATCH($B$3, resultados!$A$1:$ZZ$1, 0))</f>
        <v/>
      </c>
    </row>
    <row r="138">
      <c r="A138">
        <f>INDEX(resultados!$A$2:$ZZ$451, 132, MATCH($B$1, resultados!$A$1:$ZZ$1, 0))</f>
        <v/>
      </c>
      <c r="B138">
        <f>INDEX(resultados!$A$2:$ZZ$451, 132, MATCH($B$2, resultados!$A$1:$ZZ$1, 0))</f>
        <v/>
      </c>
      <c r="C138">
        <f>INDEX(resultados!$A$2:$ZZ$451, 132, MATCH($B$3, resultados!$A$1:$ZZ$1, 0))</f>
        <v/>
      </c>
    </row>
    <row r="139">
      <c r="A139">
        <f>INDEX(resultados!$A$2:$ZZ$451, 133, MATCH($B$1, resultados!$A$1:$ZZ$1, 0))</f>
        <v/>
      </c>
      <c r="B139">
        <f>INDEX(resultados!$A$2:$ZZ$451, 133, MATCH($B$2, resultados!$A$1:$ZZ$1, 0))</f>
        <v/>
      </c>
      <c r="C139">
        <f>INDEX(resultados!$A$2:$ZZ$451, 133, MATCH($B$3, resultados!$A$1:$ZZ$1, 0))</f>
        <v/>
      </c>
    </row>
    <row r="140">
      <c r="A140">
        <f>INDEX(resultados!$A$2:$ZZ$451, 134, MATCH($B$1, resultados!$A$1:$ZZ$1, 0))</f>
        <v/>
      </c>
      <c r="B140">
        <f>INDEX(resultados!$A$2:$ZZ$451, 134, MATCH($B$2, resultados!$A$1:$ZZ$1, 0))</f>
        <v/>
      </c>
      <c r="C140">
        <f>INDEX(resultados!$A$2:$ZZ$451, 134, MATCH($B$3, resultados!$A$1:$ZZ$1, 0))</f>
        <v/>
      </c>
    </row>
    <row r="141">
      <c r="A141">
        <f>INDEX(resultados!$A$2:$ZZ$451, 135, MATCH($B$1, resultados!$A$1:$ZZ$1, 0))</f>
        <v/>
      </c>
      <c r="B141">
        <f>INDEX(resultados!$A$2:$ZZ$451, 135, MATCH($B$2, resultados!$A$1:$ZZ$1, 0))</f>
        <v/>
      </c>
      <c r="C141">
        <f>INDEX(resultados!$A$2:$ZZ$451, 135, MATCH($B$3, resultados!$A$1:$ZZ$1, 0))</f>
        <v/>
      </c>
    </row>
    <row r="142">
      <c r="A142">
        <f>INDEX(resultados!$A$2:$ZZ$451, 136, MATCH($B$1, resultados!$A$1:$ZZ$1, 0))</f>
        <v/>
      </c>
      <c r="B142">
        <f>INDEX(resultados!$A$2:$ZZ$451, 136, MATCH($B$2, resultados!$A$1:$ZZ$1, 0))</f>
        <v/>
      </c>
      <c r="C142">
        <f>INDEX(resultados!$A$2:$ZZ$451, 136, MATCH($B$3, resultados!$A$1:$ZZ$1, 0))</f>
        <v/>
      </c>
    </row>
    <row r="143">
      <c r="A143">
        <f>INDEX(resultados!$A$2:$ZZ$451, 137, MATCH($B$1, resultados!$A$1:$ZZ$1, 0))</f>
        <v/>
      </c>
      <c r="B143">
        <f>INDEX(resultados!$A$2:$ZZ$451, 137, MATCH($B$2, resultados!$A$1:$ZZ$1, 0))</f>
        <v/>
      </c>
      <c r="C143">
        <f>INDEX(resultados!$A$2:$ZZ$451, 137, MATCH($B$3, resultados!$A$1:$ZZ$1, 0))</f>
        <v/>
      </c>
    </row>
    <row r="144">
      <c r="A144">
        <f>INDEX(resultados!$A$2:$ZZ$451, 138, MATCH($B$1, resultados!$A$1:$ZZ$1, 0))</f>
        <v/>
      </c>
      <c r="B144">
        <f>INDEX(resultados!$A$2:$ZZ$451, 138, MATCH($B$2, resultados!$A$1:$ZZ$1, 0))</f>
        <v/>
      </c>
      <c r="C144">
        <f>INDEX(resultados!$A$2:$ZZ$451, 138, MATCH($B$3, resultados!$A$1:$ZZ$1, 0))</f>
        <v/>
      </c>
    </row>
    <row r="145">
      <c r="A145">
        <f>INDEX(resultados!$A$2:$ZZ$451, 139, MATCH($B$1, resultados!$A$1:$ZZ$1, 0))</f>
        <v/>
      </c>
      <c r="B145">
        <f>INDEX(resultados!$A$2:$ZZ$451, 139, MATCH($B$2, resultados!$A$1:$ZZ$1, 0))</f>
        <v/>
      </c>
      <c r="C145">
        <f>INDEX(resultados!$A$2:$ZZ$451, 139, MATCH($B$3, resultados!$A$1:$ZZ$1, 0))</f>
        <v/>
      </c>
    </row>
    <row r="146">
      <c r="A146">
        <f>INDEX(resultados!$A$2:$ZZ$451, 140, MATCH($B$1, resultados!$A$1:$ZZ$1, 0))</f>
        <v/>
      </c>
      <c r="B146">
        <f>INDEX(resultados!$A$2:$ZZ$451, 140, MATCH($B$2, resultados!$A$1:$ZZ$1, 0))</f>
        <v/>
      </c>
      <c r="C146">
        <f>INDEX(resultados!$A$2:$ZZ$451, 140, MATCH($B$3, resultados!$A$1:$ZZ$1, 0))</f>
        <v/>
      </c>
    </row>
    <row r="147">
      <c r="A147">
        <f>INDEX(resultados!$A$2:$ZZ$451, 141, MATCH($B$1, resultados!$A$1:$ZZ$1, 0))</f>
        <v/>
      </c>
      <c r="B147">
        <f>INDEX(resultados!$A$2:$ZZ$451, 141, MATCH($B$2, resultados!$A$1:$ZZ$1, 0))</f>
        <v/>
      </c>
      <c r="C147">
        <f>INDEX(resultados!$A$2:$ZZ$451, 141, MATCH($B$3, resultados!$A$1:$ZZ$1, 0))</f>
        <v/>
      </c>
    </row>
    <row r="148">
      <c r="A148">
        <f>INDEX(resultados!$A$2:$ZZ$451, 142, MATCH($B$1, resultados!$A$1:$ZZ$1, 0))</f>
        <v/>
      </c>
      <c r="B148">
        <f>INDEX(resultados!$A$2:$ZZ$451, 142, MATCH($B$2, resultados!$A$1:$ZZ$1, 0))</f>
        <v/>
      </c>
      <c r="C148">
        <f>INDEX(resultados!$A$2:$ZZ$451, 142, MATCH($B$3, resultados!$A$1:$ZZ$1, 0))</f>
        <v/>
      </c>
    </row>
    <row r="149">
      <c r="A149">
        <f>INDEX(resultados!$A$2:$ZZ$451, 143, MATCH($B$1, resultados!$A$1:$ZZ$1, 0))</f>
        <v/>
      </c>
      <c r="B149">
        <f>INDEX(resultados!$A$2:$ZZ$451, 143, MATCH($B$2, resultados!$A$1:$ZZ$1, 0))</f>
        <v/>
      </c>
      <c r="C149">
        <f>INDEX(resultados!$A$2:$ZZ$451, 143, MATCH($B$3, resultados!$A$1:$ZZ$1, 0))</f>
        <v/>
      </c>
    </row>
    <row r="150">
      <c r="A150">
        <f>INDEX(resultados!$A$2:$ZZ$451, 144, MATCH($B$1, resultados!$A$1:$ZZ$1, 0))</f>
        <v/>
      </c>
      <c r="B150">
        <f>INDEX(resultados!$A$2:$ZZ$451, 144, MATCH($B$2, resultados!$A$1:$ZZ$1, 0))</f>
        <v/>
      </c>
      <c r="C150">
        <f>INDEX(resultados!$A$2:$ZZ$451, 144, MATCH($B$3, resultados!$A$1:$ZZ$1, 0))</f>
        <v/>
      </c>
    </row>
    <row r="151">
      <c r="A151">
        <f>INDEX(resultados!$A$2:$ZZ$451, 145, MATCH($B$1, resultados!$A$1:$ZZ$1, 0))</f>
        <v/>
      </c>
      <c r="B151">
        <f>INDEX(resultados!$A$2:$ZZ$451, 145, MATCH($B$2, resultados!$A$1:$ZZ$1, 0))</f>
        <v/>
      </c>
      <c r="C151">
        <f>INDEX(resultados!$A$2:$ZZ$451, 145, MATCH($B$3, resultados!$A$1:$ZZ$1, 0))</f>
        <v/>
      </c>
    </row>
    <row r="152">
      <c r="A152">
        <f>INDEX(resultados!$A$2:$ZZ$451, 146, MATCH($B$1, resultados!$A$1:$ZZ$1, 0))</f>
        <v/>
      </c>
      <c r="B152">
        <f>INDEX(resultados!$A$2:$ZZ$451, 146, MATCH($B$2, resultados!$A$1:$ZZ$1, 0))</f>
        <v/>
      </c>
      <c r="C152">
        <f>INDEX(resultados!$A$2:$ZZ$451, 146, MATCH($B$3, resultados!$A$1:$ZZ$1, 0))</f>
        <v/>
      </c>
    </row>
    <row r="153">
      <c r="A153">
        <f>INDEX(resultados!$A$2:$ZZ$451, 147, MATCH($B$1, resultados!$A$1:$ZZ$1, 0))</f>
        <v/>
      </c>
      <c r="B153">
        <f>INDEX(resultados!$A$2:$ZZ$451, 147, MATCH($B$2, resultados!$A$1:$ZZ$1, 0))</f>
        <v/>
      </c>
      <c r="C153">
        <f>INDEX(resultados!$A$2:$ZZ$451, 147, MATCH($B$3, resultados!$A$1:$ZZ$1, 0))</f>
        <v/>
      </c>
    </row>
    <row r="154">
      <c r="A154">
        <f>INDEX(resultados!$A$2:$ZZ$451, 148, MATCH($B$1, resultados!$A$1:$ZZ$1, 0))</f>
        <v/>
      </c>
      <c r="B154">
        <f>INDEX(resultados!$A$2:$ZZ$451, 148, MATCH($B$2, resultados!$A$1:$ZZ$1, 0))</f>
        <v/>
      </c>
      <c r="C154">
        <f>INDEX(resultados!$A$2:$ZZ$451, 148, MATCH($B$3, resultados!$A$1:$ZZ$1, 0))</f>
        <v/>
      </c>
    </row>
    <row r="155">
      <c r="A155">
        <f>INDEX(resultados!$A$2:$ZZ$451, 149, MATCH($B$1, resultados!$A$1:$ZZ$1, 0))</f>
        <v/>
      </c>
      <c r="B155">
        <f>INDEX(resultados!$A$2:$ZZ$451, 149, MATCH($B$2, resultados!$A$1:$ZZ$1, 0))</f>
        <v/>
      </c>
      <c r="C155">
        <f>INDEX(resultados!$A$2:$ZZ$451, 149, MATCH($B$3, resultados!$A$1:$ZZ$1, 0))</f>
        <v/>
      </c>
    </row>
    <row r="156">
      <c r="A156">
        <f>INDEX(resultados!$A$2:$ZZ$451, 150, MATCH($B$1, resultados!$A$1:$ZZ$1, 0))</f>
        <v/>
      </c>
      <c r="B156">
        <f>INDEX(resultados!$A$2:$ZZ$451, 150, MATCH($B$2, resultados!$A$1:$ZZ$1, 0))</f>
        <v/>
      </c>
      <c r="C156">
        <f>INDEX(resultados!$A$2:$ZZ$451, 150, MATCH($B$3, resultados!$A$1:$ZZ$1, 0))</f>
        <v/>
      </c>
    </row>
    <row r="157">
      <c r="A157">
        <f>INDEX(resultados!$A$2:$ZZ$451, 151, MATCH($B$1, resultados!$A$1:$ZZ$1, 0))</f>
        <v/>
      </c>
      <c r="B157">
        <f>INDEX(resultados!$A$2:$ZZ$451, 151, MATCH($B$2, resultados!$A$1:$ZZ$1, 0))</f>
        <v/>
      </c>
      <c r="C157">
        <f>INDEX(resultados!$A$2:$ZZ$451, 151, MATCH($B$3, resultados!$A$1:$ZZ$1, 0))</f>
        <v/>
      </c>
    </row>
    <row r="158">
      <c r="A158">
        <f>INDEX(resultados!$A$2:$ZZ$451, 152, MATCH($B$1, resultados!$A$1:$ZZ$1, 0))</f>
        <v/>
      </c>
      <c r="B158">
        <f>INDEX(resultados!$A$2:$ZZ$451, 152, MATCH($B$2, resultados!$A$1:$ZZ$1, 0))</f>
        <v/>
      </c>
      <c r="C158">
        <f>INDEX(resultados!$A$2:$ZZ$451, 152, MATCH($B$3, resultados!$A$1:$ZZ$1, 0))</f>
        <v/>
      </c>
    </row>
    <row r="159">
      <c r="A159">
        <f>INDEX(resultados!$A$2:$ZZ$451, 153, MATCH($B$1, resultados!$A$1:$ZZ$1, 0))</f>
        <v/>
      </c>
      <c r="B159">
        <f>INDEX(resultados!$A$2:$ZZ$451, 153, MATCH($B$2, resultados!$A$1:$ZZ$1, 0))</f>
        <v/>
      </c>
      <c r="C159">
        <f>INDEX(resultados!$A$2:$ZZ$451, 153, MATCH($B$3, resultados!$A$1:$ZZ$1, 0))</f>
        <v/>
      </c>
    </row>
    <row r="160">
      <c r="A160">
        <f>INDEX(resultados!$A$2:$ZZ$451, 154, MATCH($B$1, resultados!$A$1:$ZZ$1, 0))</f>
        <v/>
      </c>
      <c r="B160">
        <f>INDEX(resultados!$A$2:$ZZ$451, 154, MATCH($B$2, resultados!$A$1:$ZZ$1, 0))</f>
        <v/>
      </c>
      <c r="C160">
        <f>INDEX(resultados!$A$2:$ZZ$451, 154, MATCH($B$3, resultados!$A$1:$ZZ$1, 0))</f>
        <v/>
      </c>
    </row>
    <row r="161">
      <c r="A161">
        <f>INDEX(resultados!$A$2:$ZZ$451, 155, MATCH($B$1, resultados!$A$1:$ZZ$1, 0))</f>
        <v/>
      </c>
      <c r="B161">
        <f>INDEX(resultados!$A$2:$ZZ$451, 155, MATCH($B$2, resultados!$A$1:$ZZ$1, 0))</f>
        <v/>
      </c>
      <c r="C161">
        <f>INDEX(resultados!$A$2:$ZZ$451, 155, MATCH($B$3, resultados!$A$1:$ZZ$1, 0))</f>
        <v/>
      </c>
    </row>
    <row r="162">
      <c r="A162">
        <f>INDEX(resultados!$A$2:$ZZ$451, 156, MATCH($B$1, resultados!$A$1:$ZZ$1, 0))</f>
        <v/>
      </c>
      <c r="B162">
        <f>INDEX(resultados!$A$2:$ZZ$451, 156, MATCH($B$2, resultados!$A$1:$ZZ$1, 0))</f>
        <v/>
      </c>
      <c r="C162">
        <f>INDEX(resultados!$A$2:$ZZ$451, 156, MATCH($B$3, resultados!$A$1:$ZZ$1, 0))</f>
        <v/>
      </c>
    </row>
    <row r="163">
      <c r="A163">
        <f>INDEX(resultados!$A$2:$ZZ$451, 157, MATCH($B$1, resultados!$A$1:$ZZ$1, 0))</f>
        <v/>
      </c>
      <c r="B163">
        <f>INDEX(resultados!$A$2:$ZZ$451, 157, MATCH($B$2, resultados!$A$1:$ZZ$1, 0))</f>
        <v/>
      </c>
      <c r="C163">
        <f>INDEX(resultados!$A$2:$ZZ$451, 157, MATCH($B$3, resultados!$A$1:$ZZ$1, 0))</f>
        <v/>
      </c>
    </row>
    <row r="164">
      <c r="A164">
        <f>INDEX(resultados!$A$2:$ZZ$451, 158, MATCH($B$1, resultados!$A$1:$ZZ$1, 0))</f>
        <v/>
      </c>
      <c r="B164">
        <f>INDEX(resultados!$A$2:$ZZ$451, 158, MATCH($B$2, resultados!$A$1:$ZZ$1, 0))</f>
        <v/>
      </c>
      <c r="C164">
        <f>INDEX(resultados!$A$2:$ZZ$451, 158, MATCH($B$3, resultados!$A$1:$ZZ$1, 0))</f>
        <v/>
      </c>
    </row>
    <row r="165">
      <c r="A165">
        <f>INDEX(resultados!$A$2:$ZZ$451, 159, MATCH($B$1, resultados!$A$1:$ZZ$1, 0))</f>
        <v/>
      </c>
      <c r="B165">
        <f>INDEX(resultados!$A$2:$ZZ$451, 159, MATCH($B$2, resultados!$A$1:$ZZ$1, 0))</f>
        <v/>
      </c>
      <c r="C165">
        <f>INDEX(resultados!$A$2:$ZZ$451, 159, MATCH($B$3, resultados!$A$1:$ZZ$1, 0))</f>
        <v/>
      </c>
    </row>
    <row r="166">
      <c r="A166">
        <f>INDEX(resultados!$A$2:$ZZ$451, 160, MATCH($B$1, resultados!$A$1:$ZZ$1, 0))</f>
        <v/>
      </c>
      <c r="B166">
        <f>INDEX(resultados!$A$2:$ZZ$451, 160, MATCH($B$2, resultados!$A$1:$ZZ$1, 0))</f>
        <v/>
      </c>
      <c r="C166">
        <f>INDEX(resultados!$A$2:$ZZ$451, 160, MATCH($B$3, resultados!$A$1:$ZZ$1, 0))</f>
        <v/>
      </c>
    </row>
    <row r="167">
      <c r="A167">
        <f>INDEX(resultados!$A$2:$ZZ$451, 161, MATCH($B$1, resultados!$A$1:$ZZ$1, 0))</f>
        <v/>
      </c>
      <c r="B167">
        <f>INDEX(resultados!$A$2:$ZZ$451, 161, MATCH($B$2, resultados!$A$1:$ZZ$1, 0))</f>
        <v/>
      </c>
      <c r="C167">
        <f>INDEX(resultados!$A$2:$ZZ$451, 161, MATCH($B$3, resultados!$A$1:$ZZ$1, 0))</f>
        <v/>
      </c>
    </row>
    <row r="168">
      <c r="A168">
        <f>INDEX(resultados!$A$2:$ZZ$451, 162, MATCH($B$1, resultados!$A$1:$ZZ$1, 0))</f>
        <v/>
      </c>
      <c r="B168">
        <f>INDEX(resultados!$A$2:$ZZ$451, 162, MATCH($B$2, resultados!$A$1:$ZZ$1, 0))</f>
        <v/>
      </c>
      <c r="C168">
        <f>INDEX(resultados!$A$2:$ZZ$451, 162, MATCH($B$3, resultados!$A$1:$ZZ$1, 0))</f>
        <v/>
      </c>
    </row>
    <row r="169">
      <c r="A169">
        <f>INDEX(resultados!$A$2:$ZZ$451, 163, MATCH($B$1, resultados!$A$1:$ZZ$1, 0))</f>
        <v/>
      </c>
      <c r="B169">
        <f>INDEX(resultados!$A$2:$ZZ$451, 163, MATCH($B$2, resultados!$A$1:$ZZ$1, 0))</f>
        <v/>
      </c>
      <c r="C169">
        <f>INDEX(resultados!$A$2:$ZZ$451, 163, MATCH($B$3, resultados!$A$1:$ZZ$1, 0))</f>
        <v/>
      </c>
    </row>
    <row r="170">
      <c r="A170">
        <f>INDEX(resultados!$A$2:$ZZ$451, 164, MATCH($B$1, resultados!$A$1:$ZZ$1, 0))</f>
        <v/>
      </c>
      <c r="B170">
        <f>INDEX(resultados!$A$2:$ZZ$451, 164, MATCH($B$2, resultados!$A$1:$ZZ$1, 0))</f>
        <v/>
      </c>
      <c r="C170">
        <f>INDEX(resultados!$A$2:$ZZ$451, 164, MATCH($B$3, resultados!$A$1:$ZZ$1, 0))</f>
        <v/>
      </c>
    </row>
    <row r="171">
      <c r="A171">
        <f>INDEX(resultados!$A$2:$ZZ$451, 165, MATCH($B$1, resultados!$A$1:$ZZ$1, 0))</f>
        <v/>
      </c>
      <c r="B171">
        <f>INDEX(resultados!$A$2:$ZZ$451, 165, MATCH($B$2, resultados!$A$1:$ZZ$1, 0))</f>
        <v/>
      </c>
      <c r="C171">
        <f>INDEX(resultados!$A$2:$ZZ$451, 165, MATCH($B$3, resultados!$A$1:$ZZ$1, 0))</f>
        <v/>
      </c>
    </row>
    <row r="172">
      <c r="A172">
        <f>INDEX(resultados!$A$2:$ZZ$451, 166, MATCH($B$1, resultados!$A$1:$ZZ$1, 0))</f>
        <v/>
      </c>
      <c r="B172">
        <f>INDEX(resultados!$A$2:$ZZ$451, 166, MATCH($B$2, resultados!$A$1:$ZZ$1, 0))</f>
        <v/>
      </c>
      <c r="C172">
        <f>INDEX(resultados!$A$2:$ZZ$451, 166, MATCH($B$3, resultados!$A$1:$ZZ$1, 0))</f>
        <v/>
      </c>
    </row>
    <row r="173">
      <c r="A173">
        <f>INDEX(resultados!$A$2:$ZZ$451, 167, MATCH($B$1, resultados!$A$1:$ZZ$1, 0))</f>
        <v/>
      </c>
      <c r="B173">
        <f>INDEX(resultados!$A$2:$ZZ$451, 167, MATCH($B$2, resultados!$A$1:$ZZ$1, 0))</f>
        <v/>
      </c>
      <c r="C173">
        <f>INDEX(resultados!$A$2:$ZZ$451, 167, MATCH($B$3, resultados!$A$1:$ZZ$1, 0))</f>
        <v/>
      </c>
    </row>
    <row r="174">
      <c r="A174">
        <f>INDEX(resultados!$A$2:$ZZ$451, 168, MATCH($B$1, resultados!$A$1:$ZZ$1, 0))</f>
        <v/>
      </c>
      <c r="B174">
        <f>INDEX(resultados!$A$2:$ZZ$451, 168, MATCH($B$2, resultados!$A$1:$ZZ$1, 0))</f>
        <v/>
      </c>
      <c r="C174">
        <f>INDEX(resultados!$A$2:$ZZ$451, 168, MATCH($B$3, resultados!$A$1:$ZZ$1, 0))</f>
        <v/>
      </c>
    </row>
    <row r="175">
      <c r="A175">
        <f>INDEX(resultados!$A$2:$ZZ$451, 169, MATCH($B$1, resultados!$A$1:$ZZ$1, 0))</f>
        <v/>
      </c>
      <c r="B175">
        <f>INDEX(resultados!$A$2:$ZZ$451, 169, MATCH($B$2, resultados!$A$1:$ZZ$1, 0))</f>
        <v/>
      </c>
      <c r="C175">
        <f>INDEX(resultados!$A$2:$ZZ$451, 169, MATCH($B$3, resultados!$A$1:$ZZ$1, 0))</f>
        <v/>
      </c>
    </row>
    <row r="176">
      <c r="A176">
        <f>INDEX(resultados!$A$2:$ZZ$451, 170, MATCH($B$1, resultados!$A$1:$ZZ$1, 0))</f>
        <v/>
      </c>
      <c r="B176">
        <f>INDEX(resultados!$A$2:$ZZ$451, 170, MATCH($B$2, resultados!$A$1:$ZZ$1, 0))</f>
        <v/>
      </c>
      <c r="C176">
        <f>INDEX(resultados!$A$2:$ZZ$451, 170, MATCH($B$3, resultados!$A$1:$ZZ$1, 0))</f>
        <v/>
      </c>
    </row>
    <row r="177">
      <c r="A177">
        <f>INDEX(resultados!$A$2:$ZZ$451, 171, MATCH($B$1, resultados!$A$1:$ZZ$1, 0))</f>
        <v/>
      </c>
      <c r="B177">
        <f>INDEX(resultados!$A$2:$ZZ$451, 171, MATCH($B$2, resultados!$A$1:$ZZ$1, 0))</f>
        <v/>
      </c>
      <c r="C177">
        <f>INDEX(resultados!$A$2:$ZZ$451, 171, MATCH($B$3, resultados!$A$1:$ZZ$1, 0))</f>
        <v/>
      </c>
    </row>
    <row r="178">
      <c r="A178">
        <f>INDEX(resultados!$A$2:$ZZ$451, 172, MATCH($B$1, resultados!$A$1:$ZZ$1, 0))</f>
        <v/>
      </c>
      <c r="B178">
        <f>INDEX(resultados!$A$2:$ZZ$451, 172, MATCH($B$2, resultados!$A$1:$ZZ$1, 0))</f>
        <v/>
      </c>
      <c r="C178">
        <f>INDEX(resultados!$A$2:$ZZ$451, 172, MATCH($B$3, resultados!$A$1:$ZZ$1, 0))</f>
        <v/>
      </c>
    </row>
    <row r="179">
      <c r="A179">
        <f>INDEX(resultados!$A$2:$ZZ$451, 173, MATCH($B$1, resultados!$A$1:$ZZ$1, 0))</f>
        <v/>
      </c>
      <c r="B179">
        <f>INDEX(resultados!$A$2:$ZZ$451, 173, MATCH($B$2, resultados!$A$1:$ZZ$1, 0))</f>
        <v/>
      </c>
      <c r="C179">
        <f>INDEX(resultados!$A$2:$ZZ$451, 173, MATCH($B$3, resultados!$A$1:$ZZ$1, 0))</f>
        <v/>
      </c>
    </row>
    <row r="180">
      <c r="A180">
        <f>INDEX(resultados!$A$2:$ZZ$451, 174, MATCH($B$1, resultados!$A$1:$ZZ$1, 0))</f>
        <v/>
      </c>
      <c r="B180">
        <f>INDEX(resultados!$A$2:$ZZ$451, 174, MATCH($B$2, resultados!$A$1:$ZZ$1, 0))</f>
        <v/>
      </c>
      <c r="C180">
        <f>INDEX(resultados!$A$2:$ZZ$451, 174, MATCH($B$3, resultados!$A$1:$ZZ$1, 0))</f>
        <v/>
      </c>
    </row>
    <row r="181">
      <c r="A181">
        <f>INDEX(resultados!$A$2:$ZZ$451, 175, MATCH($B$1, resultados!$A$1:$ZZ$1, 0))</f>
        <v/>
      </c>
      <c r="B181">
        <f>INDEX(resultados!$A$2:$ZZ$451, 175, MATCH($B$2, resultados!$A$1:$ZZ$1, 0))</f>
        <v/>
      </c>
      <c r="C181">
        <f>INDEX(resultados!$A$2:$ZZ$451, 175, MATCH($B$3, resultados!$A$1:$ZZ$1, 0))</f>
        <v/>
      </c>
    </row>
    <row r="182">
      <c r="A182">
        <f>INDEX(resultados!$A$2:$ZZ$451, 176, MATCH($B$1, resultados!$A$1:$ZZ$1, 0))</f>
        <v/>
      </c>
      <c r="B182">
        <f>INDEX(resultados!$A$2:$ZZ$451, 176, MATCH($B$2, resultados!$A$1:$ZZ$1, 0))</f>
        <v/>
      </c>
      <c r="C182">
        <f>INDEX(resultados!$A$2:$ZZ$451, 176, MATCH($B$3, resultados!$A$1:$ZZ$1, 0))</f>
        <v/>
      </c>
    </row>
    <row r="183">
      <c r="A183">
        <f>INDEX(resultados!$A$2:$ZZ$451, 177, MATCH($B$1, resultados!$A$1:$ZZ$1, 0))</f>
        <v/>
      </c>
      <c r="B183">
        <f>INDEX(resultados!$A$2:$ZZ$451, 177, MATCH($B$2, resultados!$A$1:$ZZ$1, 0))</f>
        <v/>
      </c>
      <c r="C183">
        <f>INDEX(resultados!$A$2:$ZZ$451, 177, MATCH($B$3, resultados!$A$1:$ZZ$1, 0))</f>
        <v/>
      </c>
    </row>
    <row r="184">
      <c r="A184">
        <f>INDEX(resultados!$A$2:$ZZ$451, 178, MATCH($B$1, resultados!$A$1:$ZZ$1, 0))</f>
        <v/>
      </c>
      <c r="B184">
        <f>INDEX(resultados!$A$2:$ZZ$451, 178, MATCH($B$2, resultados!$A$1:$ZZ$1, 0))</f>
        <v/>
      </c>
      <c r="C184">
        <f>INDEX(resultados!$A$2:$ZZ$451, 178, MATCH($B$3, resultados!$A$1:$ZZ$1, 0))</f>
        <v/>
      </c>
    </row>
    <row r="185">
      <c r="A185">
        <f>INDEX(resultados!$A$2:$ZZ$451, 179, MATCH($B$1, resultados!$A$1:$ZZ$1, 0))</f>
        <v/>
      </c>
      <c r="B185">
        <f>INDEX(resultados!$A$2:$ZZ$451, 179, MATCH($B$2, resultados!$A$1:$ZZ$1, 0))</f>
        <v/>
      </c>
      <c r="C185">
        <f>INDEX(resultados!$A$2:$ZZ$451, 179, MATCH($B$3, resultados!$A$1:$ZZ$1, 0))</f>
        <v/>
      </c>
    </row>
    <row r="186">
      <c r="A186">
        <f>INDEX(resultados!$A$2:$ZZ$451, 180, MATCH($B$1, resultados!$A$1:$ZZ$1, 0))</f>
        <v/>
      </c>
      <c r="B186">
        <f>INDEX(resultados!$A$2:$ZZ$451, 180, MATCH($B$2, resultados!$A$1:$ZZ$1, 0))</f>
        <v/>
      </c>
      <c r="C186">
        <f>INDEX(resultados!$A$2:$ZZ$451, 180, MATCH($B$3, resultados!$A$1:$ZZ$1, 0))</f>
        <v/>
      </c>
    </row>
    <row r="187">
      <c r="A187">
        <f>INDEX(resultados!$A$2:$ZZ$451, 181, MATCH($B$1, resultados!$A$1:$ZZ$1, 0))</f>
        <v/>
      </c>
      <c r="B187">
        <f>INDEX(resultados!$A$2:$ZZ$451, 181, MATCH($B$2, resultados!$A$1:$ZZ$1, 0))</f>
        <v/>
      </c>
      <c r="C187">
        <f>INDEX(resultados!$A$2:$ZZ$451, 181, MATCH($B$3, resultados!$A$1:$ZZ$1, 0))</f>
        <v/>
      </c>
    </row>
    <row r="188">
      <c r="A188">
        <f>INDEX(resultados!$A$2:$ZZ$451, 182, MATCH($B$1, resultados!$A$1:$ZZ$1, 0))</f>
        <v/>
      </c>
      <c r="B188">
        <f>INDEX(resultados!$A$2:$ZZ$451, 182, MATCH($B$2, resultados!$A$1:$ZZ$1, 0))</f>
        <v/>
      </c>
      <c r="C188">
        <f>INDEX(resultados!$A$2:$ZZ$451, 182, MATCH($B$3, resultados!$A$1:$ZZ$1, 0))</f>
        <v/>
      </c>
    </row>
    <row r="189">
      <c r="A189">
        <f>INDEX(resultados!$A$2:$ZZ$451, 183, MATCH($B$1, resultados!$A$1:$ZZ$1, 0))</f>
        <v/>
      </c>
      <c r="B189">
        <f>INDEX(resultados!$A$2:$ZZ$451, 183, MATCH($B$2, resultados!$A$1:$ZZ$1, 0))</f>
        <v/>
      </c>
      <c r="C189">
        <f>INDEX(resultados!$A$2:$ZZ$451, 183, MATCH($B$3, resultados!$A$1:$ZZ$1, 0))</f>
        <v/>
      </c>
    </row>
    <row r="190">
      <c r="A190">
        <f>INDEX(resultados!$A$2:$ZZ$451, 184, MATCH($B$1, resultados!$A$1:$ZZ$1, 0))</f>
        <v/>
      </c>
      <c r="B190">
        <f>INDEX(resultados!$A$2:$ZZ$451, 184, MATCH($B$2, resultados!$A$1:$ZZ$1, 0))</f>
        <v/>
      </c>
      <c r="C190">
        <f>INDEX(resultados!$A$2:$ZZ$451, 184, MATCH($B$3, resultados!$A$1:$ZZ$1, 0))</f>
        <v/>
      </c>
    </row>
    <row r="191">
      <c r="A191">
        <f>INDEX(resultados!$A$2:$ZZ$451, 185, MATCH($B$1, resultados!$A$1:$ZZ$1, 0))</f>
        <v/>
      </c>
      <c r="B191">
        <f>INDEX(resultados!$A$2:$ZZ$451, 185, MATCH($B$2, resultados!$A$1:$ZZ$1, 0))</f>
        <v/>
      </c>
      <c r="C191">
        <f>INDEX(resultados!$A$2:$ZZ$451, 185, MATCH($B$3, resultados!$A$1:$ZZ$1, 0))</f>
        <v/>
      </c>
    </row>
    <row r="192">
      <c r="A192">
        <f>INDEX(resultados!$A$2:$ZZ$451, 186, MATCH($B$1, resultados!$A$1:$ZZ$1, 0))</f>
        <v/>
      </c>
      <c r="B192">
        <f>INDEX(resultados!$A$2:$ZZ$451, 186, MATCH($B$2, resultados!$A$1:$ZZ$1, 0))</f>
        <v/>
      </c>
      <c r="C192">
        <f>INDEX(resultados!$A$2:$ZZ$451, 186, MATCH($B$3, resultados!$A$1:$ZZ$1, 0))</f>
        <v/>
      </c>
    </row>
    <row r="193">
      <c r="A193">
        <f>INDEX(resultados!$A$2:$ZZ$451, 187, MATCH($B$1, resultados!$A$1:$ZZ$1, 0))</f>
        <v/>
      </c>
      <c r="B193">
        <f>INDEX(resultados!$A$2:$ZZ$451, 187, MATCH($B$2, resultados!$A$1:$ZZ$1, 0))</f>
        <v/>
      </c>
      <c r="C193">
        <f>INDEX(resultados!$A$2:$ZZ$451, 187, MATCH($B$3, resultados!$A$1:$ZZ$1, 0))</f>
        <v/>
      </c>
    </row>
    <row r="194">
      <c r="A194">
        <f>INDEX(resultados!$A$2:$ZZ$451, 188, MATCH($B$1, resultados!$A$1:$ZZ$1, 0))</f>
        <v/>
      </c>
      <c r="B194">
        <f>INDEX(resultados!$A$2:$ZZ$451, 188, MATCH($B$2, resultados!$A$1:$ZZ$1, 0))</f>
        <v/>
      </c>
      <c r="C194">
        <f>INDEX(resultados!$A$2:$ZZ$451, 188, MATCH($B$3, resultados!$A$1:$ZZ$1, 0))</f>
        <v/>
      </c>
    </row>
    <row r="195">
      <c r="A195">
        <f>INDEX(resultados!$A$2:$ZZ$451, 189, MATCH($B$1, resultados!$A$1:$ZZ$1, 0))</f>
        <v/>
      </c>
      <c r="B195">
        <f>INDEX(resultados!$A$2:$ZZ$451, 189, MATCH($B$2, resultados!$A$1:$ZZ$1, 0))</f>
        <v/>
      </c>
      <c r="C195">
        <f>INDEX(resultados!$A$2:$ZZ$451, 189, MATCH($B$3, resultados!$A$1:$ZZ$1, 0))</f>
        <v/>
      </c>
    </row>
    <row r="196">
      <c r="A196">
        <f>INDEX(resultados!$A$2:$ZZ$451, 190, MATCH($B$1, resultados!$A$1:$ZZ$1, 0))</f>
        <v/>
      </c>
      <c r="B196">
        <f>INDEX(resultados!$A$2:$ZZ$451, 190, MATCH($B$2, resultados!$A$1:$ZZ$1, 0))</f>
        <v/>
      </c>
      <c r="C196">
        <f>INDEX(resultados!$A$2:$ZZ$451, 190, MATCH($B$3, resultados!$A$1:$ZZ$1, 0))</f>
        <v/>
      </c>
    </row>
    <row r="197">
      <c r="A197">
        <f>INDEX(resultados!$A$2:$ZZ$451, 191, MATCH($B$1, resultados!$A$1:$ZZ$1, 0))</f>
        <v/>
      </c>
      <c r="B197">
        <f>INDEX(resultados!$A$2:$ZZ$451, 191, MATCH($B$2, resultados!$A$1:$ZZ$1, 0))</f>
        <v/>
      </c>
      <c r="C197">
        <f>INDEX(resultados!$A$2:$ZZ$451, 191, MATCH($B$3, resultados!$A$1:$ZZ$1, 0))</f>
        <v/>
      </c>
    </row>
    <row r="198">
      <c r="A198">
        <f>INDEX(resultados!$A$2:$ZZ$451, 192, MATCH($B$1, resultados!$A$1:$ZZ$1, 0))</f>
        <v/>
      </c>
      <c r="B198">
        <f>INDEX(resultados!$A$2:$ZZ$451, 192, MATCH($B$2, resultados!$A$1:$ZZ$1, 0))</f>
        <v/>
      </c>
      <c r="C198">
        <f>INDEX(resultados!$A$2:$ZZ$451, 192, MATCH($B$3, resultados!$A$1:$ZZ$1, 0))</f>
        <v/>
      </c>
    </row>
    <row r="199">
      <c r="A199">
        <f>INDEX(resultados!$A$2:$ZZ$451, 193, MATCH($B$1, resultados!$A$1:$ZZ$1, 0))</f>
        <v/>
      </c>
      <c r="B199">
        <f>INDEX(resultados!$A$2:$ZZ$451, 193, MATCH($B$2, resultados!$A$1:$ZZ$1, 0))</f>
        <v/>
      </c>
      <c r="C199">
        <f>INDEX(resultados!$A$2:$ZZ$451, 193, MATCH($B$3, resultados!$A$1:$ZZ$1, 0))</f>
        <v/>
      </c>
    </row>
    <row r="200">
      <c r="A200">
        <f>INDEX(resultados!$A$2:$ZZ$451, 194, MATCH($B$1, resultados!$A$1:$ZZ$1, 0))</f>
        <v/>
      </c>
      <c r="B200">
        <f>INDEX(resultados!$A$2:$ZZ$451, 194, MATCH($B$2, resultados!$A$1:$ZZ$1, 0))</f>
        <v/>
      </c>
      <c r="C200">
        <f>INDEX(resultados!$A$2:$ZZ$451, 194, MATCH($B$3, resultados!$A$1:$ZZ$1, 0))</f>
        <v/>
      </c>
    </row>
    <row r="201">
      <c r="A201">
        <f>INDEX(resultados!$A$2:$ZZ$451, 195, MATCH($B$1, resultados!$A$1:$ZZ$1, 0))</f>
        <v/>
      </c>
      <c r="B201">
        <f>INDEX(resultados!$A$2:$ZZ$451, 195, MATCH($B$2, resultados!$A$1:$ZZ$1, 0))</f>
        <v/>
      </c>
      <c r="C201">
        <f>INDEX(resultados!$A$2:$ZZ$451, 195, MATCH($B$3, resultados!$A$1:$ZZ$1, 0))</f>
        <v/>
      </c>
    </row>
    <row r="202">
      <c r="A202">
        <f>INDEX(resultados!$A$2:$ZZ$451, 196, MATCH($B$1, resultados!$A$1:$ZZ$1, 0))</f>
        <v/>
      </c>
      <c r="B202">
        <f>INDEX(resultados!$A$2:$ZZ$451, 196, MATCH($B$2, resultados!$A$1:$ZZ$1, 0))</f>
        <v/>
      </c>
      <c r="C202">
        <f>INDEX(resultados!$A$2:$ZZ$451, 196, MATCH($B$3, resultados!$A$1:$ZZ$1, 0))</f>
        <v/>
      </c>
    </row>
    <row r="203">
      <c r="A203">
        <f>INDEX(resultados!$A$2:$ZZ$451, 197, MATCH($B$1, resultados!$A$1:$ZZ$1, 0))</f>
        <v/>
      </c>
      <c r="B203">
        <f>INDEX(resultados!$A$2:$ZZ$451, 197, MATCH($B$2, resultados!$A$1:$ZZ$1, 0))</f>
        <v/>
      </c>
      <c r="C203">
        <f>INDEX(resultados!$A$2:$ZZ$451, 197, MATCH($B$3, resultados!$A$1:$ZZ$1, 0))</f>
        <v/>
      </c>
    </row>
    <row r="204">
      <c r="A204">
        <f>INDEX(resultados!$A$2:$ZZ$451, 198, MATCH($B$1, resultados!$A$1:$ZZ$1, 0))</f>
        <v/>
      </c>
      <c r="B204">
        <f>INDEX(resultados!$A$2:$ZZ$451, 198, MATCH($B$2, resultados!$A$1:$ZZ$1, 0))</f>
        <v/>
      </c>
      <c r="C204">
        <f>INDEX(resultados!$A$2:$ZZ$451, 198, MATCH($B$3, resultados!$A$1:$ZZ$1, 0))</f>
        <v/>
      </c>
    </row>
    <row r="205">
      <c r="A205">
        <f>INDEX(resultados!$A$2:$ZZ$451, 199, MATCH($B$1, resultados!$A$1:$ZZ$1, 0))</f>
        <v/>
      </c>
      <c r="B205">
        <f>INDEX(resultados!$A$2:$ZZ$451, 199, MATCH($B$2, resultados!$A$1:$ZZ$1, 0))</f>
        <v/>
      </c>
      <c r="C205">
        <f>INDEX(resultados!$A$2:$ZZ$451, 199, MATCH($B$3, resultados!$A$1:$ZZ$1, 0))</f>
        <v/>
      </c>
    </row>
    <row r="206">
      <c r="A206">
        <f>INDEX(resultados!$A$2:$ZZ$451, 200, MATCH($B$1, resultados!$A$1:$ZZ$1, 0))</f>
        <v/>
      </c>
      <c r="B206">
        <f>INDEX(resultados!$A$2:$ZZ$451, 200, MATCH($B$2, resultados!$A$1:$ZZ$1, 0))</f>
        <v/>
      </c>
      <c r="C206">
        <f>INDEX(resultados!$A$2:$ZZ$451, 200, MATCH($B$3, resultados!$A$1:$ZZ$1, 0))</f>
        <v/>
      </c>
    </row>
    <row r="207">
      <c r="A207">
        <f>INDEX(resultados!$A$2:$ZZ$451, 201, MATCH($B$1, resultados!$A$1:$ZZ$1, 0))</f>
        <v/>
      </c>
      <c r="B207">
        <f>INDEX(resultados!$A$2:$ZZ$451, 201, MATCH($B$2, resultados!$A$1:$ZZ$1, 0))</f>
        <v/>
      </c>
      <c r="C207">
        <f>INDEX(resultados!$A$2:$ZZ$451, 201, MATCH($B$3, resultados!$A$1:$ZZ$1, 0))</f>
        <v/>
      </c>
    </row>
    <row r="208">
      <c r="A208">
        <f>INDEX(resultados!$A$2:$ZZ$451, 202, MATCH($B$1, resultados!$A$1:$ZZ$1, 0))</f>
        <v/>
      </c>
      <c r="B208">
        <f>INDEX(resultados!$A$2:$ZZ$451, 202, MATCH($B$2, resultados!$A$1:$ZZ$1, 0))</f>
        <v/>
      </c>
      <c r="C208">
        <f>INDEX(resultados!$A$2:$ZZ$451, 202, MATCH($B$3, resultados!$A$1:$ZZ$1, 0))</f>
        <v/>
      </c>
    </row>
    <row r="209">
      <c r="A209">
        <f>INDEX(resultados!$A$2:$ZZ$451, 203, MATCH($B$1, resultados!$A$1:$ZZ$1, 0))</f>
        <v/>
      </c>
      <c r="B209">
        <f>INDEX(resultados!$A$2:$ZZ$451, 203, MATCH($B$2, resultados!$A$1:$ZZ$1, 0))</f>
        <v/>
      </c>
      <c r="C209">
        <f>INDEX(resultados!$A$2:$ZZ$451, 203, MATCH($B$3, resultados!$A$1:$ZZ$1, 0))</f>
        <v/>
      </c>
    </row>
    <row r="210">
      <c r="A210">
        <f>INDEX(resultados!$A$2:$ZZ$451, 204, MATCH($B$1, resultados!$A$1:$ZZ$1, 0))</f>
        <v/>
      </c>
      <c r="B210">
        <f>INDEX(resultados!$A$2:$ZZ$451, 204, MATCH($B$2, resultados!$A$1:$ZZ$1, 0))</f>
        <v/>
      </c>
      <c r="C210">
        <f>INDEX(resultados!$A$2:$ZZ$451, 204, MATCH($B$3, resultados!$A$1:$ZZ$1, 0))</f>
        <v/>
      </c>
    </row>
    <row r="211">
      <c r="A211">
        <f>INDEX(resultados!$A$2:$ZZ$451, 205, MATCH($B$1, resultados!$A$1:$ZZ$1, 0))</f>
        <v/>
      </c>
      <c r="B211">
        <f>INDEX(resultados!$A$2:$ZZ$451, 205, MATCH($B$2, resultados!$A$1:$ZZ$1, 0))</f>
        <v/>
      </c>
      <c r="C211">
        <f>INDEX(resultados!$A$2:$ZZ$451, 205, MATCH($B$3, resultados!$A$1:$ZZ$1, 0))</f>
        <v/>
      </c>
    </row>
    <row r="212">
      <c r="A212">
        <f>INDEX(resultados!$A$2:$ZZ$451, 206, MATCH($B$1, resultados!$A$1:$ZZ$1, 0))</f>
        <v/>
      </c>
      <c r="B212">
        <f>INDEX(resultados!$A$2:$ZZ$451, 206, MATCH($B$2, resultados!$A$1:$ZZ$1, 0))</f>
        <v/>
      </c>
      <c r="C212">
        <f>INDEX(resultados!$A$2:$ZZ$451, 206, MATCH($B$3, resultados!$A$1:$ZZ$1, 0))</f>
        <v/>
      </c>
    </row>
    <row r="213">
      <c r="A213">
        <f>INDEX(resultados!$A$2:$ZZ$451, 207, MATCH($B$1, resultados!$A$1:$ZZ$1, 0))</f>
        <v/>
      </c>
      <c r="B213">
        <f>INDEX(resultados!$A$2:$ZZ$451, 207, MATCH($B$2, resultados!$A$1:$ZZ$1, 0))</f>
        <v/>
      </c>
      <c r="C213">
        <f>INDEX(resultados!$A$2:$ZZ$451, 207, MATCH($B$3, resultados!$A$1:$ZZ$1, 0))</f>
        <v/>
      </c>
    </row>
    <row r="214">
      <c r="A214">
        <f>INDEX(resultados!$A$2:$ZZ$451, 208, MATCH($B$1, resultados!$A$1:$ZZ$1, 0))</f>
        <v/>
      </c>
      <c r="B214">
        <f>INDEX(resultados!$A$2:$ZZ$451, 208, MATCH($B$2, resultados!$A$1:$ZZ$1, 0))</f>
        <v/>
      </c>
      <c r="C214">
        <f>INDEX(resultados!$A$2:$ZZ$451, 208, MATCH($B$3, resultados!$A$1:$ZZ$1, 0))</f>
        <v/>
      </c>
    </row>
    <row r="215">
      <c r="A215">
        <f>INDEX(resultados!$A$2:$ZZ$451, 209, MATCH($B$1, resultados!$A$1:$ZZ$1, 0))</f>
        <v/>
      </c>
      <c r="B215">
        <f>INDEX(resultados!$A$2:$ZZ$451, 209, MATCH($B$2, resultados!$A$1:$ZZ$1, 0))</f>
        <v/>
      </c>
      <c r="C215">
        <f>INDEX(resultados!$A$2:$ZZ$451, 209, MATCH($B$3, resultados!$A$1:$ZZ$1, 0))</f>
        <v/>
      </c>
    </row>
    <row r="216">
      <c r="A216">
        <f>INDEX(resultados!$A$2:$ZZ$451, 210, MATCH($B$1, resultados!$A$1:$ZZ$1, 0))</f>
        <v/>
      </c>
      <c r="B216">
        <f>INDEX(resultados!$A$2:$ZZ$451, 210, MATCH($B$2, resultados!$A$1:$ZZ$1, 0))</f>
        <v/>
      </c>
      <c r="C216">
        <f>INDEX(resultados!$A$2:$ZZ$451, 210, MATCH($B$3, resultados!$A$1:$ZZ$1, 0))</f>
        <v/>
      </c>
    </row>
    <row r="217">
      <c r="A217">
        <f>INDEX(resultados!$A$2:$ZZ$451, 211, MATCH($B$1, resultados!$A$1:$ZZ$1, 0))</f>
        <v/>
      </c>
      <c r="B217">
        <f>INDEX(resultados!$A$2:$ZZ$451, 211, MATCH($B$2, resultados!$A$1:$ZZ$1, 0))</f>
        <v/>
      </c>
      <c r="C217">
        <f>INDEX(resultados!$A$2:$ZZ$451, 211, MATCH($B$3, resultados!$A$1:$ZZ$1, 0))</f>
        <v/>
      </c>
    </row>
    <row r="218">
      <c r="A218">
        <f>INDEX(resultados!$A$2:$ZZ$451, 212, MATCH($B$1, resultados!$A$1:$ZZ$1, 0))</f>
        <v/>
      </c>
      <c r="B218">
        <f>INDEX(resultados!$A$2:$ZZ$451, 212, MATCH($B$2, resultados!$A$1:$ZZ$1, 0))</f>
        <v/>
      </c>
      <c r="C218">
        <f>INDEX(resultados!$A$2:$ZZ$451, 212, MATCH($B$3, resultados!$A$1:$ZZ$1, 0))</f>
        <v/>
      </c>
    </row>
    <row r="219">
      <c r="A219">
        <f>INDEX(resultados!$A$2:$ZZ$451, 213, MATCH($B$1, resultados!$A$1:$ZZ$1, 0))</f>
        <v/>
      </c>
      <c r="B219">
        <f>INDEX(resultados!$A$2:$ZZ$451, 213, MATCH($B$2, resultados!$A$1:$ZZ$1, 0))</f>
        <v/>
      </c>
      <c r="C219">
        <f>INDEX(resultados!$A$2:$ZZ$451, 213, MATCH($B$3, resultados!$A$1:$ZZ$1, 0))</f>
        <v/>
      </c>
    </row>
    <row r="220">
      <c r="A220">
        <f>INDEX(resultados!$A$2:$ZZ$451, 214, MATCH($B$1, resultados!$A$1:$ZZ$1, 0))</f>
        <v/>
      </c>
      <c r="B220">
        <f>INDEX(resultados!$A$2:$ZZ$451, 214, MATCH($B$2, resultados!$A$1:$ZZ$1, 0))</f>
        <v/>
      </c>
      <c r="C220">
        <f>INDEX(resultados!$A$2:$ZZ$451, 214, MATCH($B$3, resultados!$A$1:$ZZ$1, 0))</f>
        <v/>
      </c>
    </row>
    <row r="221">
      <c r="A221">
        <f>INDEX(resultados!$A$2:$ZZ$451, 215, MATCH($B$1, resultados!$A$1:$ZZ$1, 0))</f>
        <v/>
      </c>
      <c r="B221">
        <f>INDEX(resultados!$A$2:$ZZ$451, 215, MATCH($B$2, resultados!$A$1:$ZZ$1, 0))</f>
        <v/>
      </c>
      <c r="C221">
        <f>INDEX(resultados!$A$2:$ZZ$451, 215, MATCH($B$3, resultados!$A$1:$ZZ$1, 0))</f>
        <v/>
      </c>
    </row>
    <row r="222">
      <c r="A222">
        <f>INDEX(resultados!$A$2:$ZZ$451, 216, MATCH($B$1, resultados!$A$1:$ZZ$1, 0))</f>
        <v/>
      </c>
      <c r="B222">
        <f>INDEX(resultados!$A$2:$ZZ$451, 216, MATCH($B$2, resultados!$A$1:$ZZ$1, 0))</f>
        <v/>
      </c>
      <c r="C222">
        <f>INDEX(resultados!$A$2:$ZZ$451, 216, MATCH($B$3, resultados!$A$1:$ZZ$1, 0))</f>
        <v/>
      </c>
    </row>
    <row r="223">
      <c r="A223">
        <f>INDEX(resultados!$A$2:$ZZ$451, 217, MATCH($B$1, resultados!$A$1:$ZZ$1, 0))</f>
        <v/>
      </c>
      <c r="B223">
        <f>INDEX(resultados!$A$2:$ZZ$451, 217, MATCH($B$2, resultados!$A$1:$ZZ$1, 0))</f>
        <v/>
      </c>
      <c r="C223">
        <f>INDEX(resultados!$A$2:$ZZ$451, 217, MATCH($B$3, resultados!$A$1:$ZZ$1, 0))</f>
        <v/>
      </c>
    </row>
    <row r="224">
      <c r="A224">
        <f>INDEX(resultados!$A$2:$ZZ$451, 218, MATCH($B$1, resultados!$A$1:$ZZ$1, 0))</f>
        <v/>
      </c>
      <c r="B224">
        <f>INDEX(resultados!$A$2:$ZZ$451, 218, MATCH($B$2, resultados!$A$1:$ZZ$1, 0))</f>
        <v/>
      </c>
      <c r="C224">
        <f>INDEX(resultados!$A$2:$ZZ$451, 218, MATCH($B$3, resultados!$A$1:$ZZ$1, 0))</f>
        <v/>
      </c>
    </row>
    <row r="225">
      <c r="A225">
        <f>INDEX(resultados!$A$2:$ZZ$451, 219, MATCH($B$1, resultados!$A$1:$ZZ$1, 0))</f>
        <v/>
      </c>
      <c r="B225">
        <f>INDEX(resultados!$A$2:$ZZ$451, 219, MATCH($B$2, resultados!$A$1:$ZZ$1, 0))</f>
        <v/>
      </c>
      <c r="C225">
        <f>INDEX(resultados!$A$2:$ZZ$451, 219, MATCH($B$3, resultados!$A$1:$ZZ$1, 0))</f>
        <v/>
      </c>
    </row>
    <row r="226">
      <c r="A226">
        <f>INDEX(resultados!$A$2:$ZZ$451, 220, MATCH($B$1, resultados!$A$1:$ZZ$1, 0))</f>
        <v/>
      </c>
      <c r="B226">
        <f>INDEX(resultados!$A$2:$ZZ$451, 220, MATCH($B$2, resultados!$A$1:$ZZ$1, 0))</f>
        <v/>
      </c>
      <c r="C226">
        <f>INDEX(resultados!$A$2:$ZZ$451, 220, MATCH($B$3, resultados!$A$1:$ZZ$1, 0))</f>
        <v/>
      </c>
    </row>
    <row r="227">
      <c r="A227">
        <f>INDEX(resultados!$A$2:$ZZ$451, 221, MATCH($B$1, resultados!$A$1:$ZZ$1, 0))</f>
        <v/>
      </c>
      <c r="B227">
        <f>INDEX(resultados!$A$2:$ZZ$451, 221, MATCH($B$2, resultados!$A$1:$ZZ$1, 0))</f>
        <v/>
      </c>
      <c r="C227">
        <f>INDEX(resultados!$A$2:$ZZ$451, 221, MATCH($B$3, resultados!$A$1:$ZZ$1, 0))</f>
        <v/>
      </c>
    </row>
    <row r="228">
      <c r="A228">
        <f>INDEX(resultados!$A$2:$ZZ$451, 222, MATCH($B$1, resultados!$A$1:$ZZ$1, 0))</f>
        <v/>
      </c>
      <c r="B228">
        <f>INDEX(resultados!$A$2:$ZZ$451, 222, MATCH($B$2, resultados!$A$1:$ZZ$1, 0))</f>
        <v/>
      </c>
      <c r="C228">
        <f>INDEX(resultados!$A$2:$ZZ$451, 222, MATCH($B$3, resultados!$A$1:$ZZ$1, 0))</f>
        <v/>
      </c>
    </row>
    <row r="229">
      <c r="A229">
        <f>INDEX(resultados!$A$2:$ZZ$451, 223, MATCH($B$1, resultados!$A$1:$ZZ$1, 0))</f>
        <v/>
      </c>
      <c r="B229">
        <f>INDEX(resultados!$A$2:$ZZ$451, 223, MATCH($B$2, resultados!$A$1:$ZZ$1, 0))</f>
        <v/>
      </c>
      <c r="C229">
        <f>INDEX(resultados!$A$2:$ZZ$451, 223, MATCH($B$3, resultados!$A$1:$ZZ$1, 0))</f>
        <v/>
      </c>
    </row>
    <row r="230">
      <c r="A230">
        <f>INDEX(resultados!$A$2:$ZZ$451, 224, MATCH($B$1, resultados!$A$1:$ZZ$1, 0))</f>
        <v/>
      </c>
      <c r="B230">
        <f>INDEX(resultados!$A$2:$ZZ$451, 224, MATCH($B$2, resultados!$A$1:$ZZ$1, 0))</f>
        <v/>
      </c>
      <c r="C230">
        <f>INDEX(resultados!$A$2:$ZZ$451, 224, MATCH($B$3, resultados!$A$1:$ZZ$1, 0))</f>
        <v/>
      </c>
    </row>
    <row r="231">
      <c r="A231">
        <f>INDEX(resultados!$A$2:$ZZ$451, 225, MATCH($B$1, resultados!$A$1:$ZZ$1, 0))</f>
        <v/>
      </c>
      <c r="B231">
        <f>INDEX(resultados!$A$2:$ZZ$451, 225, MATCH($B$2, resultados!$A$1:$ZZ$1, 0))</f>
        <v/>
      </c>
      <c r="C231">
        <f>INDEX(resultados!$A$2:$ZZ$451, 225, MATCH($B$3, resultados!$A$1:$ZZ$1, 0))</f>
        <v/>
      </c>
    </row>
    <row r="232">
      <c r="A232">
        <f>INDEX(resultados!$A$2:$ZZ$451, 226, MATCH($B$1, resultados!$A$1:$ZZ$1, 0))</f>
        <v/>
      </c>
      <c r="B232">
        <f>INDEX(resultados!$A$2:$ZZ$451, 226, MATCH($B$2, resultados!$A$1:$ZZ$1, 0))</f>
        <v/>
      </c>
      <c r="C232">
        <f>INDEX(resultados!$A$2:$ZZ$451, 226, MATCH($B$3, resultados!$A$1:$ZZ$1, 0))</f>
        <v/>
      </c>
    </row>
    <row r="233">
      <c r="A233">
        <f>INDEX(resultados!$A$2:$ZZ$451, 227, MATCH($B$1, resultados!$A$1:$ZZ$1, 0))</f>
        <v/>
      </c>
      <c r="B233">
        <f>INDEX(resultados!$A$2:$ZZ$451, 227, MATCH($B$2, resultados!$A$1:$ZZ$1, 0))</f>
        <v/>
      </c>
      <c r="C233">
        <f>INDEX(resultados!$A$2:$ZZ$451, 227, MATCH($B$3, resultados!$A$1:$ZZ$1, 0))</f>
        <v/>
      </c>
    </row>
    <row r="234">
      <c r="A234">
        <f>INDEX(resultados!$A$2:$ZZ$451, 228, MATCH($B$1, resultados!$A$1:$ZZ$1, 0))</f>
        <v/>
      </c>
      <c r="B234">
        <f>INDEX(resultados!$A$2:$ZZ$451, 228, MATCH($B$2, resultados!$A$1:$ZZ$1, 0))</f>
        <v/>
      </c>
      <c r="C234">
        <f>INDEX(resultados!$A$2:$ZZ$451, 228, MATCH($B$3, resultados!$A$1:$ZZ$1, 0))</f>
        <v/>
      </c>
    </row>
    <row r="235">
      <c r="A235">
        <f>INDEX(resultados!$A$2:$ZZ$451, 229, MATCH($B$1, resultados!$A$1:$ZZ$1, 0))</f>
        <v/>
      </c>
      <c r="B235">
        <f>INDEX(resultados!$A$2:$ZZ$451, 229, MATCH($B$2, resultados!$A$1:$ZZ$1, 0))</f>
        <v/>
      </c>
      <c r="C235">
        <f>INDEX(resultados!$A$2:$ZZ$451, 229, MATCH($B$3, resultados!$A$1:$ZZ$1, 0))</f>
        <v/>
      </c>
    </row>
    <row r="236">
      <c r="A236">
        <f>INDEX(resultados!$A$2:$ZZ$451, 230, MATCH($B$1, resultados!$A$1:$ZZ$1, 0))</f>
        <v/>
      </c>
      <c r="B236">
        <f>INDEX(resultados!$A$2:$ZZ$451, 230, MATCH($B$2, resultados!$A$1:$ZZ$1, 0))</f>
        <v/>
      </c>
      <c r="C236">
        <f>INDEX(resultados!$A$2:$ZZ$451, 230, MATCH($B$3, resultados!$A$1:$ZZ$1, 0))</f>
        <v/>
      </c>
    </row>
    <row r="237">
      <c r="A237">
        <f>INDEX(resultados!$A$2:$ZZ$451, 231, MATCH($B$1, resultados!$A$1:$ZZ$1, 0))</f>
        <v/>
      </c>
      <c r="B237">
        <f>INDEX(resultados!$A$2:$ZZ$451, 231, MATCH($B$2, resultados!$A$1:$ZZ$1, 0))</f>
        <v/>
      </c>
      <c r="C237">
        <f>INDEX(resultados!$A$2:$ZZ$451, 231, MATCH($B$3, resultados!$A$1:$ZZ$1, 0))</f>
        <v/>
      </c>
    </row>
    <row r="238">
      <c r="A238">
        <f>INDEX(resultados!$A$2:$ZZ$451, 232, MATCH($B$1, resultados!$A$1:$ZZ$1, 0))</f>
        <v/>
      </c>
      <c r="B238">
        <f>INDEX(resultados!$A$2:$ZZ$451, 232, MATCH($B$2, resultados!$A$1:$ZZ$1, 0))</f>
        <v/>
      </c>
      <c r="C238">
        <f>INDEX(resultados!$A$2:$ZZ$451, 232, MATCH($B$3, resultados!$A$1:$ZZ$1, 0))</f>
        <v/>
      </c>
    </row>
    <row r="239">
      <c r="A239">
        <f>INDEX(resultados!$A$2:$ZZ$451, 233, MATCH($B$1, resultados!$A$1:$ZZ$1, 0))</f>
        <v/>
      </c>
      <c r="B239">
        <f>INDEX(resultados!$A$2:$ZZ$451, 233, MATCH($B$2, resultados!$A$1:$ZZ$1, 0))</f>
        <v/>
      </c>
      <c r="C239">
        <f>INDEX(resultados!$A$2:$ZZ$451, 233, MATCH($B$3, resultados!$A$1:$ZZ$1, 0))</f>
        <v/>
      </c>
    </row>
    <row r="240">
      <c r="A240">
        <f>INDEX(resultados!$A$2:$ZZ$451, 234, MATCH($B$1, resultados!$A$1:$ZZ$1, 0))</f>
        <v/>
      </c>
      <c r="B240">
        <f>INDEX(resultados!$A$2:$ZZ$451, 234, MATCH($B$2, resultados!$A$1:$ZZ$1, 0))</f>
        <v/>
      </c>
      <c r="C240">
        <f>INDEX(resultados!$A$2:$ZZ$451, 234, MATCH($B$3, resultados!$A$1:$ZZ$1, 0))</f>
        <v/>
      </c>
    </row>
    <row r="241">
      <c r="A241">
        <f>INDEX(resultados!$A$2:$ZZ$451, 235, MATCH($B$1, resultados!$A$1:$ZZ$1, 0))</f>
        <v/>
      </c>
      <c r="B241">
        <f>INDEX(resultados!$A$2:$ZZ$451, 235, MATCH($B$2, resultados!$A$1:$ZZ$1, 0))</f>
        <v/>
      </c>
      <c r="C241">
        <f>INDEX(resultados!$A$2:$ZZ$451, 235, MATCH($B$3, resultados!$A$1:$ZZ$1, 0))</f>
        <v/>
      </c>
    </row>
    <row r="242">
      <c r="A242">
        <f>INDEX(resultados!$A$2:$ZZ$451, 236, MATCH($B$1, resultados!$A$1:$ZZ$1, 0))</f>
        <v/>
      </c>
      <c r="B242">
        <f>INDEX(resultados!$A$2:$ZZ$451, 236, MATCH($B$2, resultados!$A$1:$ZZ$1, 0))</f>
        <v/>
      </c>
      <c r="C242">
        <f>INDEX(resultados!$A$2:$ZZ$451, 236, MATCH($B$3, resultados!$A$1:$ZZ$1, 0))</f>
        <v/>
      </c>
    </row>
    <row r="243">
      <c r="A243">
        <f>INDEX(resultados!$A$2:$ZZ$451, 237, MATCH($B$1, resultados!$A$1:$ZZ$1, 0))</f>
        <v/>
      </c>
      <c r="B243">
        <f>INDEX(resultados!$A$2:$ZZ$451, 237, MATCH($B$2, resultados!$A$1:$ZZ$1, 0))</f>
        <v/>
      </c>
      <c r="C243">
        <f>INDEX(resultados!$A$2:$ZZ$451, 237, MATCH($B$3, resultados!$A$1:$ZZ$1, 0))</f>
        <v/>
      </c>
    </row>
    <row r="244">
      <c r="A244">
        <f>INDEX(resultados!$A$2:$ZZ$451, 238, MATCH($B$1, resultados!$A$1:$ZZ$1, 0))</f>
        <v/>
      </c>
      <c r="B244">
        <f>INDEX(resultados!$A$2:$ZZ$451, 238, MATCH($B$2, resultados!$A$1:$ZZ$1, 0))</f>
        <v/>
      </c>
      <c r="C244">
        <f>INDEX(resultados!$A$2:$ZZ$451, 238, MATCH($B$3, resultados!$A$1:$ZZ$1, 0))</f>
        <v/>
      </c>
    </row>
    <row r="245">
      <c r="A245">
        <f>INDEX(resultados!$A$2:$ZZ$451, 239, MATCH($B$1, resultados!$A$1:$ZZ$1, 0))</f>
        <v/>
      </c>
      <c r="B245">
        <f>INDEX(resultados!$A$2:$ZZ$451, 239, MATCH($B$2, resultados!$A$1:$ZZ$1, 0))</f>
        <v/>
      </c>
      <c r="C245">
        <f>INDEX(resultados!$A$2:$ZZ$451, 239, MATCH($B$3, resultados!$A$1:$ZZ$1, 0))</f>
        <v/>
      </c>
    </row>
    <row r="246">
      <c r="A246">
        <f>INDEX(resultados!$A$2:$ZZ$451, 240, MATCH($B$1, resultados!$A$1:$ZZ$1, 0))</f>
        <v/>
      </c>
      <c r="B246">
        <f>INDEX(resultados!$A$2:$ZZ$451, 240, MATCH($B$2, resultados!$A$1:$ZZ$1, 0))</f>
        <v/>
      </c>
      <c r="C246">
        <f>INDEX(resultados!$A$2:$ZZ$451, 240, MATCH($B$3, resultados!$A$1:$ZZ$1, 0))</f>
        <v/>
      </c>
    </row>
    <row r="247">
      <c r="A247">
        <f>INDEX(resultados!$A$2:$ZZ$451, 241, MATCH($B$1, resultados!$A$1:$ZZ$1, 0))</f>
        <v/>
      </c>
      <c r="B247">
        <f>INDEX(resultados!$A$2:$ZZ$451, 241, MATCH($B$2, resultados!$A$1:$ZZ$1, 0))</f>
        <v/>
      </c>
      <c r="C247">
        <f>INDEX(resultados!$A$2:$ZZ$451, 241, MATCH($B$3, resultados!$A$1:$ZZ$1, 0))</f>
        <v/>
      </c>
    </row>
    <row r="248">
      <c r="A248">
        <f>INDEX(resultados!$A$2:$ZZ$451, 242, MATCH($B$1, resultados!$A$1:$ZZ$1, 0))</f>
        <v/>
      </c>
      <c r="B248">
        <f>INDEX(resultados!$A$2:$ZZ$451, 242, MATCH($B$2, resultados!$A$1:$ZZ$1, 0))</f>
        <v/>
      </c>
      <c r="C248">
        <f>INDEX(resultados!$A$2:$ZZ$451, 242, MATCH($B$3, resultados!$A$1:$ZZ$1, 0))</f>
        <v/>
      </c>
    </row>
    <row r="249">
      <c r="A249">
        <f>INDEX(resultados!$A$2:$ZZ$451, 243, MATCH($B$1, resultados!$A$1:$ZZ$1, 0))</f>
        <v/>
      </c>
      <c r="B249">
        <f>INDEX(resultados!$A$2:$ZZ$451, 243, MATCH($B$2, resultados!$A$1:$ZZ$1, 0))</f>
        <v/>
      </c>
      <c r="C249">
        <f>INDEX(resultados!$A$2:$ZZ$451, 243, MATCH($B$3, resultados!$A$1:$ZZ$1, 0))</f>
        <v/>
      </c>
    </row>
    <row r="250">
      <c r="A250">
        <f>INDEX(resultados!$A$2:$ZZ$451, 244, MATCH($B$1, resultados!$A$1:$ZZ$1, 0))</f>
        <v/>
      </c>
      <c r="B250">
        <f>INDEX(resultados!$A$2:$ZZ$451, 244, MATCH($B$2, resultados!$A$1:$ZZ$1, 0))</f>
        <v/>
      </c>
      <c r="C250">
        <f>INDEX(resultados!$A$2:$ZZ$451, 244, MATCH($B$3, resultados!$A$1:$ZZ$1, 0))</f>
        <v/>
      </c>
    </row>
    <row r="251">
      <c r="A251">
        <f>INDEX(resultados!$A$2:$ZZ$451, 245, MATCH($B$1, resultados!$A$1:$ZZ$1, 0))</f>
        <v/>
      </c>
      <c r="B251">
        <f>INDEX(resultados!$A$2:$ZZ$451, 245, MATCH($B$2, resultados!$A$1:$ZZ$1, 0))</f>
        <v/>
      </c>
      <c r="C251">
        <f>INDEX(resultados!$A$2:$ZZ$451, 245, MATCH($B$3, resultados!$A$1:$ZZ$1, 0))</f>
        <v/>
      </c>
    </row>
    <row r="252">
      <c r="A252">
        <f>INDEX(resultados!$A$2:$ZZ$451, 246, MATCH($B$1, resultados!$A$1:$ZZ$1, 0))</f>
        <v/>
      </c>
      <c r="B252">
        <f>INDEX(resultados!$A$2:$ZZ$451, 246, MATCH($B$2, resultados!$A$1:$ZZ$1, 0))</f>
        <v/>
      </c>
      <c r="C252">
        <f>INDEX(resultados!$A$2:$ZZ$451, 246, MATCH($B$3, resultados!$A$1:$ZZ$1, 0))</f>
        <v/>
      </c>
    </row>
    <row r="253">
      <c r="A253">
        <f>INDEX(resultados!$A$2:$ZZ$451, 247, MATCH($B$1, resultados!$A$1:$ZZ$1, 0))</f>
        <v/>
      </c>
      <c r="B253">
        <f>INDEX(resultados!$A$2:$ZZ$451, 247, MATCH($B$2, resultados!$A$1:$ZZ$1, 0))</f>
        <v/>
      </c>
      <c r="C253">
        <f>INDEX(resultados!$A$2:$ZZ$451, 247, MATCH($B$3, resultados!$A$1:$ZZ$1, 0))</f>
        <v/>
      </c>
    </row>
    <row r="254">
      <c r="A254">
        <f>INDEX(resultados!$A$2:$ZZ$451, 248, MATCH($B$1, resultados!$A$1:$ZZ$1, 0))</f>
        <v/>
      </c>
      <c r="B254">
        <f>INDEX(resultados!$A$2:$ZZ$451, 248, MATCH($B$2, resultados!$A$1:$ZZ$1, 0))</f>
        <v/>
      </c>
      <c r="C254">
        <f>INDEX(resultados!$A$2:$ZZ$451, 248, MATCH($B$3, resultados!$A$1:$ZZ$1, 0))</f>
        <v/>
      </c>
    </row>
    <row r="255">
      <c r="A255">
        <f>INDEX(resultados!$A$2:$ZZ$451, 249, MATCH($B$1, resultados!$A$1:$ZZ$1, 0))</f>
        <v/>
      </c>
      <c r="B255">
        <f>INDEX(resultados!$A$2:$ZZ$451, 249, MATCH($B$2, resultados!$A$1:$ZZ$1, 0))</f>
        <v/>
      </c>
      <c r="C255">
        <f>INDEX(resultados!$A$2:$ZZ$451, 249, MATCH($B$3, resultados!$A$1:$ZZ$1, 0))</f>
        <v/>
      </c>
    </row>
    <row r="256">
      <c r="A256">
        <f>INDEX(resultados!$A$2:$ZZ$451, 250, MATCH($B$1, resultados!$A$1:$ZZ$1, 0))</f>
        <v/>
      </c>
      <c r="B256">
        <f>INDEX(resultados!$A$2:$ZZ$451, 250, MATCH($B$2, resultados!$A$1:$ZZ$1, 0))</f>
        <v/>
      </c>
      <c r="C256">
        <f>INDEX(resultados!$A$2:$ZZ$451, 250, MATCH($B$3, resultados!$A$1:$ZZ$1, 0))</f>
        <v/>
      </c>
    </row>
    <row r="257">
      <c r="A257">
        <f>INDEX(resultados!$A$2:$ZZ$451, 251, MATCH($B$1, resultados!$A$1:$ZZ$1, 0))</f>
        <v/>
      </c>
      <c r="B257">
        <f>INDEX(resultados!$A$2:$ZZ$451, 251, MATCH($B$2, resultados!$A$1:$ZZ$1, 0))</f>
        <v/>
      </c>
      <c r="C257">
        <f>INDEX(resultados!$A$2:$ZZ$451, 251, MATCH($B$3, resultados!$A$1:$ZZ$1, 0))</f>
        <v/>
      </c>
    </row>
    <row r="258">
      <c r="A258">
        <f>INDEX(resultados!$A$2:$ZZ$451, 252, MATCH($B$1, resultados!$A$1:$ZZ$1, 0))</f>
        <v/>
      </c>
      <c r="B258">
        <f>INDEX(resultados!$A$2:$ZZ$451, 252, MATCH($B$2, resultados!$A$1:$ZZ$1, 0))</f>
        <v/>
      </c>
      <c r="C258">
        <f>INDEX(resultados!$A$2:$ZZ$451, 252, MATCH($B$3, resultados!$A$1:$ZZ$1, 0))</f>
        <v/>
      </c>
    </row>
    <row r="259">
      <c r="A259">
        <f>INDEX(resultados!$A$2:$ZZ$451, 253, MATCH($B$1, resultados!$A$1:$ZZ$1, 0))</f>
        <v/>
      </c>
      <c r="B259">
        <f>INDEX(resultados!$A$2:$ZZ$451, 253, MATCH($B$2, resultados!$A$1:$ZZ$1, 0))</f>
        <v/>
      </c>
      <c r="C259">
        <f>INDEX(resultados!$A$2:$ZZ$451, 253, MATCH($B$3, resultados!$A$1:$ZZ$1, 0))</f>
        <v/>
      </c>
    </row>
    <row r="260">
      <c r="A260">
        <f>INDEX(resultados!$A$2:$ZZ$451, 254, MATCH($B$1, resultados!$A$1:$ZZ$1, 0))</f>
        <v/>
      </c>
      <c r="B260">
        <f>INDEX(resultados!$A$2:$ZZ$451, 254, MATCH($B$2, resultados!$A$1:$ZZ$1, 0))</f>
        <v/>
      </c>
      <c r="C260">
        <f>INDEX(resultados!$A$2:$ZZ$451, 254, MATCH($B$3, resultados!$A$1:$ZZ$1, 0))</f>
        <v/>
      </c>
    </row>
    <row r="261">
      <c r="A261">
        <f>INDEX(resultados!$A$2:$ZZ$451, 255, MATCH($B$1, resultados!$A$1:$ZZ$1, 0))</f>
        <v/>
      </c>
      <c r="B261">
        <f>INDEX(resultados!$A$2:$ZZ$451, 255, MATCH($B$2, resultados!$A$1:$ZZ$1, 0))</f>
        <v/>
      </c>
      <c r="C261">
        <f>INDEX(resultados!$A$2:$ZZ$451, 255, MATCH($B$3, resultados!$A$1:$ZZ$1, 0))</f>
        <v/>
      </c>
    </row>
    <row r="262">
      <c r="A262">
        <f>INDEX(resultados!$A$2:$ZZ$451, 256, MATCH($B$1, resultados!$A$1:$ZZ$1, 0))</f>
        <v/>
      </c>
      <c r="B262">
        <f>INDEX(resultados!$A$2:$ZZ$451, 256, MATCH($B$2, resultados!$A$1:$ZZ$1, 0))</f>
        <v/>
      </c>
      <c r="C262">
        <f>INDEX(resultados!$A$2:$ZZ$451, 256, MATCH($B$3, resultados!$A$1:$ZZ$1, 0))</f>
        <v/>
      </c>
    </row>
    <row r="263">
      <c r="A263">
        <f>INDEX(resultados!$A$2:$ZZ$451, 257, MATCH($B$1, resultados!$A$1:$ZZ$1, 0))</f>
        <v/>
      </c>
      <c r="B263">
        <f>INDEX(resultados!$A$2:$ZZ$451, 257, MATCH($B$2, resultados!$A$1:$ZZ$1, 0))</f>
        <v/>
      </c>
      <c r="C263">
        <f>INDEX(resultados!$A$2:$ZZ$451, 257, MATCH($B$3, resultados!$A$1:$ZZ$1, 0))</f>
        <v/>
      </c>
    </row>
    <row r="264">
      <c r="A264">
        <f>INDEX(resultados!$A$2:$ZZ$451, 258, MATCH($B$1, resultados!$A$1:$ZZ$1, 0))</f>
        <v/>
      </c>
      <c r="B264">
        <f>INDEX(resultados!$A$2:$ZZ$451, 258, MATCH($B$2, resultados!$A$1:$ZZ$1, 0))</f>
        <v/>
      </c>
      <c r="C264">
        <f>INDEX(resultados!$A$2:$ZZ$451, 258, MATCH($B$3, resultados!$A$1:$ZZ$1, 0))</f>
        <v/>
      </c>
    </row>
    <row r="265">
      <c r="A265">
        <f>INDEX(resultados!$A$2:$ZZ$451, 259, MATCH($B$1, resultados!$A$1:$ZZ$1, 0))</f>
        <v/>
      </c>
      <c r="B265">
        <f>INDEX(resultados!$A$2:$ZZ$451, 259, MATCH($B$2, resultados!$A$1:$ZZ$1, 0))</f>
        <v/>
      </c>
      <c r="C265">
        <f>INDEX(resultados!$A$2:$ZZ$451, 259, MATCH($B$3, resultados!$A$1:$ZZ$1, 0))</f>
        <v/>
      </c>
    </row>
    <row r="266">
      <c r="A266">
        <f>INDEX(resultados!$A$2:$ZZ$451, 260, MATCH($B$1, resultados!$A$1:$ZZ$1, 0))</f>
        <v/>
      </c>
      <c r="B266">
        <f>INDEX(resultados!$A$2:$ZZ$451, 260, MATCH($B$2, resultados!$A$1:$ZZ$1, 0))</f>
        <v/>
      </c>
      <c r="C266">
        <f>INDEX(resultados!$A$2:$ZZ$451, 260, MATCH($B$3, resultados!$A$1:$ZZ$1, 0))</f>
        <v/>
      </c>
    </row>
    <row r="267">
      <c r="A267">
        <f>INDEX(resultados!$A$2:$ZZ$451, 261, MATCH($B$1, resultados!$A$1:$ZZ$1, 0))</f>
        <v/>
      </c>
      <c r="B267">
        <f>INDEX(resultados!$A$2:$ZZ$451, 261, MATCH($B$2, resultados!$A$1:$ZZ$1, 0))</f>
        <v/>
      </c>
      <c r="C267">
        <f>INDEX(resultados!$A$2:$ZZ$451, 261, MATCH($B$3, resultados!$A$1:$ZZ$1, 0))</f>
        <v/>
      </c>
    </row>
    <row r="268">
      <c r="A268">
        <f>INDEX(resultados!$A$2:$ZZ$451, 262, MATCH($B$1, resultados!$A$1:$ZZ$1, 0))</f>
        <v/>
      </c>
      <c r="B268">
        <f>INDEX(resultados!$A$2:$ZZ$451, 262, MATCH($B$2, resultados!$A$1:$ZZ$1, 0))</f>
        <v/>
      </c>
      <c r="C268">
        <f>INDEX(resultados!$A$2:$ZZ$451, 262, MATCH($B$3, resultados!$A$1:$ZZ$1, 0))</f>
        <v/>
      </c>
    </row>
    <row r="269">
      <c r="A269">
        <f>INDEX(resultados!$A$2:$ZZ$451, 263, MATCH($B$1, resultados!$A$1:$ZZ$1, 0))</f>
        <v/>
      </c>
      <c r="B269">
        <f>INDEX(resultados!$A$2:$ZZ$451, 263, MATCH($B$2, resultados!$A$1:$ZZ$1, 0))</f>
        <v/>
      </c>
      <c r="C269">
        <f>INDEX(resultados!$A$2:$ZZ$451, 263, MATCH($B$3, resultados!$A$1:$ZZ$1, 0))</f>
        <v/>
      </c>
    </row>
    <row r="270">
      <c r="A270">
        <f>INDEX(resultados!$A$2:$ZZ$451, 264, MATCH($B$1, resultados!$A$1:$ZZ$1, 0))</f>
        <v/>
      </c>
      <c r="B270">
        <f>INDEX(resultados!$A$2:$ZZ$451, 264, MATCH($B$2, resultados!$A$1:$ZZ$1, 0))</f>
        <v/>
      </c>
      <c r="C270">
        <f>INDEX(resultados!$A$2:$ZZ$451, 264, MATCH($B$3, resultados!$A$1:$ZZ$1, 0))</f>
        <v/>
      </c>
    </row>
    <row r="271">
      <c r="A271">
        <f>INDEX(resultados!$A$2:$ZZ$451, 265, MATCH($B$1, resultados!$A$1:$ZZ$1, 0))</f>
        <v/>
      </c>
      <c r="B271">
        <f>INDEX(resultados!$A$2:$ZZ$451, 265, MATCH($B$2, resultados!$A$1:$ZZ$1, 0))</f>
        <v/>
      </c>
      <c r="C271">
        <f>INDEX(resultados!$A$2:$ZZ$451, 265, MATCH($B$3, resultados!$A$1:$ZZ$1, 0))</f>
        <v/>
      </c>
    </row>
    <row r="272">
      <c r="A272">
        <f>INDEX(resultados!$A$2:$ZZ$451, 266, MATCH($B$1, resultados!$A$1:$ZZ$1, 0))</f>
        <v/>
      </c>
      <c r="B272">
        <f>INDEX(resultados!$A$2:$ZZ$451, 266, MATCH($B$2, resultados!$A$1:$ZZ$1, 0))</f>
        <v/>
      </c>
      <c r="C272">
        <f>INDEX(resultados!$A$2:$ZZ$451, 266, MATCH($B$3, resultados!$A$1:$ZZ$1, 0))</f>
        <v/>
      </c>
    </row>
    <row r="273">
      <c r="A273">
        <f>INDEX(resultados!$A$2:$ZZ$451, 267, MATCH($B$1, resultados!$A$1:$ZZ$1, 0))</f>
        <v/>
      </c>
      <c r="B273">
        <f>INDEX(resultados!$A$2:$ZZ$451, 267, MATCH($B$2, resultados!$A$1:$ZZ$1, 0))</f>
        <v/>
      </c>
      <c r="C273">
        <f>INDEX(resultados!$A$2:$ZZ$451, 267, MATCH($B$3, resultados!$A$1:$ZZ$1, 0))</f>
        <v/>
      </c>
    </row>
    <row r="274">
      <c r="A274">
        <f>INDEX(resultados!$A$2:$ZZ$451, 268, MATCH($B$1, resultados!$A$1:$ZZ$1, 0))</f>
        <v/>
      </c>
      <c r="B274">
        <f>INDEX(resultados!$A$2:$ZZ$451, 268, MATCH($B$2, resultados!$A$1:$ZZ$1, 0))</f>
        <v/>
      </c>
      <c r="C274">
        <f>INDEX(resultados!$A$2:$ZZ$451, 268, MATCH($B$3, resultados!$A$1:$ZZ$1, 0))</f>
        <v/>
      </c>
    </row>
    <row r="275">
      <c r="A275">
        <f>INDEX(resultados!$A$2:$ZZ$451, 269, MATCH($B$1, resultados!$A$1:$ZZ$1, 0))</f>
        <v/>
      </c>
      <c r="B275">
        <f>INDEX(resultados!$A$2:$ZZ$451, 269, MATCH($B$2, resultados!$A$1:$ZZ$1, 0))</f>
        <v/>
      </c>
      <c r="C275">
        <f>INDEX(resultados!$A$2:$ZZ$451, 269, MATCH($B$3, resultados!$A$1:$ZZ$1, 0))</f>
        <v/>
      </c>
    </row>
    <row r="276">
      <c r="A276">
        <f>INDEX(resultados!$A$2:$ZZ$451, 270, MATCH($B$1, resultados!$A$1:$ZZ$1, 0))</f>
        <v/>
      </c>
      <c r="B276">
        <f>INDEX(resultados!$A$2:$ZZ$451, 270, MATCH($B$2, resultados!$A$1:$ZZ$1, 0))</f>
        <v/>
      </c>
      <c r="C276">
        <f>INDEX(resultados!$A$2:$ZZ$451, 270, MATCH($B$3, resultados!$A$1:$ZZ$1, 0))</f>
        <v/>
      </c>
    </row>
    <row r="277">
      <c r="A277">
        <f>INDEX(resultados!$A$2:$ZZ$451, 271, MATCH($B$1, resultados!$A$1:$ZZ$1, 0))</f>
        <v/>
      </c>
      <c r="B277">
        <f>INDEX(resultados!$A$2:$ZZ$451, 271, MATCH($B$2, resultados!$A$1:$ZZ$1, 0))</f>
        <v/>
      </c>
      <c r="C277">
        <f>INDEX(resultados!$A$2:$ZZ$451, 271, MATCH($B$3, resultados!$A$1:$ZZ$1, 0))</f>
        <v/>
      </c>
    </row>
    <row r="278">
      <c r="A278">
        <f>INDEX(resultados!$A$2:$ZZ$451, 272, MATCH($B$1, resultados!$A$1:$ZZ$1, 0))</f>
        <v/>
      </c>
      <c r="B278">
        <f>INDEX(resultados!$A$2:$ZZ$451, 272, MATCH($B$2, resultados!$A$1:$ZZ$1, 0))</f>
        <v/>
      </c>
      <c r="C278">
        <f>INDEX(resultados!$A$2:$ZZ$451, 272, MATCH($B$3, resultados!$A$1:$ZZ$1, 0))</f>
        <v/>
      </c>
    </row>
    <row r="279">
      <c r="A279">
        <f>INDEX(resultados!$A$2:$ZZ$451, 273, MATCH($B$1, resultados!$A$1:$ZZ$1, 0))</f>
        <v/>
      </c>
      <c r="B279">
        <f>INDEX(resultados!$A$2:$ZZ$451, 273, MATCH($B$2, resultados!$A$1:$ZZ$1, 0))</f>
        <v/>
      </c>
      <c r="C279">
        <f>INDEX(resultados!$A$2:$ZZ$451, 273, MATCH($B$3, resultados!$A$1:$ZZ$1, 0))</f>
        <v/>
      </c>
    </row>
    <row r="280">
      <c r="A280">
        <f>INDEX(resultados!$A$2:$ZZ$451, 274, MATCH($B$1, resultados!$A$1:$ZZ$1, 0))</f>
        <v/>
      </c>
      <c r="B280">
        <f>INDEX(resultados!$A$2:$ZZ$451, 274, MATCH($B$2, resultados!$A$1:$ZZ$1, 0))</f>
        <v/>
      </c>
      <c r="C280">
        <f>INDEX(resultados!$A$2:$ZZ$451, 274, MATCH($B$3, resultados!$A$1:$ZZ$1, 0))</f>
        <v/>
      </c>
    </row>
    <row r="281">
      <c r="A281">
        <f>INDEX(resultados!$A$2:$ZZ$451, 275, MATCH($B$1, resultados!$A$1:$ZZ$1, 0))</f>
        <v/>
      </c>
      <c r="B281">
        <f>INDEX(resultados!$A$2:$ZZ$451, 275, MATCH($B$2, resultados!$A$1:$ZZ$1, 0))</f>
        <v/>
      </c>
      <c r="C281">
        <f>INDEX(resultados!$A$2:$ZZ$451, 275, MATCH($B$3, resultados!$A$1:$ZZ$1, 0))</f>
        <v/>
      </c>
    </row>
    <row r="282">
      <c r="A282">
        <f>INDEX(resultados!$A$2:$ZZ$451, 276, MATCH($B$1, resultados!$A$1:$ZZ$1, 0))</f>
        <v/>
      </c>
      <c r="B282">
        <f>INDEX(resultados!$A$2:$ZZ$451, 276, MATCH($B$2, resultados!$A$1:$ZZ$1, 0))</f>
        <v/>
      </c>
      <c r="C282">
        <f>INDEX(resultados!$A$2:$ZZ$451, 276, MATCH($B$3, resultados!$A$1:$ZZ$1, 0))</f>
        <v/>
      </c>
    </row>
    <row r="283">
      <c r="A283">
        <f>INDEX(resultados!$A$2:$ZZ$451, 277, MATCH($B$1, resultados!$A$1:$ZZ$1, 0))</f>
        <v/>
      </c>
      <c r="B283">
        <f>INDEX(resultados!$A$2:$ZZ$451, 277, MATCH($B$2, resultados!$A$1:$ZZ$1, 0))</f>
        <v/>
      </c>
      <c r="C283">
        <f>INDEX(resultados!$A$2:$ZZ$451, 277, MATCH($B$3, resultados!$A$1:$ZZ$1, 0))</f>
        <v/>
      </c>
    </row>
    <row r="284">
      <c r="A284">
        <f>INDEX(resultados!$A$2:$ZZ$451, 278, MATCH($B$1, resultados!$A$1:$ZZ$1, 0))</f>
        <v/>
      </c>
      <c r="B284">
        <f>INDEX(resultados!$A$2:$ZZ$451, 278, MATCH($B$2, resultados!$A$1:$ZZ$1, 0))</f>
        <v/>
      </c>
      <c r="C284">
        <f>INDEX(resultados!$A$2:$ZZ$451, 278, MATCH($B$3, resultados!$A$1:$ZZ$1, 0))</f>
        <v/>
      </c>
    </row>
    <row r="285">
      <c r="A285">
        <f>INDEX(resultados!$A$2:$ZZ$451, 279, MATCH($B$1, resultados!$A$1:$ZZ$1, 0))</f>
        <v/>
      </c>
      <c r="B285">
        <f>INDEX(resultados!$A$2:$ZZ$451, 279, MATCH($B$2, resultados!$A$1:$ZZ$1, 0))</f>
        <v/>
      </c>
      <c r="C285">
        <f>INDEX(resultados!$A$2:$ZZ$451, 279, MATCH($B$3, resultados!$A$1:$ZZ$1, 0))</f>
        <v/>
      </c>
    </row>
    <row r="286">
      <c r="A286">
        <f>INDEX(resultados!$A$2:$ZZ$451, 280, MATCH($B$1, resultados!$A$1:$ZZ$1, 0))</f>
        <v/>
      </c>
      <c r="B286">
        <f>INDEX(resultados!$A$2:$ZZ$451, 280, MATCH($B$2, resultados!$A$1:$ZZ$1, 0))</f>
        <v/>
      </c>
      <c r="C286">
        <f>INDEX(resultados!$A$2:$ZZ$451, 280, MATCH($B$3, resultados!$A$1:$ZZ$1, 0))</f>
        <v/>
      </c>
    </row>
    <row r="287">
      <c r="A287">
        <f>INDEX(resultados!$A$2:$ZZ$451, 281, MATCH($B$1, resultados!$A$1:$ZZ$1, 0))</f>
        <v/>
      </c>
      <c r="B287">
        <f>INDEX(resultados!$A$2:$ZZ$451, 281, MATCH($B$2, resultados!$A$1:$ZZ$1, 0))</f>
        <v/>
      </c>
      <c r="C287">
        <f>INDEX(resultados!$A$2:$ZZ$451, 281, MATCH($B$3, resultados!$A$1:$ZZ$1, 0))</f>
        <v/>
      </c>
    </row>
    <row r="288">
      <c r="A288">
        <f>INDEX(resultados!$A$2:$ZZ$451, 282, MATCH($B$1, resultados!$A$1:$ZZ$1, 0))</f>
        <v/>
      </c>
      <c r="B288">
        <f>INDEX(resultados!$A$2:$ZZ$451, 282, MATCH($B$2, resultados!$A$1:$ZZ$1, 0))</f>
        <v/>
      </c>
      <c r="C288">
        <f>INDEX(resultados!$A$2:$ZZ$451, 282, MATCH($B$3, resultados!$A$1:$ZZ$1, 0))</f>
        <v/>
      </c>
    </row>
    <row r="289">
      <c r="A289">
        <f>INDEX(resultados!$A$2:$ZZ$451, 283, MATCH($B$1, resultados!$A$1:$ZZ$1, 0))</f>
        <v/>
      </c>
      <c r="B289">
        <f>INDEX(resultados!$A$2:$ZZ$451, 283, MATCH($B$2, resultados!$A$1:$ZZ$1, 0))</f>
        <v/>
      </c>
      <c r="C289">
        <f>INDEX(resultados!$A$2:$ZZ$451, 283, MATCH($B$3, resultados!$A$1:$ZZ$1, 0))</f>
        <v/>
      </c>
    </row>
    <row r="290">
      <c r="A290">
        <f>INDEX(resultados!$A$2:$ZZ$451, 284, MATCH($B$1, resultados!$A$1:$ZZ$1, 0))</f>
        <v/>
      </c>
      <c r="B290">
        <f>INDEX(resultados!$A$2:$ZZ$451, 284, MATCH($B$2, resultados!$A$1:$ZZ$1, 0))</f>
        <v/>
      </c>
      <c r="C290">
        <f>INDEX(resultados!$A$2:$ZZ$451, 284, MATCH($B$3, resultados!$A$1:$ZZ$1, 0))</f>
        <v/>
      </c>
    </row>
    <row r="291">
      <c r="A291">
        <f>INDEX(resultados!$A$2:$ZZ$451, 285, MATCH($B$1, resultados!$A$1:$ZZ$1, 0))</f>
        <v/>
      </c>
      <c r="B291">
        <f>INDEX(resultados!$A$2:$ZZ$451, 285, MATCH($B$2, resultados!$A$1:$ZZ$1, 0))</f>
        <v/>
      </c>
      <c r="C291">
        <f>INDEX(resultados!$A$2:$ZZ$451, 285, MATCH($B$3, resultados!$A$1:$ZZ$1, 0))</f>
        <v/>
      </c>
    </row>
    <row r="292">
      <c r="A292">
        <f>INDEX(resultados!$A$2:$ZZ$451, 286, MATCH($B$1, resultados!$A$1:$ZZ$1, 0))</f>
        <v/>
      </c>
      <c r="B292">
        <f>INDEX(resultados!$A$2:$ZZ$451, 286, MATCH($B$2, resultados!$A$1:$ZZ$1, 0))</f>
        <v/>
      </c>
      <c r="C292">
        <f>INDEX(resultados!$A$2:$ZZ$451, 286, MATCH($B$3, resultados!$A$1:$ZZ$1, 0))</f>
        <v/>
      </c>
    </row>
    <row r="293">
      <c r="A293">
        <f>INDEX(resultados!$A$2:$ZZ$451, 287, MATCH($B$1, resultados!$A$1:$ZZ$1, 0))</f>
        <v/>
      </c>
      <c r="B293">
        <f>INDEX(resultados!$A$2:$ZZ$451, 287, MATCH($B$2, resultados!$A$1:$ZZ$1, 0))</f>
        <v/>
      </c>
      <c r="C293">
        <f>INDEX(resultados!$A$2:$ZZ$451, 287, MATCH($B$3, resultados!$A$1:$ZZ$1, 0))</f>
        <v/>
      </c>
    </row>
    <row r="294">
      <c r="A294">
        <f>INDEX(resultados!$A$2:$ZZ$451, 288, MATCH($B$1, resultados!$A$1:$ZZ$1, 0))</f>
        <v/>
      </c>
      <c r="B294">
        <f>INDEX(resultados!$A$2:$ZZ$451, 288, MATCH($B$2, resultados!$A$1:$ZZ$1, 0))</f>
        <v/>
      </c>
      <c r="C294">
        <f>INDEX(resultados!$A$2:$ZZ$451, 288, MATCH($B$3, resultados!$A$1:$ZZ$1, 0))</f>
        <v/>
      </c>
    </row>
    <row r="295">
      <c r="A295">
        <f>INDEX(resultados!$A$2:$ZZ$451, 289, MATCH($B$1, resultados!$A$1:$ZZ$1, 0))</f>
        <v/>
      </c>
      <c r="B295">
        <f>INDEX(resultados!$A$2:$ZZ$451, 289, MATCH($B$2, resultados!$A$1:$ZZ$1, 0))</f>
        <v/>
      </c>
      <c r="C295">
        <f>INDEX(resultados!$A$2:$ZZ$451, 289, MATCH($B$3, resultados!$A$1:$ZZ$1, 0))</f>
        <v/>
      </c>
    </row>
    <row r="296">
      <c r="A296">
        <f>INDEX(resultados!$A$2:$ZZ$451, 290, MATCH($B$1, resultados!$A$1:$ZZ$1, 0))</f>
        <v/>
      </c>
      <c r="B296">
        <f>INDEX(resultados!$A$2:$ZZ$451, 290, MATCH($B$2, resultados!$A$1:$ZZ$1, 0))</f>
        <v/>
      </c>
      <c r="C296">
        <f>INDEX(resultados!$A$2:$ZZ$451, 290, MATCH($B$3, resultados!$A$1:$ZZ$1, 0))</f>
        <v/>
      </c>
    </row>
    <row r="297">
      <c r="A297">
        <f>INDEX(resultados!$A$2:$ZZ$451, 291, MATCH($B$1, resultados!$A$1:$ZZ$1, 0))</f>
        <v/>
      </c>
      <c r="B297">
        <f>INDEX(resultados!$A$2:$ZZ$451, 291, MATCH($B$2, resultados!$A$1:$ZZ$1, 0))</f>
        <v/>
      </c>
      <c r="C297">
        <f>INDEX(resultados!$A$2:$ZZ$451, 291, MATCH($B$3, resultados!$A$1:$ZZ$1, 0))</f>
        <v/>
      </c>
    </row>
    <row r="298">
      <c r="A298">
        <f>INDEX(resultados!$A$2:$ZZ$451, 292, MATCH($B$1, resultados!$A$1:$ZZ$1, 0))</f>
        <v/>
      </c>
      <c r="B298">
        <f>INDEX(resultados!$A$2:$ZZ$451, 292, MATCH($B$2, resultados!$A$1:$ZZ$1, 0))</f>
        <v/>
      </c>
      <c r="C298">
        <f>INDEX(resultados!$A$2:$ZZ$451, 292, MATCH($B$3, resultados!$A$1:$ZZ$1, 0))</f>
        <v/>
      </c>
    </row>
    <row r="299">
      <c r="A299">
        <f>INDEX(resultados!$A$2:$ZZ$451, 293, MATCH($B$1, resultados!$A$1:$ZZ$1, 0))</f>
        <v/>
      </c>
      <c r="B299">
        <f>INDEX(resultados!$A$2:$ZZ$451, 293, MATCH($B$2, resultados!$A$1:$ZZ$1, 0))</f>
        <v/>
      </c>
      <c r="C299">
        <f>INDEX(resultados!$A$2:$ZZ$451, 293, MATCH($B$3, resultados!$A$1:$ZZ$1, 0))</f>
        <v/>
      </c>
    </row>
    <row r="300">
      <c r="A300">
        <f>INDEX(resultados!$A$2:$ZZ$451, 294, MATCH($B$1, resultados!$A$1:$ZZ$1, 0))</f>
        <v/>
      </c>
      <c r="B300">
        <f>INDEX(resultados!$A$2:$ZZ$451, 294, MATCH($B$2, resultados!$A$1:$ZZ$1, 0))</f>
        <v/>
      </c>
      <c r="C300">
        <f>INDEX(resultados!$A$2:$ZZ$451, 294, MATCH($B$3, resultados!$A$1:$ZZ$1, 0))</f>
        <v/>
      </c>
    </row>
    <row r="301">
      <c r="A301">
        <f>INDEX(resultados!$A$2:$ZZ$451, 295, MATCH($B$1, resultados!$A$1:$ZZ$1, 0))</f>
        <v/>
      </c>
      <c r="B301">
        <f>INDEX(resultados!$A$2:$ZZ$451, 295, MATCH($B$2, resultados!$A$1:$ZZ$1, 0))</f>
        <v/>
      </c>
      <c r="C301">
        <f>INDEX(resultados!$A$2:$ZZ$451, 295, MATCH($B$3, resultados!$A$1:$ZZ$1, 0))</f>
        <v/>
      </c>
    </row>
    <row r="302">
      <c r="A302">
        <f>INDEX(resultados!$A$2:$ZZ$451, 296, MATCH($B$1, resultados!$A$1:$ZZ$1, 0))</f>
        <v/>
      </c>
      <c r="B302">
        <f>INDEX(resultados!$A$2:$ZZ$451, 296, MATCH($B$2, resultados!$A$1:$ZZ$1, 0))</f>
        <v/>
      </c>
      <c r="C302">
        <f>INDEX(resultados!$A$2:$ZZ$451, 296, MATCH($B$3, resultados!$A$1:$ZZ$1, 0))</f>
        <v/>
      </c>
    </row>
    <row r="303">
      <c r="A303">
        <f>INDEX(resultados!$A$2:$ZZ$451, 297, MATCH($B$1, resultados!$A$1:$ZZ$1, 0))</f>
        <v/>
      </c>
      <c r="B303">
        <f>INDEX(resultados!$A$2:$ZZ$451, 297, MATCH($B$2, resultados!$A$1:$ZZ$1, 0))</f>
        <v/>
      </c>
      <c r="C303">
        <f>INDEX(resultados!$A$2:$ZZ$451, 297, MATCH($B$3, resultados!$A$1:$ZZ$1, 0))</f>
        <v/>
      </c>
    </row>
    <row r="304">
      <c r="A304">
        <f>INDEX(resultados!$A$2:$ZZ$451, 298, MATCH($B$1, resultados!$A$1:$ZZ$1, 0))</f>
        <v/>
      </c>
      <c r="B304">
        <f>INDEX(resultados!$A$2:$ZZ$451, 298, MATCH($B$2, resultados!$A$1:$ZZ$1, 0))</f>
        <v/>
      </c>
      <c r="C304">
        <f>INDEX(resultados!$A$2:$ZZ$451, 298, MATCH($B$3, resultados!$A$1:$ZZ$1, 0))</f>
        <v/>
      </c>
    </row>
    <row r="305">
      <c r="A305">
        <f>INDEX(resultados!$A$2:$ZZ$451, 299, MATCH($B$1, resultados!$A$1:$ZZ$1, 0))</f>
        <v/>
      </c>
      <c r="B305">
        <f>INDEX(resultados!$A$2:$ZZ$451, 299, MATCH($B$2, resultados!$A$1:$ZZ$1, 0))</f>
        <v/>
      </c>
      <c r="C305">
        <f>INDEX(resultados!$A$2:$ZZ$451, 299, MATCH($B$3, resultados!$A$1:$ZZ$1, 0))</f>
        <v/>
      </c>
    </row>
    <row r="306">
      <c r="A306">
        <f>INDEX(resultados!$A$2:$ZZ$451, 300, MATCH($B$1, resultados!$A$1:$ZZ$1, 0))</f>
        <v/>
      </c>
      <c r="B306">
        <f>INDEX(resultados!$A$2:$ZZ$451, 300, MATCH($B$2, resultados!$A$1:$ZZ$1, 0))</f>
        <v/>
      </c>
      <c r="C306">
        <f>INDEX(resultados!$A$2:$ZZ$451, 300, MATCH($B$3, resultados!$A$1:$ZZ$1, 0))</f>
        <v/>
      </c>
    </row>
    <row r="307">
      <c r="A307">
        <f>INDEX(resultados!$A$2:$ZZ$451, 301, MATCH($B$1, resultados!$A$1:$ZZ$1, 0))</f>
        <v/>
      </c>
      <c r="B307">
        <f>INDEX(resultados!$A$2:$ZZ$451, 301, MATCH($B$2, resultados!$A$1:$ZZ$1, 0))</f>
        <v/>
      </c>
      <c r="C307">
        <f>INDEX(resultados!$A$2:$ZZ$451, 301, MATCH($B$3, resultados!$A$1:$ZZ$1, 0))</f>
        <v/>
      </c>
    </row>
    <row r="308">
      <c r="A308">
        <f>INDEX(resultados!$A$2:$ZZ$451, 302, MATCH($B$1, resultados!$A$1:$ZZ$1, 0))</f>
        <v/>
      </c>
      <c r="B308">
        <f>INDEX(resultados!$A$2:$ZZ$451, 302, MATCH($B$2, resultados!$A$1:$ZZ$1, 0))</f>
        <v/>
      </c>
      <c r="C308">
        <f>INDEX(resultados!$A$2:$ZZ$451, 302, MATCH($B$3, resultados!$A$1:$ZZ$1, 0))</f>
        <v/>
      </c>
    </row>
    <row r="309">
      <c r="A309">
        <f>INDEX(resultados!$A$2:$ZZ$451, 303, MATCH($B$1, resultados!$A$1:$ZZ$1, 0))</f>
        <v/>
      </c>
      <c r="B309">
        <f>INDEX(resultados!$A$2:$ZZ$451, 303, MATCH($B$2, resultados!$A$1:$ZZ$1, 0))</f>
        <v/>
      </c>
      <c r="C309">
        <f>INDEX(resultados!$A$2:$ZZ$451, 303, MATCH($B$3, resultados!$A$1:$ZZ$1, 0))</f>
        <v/>
      </c>
    </row>
    <row r="310">
      <c r="A310">
        <f>INDEX(resultados!$A$2:$ZZ$451, 304, MATCH($B$1, resultados!$A$1:$ZZ$1, 0))</f>
        <v/>
      </c>
      <c r="B310">
        <f>INDEX(resultados!$A$2:$ZZ$451, 304, MATCH($B$2, resultados!$A$1:$ZZ$1, 0))</f>
        <v/>
      </c>
      <c r="C310">
        <f>INDEX(resultados!$A$2:$ZZ$451, 304, MATCH($B$3, resultados!$A$1:$ZZ$1, 0))</f>
        <v/>
      </c>
    </row>
    <row r="311">
      <c r="A311">
        <f>INDEX(resultados!$A$2:$ZZ$451, 305, MATCH($B$1, resultados!$A$1:$ZZ$1, 0))</f>
        <v/>
      </c>
      <c r="B311">
        <f>INDEX(resultados!$A$2:$ZZ$451, 305, MATCH($B$2, resultados!$A$1:$ZZ$1, 0))</f>
        <v/>
      </c>
      <c r="C311">
        <f>INDEX(resultados!$A$2:$ZZ$451, 305, MATCH($B$3, resultados!$A$1:$ZZ$1, 0))</f>
        <v/>
      </c>
    </row>
    <row r="312">
      <c r="A312">
        <f>INDEX(resultados!$A$2:$ZZ$451, 306, MATCH($B$1, resultados!$A$1:$ZZ$1, 0))</f>
        <v/>
      </c>
      <c r="B312">
        <f>INDEX(resultados!$A$2:$ZZ$451, 306, MATCH($B$2, resultados!$A$1:$ZZ$1, 0))</f>
        <v/>
      </c>
      <c r="C312">
        <f>INDEX(resultados!$A$2:$ZZ$451, 306, MATCH($B$3, resultados!$A$1:$ZZ$1, 0))</f>
        <v/>
      </c>
    </row>
    <row r="313">
      <c r="A313">
        <f>INDEX(resultados!$A$2:$ZZ$451, 307, MATCH($B$1, resultados!$A$1:$ZZ$1, 0))</f>
        <v/>
      </c>
      <c r="B313">
        <f>INDEX(resultados!$A$2:$ZZ$451, 307, MATCH($B$2, resultados!$A$1:$ZZ$1, 0))</f>
        <v/>
      </c>
      <c r="C313">
        <f>INDEX(resultados!$A$2:$ZZ$451, 307, MATCH($B$3, resultados!$A$1:$ZZ$1, 0))</f>
        <v/>
      </c>
    </row>
    <row r="314">
      <c r="A314">
        <f>INDEX(resultados!$A$2:$ZZ$451, 308, MATCH($B$1, resultados!$A$1:$ZZ$1, 0))</f>
        <v/>
      </c>
      <c r="B314">
        <f>INDEX(resultados!$A$2:$ZZ$451, 308, MATCH($B$2, resultados!$A$1:$ZZ$1, 0))</f>
        <v/>
      </c>
      <c r="C314">
        <f>INDEX(resultados!$A$2:$ZZ$451, 308, MATCH($B$3, resultados!$A$1:$ZZ$1, 0))</f>
        <v/>
      </c>
    </row>
    <row r="315">
      <c r="A315">
        <f>INDEX(resultados!$A$2:$ZZ$451, 309, MATCH($B$1, resultados!$A$1:$ZZ$1, 0))</f>
        <v/>
      </c>
      <c r="B315">
        <f>INDEX(resultados!$A$2:$ZZ$451, 309, MATCH($B$2, resultados!$A$1:$ZZ$1, 0))</f>
        <v/>
      </c>
      <c r="C315">
        <f>INDEX(resultados!$A$2:$ZZ$451, 309, MATCH($B$3, resultados!$A$1:$ZZ$1, 0))</f>
        <v/>
      </c>
    </row>
    <row r="316">
      <c r="A316">
        <f>INDEX(resultados!$A$2:$ZZ$451, 310, MATCH($B$1, resultados!$A$1:$ZZ$1, 0))</f>
        <v/>
      </c>
      <c r="B316">
        <f>INDEX(resultados!$A$2:$ZZ$451, 310, MATCH($B$2, resultados!$A$1:$ZZ$1, 0))</f>
        <v/>
      </c>
      <c r="C316">
        <f>INDEX(resultados!$A$2:$ZZ$451, 310, MATCH($B$3, resultados!$A$1:$ZZ$1, 0))</f>
        <v/>
      </c>
    </row>
    <row r="317">
      <c r="A317">
        <f>INDEX(resultados!$A$2:$ZZ$451, 311, MATCH($B$1, resultados!$A$1:$ZZ$1, 0))</f>
        <v/>
      </c>
      <c r="B317">
        <f>INDEX(resultados!$A$2:$ZZ$451, 311, MATCH($B$2, resultados!$A$1:$ZZ$1, 0))</f>
        <v/>
      </c>
      <c r="C317">
        <f>INDEX(resultados!$A$2:$ZZ$451, 311, MATCH($B$3, resultados!$A$1:$ZZ$1, 0))</f>
        <v/>
      </c>
    </row>
    <row r="318">
      <c r="A318">
        <f>INDEX(resultados!$A$2:$ZZ$451, 312, MATCH($B$1, resultados!$A$1:$ZZ$1, 0))</f>
        <v/>
      </c>
      <c r="B318">
        <f>INDEX(resultados!$A$2:$ZZ$451, 312, MATCH($B$2, resultados!$A$1:$ZZ$1, 0))</f>
        <v/>
      </c>
      <c r="C318">
        <f>INDEX(resultados!$A$2:$ZZ$451, 312, MATCH($B$3, resultados!$A$1:$ZZ$1, 0))</f>
        <v/>
      </c>
    </row>
    <row r="319">
      <c r="A319">
        <f>INDEX(resultados!$A$2:$ZZ$451, 313, MATCH($B$1, resultados!$A$1:$ZZ$1, 0))</f>
        <v/>
      </c>
      <c r="B319">
        <f>INDEX(resultados!$A$2:$ZZ$451, 313, MATCH($B$2, resultados!$A$1:$ZZ$1, 0))</f>
        <v/>
      </c>
      <c r="C319">
        <f>INDEX(resultados!$A$2:$ZZ$451, 313, MATCH($B$3, resultados!$A$1:$ZZ$1, 0))</f>
        <v/>
      </c>
    </row>
    <row r="320">
      <c r="A320">
        <f>INDEX(resultados!$A$2:$ZZ$451, 314, MATCH($B$1, resultados!$A$1:$ZZ$1, 0))</f>
        <v/>
      </c>
      <c r="B320">
        <f>INDEX(resultados!$A$2:$ZZ$451, 314, MATCH($B$2, resultados!$A$1:$ZZ$1, 0))</f>
        <v/>
      </c>
      <c r="C320">
        <f>INDEX(resultados!$A$2:$ZZ$451, 314, MATCH($B$3, resultados!$A$1:$ZZ$1, 0))</f>
        <v/>
      </c>
    </row>
    <row r="321">
      <c r="A321">
        <f>INDEX(resultados!$A$2:$ZZ$451, 315, MATCH($B$1, resultados!$A$1:$ZZ$1, 0))</f>
        <v/>
      </c>
      <c r="B321">
        <f>INDEX(resultados!$A$2:$ZZ$451, 315, MATCH($B$2, resultados!$A$1:$ZZ$1, 0))</f>
        <v/>
      </c>
      <c r="C321">
        <f>INDEX(resultados!$A$2:$ZZ$451, 315, MATCH($B$3, resultados!$A$1:$ZZ$1, 0))</f>
        <v/>
      </c>
    </row>
    <row r="322">
      <c r="A322">
        <f>INDEX(resultados!$A$2:$ZZ$451, 316, MATCH($B$1, resultados!$A$1:$ZZ$1, 0))</f>
        <v/>
      </c>
      <c r="B322">
        <f>INDEX(resultados!$A$2:$ZZ$451, 316, MATCH($B$2, resultados!$A$1:$ZZ$1, 0))</f>
        <v/>
      </c>
      <c r="C322">
        <f>INDEX(resultados!$A$2:$ZZ$451, 316, MATCH($B$3, resultados!$A$1:$ZZ$1, 0))</f>
        <v/>
      </c>
    </row>
    <row r="323">
      <c r="A323">
        <f>INDEX(resultados!$A$2:$ZZ$451, 317, MATCH($B$1, resultados!$A$1:$ZZ$1, 0))</f>
        <v/>
      </c>
      <c r="B323">
        <f>INDEX(resultados!$A$2:$ZZ$451, 317, MATCH($B$2, resultados!$A$1:$ZZ$1, 0))</f>
        <v/>
      </c>
      <c r="C323">
        <f>INDEX(resultados!$A$2:$ZZ$451, 317, MATCH($B$3, resultados!$A$1:$ZZ$1, 0))</f>
        <v/>
      </c>
    </row>
    <row r="324">
      <c r="A324">
        <f>INDEX(resultados!$A$2:$ZZ$451, 318, MATCH($B$1, resultados!$A$1:$ZZ$1, 0))</f>
        <v/>
      </c>
      <c r="B324">
        <f>INDEX(resultados!$A$2:$ZZ$451, 318, MATCH($B$2, resultados!$A$1:$ZZ$1, 0))</f>
        <v/>
      </c>
      <c r="C324">
        <f>INDEX(resultados!$A$2:$ZZ$451, 318, MATCH($B$3, resultados!$A$1:$ZZ$1, 0))</f>
        <v/>
      </c>
    </row>
    <row r="325">
      <c r="A325">
        <f>INDEX(resultados!$A$2:$ZZ$451, 319, MATCH($B$1, resultados!$A$1:$ZZ$1, 0))</f>
        <v/>
      </c>
      <c r="B325">
        <f>INDEX(resultados!$A$2:$ZZ$451, 319, MATCH($B$2, resultados!$A$1:$ZZ$1, 0))</f>
        <v/>
      </c>
      <c r="C325">
        <f>INDEX(resultados!$A$2:$ZZ$451, 319, MATCH($B$3, resultados!$A$1:$ZZ$1, 0))</f>
        <v/>
      </c>
    </row>
    <row r="326">
      <c r="A326">
        <f>INDEX(resultados!$A$2:$ZZ$451, 320, MATCH($B$1, resultados!$A$1:$ZZ$1, 0))</f>
        <v/>
      </c>
      <c r="B326">
        <f>INDEX(resultados!$A$2:$ZZ$451, 320, MATCH($B$2, resultados!$A$1:$ZZ$1, 0))</f>
        <v/>
      </c>
      <c r="C326">
        <f>INDEX(resultados!$A$2:$ZZ$451, 320, MATCH($B$3, resultados!$A$1:$ZZ$1, 0))</f>
        <v/>
      </c>
    </row>
    <row r="327">
      <c r="A327">
        <f>INDEX(resultados!$A$2:$ZZ$451, 321, MATCH($B$1, resultados!$A$1:$ZZ$1, 0))</f>
        <v/>
      </c>
      <c r="B327">
        <f>INDEX(resultados!$A$2:$ZZ$451, 321, MATCH($B$2, resultados!$A$1:$ZZ$1, 0))</f>
        <v/>
      </c>
      <c r="C327">
        <f>INDEX(resultados!$A$2:$ZZ$451, 321, MATCH($B$3, resultados!$A$1:$ZZ$1, 0))</f>
        <v/>
      </c>
    </row>
    <row r="328">
      <c r="A328">
        <f>INDEX(resultados!$A$2:$ZZ$451, 322, MATCH($B$1, resultados!$A$1:$ZZ$1, 0))</f>
        <v/>
      </c>
      <c r="B328">
        <f>INDEX(resultados!$A$2:$ZZ$451, 322, MATCH($B$2, resultados!$A$1:$ZZ$1, 0))</f>
        <v/>
      </c>
      <c r="C328">
        <f>INDEX(resultados!$A$2:$ZZ$451, 322, MATCH($B$3, resultados!$A$1:$ZZ$1, 0))</f>
        <v/>
      </c>
    </row>
    <row r="329">
      <c r="A329">
        <f>INDEX(resultados!$A$2:$ZZ$451, 323, MATCH($B$1, resultados!$A$1:$ZZ$1, 0))</f>
        <v/>
      </c>
      <c r="B329">
        <f>INDEX(resultados!$A$2:$ZZ$451, 323, MATCH($B$2, resultados!$A$1:$ZZ$1, 0))</f>
        <v/>
      </c>
      <c r="C329">
        <f>INDEX(resultados!$A$2:$ZZ$451, 323, MATCH($B$3, resultados!$A$1:$ZZ$1, 0))</f>
        <v/>
      </c>
    </row>
    <row r="330">
      <c r="A330">
        <f>INDEX(resultados!$A$2:$ZZ$451, 324, MATCH($B$1, resultados!$A$1:$ZZ$1, 0))</f>
        <v/>
      </c>
      <c r="B330">
        <f>INDEX(resultados!$A$2:$ZZ$451, 324, MATCH($B$2, resultados!$A$1:$ZZ$1, 0))</f>
        <v/>
      </c>
      <c r="C330">
        <f>INDEX(resultados!$A$2:$ZZ$451, 324, MATCH($B$3, resultados!$A$1:$ZZ$1, 0))</f>
        <v/>
      </c>
    </row>
    <row r="331">
      <c r="A331">
        <f>INDEX(resultados!$A$2:$ZZ$451, 325, MATCH($B$1, resultados!$A$1:$ZZ$1, 0))</f>
        <v/>
      </c>
      <c r="B331">
        <f>INDEX(resultados!$A$2:$ZZ$451, 325, MATCH($B$2, resultados!$A$1:$ZZ$1, 0))</f>
        <v/>
      </c>
      <c r="C331">
        <f>INDEX(resultados!$A$2:$ZZ$451, 325, MATCH($B$3, resultados!$A$1:$ZZ$1, 0))</f>
        <v/>
      </c>
    </row>
    <row r="332">
      <c r="A332">
        <f>INDEX(resultados!$A$2:$ZZ$451, 326, MATCH($B$1, resultados!$A$1:$ZZ$1, 0))</f>
        <v/>
      </c>
      <c r="B332">
        <f>INDEX(resultados!$A$2:$ZZ$451, 326, MATCH($B$2, resultados!$A$1:$ZZ$1, 0))</f>
        <v/>
      </c>
      <c r="C332">
        <f>INDEX(resultados!$A$2:$ZZ$451, 326, MATCH($B$3, resultados!$A$1:$ZZ$1, 0))</f>
        <v/>
      </c>
    </row>
    <row r="333">
      <c r="A333">
        <f>INDEX(resultados!$A$2:$ZZ$451, 327, MATCH($B$1, resultados!$A$1:$ZZ$1, 0))</f>
        <v/>
      </c>
      <c r="B333">
        <f>INDEX(resultados!$A$2:$ZZ$451, 327, MATCH($B$2, resultados!$A$1:$ZZ$1, 0))</f>
        <v/>
      </c>
      <c r="C333">
        <f>INDEX(resultados!$A$2:$ZZ$451, 327, MATCH($B$3, resultados!$A$1:$ZZ$1, 0))</f>
        <v/>
      </c>
    </row>
    <row r="334">
      <c r="A334">
        <f>INDEX(resultados!$A$2:$ZZ$451, 328, MATCH($B$1, resultados!$A$1:$ZZ$1, 0))</f>
        <v/>
      </c>
      <c r="B334">
        <f>INDEX(resultados!$A$2:$ZZ$451, 328, MATCH($B$2, resultados!$A$1:$ZZ$1, 0))</f>
        <v/>
      </c>
      <c r="C334">
        <f>INDEX(resultados!$A$2:$ZZ$451, 328, MATCH($B$3, resultados!$A$1:$ZZ$1, 0))</f>
        <v/>
      </c>
    </row>
    <row r="335">
      <c r="A335">
        <f>INDEX(resultados!$A$2:$ZZ$451, 329, MATCH($B$1, resultados!$A$1:$ZZ$1, 0))</f>
        <v/>
      </c>
      <c r="B335">
        <f>INDEX(resultados!$A$2:$ZZ$451, 329, MATCH($B$2, resultados!$A$1:$ZZ$1, 0))</f>
        <v/>
      </c>
      <c r="C335">
        <f>INDEX(resultados!$A$2:$ZZ$451, 329, MATCH($B$3, resultados!$A$1:$ZZ$1, 0))</f>
        <v/>
      </c>
    </row>
    <row r="336">
      <c r="A336">
        <f>INDEX(resultados!$A$2:$ZZ$451, 330, MATCH($B$1, resultados!$A$1:$ZZ$1, 0))</f>
        <v/>
      </c>
      <c r="B336">
        <f>INDEX(resultados!$A$2:$ZZ$451, 330, MATCH($B$2, resultados!$A$1:$ZZ$1, 0))</f>
        <v/>
      </c>
      <c r="C336">
        <f>INDEX(resultados!$A$2:$ZZ$451, 330, MATCH($B$3, resultados!$A$1:$ZZ$1, 0))</f>
        <v/>
      </c>
    </row>
    <row r="337">
      <c r="A337">
        <f>INDEX(resultados!$A$2:$ZZ$451, 331, MATCH($B$1, resultados!$A$1:$ZZ$1, 0))</f>
        <v/>
      </c>
      <c r="B337">
        <f>INDEX(resultados!$A$2:$ZZ$451, 331, MATCH($B$2, resultados!$A$1:$ZZ$1, 0))</f>
        <v/>
      </c>
      <c r="C337">
        <f>INDEX(resultados!$A$2:$ZZ$451, 331, MATCH($B$3, resultados!$A$1:$ZZ$1, 0))</f>
        <v/>
      </c>
    </row>
    <row r="338">
      <c r="A338">
        <f>INDEX(resultados!$A$2:$ZZ$451, 332, MATCH($B$1, resultados!$A$1:$ZZ$1, 0))</f>
        <v/>
      </c>
      <c r="B338">
        <f>INDEX(resultados!$A$2:$ZZ$451, 332, MATCH($B$2, resultados!$A$1:$ZZ$1, 0))</f>
        <v/>
      </c>
      <c r="C338">
        <f>INDEX(resultados!$A$2:$ZZ$451, 332, MATCH($B$3, resultados!$A$1:$ZZ$1, 0))</f>
        <v/>
      </c>
    </row>
    <row r="339">
      <c r="A339">
        <f>INDEX(resultados!$A$2:$ZZ$451, 333, MATCH($B$1, resultados!$A$1:$ZZ$1, 0))</f>
        <v/>
      </c>
      <c r="B339">
        <f>INDEX(resultados!$A$2:$ZZ$451, 333, MATCH($B$2, resultados!$A$1:$ZZ$1, 0))</f>
        <v/>
      </c>
      <c r="C339">
        <f>INDEX(resultados!$A$2:$ZZ$451, 333, MATCH($B$3, resultados!$A$1:$ZZ$1, 0))</f>
        <v/>
      </c>
    </row>
    <row r="340">
      <c r="A340">
        <f>INDEX(resultados!$A$2:$ZZ$451, 334, MATCH($B$1, resultados!$A$1:$ZZ$1, 0))</f>
        <v/>
      </c>
      <c r="B340">
        <f>INDEX(resultados!$A$2:$ZZ$451, 334, MATCH($B$2, resultados!$A$1:$ZZ$1, 0))</f>
        <v/>
      </c>
      <c r="C340">
        <f>INDEX(resultados!$A$2:$ZZ$451, 334, MATCH($B$3, resultados!$A$1:$ZZ$1, 0))</f>
        <v/>
      </c>
    </row>
    <row r="341">
      <c r="A341">
        <f>INDEX(resultados!$A$2:$ZZ$451, 335, MATCH($B$1, resultados!$A$1:$ZZ$1, 0))</f>
        <v/>
      </c>
      <c r="B341">
        <f>INDEX(resultados!$A$2:$ZZ$451, 335, MATCH($B$2, resultados!$A$1:$ZZ$1, 0))</f>
        <v/>
      </c>
      <c r="C341">
        <f>INDEX(resultados!$A$2:$ZZ$451, 335, MATCH($B$3, resultados!$A$1:$ZZ$1, 0))</f>
        <v/>
      </c>
    </row>
    <row r="342">
      <c r="A342">
        <f>INDEX(resultados!$A$2:$ZZ$451, 336, MATCH($B$1, resultados!$A$1:$ZZ$1, 0))</f>
        <v/>
      </c>
      <c r="B342">
        <f>INDEX(resultados!$A$2:$ZZ$451, 336, MATCH($B$2, resultados!$A$1:$ZZ$1, 0))</f>
        <v/>
      </c>
      <c r="C342">
        <f>INDEX(resultados!$A$2:$ZZ$451, 336, MATCH($B$3, resultados!$A$1:$ZZ$1, 0))</f>
        <v/>
      </c>
    </row>
    <row r="343">
      <c r="A343">
        <f>INDEX(resultados!$A$2:$ZZ$451, 337, MATCH($B$1, resultados!$A$1:$ZZ$1, 0))</f>
        <v/>
      </c>
      <c r="B343">
        <f>INDEX(resultados!$A$2:$ZZ$451, 337, MATCH($B$2, resultados!$A$1:$ZZ$1, 0))</f>
        <v/>
      </c>
      <c r="C343">
        <f>INDEX(resultados!$A$2:$ZZ$451, 337, MATCH($B$3, resultados!$A$1:$ZZ$1, 0))</f>
        <v/>
      </c>
    </row>
    <row r="344">
      <c r="A344">
        <f>INDEX(resultados!$A$2:$ZZ$451, 338, MATCH($B$1, resultados!$A$1:$ZZ$1, 0))</f>
        <v/>
      </c>
      <c r="B344">
        <f>INDEX(resultados!$A$2:$ZZ$451, 338, MATCH($B$2, resultados!$A$1:$ZZ$1, 0))</f>
        <v/>
      </c>
      <c r="C344">
        <f>INDEX(resultados!$A$2:$ZZ$451, 338, MATCH($B$3, resultados!$A$1:$ZZ$1, 0))</f>
        <v/>
      </c>
    </row>
    <row r="345">
      <c r="A345">
        <f>INDEX(resultados!$A$2:$ZZ$451, 339, MATCH($B$1, resultados!$A$1:$ZZ$1, 0))</f>
        <v/>
      </c>
      <c r="B345">
        <f>INDEX(resultados!$A$2:$ZZ$451, 339, MATCH($B$2, resultados!$A$1:$ZZ$1, 0))</f>
        <v/>
      </c>
      <c r="C345">
        <f>INDEX(resultados!$A$2:$ZZ$451, 339, MATCH($B$3, resultados!$A$1:$ZZ$1, 0))</f>
        <v/>
      </c>
    </row>
    <row r="346">
      <c r="A346">
        <f>INDEX(resultados!$A$2:$ZZ$451, 340, MATCH($B$1, resultados!$A$1:$ZZ$1, 0))</f>
        <v/>
      </c>
      <c r="B346">
        <f>INDEX(resultados!$A$2:$ZZ$451, 340, MATCH($B$2, resultados!$A$1:$ZZ$1, 0))</f>
        <v/>
      </c>
      <c r="C346">
        <f>INDEX(resultados!$A$2:$ZZ$451, 340, MATCH($B$3, resultados!$A$1:$ZZ$1, 0))</f>
        <v/>
      </c>
    </row>
    <row r="347">
      <c r="A347">
        <f>INDEX(resultados!$A$2:$ZZ$451, 341, MATCH($B$1, resultados!$A$1:$ZZ$1, 0))</f>
        <v/>
      </c>
      <c r="B347">
        <f>INDEX(resultados!$A$2:$ZZ$451, 341, MATCH($B$2, resultados!$A$1:$ZZ$1, 0))</f>
        <v/>
      </c>
      <c r="C347">
        <f>INDEX(resultados!$A$2:$ZZ$451, 341, MATCH($B$3, resultados!$A$1:$ZZ$1, 0))</f>
        <v/>
      </c>
    </row>
    <row r="348">
      <c r="A348">
        <f>INDEX(resultados!$A$2:$ZZ$451, 342, MATCH($B$1, resultados!$A$1:$ZZ$1, 0))</f>
        <v/>
      </c>
      <c r="B348">
        <f>INDEX(resultados!$A$2:$ZZ$451, 342, MATCH($B$2, resultados!$A$1:$ZZ$1, 0))</f>
        <v/>
      </c>
      <c r="C348">
        <f>INDEX(resultados!$A$2:$ZZ$451, 342, MATCH($B$3, resultados!$A$1:$ZZ$1, 0))</f>
        <v/>
      </c>
    </row>
    <row r="349">
      <c r="A349">
        <f>INDEX(resultados!$A$2:$ZZ$451, 343, MATCH($B$1, resultados!$A$1:$ZZ$1, 0))</f>
        <v/>
      </c>
      <c r="B349">
        <f>INDEX(resultados!$A$2:$ZZ$451, 343, MATCH($B$2, resultados!$A$1:$ZZ$1, 0))</f>
        <v/>
      </c>
      <c r="C349">
        <f>INDEX(resultados!$A$2:$ZZ$451, 343, MATCH($B$3, resultados!$A$1:$ZZ$1, 0))</f>
        <v/>
      </c>
    </row>
    <row r="350">
      <c r="A350">
        <f>INDEX(resultados!$A$2:$ZZ$451, 344, MATCH($B$1, resultados!$A$1:$ZZ$1, 0))</f>
        <v/>
      </c>
      <c r="B350">
        <f>INDEX(resultados!$A$2:$ZZ$451, 344, MATCH($B$2, resultados!$A$1:$ZZ$1, 0))</f>
        <v/>
      </c>
      <c r="C350">
        <f>INDEX(resultados!$A$2:$ZZ$451, 344, MATCH($B$3, resultados!$A$1:$ZZ$1, 0))</f>
        <v/>
      </c>
    </row>
    <row r="351">
      <c r="A351">
        <f>INDEX(resultados!$A$2:$ZZ$451, 345, MATCH($B$1, resultados!$A$1:$ZZ$1, 0))</f>
        <v/>
      </c>
      <c r="B351">
        <f>INDEX(resultados!$A$2:$ZZ$451, 345, MATCH($B$2, resultados!$A$1:$ZZ$1, 0))</f>
        <v/>
      </c>
      <c r="C351">
        <f>INDEX(resultados!$A$2:$ZZ$451, 345, MATCH($B$3, resultados!$A$1:$ZZ$1, 0))</f>
        <v/>
      </c>
    </row>
    <row r="352">
      <c r="A352">
        <f>INDEX(resultados!$A$2:$ZZ$451, 346, MATCH($B$1, resultados!$A$1:$ZZ$1, 0))</f>
        <v/>
      </c>
      <c r="B352">
        <f>INDEX(resultados!$A$2:$ZZ$451, 346, MATCH($B$2, resultados!$A$1:$ZZ$1, 0))</f>
        <v/>
      </c>
      <c r="C352">
        <f>INDEX(resultados!$A$2:$ZZ$451, 346, MATCH($B$3, resultados!$A$1:$ZZ$1, 0))</f>
        <v/>
      </c>
    </row>
    <row r="353">
      <c r="A353">
        <f>INDEX(resultados!$A$2:$ZZ$451, 347, MATCH($B$1, resultados!$A$1:$ZZ$1, 0))</f>
        <v/>
      </c>
      <c r="B353">
        <f>INDEX(resultados!$A$2:$ZZ$451, 347, MATCH($B$2, resultados!$A$1:$ZZ$1, 0))</f>
        <v/>
      </c>
      <c r="C353">
        <f>INDEX(resultados!$A$2:$ZZ$451, 347, MATCH($B$3, resultados!$A$1:$ZZ$1, 0))</f>
        <v/>
      </c>
    </row>
    <row r="354">
      <c r="A354">
        <f>INDEX(resultados!$A$2:$ZZ$451, 348, MATCH($B$1, resultados!$A$1:$ZZ$1, 0))</f>
        <v/>
      </c>
      <c r="B354">
        <f>INDEX(resultados!$A$2:$ZZ$451, 348, MATCH($B$2, resultados!$A$1:$ZZ$1, 0))</f>
        <v/>
      </c>
      <c r="C354">
        <f>INDEX(resultados!$A$2:$ZZ$451, 348, MATCH($B$3, resultados!$A$1:$ZZ$1, 0))</f>
        <v/>
      </c>
    </row>
    <row r="355">
      <c r="A355">
        <f>INDEX(resultados!$A$2:$ZZ$451, 349, MATCH($B$1, resultados!$A$1:$ZZ$1, 0))</f>
        <v/>
      </c>
      <c r="B355">
        <f>INDEX(resultados!$A$2:$ZZ$451, 349, MATCH($B$2, resultados!$A$1:$ZZ$1, 0))</f>
        <v/>
      </c>
      <c r="C355">
        <f>INDEX(resultados!$A$2:$ZZ$451, 349, MATCH($B$3, resultados!$A$1:$ZZ$1, 0))</f>
        <v/>
      </c>
    </row>
    <row r="356">
      <c r="A356">
        <f>INDEX(resultados!$A$2:$ZZ$451, 350, MATCH($B$1, resultados!$A$1:$ZZ$1, 0))</f>
        <v/>
      </c>
      <c r="B356">
        <f>INDEX(resultados!$A$2:$ZZ$451, 350, MATCH($B$2, resultados!$A$1:$ZZ$1, 0))</f>
        <v/>
      </c>
      <c r="C356">
        <f>INDEX(resultados!$A$2:$ZZ$451, 350, MATCH($B$3, resultados!$A$1:$ZZ$1, 0))</f>
        <v/>
      </c>
    </row>
    <row r="357">
      <c r="A357">
        <f>INDEX(resultados!$A$2:$ZZ$451, 351, MATCH($B$1, resultados!$A$1:$ZZ$1, 0))</f>
        <v/>
      </c>
      <c r="B357">
        <f>INDEX(resultados!$A$2:$ZZ$451, 351, MATCH($B$2, resultados!$A$1:$ZZ$1, 0))</f>
        <v/>
      </c>
      <c r="C357">
        <f>INDEX(resultados!$A$2:$ZZ$451, 351, MATCH($B$3, resultados!$A$1:$ZZ$1, 0))</f>
        <v/>
      </c>
    </row>
    <row r="358">
      <c r="A358">
        <f>INDEX(resultados!$A$2:$ZZ$451, 352, MATCH($B$1, resultados!$A$1:$ZZ$1, 0))</f>
        <v/>
      </c>
      <c r="B358">
        <f>INDEX(resultados!$A$2:$ZZ$451, 352, MATCH($B$2, resultados!$A$1:$ZZ$1, 0))</f>
        <v/>
      </c>
      <c r="C358">
        <f>INDEX(resultados!$A$2:$ZZ$451, 352, MATCH($B$3, resultados!$A$1:$ZZ$1, 0))</f>
        <v/>
      </c>
    </row>
    <row r="359">
      <c r="A359">
        <f>INDEX(resultados!$A$2:$ZZ$451, 353, MATCH($B$1, resultados!$A$1:$ZZ$1, 0))</f>
        <v/>
      </c>
      <c r="B359">
        <f>INDEX(resultados!$A$2:$ZZ$451, 353, MATCH($B$2, resultados!$A$1:$ZZ$1, 0))</f>
        <v/>
      </c>
      <c r="C359">
        <f>INDEX(resultados!$A$2:$ZZ$451, 353, MATCH($B$3, resultados!$A$1:$ZZ$1, 0))</f>
        <v/>
      </c>
    </row>
    <row r="360">
      <c r="A360">
        <f>INDEX(resultados!$A$2:$ZZ$451, 354, MATCH($B$1, resultados!$A$1:$ZZ$1, 0))</f>
        <v/>
      </c>
      <c r="B360">
        <f>INDEX(resultados!$A$2:$ZZ$451, 354, MATCH($B$2, resultados!$A$1:$ZZ$1, 0))</f>
        <v/>
      </c>
      <c r="C360">
        <f>INDEX(resultados!$A$2:$ZZ$451, 354, MATCH($B$3, resultados!$A$1:$ZZ$1, 0))</f>
        <v/>
      </c>
    </row>
    <row r="361">
      <c r="A361">
        <f>INDEX(resultados!$A$2:$ZZ$451, 355, MATCH($B$1, resultados!$A$1:$ZZ$1, 0))</f>
        <v/>
      </c>
      <c r="B361">
        <f>INDEX(resultados!$A$2:$ZZ$451, 355, MATCH($B$2, resultados!$A$1:$ZZ$1, 0))</f>
        <v/>
      </c>
      <c r="C361">
        <f>INDEX(resultados!$A$2:$ZZ$451, 355, MATCH($B$3, resultados!$A$1:$ZZ$1, 0))</f>
        <v/>
      </c>
    </row>
    <row r="362">
      <c r="A362">
        <f>INDEX(resultados!$A$2:$ZZ$451, 356, MATCH($B$1, resultados!$A$1:$ZZ$1, 0))</f>
        <v/>
      </c>
      <c r="B362">
        <f>INDEX(resultados!$A$2:$ZZ$451, 356, MATCH($B$2, resultados!$A$1:$ZZ$1, 0))</f>
        <v/>
      </c>
      <c r="C362">
        <f>INDEX(resultados!$A$2:$ZZ$451, 356, MATCH($B$3, resultados!$A$1:$ZZ$1, 0))</f>
        <v/>
      </c>
    </row>
    <row r="363">
      <c r="A363">
        <f>INDEX(resultados!$A$2:$ZZ$451, 357, MATCH($B$1, resultados!$A$1:$ZZ$1, 0))</f>
        <v/>
      </c>
      <c r="B363">
        <f>INDEX(resultados!$A$2:$ZZ$451, 357, MATCH($B$2, resultados!$A$1:$ZZ$1, 0))</f>
        <v/>
      </c>
      <c r="C363">
        <f>INDEX(resultados!$A$2:$ZZ$451, 357, MATCH($B$3, resultados!$A$1:$ZZ$1, 0))</f>
        <v/>
      </c>
    </row>
    <row r="364">
      <c r="A364">
        <f>INDEX(resultados!$A$2:$ZZ$451, 358, MATCH($B$1, resultados!$A$1:$ZZ$1, 0))</f>
        <v/>
      </c>
      <c r="B364">
        <f>INDEX(resultados!$A$2:$ZZ$451, 358, MATCH($B$2, resultados!$A$1:$ZZ$1, 0))</f>
        <v/>
      </c>
      <c r="C364">
        <f>INDEX(resultados!$A$2:$ZZ$451, 358, MATCH($B$3, resultados!$A$1:$ZZ$1, 0))</f>
        <v/>
      </c>
    </row>
    <row r="365">
      <c r="A365">
        <f>INDEX(resultados!$A$2:$ZZ$451, 359, MATCH($B$1, resultados!$A$1:$ZZ$1, 0))</f>
        <v/>
      </c>
      <c r="B365">
        <f>INDEX(resultados!$A$2:$ZZ$451, 359, MATCH($B$2, resultados!$A$1:$ZZ$1, 0))</f>
        <v/>
      </c>
      <c r="C365">
        <f>INDEX(resultados!$A$2:$ZZ$451, 359, MATCH($B$3, resultados!$A$1:$ZZ$1, 0))</f>
        <v/>
      </c>
    </row>
    <row r="366">
      <c r="A366">
        <f>INDEX(resultados!$A$2:$ZZ$451, 360, MATCH($B$1, resultados!$A$1:$ZZ$1, 0))</f>
        <v/>
      </c>
      <c r="B366">
        <f>INDEX(resultados!$A$2:$ZZ$451, 360, MATCH($B$2, resultados!$A$1:$ZZ$1, 0))</f>
        <v/>
      </c>
      <c r="C366">
        <f>INDEX(resultados!$A$2:$ZZ$451, 360, MATCH($B$3, resultados!$A$1:$ZZ$1, 0))</f>
        <v/>
      </c>
    </row>
    <row r="367">
      <c r="A367">
        <f>INDEX(resultados!$A$2:$ZZ$451, 361, MATCH($B$1, resultados!$A$1:$ZZ$1, 0))</f>
        <v/>
      </c>
      <c r="B367">
        <f>INDEX(resultados!$A$2:$ZZ$451, 361, MATCH($B$2, resultados!$A$1:$ZZ$1, 0))</f>
        <v/>
      </c>
      <c r="C367">
        <f>INDEX(resultados!$A$2:$ZZ$451, 361, MATCH($B$3, resultados!$A$1:$ZZ$1, 0))</f>
        <v/>
      </c>
    </row>
    <row r="368">
      <c r="A368">
        <f>INDEX(resultados!$A$2:$ZZ$451, 362, MATCH($B$1, resultados!$A$1:$ZZ$1, 0))</f>
        <v/>
      </c>
      <c r="B368">
        <f>INDEX(resultados!$A$2:$ZZ$451, 362, MATCH($B$2, resultados!$A$1:$ZZ$1, 0))</f>
        <v/>
      </c>
      <c r="C368">
        <f>INDEX(resultados!$A$2:$ZZ$451, 362, MATCH($B$3, resultados!$A$1:$ZZ$1, 0))</f>
        <v/>
      </c>
    </row>
    <row r="369">
      <c r="A369">
        <f>INDEX(resultados!$A$2:$ZZ$451, 363, MATCH($B$1, resultados!$A$1:$ZZ$1, 0))</f>
        <v/>
      </c>
      <c r="B369">
        <f>INDEX(resultados!$A$2:$ZZ$451, 363, MATCH($B$2, resultados!$A$1:$ZZ$1, 0))</f>
        <v/>
      </c>
      <c r="C369">
        <f>INDEX(resultados!$A$2:$ZZ$451, 363, MATCH($B$3, resultados!$A$1:$ZZ$1, 0))</f>
        <v/>
      </c>
    </row>
    <row r="370">
      <c r="A370">
        <f>INDEX(resultados!$A$2:$ZZ$451, 364, MATCH($B$1, resultados!$A$1:$ZZ$1, 0))</f>
        <v/>
      </c>
      <c r="B370">
        <f>INDEX(resultados!$A$2:$ZZ$451, 364, MATCH($B$2, resultados!$A$1:$ZZ$1, 0))</f>
        <v/>
      </c>
      <c r="C370">
        <f>INDEX(resultados!$A$2:$ZZ$451, 364, MATCH($B$3, resultados!$A$1:$ZZ$1, 0))</f>
        <v/>
      </c>
    </row>
    <row r="371">
      <c r="A371">
        <f>INDEX(resultados!$A$2:$ZZ$451, 365, MATCH($B$1, resultados!$A$1:$ZZ$1, 0))</f>
        <v/>
      </c>
      <c r="B371">
        <f>INDEX(resultados!$A$2:$ZZ$451, 365, MATCH($B$2, resultados!$A$1:$ZZ$1, 0))</f>
        <v/>
      </c>
      <c r="C371">
        <f>INDEX(resultados!$A$2:$ZZ$451, 365, MATCH($B$3, resultados!$A$1:$ZZ$1, 0))</f>
        <v/>
      </c>
    </row>
    <row r="372">
      <c r="A372">
        <f>INDEX(resultados!$A$2:$ZZ$451, 366, MATCH($B$1, resultados!$A$1:$ZZ$1, 0))</f>
        <v/>
      </c>
      <c r="B372">
        <f>INDEX(resultados!$A$2:$ZZ$451, 366, MATCH($B$2, resultados!$A$1:$ZZ$1, 0))</f>
        <v/>
      </c>
      <c r="C372">
        <f>INDEX(resultados!$A$2:$ZZ$451, 366, MATCH($B$3, resultados!$A$1:$ZZ$1, 0))</f>
        <v/>
      </c>
    </row>
    <row r="373">
      <c r="A373">
        <f>INDEX(resultados!$A$2:$ZZ$451, 367, MATCH($B$1, resultados!$A$1:$ZZ$1, 0))</f>
        <v/>
      </c>
      <c r="B373">
        <f>INDEX(resultados!$A$2:$ZZ$451, 367, MATCH($B$2, resultados!$A$1:$ZZ$1, 0))</f>
        <v/>
      </c>
      <c r="C373">
        <f>INDEX(resultados!$A$2:$ZZ$451, 367, MATCH($B$3, resultados!$A$1:$ZZ$1, 0))</f>
        <v/>
      </c>
    </row>
    <row r="374">
      <c r="A374">
        <f>INDEX(resultados!$A$2:$ZZ$451, 368, MATCH($B$1, resultados!$A$1:$ZZ$1, 0))</f>
        <v/>
      </c>
      <c r="B374">
        <f>INDEX(resultados!$A$2:$ZZ$451, 368, MATCH($B$2, resultados!$A$1:$ZZ$1, 0))</f>
        <v/>
      </c>
      <c r="C374">
        <f>INDEX(resultados!$A$2:$ZZ$451, 368, MATCH($B$3, resultados!$A$1:$ZZ$1, 0))</f>
        <v/>
      </c>
    </row>
    <row r="375">
      <c r="A375">
        <f>INDEX(resultados!$A$2:$ZZ$451, 369, MATCH($B$1, resultados!$A$1:$ZZ$1, 0))</f>
        <v/>
      </c>
      <c r="B375">
        <f>INDEX(resultados!$A$2:$ZZ$451, 369, MATCH($B$2, resultados!$A$1:$ZZ$1, 0))</f>
        <v/>
      </c>
      <c r="C375">
        <f>INDEX(resultados!$A$2:$ZZ$451, 369, MATCH($B$3, resultados!$A$1:$ZZ$1, 0))</f>
        <v/>
      </c>
    </row>
    <row r="376">
      <c r="A376">
        <f>INDEX(resultados!$A$2:$ZZ$451, 370, MATCH($B$1, resultados!$A$1:$ZZ$1, 0))</f>
        <v/>
      </c>
      <c r="B376">
        <f>INDEX(resultados!$A$2:$ZZ$451, 370, MATCH($B$2, resultados!$A$1:$ZZ$1, 0))</f>
        <v/>
      </c>
      <c r="C376">
        <f>INDEX(resultados!$A$2:$ZZ$451, 370, MATCH($B$3, resultados!$A$1:$ZZ$1, 0))</f>
        <v/>
      </c>
    </row>
    <row r="377">
      <c r="A377">
        <f>INDEX(resultados!$A$2:$ZZ$451, 371, MATCH($B$1, resultados!$A$1:$ZZ$1, 0))</f>
        <v/>
      </c>
      <c r="B377">
        <f>INDEX(resultados!$A$2:$ZZ$451, 371, MATCH($B$2, resultados!$A$1:$ZZ$1, 0))</f>
        <v/>
      </c>
      <c r="C377">
        <f>INDEX(resultados!$A$2:$ZZ$451, 371, MATCH($B$3, resultados!$A$1:$ZZ$1, 0))</f>
        <v/>
      </c>
    </row>
    <row r="378">
      <c r="A378">
        <f>INDEX(resultados!$A$2:$ZZ$451, 372, MATCH($B$1, resultados!$A$1:$ZZ$1, 0))</f>
        <v/>
      </c>
      <c r="B378">
        <f>INDEX(resultados!$A$2:$ZZ$451, 372, MATCH($B$2, resultados!$A$1:$ZZ$1, 0))</f>
        <v/>
      </c>
      <c r="C378">
        <f>INDEX(resultados!$A$2:$ZZ$451, 372, MATCH($B$3, resultados!$A$1:$ZZ$1, 0))</f>
        <v/>
      </c>
    </row>
    <row r="379">
      <c r="A379">
        <f>INDEX(resultados!$A$2:$ZZ$451, 373, MATCH($B$1, resultados!$A$1:$ZZ$1, 0))</f>
        <v/>
      </c>
      <c r="B379">
        <f>INDEX(resultados!$A$2:$ZZ$451, 373, MATCH($B$2, resultados!$A$1:$ZZ$1, 0))</f>
        <v/>
      </c>
      <c r="C379">
        <f>INDEX(resultados!$A$2:$ZZ$451, 373, MATCH($B$3, resultados!$A$1:$ZZ$1, 0))</f>
        <v/>
      </c>
    </row>
    <row r="380">
      <c r="A380">
        <f>INDEX(resultados!$A$2:$ZZ$451, 374, MATCH($B$1, resultados!$A$1:$ZZ$1, 0))</f>
        <v/>
      </c>
      <c r="B380">
        <f>INDEX(resultados!$A$2:$ZZ$451, 374, MATCH($B$2, resultados!$A$1:$ZZ$1, 0))</f>
        <v/>
      </c>
      <c r="C380">
        <f>INDEX(resultados!$A$2:$ZZ$451, 374, MATCH($B$3, resultados!$A$1:$ZZ$1, 0))</f>
        <v/>
      </c>
    </row>
    <row r="381">
      <c r="A381">
        <f>INDEX(resultados!$A$2:$ZZ$451, 375, MATCH($B$1, resultados!$A$1:$ZZ$1, 0))</f>
        <v/>
      </c>
      <c r="B381">
        <f>INDEX(resultados!$A$2:$ZZ$451, 375, MATCH($B$2, resultados!$A$1:$ZZ$1, 0))</f>
        <v/>
      </c>
      <c r="C381">
        <f>INDEX(resultados!$A$2:$ZZ$451, 375, MATCH($B$3, resultados!$A$1:$ZZ$1, 0))</f>
        <v/>
      </c>
    </row>
    <row r="382">
      <c r="A382">
        <f>INDEX(resultados!$A$2:$ZZ$451, 376, MATCH($B$1, resultados!$A$1:$ZZ$1, 0))</f>
        <v/>
      </c>
      <c r="B382">
        <f>INDEX(resultados!$A$2:$ZZ$451, 376, MATCH($B$2, resultados!$A$1:$ZZ$1, 0))</f>
        <v/>
      </c>
      <c r="C382">
        <f>INDEX(resultados!$A$2:$ZZ$451, 376, MATCH($B$3, resultados!$A$1:$ZZ$1, 0))</f>
        <v/>
      </c>
    </row>
    <row r="383">
      <c r="A383">
        <f>INDEX(resultados!$A$2:$ZZ$451, 377, MATCH($B$1, resultados!$A$1:$ZZ$1, 0))</f>
        <v/>
      </c>
      <c r="B383">
        <f>INDEX(resultados!$A$2:$ZZ$451, 377, MATCH($B$2, resultados!$A$1:$ZZ$1, 0))</f>
        <v/>
      </c>
      <c r="C383">
        <f>INDEX(resultados!$A$2:$ZZ$451, 377, MATCH($B$3, resultados!$A$1:$ZZ$1, 0))</f>
        <v/>
      </c>
    </row>
    <row r="384">
      <c r="A384">
        <f>INDEX(resultados!$A$2:$ZZ$451, 378, MATCH($B$1, resultados!$A$1:$ZZ$1, 0))</f>
        <v/>
      </c>
      <c r="B384">
        <f>INDEX(resultados!$A$2:$ZZ$451, 378, MATCH($B$2, resultados!$A$1:$ZZ$1, 0))</f>
        <v/>
      </c>
      <c r="C384">
        <f>INDEX(resultados!$A$2:$ZZ$451, 378, MATCH($B$3, resultados!$A$1:$ZZ$1, 0))</f>
        <v/>
      </c>
    </row>
    <row r="385">
      <c r="A385">
        <f>INDEX(resultados!$A$2:$ZZ$451, 379, MATCH($B$1, resultados!$A$1:$ZZ$1, 0))</f>
        <v/>
      </c>
      <c r="B385">
        <f>INDEX(resultados!$A$2:$ZZ$451, 379, MATCH($B$2, resultados!$A$1:$ZZ$1, 0))</f>
        <v/>
      </c>
      <c r="C385">
        <f>INDEX(resultados!$A$2:$ZZ$451, 379, MATCH($B$3, resultados!$A$1:$ZZ$1, 0))</f>
        <v/>
      </c>
    </row>
    <row r="386">
      <c r="A386">
        <f>INDEX(resultados!$A$2:$ZZ$451, 380, MATCH($B$1, resultados!$A$1:$ZZ$1, 0))</f>
        <v/>
      </c>
      <c r="B386">
        <f>INDEX(resultados!$A$2:$ZZ$451, 380, MATCH($B$2, resultados!$A$1:$ZZ$1, 0))</f>
        <v/>
      </c>
      <c r="C386">
        <f>INDEX(resultados!$A$2:$ZZ$451, 380, MATCH($B$3, resultados!$A$1:$ZZ$1, 0))</f>
        <v/>
      </c>
    </row>
    <row r="387">
      <c r="A387">
        <f>INDEX(resultados!$A$2:$ZZ$451, 381, MATCH($B$1, resultados!$A$1:$ZZ$1, 0))</f>
        <v/>
      </c>
      <c r="B387">
        <f>INDEX(resultados!$A$2:$ZZ$451, 381, MATCH($B$2, resultados!$A$1:$ZZ$1, 0))</f>
        <v/>
      </c>
      <c r="C387">
        <f>INDEX(resultados!$A$2:$ZZ$451, 381, MATCH($B$3, resultados!$A$1:$ZZ$1, 0))</f>
        <v/>
      </c>
    </row>
    <row r="388">
      <c r="A388">
        <f>INDEX(resultados!$A$2:$ZZ$451, 382, MATCH($B$1, resultados!$A$1:$ZZ$1, 0))</f>
        <v/>
      </c>
      <c r="B388">
        <f>INDEX(resultados!$A$2:$ZZ$451, 382, MATCH($B$2, resultados!$A$1:$ZZ$1, 0))</f>
        <v/>
      </c>
      <c r="C388">
        <f>INDEX(resultados!$A$2:$ZZ$451, 382, MATCH($B$3, resultados!$A$1:$ZZ$1, 0))</f>
        <v/>
      </c>
    </row>
    <row r="389">
      <c r="A389">
        <f>INDEX(resultados!$A$2:$ZZ$451, 383, MATCH($B$1, resultados!$A$1:$ZZ$1, 0))</f>
        <v/>
      </c>
      <c r="B389">
        <f>INDEX(resultados!$A$2:$ZZ$451, 383, MATCH($B$2, resultados!$A$1:$ZZ$1, 0))</f>
        <v/>
      </c>
      <c r="C389">
        <f>INDEX(resultados!$A$2:$ZZ$451, 383, MATCH($B$3, resultados!$A$1:$ZZ$1, 0))</f>
        <v/>
      </c>
    </row>
    <row r="390">
      <c r="A390">
        <f>INDEX(resultados!$A$2:$ZZ$451, 384, MATCH($B$1, resultados!$A$1:$ZZ$1, 0))</f>
        <v/>
      </c>
      <c r="B390">
        <f>INDEX(resultados!$A$2:$ZZ$451, 384, MATCH($B$2, resultados!$A$1:$ZZ$1, 0))</f>
        <v/>
      </c>
      <c r="C390">
        <f>INDEX(resultados!$A$2:$ZZ$451, 384, MATCH($B$3, resultados!$A$1:$ZZ$1, 0))</f>
        <v/>
      </c>
    </row>
    <row r="391">
      <c r="A391">
        <f>INDEX(resultados!$A$2:$ZZ$451, 385, MATCH($B$1, resultados!$A$1:$ZZ$1, 0))</f>
        <v/>
      </c>
      <c r="B391">
        <f>INDEX(resultados!$A$2:$ZZ$451, 385, MATCH($B$2, resultados!$A$1:$ZZ$1, 0))</f>
        <v/>
      </c>
      <c r="C391">
        <f>INDEX(resultados!$A$2:$ZZ$451, 385, MATCH($B$3, resultados!$A$1:$ZZ$1, 0))</f>
        <v/>
      </c>
    </row>
    <row r="392">
      <c r="A392">
        <f>INDEX(resultados!$A$2:$ZZ$451, 386, MATCH($B$1, resultados!$A$1:$ZZ$1, 0))</f>
        <v/>
      </c>
      <c r="B392">
        <f>INDEX(resultados!$A$2:$ZZ$451, 386, MATCH($B$2, resultados!$A$1:$ZZ$1, 0))</f>
        <v/>
      </c>
      <c r="C392">
        <f>INDEX(resultados!$A$2:$ZZ$451, 386, MATCH($B$3, resultados!$A$1:$ZZ$1, 0))</f>
        <v/>
      </c>
    </row>
    <row r="393">
      <c r="A393">
        <f>INDEX(resultados!$A$2:$ZZ$451, 387, MATCH($B$1, resultados!$A$1:$ZZ$1, 0))</f>
        <v/>
      </c>
      <c r="B393">
        <f>INDEX(resultados!$A$2:$ZZ$451, 387, MATCH($B$2, resultados!$A$1:$ZZ$1, 0))</f>
        <v/>
      </c>
      <c r="C393">
        <f>INDEX(resultados!$A$2:$ZZ$451, 387, MATCH($B$3, resultados!$A$1:$ZZ$1, 0))</f>
        <v/>
      </c>
    </row>
    <row r="394">
      <c r="A394">
        <f>INDEX(resultados!$A$2:$ZZ$451, 388, MATCH($B$1, resultados!$A$1:$ZZ$1, 0))</f>
        <v/>
      </c>
      <c r="B394">
        <f>INDEX(resultados!$A$2:$ZZ$451, 388, MATCH($B$2, resultados!$A$1:$ZZ$1, 0))</f>
        <v/>
      </c>
      <c r="C394">
        <f>INDEX(resultados!$A$2:$ZZ$451, 388, MATCH($B$3, resultados!$A$1:$ZZ$1, 0))</f>
        <v/>
      </c>
    </row>
    <row r="395">
      <c r="A395">
        <f>INDEX(resultados!$A$2:$ZZ$451, 389, MATCH($B$1, resultados!$A$1:$ZZ$1, 0))</f>
        <v/>
      </c>
      <c r="B395">
        <f>INDEX(resultados!$A$2:$ZZ$451, 389, MATCH($B$2, resultados!$A$1:$ZZ$1, 0))</f>
        <v/>
      </c>
      <c r="C395">
        <f>INDEX(resultados!$A$2:$ZZ$451, 389, MATCH($B$3, resultados!$A$1:$ZZ$1, 0))</f>
        <v/>
      </c>
    </row>
    <row r="396">
      <c r="A396">
        <f>INDEX(resultados!$A$2:$ZZ$451, 390, MATCH($B$1, resultados!$A$1:$ZZ$1, 0))</f>
        <v/>
      </c>
      <c r="B396">
        <f>INDEX(resultados!$A$2:$ZZ$451, 390, MATCH($B$2, resultados!$A$1:$ZZ$1, 0))</f>
        <v/>
      </c>
      <c r="C396">
        <f>INDEX(resultados!$A$2:$ZZ$451, 390, MATCH($B$3, resultados!$A$1:$ZZ$1, 0))</f>
        <v/>
      </c>
    </row>
    <row r="397">
      <c r="A397">
        <f>INDEX(resultados!$A$2:$ZZ$451, 391, MATCH($B$1, resultados!$A$1:$ZZ$1, 0))</f>
        <v/>
      </c>
      <c r="B397">
        <f>INDEX(resultados!$A$2:$ZZ$451, 391, MATCH($B$2, resultados!$A$1:$ZZ$1, 0))</f>
        <v/>
      </c>
      <c r="C397">
        <f>INDEX(resultados!$A$2:$ZZ$451, 391, MATCH($B$3, resultados!$A$1:$ZZ$1, 0))</f>
        <v/>
      </c>
    </row>
    <row r="398">
      <c r="A398">
        <f>INDEX(resultados!$A$2:$ZZ$451, 392, MATCH($B$1, resultados!$A$1:$ZZ$1, 0))</f>
        <v/>
      </c>
      <c r="B398">
        <f>INDEX(resultados!$A$2:$ZZ$451, 392, MATCH($B$2, resultados!$A$1:$ZZ$1, 0))</f>
        <v/>
      </c>
      <c r="C398">
        <f>INDEX(resultados!$A$2:$ZZ$451, 392, MATCH($B$3, resultados!$A$1:$ZZ$1, 0))</f>
        <v/>
      </c>
    </row>
    <row r="399">
      <c r="A399">
        <f>INDEX(resultados!$A$2:$ZZ$451, 393, MATCH($B$1, resultados!$A$1:$ZZ$1, 0))</f>
        <v/>
      </c>
      <c r="B399">
        <f>INDEX(resultados!$A$2:$ZZ$451, 393, MATCH($B$2, resultados!$A$1:$ZZ$1, 0))</f>
        <v/>
      </c>
      <c r="C399">
        <f>INDEX(resultados!$A$2:$ZZ$451, 393, MATCH($B$3, resultados!$A$1:$ZZ$1, 0))</f>
        <v/>
      </c>
    </row>
    <row r="400">
      <c r="A400">
        <f>INDEX(resultados!$A$2:$ZZ$451, 394, MATCH($B$1, resultados!$A$1:$ZZ$1, 0))</f>
        <v/>
      </c>
      <c r="B400">
        <f>INDEX(resultados!$A$2:$ZZ$451, 394, MATCH($B$2, resultados!$A$1:$ZZ$1, 0))</f>
        <v/>
      </c>
      <c r="C400">
        <f>INDEX(resultados!$A$2:$ZZ$451, 394, MATCH($B$3, resultados!$A$1:$ZZ$1, 0))</f>
        <v/>
      </c>
    </row>
    <row r="401">
      <c r="A401">
        <f>INDEX(resultados!$A$2:$ZZ$451, 395, MATCH($B$1, resultados!$A$1:$ZZ$1, 0))</f>
        <v/>
      </c>
      <c r="B401">
        <f>INDEX(resultados!$A$2:$ZZ$451, 395, MATCH($B$2, resultados!$A$1:$ZZ$1, 0))</f>
        <v/>
      </c>
      <c r="C401">
        <f>INDEX(resultados!$A$2:$ZZ$451, 395, MATCH($B$3, resultados!$A$1:$ZZ$1, 0))</f>
        <v/>
      </c>
    </row>
    <row r="402">
      <c r="A402">
        <f>INDEX(resultados!$A$2:$ZZ$451, 396, MATCH($B$1, resultados!$A$1:$ZZ$1, 0))</f>
        <v/>
      </c>
      <c r="B402">
        <f>INDEX(resultados!$A$2:$ZZ$451, 396, MATCH($B$2, resultados!$A$1:$ZZ$1, 0))</f>
        <v/>
      </c>
      <c r="C402">
        <f>INDEX(resultados!$A$2:$ZZ$451, 396, MATCH($B$3, resultados!$A$1:$ZZ$1, 0))</f>
        <v/>
      </c>
    </row>
    <row r="403">
      <c r="A403">
        <f>INDEX(resultados!$A$2:$ZZ$451, 397, MATCH($B$1, resultados!$A$1:$ZZ$1, 0))</f>
        <v/>
      </c>
      <c r="B403">
        <f>INDEX(resultados!$A$2:$ZZ$451, 397, MATCH($B$2, resultados!$A$1:$ZZ$1, 0))</f>
        <v/>
      </c>
      <c r="C403">
        <f>INDEX(resultados!$A$2:$ZZ$451, 397, MATCH($B$3, resultados!$A$1:$ZZ$1, 0))</f>
        <v/>
      </c>
    </row>
    <row r="404">
      <c r="A404">
        <f>INDEX(resultados!$A$2:$ZZ$451, 398, MATCH($B$1, resultados!$A$1:$ZZ$1, 0))</f>
        <v/>
      </c>
      <c r="B404">
        <f>INDEX(resultados!$A$2:$ZZ$451, 398, MATCH($B$2, resultados!$A$1:$ZZ$1, 0))</f>
        <v/>
      </c>
      <c r="C404">
        <f>INDEX(resultados!$A$2:$ZZ$451, 398, MATCH($B$3, resultados!$A$1:$ZZ$1, 0))</f>
        <v/>
      </c>
    </row>
    <row r="405">
      <c r="A405">
        <f>INDEX(resultados!$A$2:$ZZ$451, 399, MATCH($B$1, resultados!$A$1:$ZZ$1, 0))</f>
        <v/>
      </c>
      <c r="B405">
        <f>INDEX(resultados!$A$2:$ZZ$451, 399, MATCH($B$2, resultados!$A$1:$ZZ$1, 0))</f>
        <v/>
      </c>
      <c r="C405">
        <f>INDEX(resultados!$A$2:$ZZ$451, 399, MATCH($B$3, resultados!$A$1:$ZZ$1, 0))</f>
        <v/>
      </c>
    </row>
    <row r="406">
      <c r="A406">
        <f>INDEX(resultados!$A$2:$ZZ$451, 400, MATCH($B$1, resultados!$A$1:$ZZ$1, 0))</f>
        <v/>
      </c>
      <c r="B406">
        <f>INDEX(resultados!$A$2:$ZZ$451, 400, MATCH($B$2, resultados!$A$1:$ZZ$1, 0))</f>
        <v/>
      </c>
      <c r="C406">
        <f>INDEX(resultados!$A$2:$ZZ$451, 400, MATCH($B$3, resultados!$A$1:$ZZ$1, 0))</f>
        <v/>
      </c>
    </row>
    <row r="407">
      <c r="A407">
        <f>INDEX(resultados!$A$2:$ZZ$451, 401, MATCH($B$1, resultados!$A$1:$ZZ$1, 0))</f>
        <v/>
      </c>
      <c r="B407">
        <f>INDEX(resultados!$A$2:$ZZ$451, 401, MATCH($B$2, resultados!$A$1:$ZZ$1, 0))</f>
        <v/>
      </c>
      <c r="C407">
        <f>INDEX(resultados!$A$2:$ZZ$451, 401, MATCH($B$3, resultados!$A$1:$ZZ$1, 0))</f>
        <v/>
      </c>
    </row>
    <row r="408">
      <c r="A408">
        <f>INDEX(resultados!$A$2:$ZZ$451, 402, MATCH($B$1, resultados!$A$1:$ZZ$1, 0))</f>
        <v/>
      </c>
      <c r="B408">
        <f>INDEX(resultados!$A$2:$ZZ$451, 402, MATCH($B$2, resultados!$A$1:$ZZ$1, 0))</f>
        <v/>
      </c>
      <c r="C408">
        <f>INDEX(resultados!$A$2:$ZZ$451, 402, MATCH($B$3, resultados!$A$1:$ZZ$1, 0))</f>
        <v/>
      </c>
    </row>
    <row r="409">
      <c r="A409">
        <f>INDEX(resultados!$A$2:$ZZ$451, 403, MATCH($B$1, resultados!$A$1:$ZZ$1, 0))</f>
        <v/>
      </c>
      <c r="B409">
        <f>INDEX(resultados!$A$2:$ZZ$451, 403, MATCH($B$2, resultados!$A$1:$ZZ$1, 0))</f>
        <v/>
      </c>
      <c r="C409">
        <f>INDEX(resultados!$A$2:$ZZ$451, 403, MATCH($B$3, resultados!$A$1:$ZZ$1, 0))</f>
        <v/>
      </c>
    </row>
    <row r="410">
      <c r="A410">
        <f>INDEX(resultados!$A$2:$ZZ$451, 404, MATCH($B$1, resultados!$A$1:$ZZ$1, 0))</f>
        <v/>
      </c>
      <c r="B410">
        <f>INDEX(resultados!$A$2:$ZZ$451, 404, MATCH($B$2, resultados!$A$1:$ZZ$1, 0))</f>
        <v/>
      </c>
      <c r="C410">
        <f>INDEX(resultados!$A$2:$ZZ$451, 404, MATCH($B$3, resultados!$A$1:$ZZ$1, 0))</f>
        <v/>
      </c>
    </row>
    <row r="411">
      <c r="A411">
        <f>INDEX(resultados!$A$2:$ZZ$451, 405, MATCH($B$1, resultados!$A$1:$ZZ$1, 0))</f>
        <v/>
      </c>
      <c r="B411">
        <f>INDEX(resultados!$A$2:$ZZ$451, 405, MATCH($B$2, resultados!$A$1:$ZZ$1, 0))</f>
        <v/>
      </c>
      <c r="C411">
        <f>INDEX(resultados!$A$2:$ZZ$451, 405, MATCH($B$3, resultados!$A$1:$ZZ$1, 0))</f>
        <v/>
      </c>
    </row>
    <row r="412">
      <c r="A412">
        <f>INDEX(resultados!$A$2:$ZZ$451, 406, MATCH($B$1, resultados!$A$1:$ZZ$1, 0))</f>
        <v/>
      </c>
      <c r="B412">
        <f>INDEX(resultados!$A$2:$ZZ$451, 406, MATCH($B$2, resultados!$A$1:$ZZ$1, 0))</f>
        <v/>
      </c>
      <c r="C412">
        <f>INDEX(resultados!$A$2:$ZZ$451, 406, MATCH($B$3, resultados!$A$1:$ZZ$1, 0))</f>
        <v/>
      </c>
    </row>
    <row r="413">
      <c r="A413">
        <f>INDEX(resultados!$A$2:$ZZ$451, 407, MATCH($B$1, resultados!$A$1:$ZZ$1, 0))</f>
        <v/>
      </c>
      <c r="B413">
        <f>INDEX(resultados!$A$2:$ZZ$451, 407, MATCH($B$2, resultados!$A$1:$ZZ$1, 0))</f>
        <v/>
      </c>
      <c r="C413">
        <f>INDEX(resultados!$A$2:$ZZ$451, 407, MATCH($B$3, resultados!$A$1:$ZZ$1, 0))</f>
        <v/>
      </c>
    </row>
    <row r="414">
      <c r="A414">
        <f>INDEX(resultados!$A$2:$ZZ$451, 408, MATCH($B$1, resultados!$A$1:$ZZ$1, 0))</f>
        <v/>
      </c>
      <c r="B414">
        <f>INDEX(resultados!$A$2:$ZZ$451, 408, MATCH($B$2, resultados!$A$1:$ZZ$1, 0))</f>
        <v/>
      </c>
      <c r="C414">
        <f>INDEX(resultados!$A$2:$ZZ$451, 408, MATCH($B$3, resultados!$A$1:$ZZ$1, 0))</f>
        <v/>
      </c>
    </row>
    <row r="415">
      <c r="A415">
        <f>INDEX(resultados!$A$2:$ZZ$451, 409, MATCH($B$1, resultados!$A$1:$ZZ$1, 0))</f>
        <v/>
      </c>
      <c r="B415">
        <f>INDEX(resultados!$A$2:$ZZ$451, 409, MATCH($B$2, resultados!$A$1:$ZZ$1, 0))</f>
        <v/>
      </c>
      <c r="C415">
        <f>INDEX(resultados!$A$2:$ZZ$451, 409, MATCH($B$3, resultados!$A$1:$ZZ$1, 0))</f>
        <v/>
      </c>
    </row>
    <row r="416">
      <c r="A416">
        <f>INDEX(resultados!$A$2:$ZZ$451, 410, MATCH($B$1, resultados!$A$1:$ZZ$1, 0))</f>
        <v/>
      </c>
      <c r="B416">
        <f>INDEX(resultados!$A$2:$ZZ$451, 410, MATCH($B$2, resultados!$A$1:$ZZ$1, 0))</f>
        <v/>
      </c>
      <c r="C416">
        <f>INDEX(resultados!$A$2:$ZZ$451, 410, MATCH($B$3, resultados!$A$1:$ZZ$1, 0))</f>
        <v/>
      </c>
    </row>
    <row r="417">
      <c r="A417">
        <f>INDEX(resultados!$A$2:$ZZ$451, 411, MATCH($B$1, resultados!$A$1:$ZZ$1, 0))</f>
        <v/>
      </c>
      <c r="B417">
        <f>INDEX(resultados!$A$2:$ZZ$451, 411, MATCH($B$2, resultados!$A$1:$ZZ$1, 0))</f>
        <v/>
      </c>
      <c r="C417">
        <f>INDEX(resultados!$A$2:$ZZ$451, 411, MATCH($B$3, resultados!$A$1:$ZZ$1, 0))</f>
        <v/>
      </c>
    </row>
    <row r="418">
      <c r="A418">
        <f>INDEX(resultados!$A$2:$ZZ$451, 412, MATCH($B$1, resultados!$A$1:$ZZ$1, 0))</f>
        <v/>
      </c>
      <c r="B418">
        <f>INDEX(resultados!$A$2:$ZZ$451, 412, MATCH($B$2, resultados!$A$1:$ZZ$1, 0))</f>
        <v/>
      </c>
      <c r="C418">
        <f>INDEX(resultados!$A$2:$ZZ$451, 412, MATCH($B$3, resultados!$A$1:$ZZ$1, 0))</f>
        <v/>
      </c>
    </row>
    <row r="419">
      <c r="A419">
        <f>INDEX(resultados!$A$2:$ZZ$451, 413, MATCH($B$1, resultados!$A$1:$ZZ$1, 0))</f>
        <v/>
      </c>
      <c r="B419">
        <f>INDEX(resultados!$A$2:$ZZ$451, 413, MATCH($B$2, resultados!$A$1:$ZZ$1, 0))</f>
        <v/>
      </c>
      <c r="C419">
        <f>INDEX(resultados!$A$2:$ZZ$451, 413, MATCH($B$3, resultados!$A$1:$ZZ$1, 0))</f>
        <v/>
      </c>
    </row>
    <row r="420">
      <c r="A420">
        <f>INDEX(resultados!$A$2:$ZZ$451, 414, MATCH($B$1, resultados!$A$1:$ZZ$1, 0))</f>
        <v/>
      </c>
      <c r="B420">
        <f>INDEX(resultados!$A$2:$ZZ$451, 414, MATCH($B$2, resultados!$A$1:$ZZ$1, 0))</f>
        <v/>
      </c>
      <c r="C420">
        <f>INDEX(resultados!$A$2:$ZZ$451, 414, MATCH($B$3, resultados!$A$1:$ZZ$1, 0))</f>
        <v/>
      </c>
    </row>
    <row r="421">
      <c r="A421">
        <f>INDEX(resultados!$A$2:$ZZ$451, 415, MATCH($B$1, resultados!$A$1:$ZZ$1, 0))</f>
        <v/>
      </c>
      <c r="B421">
        <f>INDEX(resultados!$A$2:$ZZ$451, 415, MATCH($B$2, resultados!$A$1:$ZZ$1, 0))</f>
        <v/>
      </c>
      <c r="C421">
        <f>INDEX(resultados!$A$2:$ZZ$451, 415, MATCH($B$3, resultados!$A$1:$ZZ$1, 0))</f>
        <v/>
      </c>
    </row>
    <row r="422">
      <c r="A422">
        <f>INDEX(resultados!$A$2:$ZZ$451, 416, MATCH($B$1, resultados!$A$1:$ZZ$1, 0))</f>
        <v/>
      </c>
      <c r="B422">
        <f>INDEX(resultados!$A$2:$ZZ$451, 416, MATCH($B$2, resultados!$A$1:$ZZ$1, 0))</f>
        <v/>
      </c>
      <c r="C422">
        <f>INDEX(resultados!$A$2:$ZZ$451, 416, MATCH($B$3, resultados!$A$1:$ZZ$1, 0))</f>
        <v/>
      </c>
    </row>
    <row r="423">
      <c r="A423">
        <f>INDEX(resultados!$A$2:$ZZ$451, 417, MATCH($B$1, resultados!$A$1:$ZZ$1, 0))</f>
        <v/>
      </c>
      <c r="B423">
        <f>INDEX(resultados!$A$2:$ZZ$451, 417, MATCH($B$2, resultados!$A$1:$ZZ$1, 0))</f>
        <v/>
      </c>
      <c r="C423">
        <f>INDEX(resultados!$A$2:$ZZ$451, 417, MATCH($B$3, resultados!$A$1:$ZZ$1, 0))</f>
        <v/>
      </c>
    </row>
    <row r="424">
      <c r="A424">
        <f>INDEX(resultados!$A$2:$ZZ$451, 418, MATCH($B$1, resultados!$A$1:$ZZ$1, 0))</f>
        <v/>
      </c>
      <c r="B424">
        <f>INDEX(resultados!$A$2:$ZZ$451, 418, MATCH($B$2, resultados!$A$1:$ZZ$1, 0))</f>
        <v/>
      </c>
      <c r="C424">
        <f>INDEX(resultados!$A$2:$ZZ$451, 418, MATCH($B$3, resultados!$A$1:$ZZ$1, 0))</f>
        <v/>
      </c>
    </row>
    <row r="425">
      <c r="A425">
        <f>INDEX(resultados!$A$2:$ZZ$451, 419, MATCH($B$1, resultados!$A$1:$ZZ$1, 0))</f>
        <v/>
      </c>
      <c r="B425">
        <f>INDEX(resultados!$A$2:$ZZ$451, 419, MATCH($B$2, resultados!$A$1:$ZZ$1, 0))</f>
        <v/>
      </c>
      <c r="C425">
        <f>INDEX(resultados!$A$2:$ZZ$451, 419, MATCH($B$3, resultados!$A$1:$ZZ$1, 0))</f>
        <v/>
      </c>
    </row>
    <row r="426">
      <c r="A426">
        <f>INDEX(resultados!$A$2:$ZZ$451, 420, MATCH($B$1, resultados!$A$1:$ZZ$1, 0))</f>
        <v/>
      </c>
      <c r="B426">
        <f>INDEX(resultados!$A$2:$ZZ$451, 420, MATCH($B$2, resultados!$A$1:$ZZ$1, 0))</f>
        <v/>
      </c>
      <c r="C426">
        <f>INDEX(resultados!$A$2:$ZZ$451, 420, MATCH($B$3, resultados!$A$1:$ZZ$1, 0))</f>
        <v/>
      </c>
    </row>
    <row r="427">
      <c r="A427">
        <f>INDEX(resultados!$A$2:$ZZ$451, 421, MATCH($B$1, resultados!$A$1:$ZZ$1, 0))</f>
        <v/>
      </c>
      <c r="B427">
        <f>INDEX(resultados!$A$2:$ZZ$451, 421, MATCH($B$2, resultados!$A$1:$ZZ$1, 0))</f>
        <v/>
      </c>
      <c r="C427">
        <f>INDEX(resultados!$A$2:$ZZ$451, 421, MATCH($B$3, resultados!$A$1:$ZZ$1, 0))</f>
        <v/>
      </c>
    </row>
    <row r="428">
      <c r="A428">
        <f>INDEX(resultados!$A$2:$ZZ$451, 422, MATCH($B$1, resultados!$A$1:$ZZ$1, 0))</f>
        <v/>
      </c>
      <c r="B428">
        <f>INDEX(resultados!$A$2:$ZZ$451, 422, MATCH($B$2, resultados!$A$1:$ZZ$1, 0))</f>
        <v/>
      </c>
      <c r="C428">
        <f>INDEX(resultados!$A$2:$ZZ$451, 422, MATCH($B$3, resultados!$A$1:$ZZ$1, 0))</f>
        <v/>
      </c>
    </row>
    <row r="429">
      <c r="A429">
        <f>INDEX(resultados!$A$2:$ZZ$451, 423, MATCH($B$1, resultados!$A$1:$ZZ$1, 0))</f>
        <v/>
      </c>
      <c r="B429">
        <f>INDEX(resultados!$A$2:$ZZ$451, 423, MATCH($B$2, resultados!$A$1:$ZZ$1, 0))</f>
        <v/>
      </c>
      <c r="C429">
        <f>INDEX(resultados!$A$2:$ZZ$451, 423, MATCH($B$3, resultados!$A$1:$ZZ$1, 0))</f>
        <v/>
      </c>
    </row>
    <row r="430">
      <c r="A430">
        <f>INDEX(resultados!$A$2:$ZZ$451, 424, MATCH($B$1, resultados!$A$1:$ZZ$1, 0))</f>
        <v/>
      </c>
      <c r="B430">
        <f>INDEX(resultados!$A$2:$ZZ$451, 424, MATCH($B$2, resultados!$A$1:$ZZ$1, 0))</f>
        <v/>
      </c>
      <c r="C430">
        <f>INDEX(resultados!$A$2:$ZZ$451, 424, MATCH($B$3, resultados!$A$1:$ZZ$1, 0))</f>
        <v/>
      </c>
    </row>
    <row r="431">
      <c r="A431">
        <f>INDEX(resultados!$A$2:$ZZ$451, 425, MATCH($B$1, resultados!$A$1:$ZZ$1, 0))</f>
        <v/>
      </c>
      <c r="B431">
        <f>INDEX(resultados!$A$2:$ZZ$451, 425, MATCH($B$2, resultados!$A$1:$ZZ$1, 0))</f>
        <v/>
      </c>
      <c r="C431">
        <f>INDEX(resultados!$A$2:$ZZ$451, 425, MATCH($B$3, resultados!$A$1:$ZZ$1, 0))</f>
        <v/>
      </c>
    </row>
    <row r="432">
      <c r="A432">
        <f>INDEX(resultados!$A$2:$ZZ$451, 426, MATCH($B$1, resultados!$A$1:$ZZ$1, 0))</f>
        <v/>
      </c>
      <c r="B432">
        <f>INDEX(resultados!$A$2:$ZZ$451, 426, MATCH($B$2, resultados!$A$1:$ZZ$1, 0))</f>
        <v/>
      </c>
      <c r="C432">
        <f>INDEX(resultados!$A$2:$ZZ$451, 426, MATCH($B$3, resultados!$A$1:$ZZ$1, 0))</f>
        <v/>
      </c>
    </row>
    <row r="433">
      <c r="A433">
        <f>INDEX(resultados!$A$2:$ZZ$451, 427, MATCH($B$1, resultados!$A$1:$ZZ$1, 0))</f>
        <v/>
      </c>
      <c r="B433">
        <f>INDEX(resultados!$A$2:$ZZ$451, 427, MATCH($B$2, resultados!$A$1:$ZZ$1, 0))</f>
        <v/>
      </c>
      <c r="C433">
        <f>INDEX(resultados!$A$2:$ZZ$451, 427, MATCH($B$3, resultados!$A$1:$ZZ$1, 0))</f>
        <v/>
      </c>
    </row>
    <row r="434">
      <c r="A434">
        <f>INDEX(resultados!$A$2:$ZZ$451, 428, MATCH($B$1, resultados!$A$1:$ZZ$1, 0))</f>
        <v/>
      </c>
      <c r="B434">
        <f>INDEX(resultados!$A$2:$ZZ$451, 428, MATCH($B$2, resultados!$A$1:$ZZ$1, 0))</f>
        <v/>
      </c>
      <c r="C434">
        <f>INDEX(resultados!$A$2:$ZZ$451, 428, MATCH($B$3, resultados!$A$1:$ZZ$1, 0))</f>
        <v/>
      </c>
    </row>
    <row r="435">
      <c r="A435">
        <f>INDEX(resultados!$A$2:$ZZ$451, 429, MATCH($B$1, resultados!$A$1:$ZZ$1, 0))</f>
        <v/>
      </c>
      <c r="B435">
        <f>INDEX(resultados!$A$2:$ZZ$451, 429, MATCH($B$2, resultados!$A$1:$ZZ$1, 0))</f>
        <v/>
      </c>
      <c r="C435">
        <f>INDEX(resultados!$A$2:$ZZ$451, 429, MATCH($B$3, resultados!$A$1:$ZZ$1, 0))</f>
        <v/>
      </c>
    </row>
    <row r="436">
      <c r="A436">
        <f>INDEX(resultados!$A$2:$ZZ$451, 430, MATCH($B$1, resultados!$A$1:$ZZ$1, 0))</f>
        <v/>
      </c>
      <c r="B436">
        <f>INDEX(resultados!$A$2:$ZZ$451, 430, MATCH($B$2, resultados!$A$1:$ZZ$1, 0))</f>
        <v/>
      </c>
      <c r="C436">
        <f>INDEX(resultados!$A$2:$ZZ$451, 430, MATCH($B$3, resultados!$A$1:$ZZ$1, 0))</f>
        <v/>
      </c>
    </row>
    <row r="437">
      <c r="A437">
        <f>INDEX(resultados!$A$2:$ZZ$451, 431, MATCH($B$1, resultados!$A$1:$ZZ$1, 0))</f>
        <v/>
      </c>
      <c r="B437">
        <f>INDEX(resultados!$A$2:$ZZ$451, 431, MATCH($B$2, resultados!$A$1:$ZZ$1, 0))</f>
        <v/>
      </c>
      <c r="C437">
        <f>INDEX(resultados!$A$2:$ZZ$451, 431, MATCH($B$3, resultados!$A$1:$ZZ$1, 0))</f>
        <v/>
      </c>
    </row>
    <row r="438">
      <c r="A438">
        <f>INDEX(resultados!$A$2:$ZZ$451, 432, MATCH($B$1, resultados!$A$1:$ZZ$1, 0))</f>
        <v/>
      </c>
      <c r="B438">
        <f>INDEX(resultados!$A$2:$ZZ$451, 432, MATCH($B$2, resultados!$A$1:$ZZ$1, 0))</f>
        <v/>
      </c>
      <c r="C438">
        <f>INDEX(resultados!$A$2:$ZZ$451, 432, MATCH($B$3, resultados!$A$1:$ZZ$1, 0))</f>
        <v/>
      </c>
    </row>
    <row r="439">
      <c r="A439">
        <f>INDEX(resultados!$A$2:$ZZ$451, 433, MATCH($B$1, resultados!$A$1:$ZZ$1, 0))</f>
        <v/>
      </c>
      <c r="B439">
        <f>INDEX(resultados!$A$2:$ZZ$451, 433, MATCH($B$2, resultados!$A$1:$ZZ$1, 0))</f>
        <v/>
      </c>
      <c r="C439">
        <f>INDEX(resultados!$A$2:$ZZ$451, 433, MATCH($B$3, resultados!$A$1:$ZZ$1, 0))</f>
        <v/>
      </c>
    </row>
    <row r="440">
      <c r="A440">
        <f>INDEX(resultados!$A$2:$ZZ$451, 434, MATCH($B$1, resultados!$A$1:$ZZ$1, 0))</f>
        <v/>
      </c>
      <c r="B440">
        <f>INDEX(resultados!$A$2:$ZZ$451, 434, MATCH($B$2, resultados!$A$1:$ZZ$1, 0))</f>
        <v/>
      </c>
      <c r="C440">
        <f>INDEX(resultados!$A$2:$ZZ$451, 434, MATCH($B$3, resultados!$A$1:$ZZ$1, 0))</f>
        <v/>
      </c>
    </row>
    <row r="441">
      <c r="A441">
        <f>INDEX(resultados!$A$2:$ZZ$451, 435, MATCH($B$1, resultados!$A$1:$ZZ$1, 0))</f>
        <v/>
      </c>
      <c r="B441">
        <f>INDEX(resultados!$A$2:$ZZ$451, 435, MATCH($B$2, resultados!$A$1:$ZZ$1, 0))</f>
        <v/>
      </c>
      <c r="C441">
        <f>INDEX(resultados!$A$2:$ZZ$451, 435, MATCH($B$3, resultados!$A$1:$ZZ$1, 0))</f>
        <v/>
      </c>
    </row>
    <row r="442">
      <c r="A442">
        <f>INDEX(resultados!$A$2:$ZZ$451, 436, MATCH($B$1, resultados!$A$1:$ZZ$1, 0))</f>
        <v/>
      </c>
      <c r="B442">
        <f>INDEX(resultados!$A$2:$ZZ$451, 436, MATCH($B$2, resultados!$A$1:$ZZ$1, 0))</f>
        <v/>
      </c>
      <c r="C442">
        <f>INDEX(resultados!$A$2:$ZZ$451, 436, MATCH($B$3, resultados!$A$1:$ZZ$1, 0))</f>
        <v/>
      </c>
    </row>
    <row r="443">
      <c r="A443">
        <f>INDEX(resultados!$A$2:$ZZ$451, 437, MATCH($B$1, resultados!$A$1:$ZZ$1, 0))</f>
        <v/>
      </c>
      <c r="B443">
        <f>INDEX(resultados!$A$2:$ZZ$451, 437, MATCH($B$2, resultados!$A$1:$ZZ$1, 0))</f>
        <v/>
      </c>
      <c r="C443">
        <f>INDEX(resultados!$A$2:$ZZ$451, 437, MATCH($B$3, resultados!$A$1:$ZZ$1, 0))</f>
        <v/>
      </c>
    </row>
    <row r="444">
      <c r="A444">
        <f>INDEX(resultados!$A$2:$ZZ$451, 438, MATCH($B$1, resultados!$A$1:$ZZ$1, 0))</f>
        <v/>
      </c>
      <c r="B444">
        <f>INDEX(resultados!$A$2:$ZZ$451, 438, MATCH($B$2, resultados!$A$1:$ZZ$1, 0))</f>
        <v/>
      </c>
      <c r="C444">
        <f>INDEX(resultados!$A$2:$ZZ$451, 438, MATCH($B$3, resultados!$A$1:$ZZ$1, 0))</f>
        <v/>
      </c>
    </row>
    <row r="445">
      <c r="A445">
        <f>INDEX(resultados!$A$2:$ZZ$451, 439, MATCH($B$1, resultados!$A$1:$ZZ$1, 0))</f>
        <v/>
      </c>
      <c r="B445">
        <f>INDEX(resultados!$A$2:$ZZ$451, 439, MATCH($B$2, resultados!$A$1:$ZZ$1, 0))</f>
        <v/>
      </c>
      <c r="C445">
        <f>INDEX(resultados!$A$2:$ZZ$451, 439, MATCH($B$3, resultados!$A$1:$ZZ$1, 0))</f>
        <v/>
      </c>
    </row>
    <row r="446">
      <c r="A446">
        <f>INDEX(resultados!$A$2:$ZZ$451, 440, MATCH($B$1, resultados!$A$1:$ZZ$1, 0))</f>
        <v/>
      </c>
      <c r="B446">
        <f>INDEX(resultados!$A$2:$ZZ$451, 440, MATCH($B$2, resultados!$A$1:$ZZ$1, 0))</f>
        <v/>
      </c>
      <c r="C446">
        <f>INDEX(resultados!$A$2:$ZZ$451, 440, MATCH($B$3, resultados!$A$1:$ZZ$1, 0))</f>
        <v/>
      </c>
    </row>
    <row r="447">
      <c r="A447">
        <f>INDEX(resultados!$A$2:$ZZ$451, 441, MATCH($B$1, resultados!$A$1:$ZZ$1, 0))</f>
        <v/>
      </c>
      <c r="B447">
        <f>INDEX(resultados!$A$2:$ZZ$451, 441, MATCH($B$2, resultados!$A$1:$ZZ$1, 0))</f>
        <v/>
      </c>
      <c r="C447">
        <f>INDEX(resultados!$A$2:$ZZ$451, 441, MATCH($B$3, resultados!$A$1:$ZZ$1, 0))</f>
        <v/>
      </c>
    </row>
    <row r="448">
      <c r="A448">
        <f>INDEX(resultados!$A$2:$ZZ$451, 442, MATCH($B$1, resultados!$A$1:$ZZ$1, 0))</f>
        <v/>
      </c>
      <c r="B448">
        <f>INDEX(resultados!$A$2:$ZZ$451, 442, MATCH($B$2, resultados!$A$1:$ZZ$1, 0))</f>
        <v/>
      </c>
      <c r="C448">
        <f>INDEX(resultados!$A$2:$ZZ$451, 442, MATCH($B$3, resultados!$A$1:$ZZ$1, 0))</f>
        <v/>
      </c>
    </row>
    <row r="449">
      <c r="A449">
        <f>INDEX(resultados!$A$2:$ZZ$451, 443, MATCH($B$1, resultados!$A$1:$ZZ$1, 0))</f>
        <v/>
      </c>
      <c r="B449">
        <f>INDEX(resultados!$A$2:$ZZ$451, 443, MATCH($B$2, resultados!$A$1:$ZZ$1, 0))</f>
        <v/>
      </c>
      <c r="C449">
        <f>INDEX(resultados!$A$2:$ZZ$451, 443, MATCH($B$3, resultados!$A$1:$ZZ$1, 0))</f>
        <v/>
      </c>
    </row>
    <row r="450">
      <c r="A450">
        <f>INDEX(resultados!$A$2:$ZZ$451, 444, MATCH($B$1, resultados!$A$1:$ZZ$1, 0))</f>
        <v/>
      </c>
      <c r="B450">
        <f>INDEX(resultados!$A$2:$ZZ$451, 444, MATCH($B$2, resultados!$A$1:$ZZ$1, 0))</f>
        <v/>
      </c>
      <c r="C450">
        <f>INDEX(resultados!$A$2:$ZZ$451, 444, MATCH($B$3, resultados!$A$1:$ZZ$1, 0))</f>
        <v/>
      </c>
    </row>
    <row r="451">
      <c r="A451">
        <f>INDEX(resultados!$A$2:$ZZ$451, 445, MATCH($B$1, resultados!$A$1:$ZZ$1, 0))</f>
        <v/>
      </c>
      <c r="B451">
        <f>INDEX(resultados!$A$2:$ZZ$451, 445, MATCH($B$2, resultados!$A$1:$ZZ$1, 0))</f>
        <v/>
      </c>
      <c r="C451">
        <f>INDEX(resultados!$A$2:$ZZ$451, 445, MATCH($B$3, resultados!$A$1:$ZZ$1, 0))</f>
        <v/>
      </c>
    </row>
    <row r="452">
      <c r="A452">
        <f>INDEX(resultados!$A$2:$ZZ$451, 446, MATCH($B$1, resultados!$A$1:$ZZ$1, 0))</f>
        <v/>
      </c>
      <c r="B452">
        <f>INDEX(resultados!$A$2:$ZZ$451, 446, MATCH($B$2, resultados!$A$1:$ZZ$1, 0))</f>
        <v/>
      </c>
      <c r="C452">
        <f>INDEX(resultados!$A$2:$ZZ$451, 446, MATCH($B$3, resultados!$A$1:$ZZ$1, 0))</f>
        <v/>
      </c>
    </row>
    <row r="453">
      <c r="A453">
        <f>INDEX(resultados!$A$2:$ZZ$451, 447, MATCH($B$1, resultados!$A$1:$ZZ$1, 0))</f>
        <v/>
      </c>
      <c r="B453">
        <f>INDEX(resultados!$A$2:$ZZ$451, 447, MATCH($B$2, resultados!$A$1:$ZZ$1, 0))</f>
        <v/>
      </c>
      <c r="C453">
        <f>INDEX(resultados!$A$2:$ZZ$451, 447, MATCH($B$3, resultados!$A$1:$ZZ$1, 0))</f>
        <v/>
      </c>
    </row>
    <row r="454">
      <c r="A454">
        <f>INDEX(resultados!$A$2:$ZZ$451, 448, MATCH($B$1, resultados!$A$1:$ZZ$1, 0))</f>
        <v/>
      </c>
      <c r="B454">
        <f>INDEX(resultados!$A$2:$ZZ$451, 448, MATCH($B$2, resultados!$A$1:$ZZ$1, 0))</f>
        <v/>
      </c>
      <c r="C454">
        <f>INDEX(resultados!$A$2:$ZZ$451, 448, MATCH($B$3, resultados!$A$1:$ZZ$1, 0))</f>
        <v/>
      </c>
    </row>
    <row r="455">
      <c r="A455">
        <f>INDEX(resultados!$A$2:$ZZ$451, 449, MATCH($B$1, resultados!$A$1:$ZZ$1, 0))</f>
        <v/>
      </c>
      <c r="B455">
        <f>INDEX(resultados!$A$2:$ZZ$451, 449, MATCH($B$2, resultados!$A$1:$ZZ$1, 0))</f>
        <v/>
      </c>
      <c r="C455">
        <f>INDEX(resultados!$A$2:$ZZ$451, 449, MATCH($B$3, resultados!$A$1:$ZZ$1, 0))</f>
        <v/>
      </c>
    </row>
    <row r="456">
      <c r="A456">
        <f>INDEX(resultados!$A$2:$ZZ$451, 450, MATCH($B$1, resultados!$A$1:$ZZ$1, 0))</f>
        <v/>
      </c>
      <c r="B456">
        <f>INDEX(resultados!$A$2:$ZZ$451, 450, MATCH($B$2, resultados!$A$1:$ZZ$1, 0))</f>
        <v/>
      </c>
      <c r="C456">
        <f>INDEX(resultados!$A$2:$ZZ$451, 450,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0.3223</v>
      </c>
      <c r="E2" t="n">
        <v>310.31</v>
      </c>
      <c r="F2" t="n">
        <v>285.23</v>
      </c>
      <c r="G2" t="n">
        <v>11.45</v>
      </c>
      <c r="H2" t="n">
        <v>0.24</v>
      </c>
      <c r="I2" t="n">
        <v>1494</v>
      </c>
      <c r="J2" t="n">
        <v>71.52</v>
      </c>
      <c r="K2" t="n">
        <v>32.27</v>
      </c>
      <c r="L2" t="n">
        <v>1</v>
      </c>
      <c r="M2" t="n">
        <v>1492</v>
      </c>
      <c r="N2" t="n">
        <v>8.25</v>
      </c>
      <c r="O2" t="n">
        <v>9054.6</v>
      </c>
      <c r="P2" t="n">
        <v>2058.27</v>
      </c>
      <c r="Q2" t="n">
        <v>3443.06</v>
      </c>
      <c r="R2" t="n">
        <v>2702.33</v>
      </c>
      <c r="S2" t="n">
        <v>300.98</v>
      </c>
      <c r="T2" t="n">
        <v>1190110.48</v>
      </c>
      <c r="U2" t="n">
        <v>0.11</v>
      </c>
      <c r="V2" t="n">
        <v>0.7</v>
      </c>
      <c r="W2" t="n">
        <v>59.29</v>
      </c>
      <c r="X2" t="n">
        <v>70.62</v>
      </c>
      <c r="Y2" t="n">
        <v>0.5</v>
      </c>
      <c r="Z2" t="n">
        <v>10</v>
      </c>
      <c r="AA2" t="n">
        <v>8922.51231817217</v>
      </c>
      <c r="AB2" t="n">
        <v>12208.17498718608</v>
      </c>
      <c r="AC2" t="n">
        <v>11043.04390068979</v>
      </c>
      <c r="AD2" t="n">
        <v>8922512.31817217</v>
      </c>
      <c r="AE2" t="n">
        <v>12208174.98718608</v>
      </c>
      <c r="AF2" t="n">
        <v>8.632732976889667e-07</v>
      </c>
      <c r="AG2" t="n">
        <v>64.64791666666666</v>
      </c>
      <c r="AH2" t="n">
        <v>11043043.90068979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0.3925</v>
      </c>
      <c r="E3" t="n">
        <v>254.75</v>
      </c>
      <c r="F3" t="n">
        <v>243.23</v>
      </c>
      <c r="G3" t="n">
        <v>23.46</v>
      </c>
      <c r="H3" t="n">
        <v>0.48</v>
      </c>
      <c r="I3" t="n">
        <v>622</v>
      </c>
      <c r="J3" t="n">
        <v>72.7</v>
      </c>
      <c r="K3" t="n">
        <v>32.27</v>
      </c>
      <c r="L3" t="n">
        <v>2</v>
      </c>
      <c r="M3" t="n">
        <v>620</v>
      </c>
      <c r="N3" t="n">
        <v>8.43</v>
      </c>
      <c r="O3" t="n">
        <v>9200.25</v>
      </c>
      <c r="P3" t="n">
        <v>1725.05</v>
      </c>
      <c r="Q3" t="n">
        <v>3441.66</v>
      </c>
      <c r="R3" t="n">
        <v>1280.62</v>
      </c>
      <c r="S3" t="n">
        <v>300.98</v>
      </c>
      <c r="T3" t="n">
        <v>483617.94</v>
      </c>
      <c r="U3" t="n">
        <v>0.24</v>
      </c>
      <c r="V3" t="n">
        <v>0.82</v>
      </c>
      <c r="W3" t="n">
        <v>57.81</v>
      </c>
      <c r="X3" t="n">
        <v>28.68</v>
      </c>
      <c r="Y3" t="n">
        <v>0.5</v>
      </c>
      <c r="Z3" t="n">
        <v>10</v>
      </c>
      <c r="AA3" t="n">
        <v>6276.935859788977</v>
      </c>
      <c r="AB3" t="n">
        <v>8588.380562229951</v>
      </c>
      <c r="AC3" t="n">
        <v>7768.717575238225</v>
      </c>
      <c r="AD3" t="n">
        <v>6276935.859788977</v>
      </c>
      <c r="AE3" t="n">
        <v>8588380.562229952</v>
      </c>
      <c r="AF3" t="n">
        <v>1.051302418066769e-06</v>
      </c>
      <c r="AG3" t="n">
        <v>53.07291666666666</v>
      </c>
      <c r="AH3" t="n">
        <v>7768717.575238224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0.4162</v>
      </c>
      <c r="E4" t="n">
        <v>240.26</v>
      </c>
      <c r="F4" t="n">
        <v>232.38</v>
      </c>
      <c r="G4" t="n">
        <v>35.94</v>
      </c>
      <c r="H4" t="n">
        <v>0.71</v>
      </c>
      <c r="I4" t="n">
        <v>388</v>
      </c>
      <c r="J4" t="n">
        <v>73.88</v>
      </c>
      <c r="K4" t="n">
        <v>32.27</v>
      </c>
      <c r="L4" t="n">
        <v>3</v>
      </c>
      <c r="M4" t="n">
        <v>386</v>
      </c>
      <c r="N4" t="n">
        <v>8.609999999999999</v>
      </c>
      <c r="O4" t="n">
        <v>9346.23</v>
      </c>
      <c r="P4" t="n">
        <v>1615.77</v>
      </c>
      <c r="Q4" t="n">
        <v>3441.46</v>
      </c>
      <c r="R4" t="n">
        <v>911.4400000000001</v>
      </c>
      <c r="S4" t="n">
        <v>300.98</v>
      </c>
      <c r="T4" t="n">
        <v>300197.59</v>
      </c>
      <c r="U4" t="n">
        <v>0.33</v>
      </c>
      <c r="V4" t="n">
        <v>0.86</v>
      </c>
      <c r="W4" t="n">
        <v>57.47</v>
      </c>
      <c r="X4" t="n">
        <v>17.84</v>
      </c>
      <c r="Y4" t="n">
        <v>0.5</v>
      </c>
      <c r="Z4" t="n">
        <v>10</v>
      </c>
      <c r="AA4" t="n">
        <v>5611.383023884975</v>
      </c>
      <c r="AB4" t="n">
        <v>7677.741810027198</v>
      </c>
      <c r="AC4" t="n">
        <v>6944.98890745622</v>
      </c>
      <c r="AD4" t="n">
        <v>5611383.023884975</v>
      </c>
      <c r="AE4" t="n">
        <v>7677741.810027198</v>
      </c>
      <c r="AF4" t="n">
        <v>1.114782334775513e-06</v>
      </c>
      <c r="AG4" t="n">
        <v>50.05416666666667</v>
      </c>
      <c r="AH4" t="n">
        <v>6944988.90745622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0.4282</v>
      </c>
      <c r="E5" t="n">
        <v>233.52</v>
      </c>
      <c r="F5" t="n">
        <v>227.34</v>
      </c>
      <c r="G5" t="n">
        <v>48.89</v>
      </c>
      <c r="H5" t="n">
        <v>0.93</v>
      </c>
      <c r="I5" t="n">
        <v>279</v>
      </c>
      <c r="J5" t="n">
        <v>75.06999999999999</v>
      </c>
      <c r="K5" t="n">
        <v>32.27</v>
      </c>
      <c r="L5" t="n">
        <v>4</v>
      </c>
      <c r="M5" t="n">
        <v>277</v>
      </c>
      <c r="N5" t="n">
        <v>8.800000000000001</v>
      </c>
      <c r="O5" t="n">
        <v>9492.549999999999</v>
      </c>
      <c r="P5" t="n">
        <v>1546.96</v>
      </c>
      <c r="Q5" t="n">
        <v>3441.23</v>
      </c>
      <c r="R5" t="n">
        <v>741.02</v>
      </c>
      <c r="S5" t="n">
        <v>300.98</v>
      </c>
      <c r="T5" t="n">
        <v>215532</v>
      </c>
      <c r="U5" t="n">
        <v>0.41</v>
      </c>
      <c r="V5" t="n">
        <v>0.88</v>
      </c>
      <c r="W5" t="n">
        <v>57.29</v>
      </c>
      <c r="X5" t="n">
        <v>12.8</v>
      </c>
      <c r="Y5" t="n">
        <v>0.5</v>
      </c>
      <c r="Z5" t="n">
        <v>10</v>
      </c>
      <c r="AA5" t="n">
        <v>5280.566268679126</v>
      </c>
      <c r="AB5" t="n">
        <v>7225.103730949324</v>
      </c>
      <c r="AC5" t="n">
        <v>6535.549971364022</v>
      </c>
      <c r="AD5" t="n">
        <v>5280566.268679125</v>
      </c>
      <c r="AE5" t="n">
        <v>7225103.730949324</v>
      </c>
      <c r="AF5" t="n">
        <v>1.146924064754625e-06</v>
      </c>
      <c r="AG5" t="n">
        <v>48.65000000000001</v>
      </c>
      <c r="AH5" t="n">
        <v>6535549.971364022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0.4357</v>
      </c>
      <c r="E6" t="n">
        <v>229.52</v>
      </c>
      <c r="F6" t="n">
        <v>224.33</v>
      </c>
      <c r="G6" t="n">
        <v>62.6</v>
      </c>
      <c r="H6" t="n">
        <v>1.15</v>
      </c>
      <c r="I6" t="n">
        <v>215</v>
      </c>
      <c r="J6" t="n">
        <v>76.26000000000001</v>
      </c>
      <c r="K6" t="n">
        <v>32.27</v>
      </c>
      <c r="L6" t="n">
        <v>5</v>
      </c>
      <c r="M6" t="n">
        <v>213</v>
      </c>
      <c r="N6" t="n">
        <v>8.99</v>
      </c>
      <c r="O6" t="n">
        <v>9639.200000000001</v>
      </c>
      <c r="P6" t="n">
        <v>1491.21</v>
      </c>
      <c r="Q6" t="n">
        <v>3441.19</v>
      </c>
      <c r="R6" t="n">
        <v>639.47</v>
      </c>
      <c r="S6" t="n">
        <v>300.98</v>
      </c>
      <c r="T6" t="n">
        <v>165079.57</v>
      </c>
      <c r="U6" t="n">
        <v>0.47</v>
      </c>
      <c r="V6" t="n">
        <v>0.89</v>
      </c>
      <c r="W6" t="n">
        <v>57.18</v>
      </c>
      <c r="X6" t="n">
        <v>9.789999999999999</v>
      </c>
      <c r="Y6" t="n">
        <v>0.5</v>
      </c>
      <c r="Z6" t="n">
        <v>10</v>
      </c>
      <c r="AA6" t="n">
        <v>5059.956678936178</v>
      </c>
      <c r="AB6" t="n">
        <v>6923.255957654799</v>
      </c>
      <c r="AC6" t="n">
        <v>6262.510125906728</v>
      </c>
      <c r="AD6" t="n">
        <v>5059956.678936178</v>
      </c>
      <c r="AE6" t="n">
        <v>6923255.957654799</v>
      </c>
      <c r="AF6" t="n">
        <v>1.167012645991569e-06</v>
      </c>
      <c r="AG6" t="n">
        <v>47.81666666666667</v>
      </c>
      <c r="AH6" t="n">
        <v>6262510.125906728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0.4407</v>
      </c>
      <c r="E7" t="n">
        <v>226.9</v>
      </c>
      <c r="F7" t="n">
        <v>222.36</v>
      </c>
      <c r="G7" t="n">
        <v>77.12</v>
      </c>
      <c r="H7" t="n">
        <v>1.36</v>
      </c>
      <c r="I7" t="n">
        <v>173</v>
      </c>
      <c r="J7" t="n">
        <v>77.45</v>
      </c>
      <c r="K7" t="n">
        <v>32.27</v>
      </c>
      <c r="L7" t="n">
        <v>6</v>
      </c>
      <c r="M7" t="n">
        <v>171</v>
      </c>
      <c r="N7" t="n">
        <v>9.18</v>
      </c>
      <c r="O7" t="n">
        <v>9786.190000000001</v>
      </c>
      <c r="P7" t="n">
        <v>1440.87</v>
      </c>
      <c r="Q7" t="n">
        <v>3441.05</v>
      </c>
      <c r="R7" t="n">
        <v>574.2</v>
      </c>
      <c r="S7" t="n">
        <v>300.98</v>
      </c>
      <c r="T7" t="n">
        <v>132651.81</v>
      </c>
      <c r="U7" t="n">
        <v>0.52</v>
      </c>
      <c r="V7" t="n">
        <v>0.9</v>
      </c>
      <c r="W7" t="n">
        <v>57.08</v>
      </c>
      <c r="X7" t="n">
        <v>7.83</v>
      </c>
      <c r="Y7" t="n">
        <v>0.5</v>
      </c>
      <c r="Z7" t="n">
        <v>10</v>
      </c>
      <c r="AA7" t="n">
        <v>4888.682188707278</v>
      </c>
      <c r="AB7" t="n">
        <v>6688.910644026379</v>
      </c>
      <c r="AC7" t="n">
        <v>6050.530400105299</v>
      </c>
      <c r="AD7" t="n">
        <v>4888682.188707278</v>
      </c>
      <c r="AE7" t="n">
        <v>6688910.644026379</v>
      </c>
      <c r="AF7" t="n">
        <v>1.180405033482866e-06</v>
      </c>
      <c r="AG7" t="n">
        <v>47.27083333333334</v>
      </c>
      <c r="AH7" t="n">
        <v>6050530.400105299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0.4442</v>
      </c>
      <c r="E8" t="n">
        <v>225.14</v>
      </c>
      <c r="F8" t="n">
        <v>221.05</v>
      </c>
      <c r="G8" t="n">
        <v>92.11</v>
      </c>
      <c r="H8" t="n">
        <v>1.56</v>
      </c>
      <c r="I8" t="n">
        <v>144</v>
      </c>
      <c r="J8" t="n">
        <v>78.65000000000001</v>
      </c>
      <c r="K8" t="n">
        <v>32.27</v>
      </c>
      <c r="L8" t="n">
        <v>7</v>
      </c>
      <c r="M8" t="n">
        <v>142</v>
      </c>
      <c r="N8" t="n">
        <v>9.380000000000001</v>
      </c>
      <c r="O8" t="n">
        <v>9933.52</v>
      </c>
      <c r="P8" t="n">
        <v>1395.47</v>
      </c>
      <c r="Q8" t="n">
        <v>3441.09</v>
      </c>
      <c r="R8" t="n">
        <v>528.87</v>
      </c>
      <c r="S8" t="n">
        <v>300.98</v>
      </c>
      <c r="T8" t="n">
        <v>110131.18</v>
      </c>
      <c r="U8" t="n">
        <v>0.57</v>
      </c>
      <c r="V8" t="n">
        <v>0.9</v>
      </c>
      <c r="W8" t="n">
        <v>57.06</v>
      </c>
      <c r="X8" t="n">
        <v>6.52</v>
      </c>
      <c r="Y8" t="n">
        <v>0.5</v>
      </c>
      <c r="Z8" t="n">
        <v>10</v>
      </c>
      <c r="AA8" t="n">
        <v>4756.716263698005</v>
      </c>
      <c r="AB8" t="n">
        <v>6508.34904350296</v>
      </c>
      <c r="AC8" t="n">
        <v>5887.201345316045</v>
      </c>
      <c r="AD8" t="n">
        <v>4756716.263698005</v>
      </c>
      <c r="AE8" t="n">
        <v>6508349.043502959</v>
      </c>
      <c r="AF8" t="n">
        <v>1.189779704726773e-06</v>
      </c>
      <c r="AG8" t="n">
        <v>46.90416666666666</v>
      </c>
      <c r="AH8" t="n">
        <v>5887201.345316045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0.4467</v>
      </c>
      <c r="E9" t="n">
        <v>223.88</v>
      </c>
      <c r="F9" t="n">
        <v>220.13</v>
      </c>
      <c r="G9" t="n">
        <v>107.38</v>
      </c>
      <c r="H9" t="n">
        <v>1.75</v>
      </c>
      <c r="I9" t="n">
        <v>123</v>
      </c>
      <c r="J9" t="n">
        <v>79.84</v>
      </c>
      <c r="K9" t="n">
        <v>32.27</v>
      </c>
      <c r="L9" t="n">
        <v>8</v>
      </c>
      <c r="M9" t="n">
        <v>90</v>
      </c>
      <c r="N9" t="n">
        <v>9.57</v>
      </c>
      <c r="O9" t="n">
        <v>10081.19</v>
      </c>
      <c r="P9" t="n">
        <v>1351.47</v>
      </c>
      <c r="Q9" t="n">
        <v>3441.1</v>
      </c>
      <c r="R9" t="n">
        <v>495.95</v>
      </c>
      <c r="S9" t="n">
        <v>300.98</v>
      </c>
      <c r="T9" t="n">
        <v>93779.99000000001</v>
      </c>
      <c r="U9" t="n">
        <v>0.61</v>
      </c>
      <c r="V9" t="n">
        <v>0.91</v>
      </c>
      <c r="W9" t="n">
        <v>57.07</v>
      </c>
      <c r="X9" t="n">
        <v>5.59</v>
      </c>
      <c r="Y9" t="n">
        <v>0.5</v>
      </c>
      <c r="Z9" t="n">
        <v>10</v>
      </c>
      <c r="AA9" t="n">
        <v>4633.891944628946</v>
      </c>
      <c r="AB9" t="n">
        <v>6340.295391526134</v>
      </c>
      <c r="AC9" t="n">
        <v>5735.186498019112</v>
      </c>
      <c r="AD9" t="n">
        <v>4633891.944628946</v>
      </c>
      <c r="AE9" t="n">
        <v>6340295.391526134</v>
      </c>
      <c r="AF9" t="n">
        <v>1.196475898472422e-06</v>
      </c>
      <c r="AG9" t="n">
        <v>46.64166666666667</v>
      </c>
      <c r="AH9" t="n">
        <v>5735186.498019112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0.4473</v>
      </c>
      <c r="E10" t="n">
        <v>223.58</v>
      </c>
      <c r="F10" t="n">
        <v>219.93</v>
      </c>
      <c r="G10" t="n">
        <v>113.76</v>
      </c>
      <c r="H10" t="n">
        <v>1.94</v>
      </c>
      <c r="I10" t="n">
        <v>116</v>
      </c>
      <c r="J10" t="n">
        <v>81.04000000000001</v>
      </c>
      <c r="K10" t="n">
        <v>32.27</v>
      </c>
      <c r="L10" t="n">
        <v>9</v>
      </c>
      <c r="M10" t="n">
        <v>4</v>
      </c>
      <c r="N10" t="n">
        <v>9.77</v>
      </c>
      <c r="O10" t="n">
        <v>10229.34</v>
      </c>
      <c r="P10" t="n">
        <v>1347.29</v>
      </c>
      <c r="Q10" t="n">
        <v>3441.32</v>
      </c>
      <c r="R10" t="n">
        <v>486.31</v>
      </c>
      <c r="S10" t="n">
        <v>300.98</v>
      </c>
      <c r="T10" t="n">
        <v>88994.5</v>
      </c>
      <c r="U10" t="n">
        <v>0.62</v>
      </c>
      <c r="V10" t="n">
        <v>0.91</v>
      </c>
      <c r="W10" t="n">
        <v>57.15</v>
      </c>
      <c r="X10" t="n">
        <v>5.4</v>
      </c>
      <c r="Y10" t="n">
        <v>0.5</v>
      </c>
      <c r="Z10" t="n">
        <v>10</v>
      </c>
      <c r="AA10" t="n">
        <v>4618.961451645562</v>
      </c>
      <c r="AB10" t="n">
        <v>6319.866832339406</v>
      </c>
      <c r="AC10" t="n">
        <v>5716.707611849502</v>
      </c>
      <c r="AD10" t="n">
        <v>4618961.451645562</v>
      </c>
      <c r="AE10" t="n">
        <v>6319866.832339406</v>
      </c>
      <c r="AF10" t="n">
        <v>1.198082984971377e-06</v>
      </c>
      <c r="AG10" t="n">
        <v>46.57916666666667</v>
      </c>
      <c r="AH10" t="n">
        <v>5716707.611849502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0.4473</v>
      </c>
      <c r="E11" t="n">
        <v>223.58</v>
      </c>
      <c r="F11" t="n">
        <v>219.94</v>
      </c>
      <c r="G11" t="n">
        <v>113.76</v>
      </c>
      <c r="H11" t="n">
        <v>2.13</v>
      </c>
      <c r="I11" t="n">
        <v>116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1365.1</v>
      </c>
      <c r="Q11" t="n">
        <v>3441.15</v>
      </c>
      <c r="R11" t="n">
        <v>485.98</v>
      </c>
      <c r="S11" t="n">
        <v>300.98</v>
      </c>
      <c r="T11" t="n">
        <v>88827.60000000001</v>
      </c>
      <c r="U11" t="n">
        <v>0.62</v>
      </c>
      <c r="V11" t="n">
        <v>0.91</v>
      </c>
      <c r="W11" t="n">
        <v>57.16</v>
      </c>
      <c r="X11" t="n">
        <v>5.4</v>
      </c>
      <c r="Y11" t="n">
        <v>0.5</v>
      </c>
      <c r="Z11" t="n">
        <v>10</v>
      </c>
      <c r="AA11" t="n">
        <v>4653.696136496185</v>
      </c>
      <c r="AB11" t="n">
        <v>6367.392360538176</v>
      </c>
      <c r="AC11" t="n">
        <v>5759.697370339478</v>
      </c>
      <c r="AD11" t="n">
        <v>4653696.136496185</v>
      </c>
      <c r="AE11" t="n">
        <v>6367392.360538176</v>
      </c>
      <c r="AF11" t="n">
        <v>1.198082984971377e-06</v>
      </c>
      <c r="AG11" t="n">
        <v>46.57916666666667</v>
      </c>
      <c r="AH11" t="n">
        <v>5759697.370339477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0.3775</v>
      </c>
      <c r="E2" t="n">
        <v>264.88</v>
      </c>
      <c r="F2" t="n">
        <v>253.81</v>
      </c>
      <c r="G2" t="n">
        <v>18.06</v>
      </c>
      <c r="H2" t="n">
        <v>0.43</v>
      </c>
      <c r="I2" t="n">
        <v>843</v>
      </c>
      <c r="J2" t="n">
        <v>39.78</v>
      </c>
      <c r="K2" t="n">
        <v>19.54</v>
      </c>
      <c r="L2" t="n">
        <v>1</v>
      </c>
      <c r="M2" t="n">
        <v>841</v>
      </c>
      <c r="N2" t="n">
        <v>4.24</v>
      </c>
      <c r="O2" t="n">
        <v>5140</v>
      </c>
      <c r="P2" t="n">
        <v>1165.92</v>
      </c>
      <c r="Q2" t="n">
        <v>3442.08</v>
      </c>
      <c r="R2" t="n">
        <v>1636.18</v>
      </c>
      <c r="S2" t="n">
        <v>300.98</v>
      </c>
      <c r="T2" t="n">
        <v>660290.6</v>
      </c>
      <c r="U2" t="n">
        <v>0.18</v>
      </c>
      <c r="V2" t="n">
        <v>0.79</v>
      </c>
      <c r="W2" t="n">
        <v>58.23</v>
      </c>
      <c r="X2" t="n">
        <v>39.24</v>
      </c>
      <c r="Y2" t="n">
        <v>0.5</v>
      </c>
      <c r="Z2" t="n">
        <v>10</v>
      </c>
      <c r="AA2" t="n">
        <v>4803.338253162906</v>
      </c>
      <c r="AB2" t="n">
        <v>6572.139306305856</v>
      </c>
      <c r="AC2" t="n">
        <v>5944.903554967224</v>
      </c>
      <c r="AD2" t="n">
        <v>4803338.253162906</v>
      </c>
      <c r="AE2" t="n">
        <v>6572139.306305856</v>
      </c>
      <c r="AF2" t="n">
        <v>1.131917810683802e-06</v>
      </c>
      <c r="AG2" t="n">
        <v>55.18333333333334</v>
      </c>
      <c r="AH2" t="n">
        <v>5944903.554967225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0.4226</v>
      </c>
      <c r="E3" t="n">
        <v>236.64</v>
      </c>
      <c r="F3" t="n">
        <v>230.96</v>
      </c>
      <c r="G3" t="n">
        <v>38.71</v>
      </c>
      <c r="H3" t="n">
        <v>0.84</v>
      </c>
      <c r="I3" t="n">
        <v>358</v>
      </c>
      <c r="J3" t="n">
        <v>40.89</v>
      </c>
      <c r="K3" t="n">
        <v>19.54</v>
      </c>
      <c r="L3" t="n">
        <v>2</v>
      </c>
      <c r="M3" t="n">
        <v>356</v>
      </c>
      <c r="N3" t="n">
        <v>4.35</v>
      </c>
      <c r="O3" t="n">
        <v>5277.26</v>
      </c>
      <c r="P3" t="n">
        <v>993.8099999999999</v>
      </c>
      <c r="Q3" t="n">
        <v>3441.27</v>
      </c>
      <c r="R3" t="n">
        <v>863.87</v>
      </c>
      <c r="S3" t="n">
        <v>300.98</v>
      </c>
      <c r="T3" t="n">
        <v>276561.47</v>
      </c>
      <c r="U3" t="n">
        <v>0.35</v>
      </c>
      <c r="V3" t="n">
        <v>0.87</v>
      </c>
      <c r="W3" t="n">
        <v>57.42</v>
      </c>
      <c r="X3" t="n">
        <v>16.42</v>
      </c>
      <c r="Y3" t="n">
        <v>0.5</v>
      </c>
      <c r="Z3" t="n">
        <v>10</v>
      </c>
      <c r="AA3" t="n">
        <v>3815.718820023618</v>
      </c>
      <c r="AB3" t="n">
        <v>5220.834827190277</v>
      </c>
      <c r="AC3" t="n">
        <v>4722.56567877074</v>
      </c>
      <c r="AD3" t="n">
        <v>3815718.820023618</v>
      </c>
      <c r="AE3" t="n">
        <v>5220834.827190277</v>
      </c>
      <c r="AF3" t="n">
        <v>1.267148256410529e-06</v>
      </c>
      <c r="AG3" t="n">
        <v>49.29999999999999</v>
      </c>
      <c r="AH3" t="n">
        <v>4722565.678770741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0.4355</v>
      </c>
      <c r="E4" t="n">
        <v>229.61</v>
      </c>
      <c r="F4" t="n">
        <v>225.32</v>
      </c>
      <c r="G4" t="n">
        <v>58.02</v>
      </c>
      <c r="H4" t="n">
        <v>1.22</v>
      </c>
      <c r="I4" t="n">
        <v>233</v>
      </c>
      <c r="J4" t="n">
        <v>42.01</v>
      </c>
      <c r="K4" t="n">
        <v>19.54</v>
      </c>
      <c r="L4" t="n">
        <v>3</v>
      </c>
      <c r="M4" t="n">
        <v>49</v>
      </c>
      <c r="N4" t="n">
        <v>4.46</v>
      </c>
      <c r="O4" t="n">
        <v>5414.79</v>
      </c>
      <c r="P4" t="n">
        <v>912.53</v>
      </c>
      <c r="Q4" t="n">
        <v>3441.64</v>
      </c>
      <c r="R4" t="n">
        <v>664.54</v>
      </c>
      <c r="S4" t="n">
        <v>300.98</v>
      </c>
      <c r="T4" t="n">
        <v>177522.86</v>
      </c>
      <c r="U4" t="n">
        <v>0.45</v>
      </c>
      <c r="V4" t="n">
        <v>0.89</v>
      </c>
      <c r="W4" t="n">
        <v>57.45</v>
      </c>
      <c r="X4" t="n">
        <v>10.78</v>
      </c>
      <c r="Y4" t="n">
        <v>0.5</v>
      </c>
      <c r="Z4" t="n">
        <v>10</v>
      </c>
      <c r="AA4" t="n">
        <v>3512.989087919991</v>
      </c>
      <c r="AB4" t="n">
        <v>4806.626652232875</v>
      </c>
      <c r="AC4" t="n">
        <v>4347.888950686464</v>
      </c>
      <c r="AD4" t="n">
        <v>3512989.087919991</v>
      </c>
      <c r="AE4" t="n">
        <v>4806626.652232875</v>
      </c>
      <c r="AF4" t="n">
        <v>1.30582836172926e-06</v>
      </c>
      <c r="AG4" t="n">
        <v>47.83541666666667</v>
      </c>
      <c r="AH4" t="n">
        <v>4347888.950686464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0.4356</v>
      </c>
      <c r="E5" t="n">
        <v>229.57</v>
      </c>
      <c r="F5" t="n">
        <v>225.31</v>
      </c>
      <c r="G5" t="n">
        <v>58.52</v>
      </c>
      <c r="H5" t="n">
        <v>1.59</v>
      </c>
      <c r="I5" t="n">
        <v>231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932.11</v>
      </c>
      <c r="Q5" t="n">
        <v>3441.81</v>
      </c>
      <c r="R5" t="n">
        <v>661.63</v>
      </c>
      <c r="S5" t="n">
        <v>300.98</v>
      </c>
      <c r="T5" t="n">
        <v>176077.95</v>
      </c>
      <c r="U5" t="n">
        <v>0.45</v>
      </c>
      <c r="V5" t="n">
        <v>0.89</v>
      </c>
      <c r="W5" t="n">
        <v>57.52</v>
      </c>
      <c r="X5" t="n">
        <v>10.76</v>
      </c>
      <c r="Y5" t="n">
        <v>0.5</v>
      </c>
      <c r="Z5" t="n">
        <v>10</v>
      </c>
      <c r="AA5" t="n">
        <v>3551.393112007724</v>
      </c>
      <c r="AB5" t="n">
        <v>4859.172732255683</v>
      </c>
      <c r="AC5" t="n">
        <v>4395.420106580779</v>
      </c>
      <c r="AD5" t="n">
        <v>3551393.112007724</v>
      </c>
      <c r="AE5" t="n">
        <v>4859172.732255682</v>
      </c>
      <c r="AF5" t="n">
        <v>1.306128207506925e-06</v>
      </c>
      <c r="AG5" t="n">
        <v>47.82708333333333</v>
      </c>
      <c r="AH5" t="n">
        <v>4395420.106580779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0.2188</v>
      </c>
      <c r="E2" t="n">
        <v>457.13</v>
      </c>
      <c r="F2" t="n">
        <v>366.01</v>
      </c>
      <c r="G2" t="n">
        <v>7.14</v>
      </c>
      <c r="H2" t="n">
        <v>0.12</v>
      </c>
      <c r="I2" t="n">
        <v>3077</v>
      </c>
      <c r="J2" t="n">
        <v>141.81</v>
      </c>
      <c r="K2" t="n">
        <v>47.83</v>
      </c>
      <c r="L2" t="n">
        <v>1</v>
      </c>
      <c r="M2" t="n">
        <v>3075</v>
      </c>
      <c r="N2" t="n">
        <v>22.98</v>
      </c>
      <c r="O2" t="n">
        <v>17723.39</v>
      </c>
      <c r="P2" t="n">
        <v>4201.18</v>
      </c>
      <c r="Q2" t="n">
        <v>3444.95</v>
      </c>
      <c r="R2" t="n">
        <v>5450.63</v>
      </c>
      <c r="S2" t="n">
        <v>300.98</v>
      </c>
      <c r="T2" t="n">
        <v>2556345.52</v>
      </c>
      <c r="U2" t="n">
        <v>0.06</v>
      </c>
      <c r="V2" t="n">
        <v>0.55</v>
      </c>
      <c r="W2" t="n">
        <v>61.91</v>
      </c>
      <c r="X2" t="n">
        <v>151.33</v>
      </c>
      <c r="Y2" t="n">
        <v>0.5</v>
      </c>
      <c r="Z2" t="n">
        <v>10</v>
      </c>
      <c r="AA2" t="n">
        <v>24857.39329750798</v>
      </c>
      <c r="AB2" t="n">
        <v>34010.98214044855</v>
      </c>
      <c r="AC2" t="n">
        <v>30765.02173967594</v>
      </c>
      <c r="AD2" t="n">
        <v>24857393.29750798</v>
      </c>
      <c r="AE2" t="n">
        <v>34010982.14044855</v>
      </c>
      <c r="AF2" t="n">
        <v>4.973853337302245e-07</v>
      </c>
      <c r="AG2" t="n">
        <v>95.23541666666667</v>
      </c>
      <c r="AH2" t="n">
        <v>30765021.73967594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0.3331</v>
      </c>
      <c r="E3" t="n">
        <v>300.17</v>
      </c>
      <c r="F3" t="n">
        <v>266.1</v>
      </c>
      <c r="G3" t="n">
        <v>14.49</v>
      </c>
      <c r="H3" t="n">
        <v>0.25</v>
      </c>
      <c r="I3" t="n">
        <v>1102</v>
      </c>
      <c r="J3" t="n">
        <v>143.17</v>
      </c>
      <c r="K3" t="n">
        <v>47.83</v>
      </c>
      <c r="L3" t="n">
        <v>2</v>
      </c>
      <c r="M3" t="n">
        <v>1100</v>
      </c>
      <c r="N3" t="n">
        <v>23.34</v>
      </c>
      <c r="O3" t="n">
        <v>17891.86</v>
      </c>
      <c r="P3" t="n">
        <v>3047.15</v>
      </c>
      <c r="Q3" t="n">
        <v>3442.29</v>
      </c>
      <c r="R3" t="n">
        <v>2054.04</v>
      </c>
      <c r="S3" t="n">
        <v>300.98</v>
      </c>
      <c r="T3" t="n">
        <v>867929.74</v>
      </c>
      <c r="U3" t="n">
        <v>0.15</v>
      </c>
      <c r="V3" t="n">
        <v>0.75</v>
      </c>
      <c r="W3" t="n">
        <v>58.62</v>
      </c>
      <c r="X3" t="n">
        <v>51.52</v>
      </c>
      <c r="Y3" t="n">
        <v>0.5</v>
      </c>
      <c r="Z3" t="n">
        <v>10</v>
      </c>
      <c r="AA3" t="n">
        <v>12067.8951146186</v>
      </c>
      <c r="AB3" t="n">
        <v>16511.8264937798</v>
      </c>
      <c r="AC3" t="n">
        <v>14935.96094770687</v>
      </c>
      <c r="AD3" t="n">
        <v>12067895.1146186</v>
      </c>
      <c r="AE3" t="n">
        <v>16511826.4937798</v>
      </c>
      <c r="AF3" t="n">
        <v>7.572168860399349e-07</v>
      </c>
      <c r="AG3" t="n">
        <v>62.53541666666667</v>
      </c>
      <c r="AH3" t="n">
        <v>14935960.94770687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0.3739</v>
      </c>
      <c r="E4" t="n">
        <v>267.46</v>
      </c>
      <c r="F4" t="n">
        <v>245.76</v>
      </c>
      <c r="G4" t="n">
        <v>21.88</v>
      </c>
      <c r="H4" t="n">
        <v>0.37</v>
      </c>
      <c r="I4" t="n">
        <v>674</v>
      </c>
      <c r="J4" t="n">
        <v>144.54</v>
      </c>
      <c r="K4" t="n">
        <v>47.83</v>
      </c>
      <c r="L4" t="n">
        <v>3</v>
      </c>
      <c r="M4" t="n">
        <v>672</v>
      </c>
      <c r="N4" t="n">
        <v>23.71</v>
      </c>
      <c r="O4" t="n">
        <v>18060.85</v>
      </c>
      <c r="P4" t="n">
        <v>2802.78</v>
      </c>
      <c r="Q4" t="n">
        <v>3441.54</v>
      </c>
      <c r="R4" t="n">
        <v>1363.85</v>
      </c>
      <c r="S4" t="n">
        <v>300.98</v>
      </c>
      <c r="T4" t="n">
        <v>524974.92</v>
      </c>
      <c r="U4" t="n">
        <v>0.22</v>
      </c>
      <c r="V4" t="n">
        <v>0.8100000000000001</v>
      </c>
      <c r="W4" t="n">
        <v>57.96</v>
      </c>
      <c r="X4" t="n">
        <v>31.21</v>
      </c>
      <c r="Y4" t="n">
        <v>0.5</v>
      </c>
      <c r="Z4" t="n">
        <v>10</v>
      </c>
      <c r="AA4" t="n">
        <v>9959.820011236307</v>
      </c>
      <c r="AB4" t="n">
        <v>13627.46513562216</v>
      </c>
      <c r="AC4" t="n">
        <v>12326.87898934531</v>
      </c>
      <c r="AD4" t="n">
        <v>9959820.011236306</v>
      </c>
      <c r="AE4" t="n">
        <v>13627465.13562216</v>
      </c>
      <c r="AF4" t="n">
        <v>8.499651566806716e-07</v>
      </c>
      <c r="AG4" t="n">
        <v>55.72083333333333</v>
      </c>
      <c r="AH4" t="n">
        <v>12326878.98934531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0.3953</v>
      </c>
      <c r="E5" t="n">
        <v>252.99</v>
      </c>
      <c r="F5" t="n">
        <v>236.78</v>
      </c>
      <c r="G5" t="n">
        <v>29.35</v>
      </c>
      <c r="H5" t="n">
        <v>0.49</v>
      </c>
      <c r="I5" t="n">
        <v>484</v>
      </c>
      <c r="J5" t="n">
        <v>145.92</v>
      </c>
      <c r="K5" t="n">
        <v>47.83</v>
      </c>
      <c r="L5" t="n">
        <v>4</v>
      </c>
      <c r="M5" t="n">
        <v>482</v>
      </c>
      <c r="N5" t="n">
        <v>24.09</v>
      </c>
      <c r="O5" t="n">
        <v>18230.35</v>
      </c>
      <c r="P5" t="n">
        <v>2688.47</v>
      </c>
      <c r="Q5" t="n">
        <v>3441.43</v>
      </c>
      <c r="R5" t="n">
        <v>1061.02</v>
      </c>
      <c r="S5" t="n">
        <v>300.98</v>
      </c>
      <c r="T5" t="n">
        <v>374507.37</v>
      </c>
      <c r="U5" t="n">
        <v>0.28</v>
      </c>
      <c r="V5" t="n">
        <v>0.84</v>
      </c>
      <c r="W5" t="n">
        <v>57.62</v>
      </c>
      <c r="X5" t="n">
        <v>22.24</v>
      </c>
      <c r="Y5" t="n">
        <v>0.5</v>
      </c>
      <c r="Z5" t="n">
        <v>10</v>
      </c>
      <c r="AA5" t="n">
        <v>9071.637860854669</v>
      </c>
      <c r="AB5" t="n">
        <v>12412.21513363891</v>
      </c>
      <c r="AC5" t="n">
        <v>11227.6107419373</v>
      </c>
      <c r="AD5" t="n">
        <v>9071637.860854669</v>
      </c>
      <c r="AE5" t="n">
        <v>12412215.13363891</v>
      </c>
      <c r="AF5" t="n">
        <v>8.986125339285088e-07</v>
      </c>
      <c r="AG5" t="n">
        <v>52.70625</v>
      </c>
      <c r="AH5" t="n">
        <v>11227610.7419373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0.4083</v>
      </c>
      <c r="E6" t="n">
        <v>244.9</v>
      </c>
      <c r="F6" t="n">
        <v>231.78</v>
      </c>
      <c r="G6" t="n">
        <v>36.89</v>
      </c>
      <c r="H6" t="n">
        <v>0.6</v>
      </c>
      <c r="I6" t="n">
        <v>377</v>
      </c>
      <c r="J6" t="n">
        <v>147.3</v>
      </c>
      <c r="K6" t="n">
        <v>47.83</v>
      </c>
      <c r="L6" t="n">
        <v>5</v>
      </c>
      <c r="M6" t="n">
        <v>375</v>
      </c>
      <c r="N6" t="n">
        <v>24.47</v>
      </c>
      <c r="O6" t="n">
        <v>18400.38</v>
      </c>
      <c r="P6" t="n">
        <v>2618.95</v>
      </c>
      <c r="Q6" t="n">
        <v>3441.3</v>
      </c>
      <c r="R6" t="n">
        <v>891.29</v>
      </c>
      <c r="S6" t="n">
        <v>300.98</v>
      </c>
      <c r="T6" t="n">
        <v>290179.7</v>
      </c>
      <c r="U6" t="n">
        <v>0.34</v>
      </c>
      <c r="V6" t="n">
        <v>0.86</v>
      </c>
      <c r="W6" t="n">
        <v>57.45</v>
      </c>
      <c r="X6" t="n">
        <v>17.24</v>
      </c>
      <c r="Y6" t="n">
        <v>0.5</v>
      </c>
      <c r="Z6" t="n">
        <v>10</v>
      </c>
      <c r="AA6" t="n">
        <v>8588.400718147348</v>
      </c>
      <c r="AB6" t="n">
        <v>11751.0287560686</v>
      </c>
      <c r="AC6" t="n">
        <v>10629.52706426141</v>
      </c>
      <c r="AD6" t="n">
        <v>8588400.718147349</v>
      </c>
      <c r="AE6" t="n">
        <v>11751028.7560686</v>
      </c>
      <c r="AF6" t="n">
        <v>9.281646789856062e-07</v>
      </c>
      <c r="AG6" t="n">
        <v>51.02083333333334</v>
      </c>
      <c r="AH6" t="n">
        <v>10629527.06426141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0.4169</v>
      </c>
      <c r="E7" t="n">
        <v>239.87</v>
      </c>
      <c r="F7" t="n">
        <v>228.72</v>
      </c>
      <c r="G7" t="n">
        <v>44.41</v>
      </c>
      <c r="H7" t="n">
        <v>0.71</v>
      </c>
      <c r="I7" t="n">
        <v>309</v>
      </c>
      <c r="J7" t="n">
        <v>148.68</v>
      </c>
      <c r="K7" t="n">
        <v>47.83</v>
      </c>
      <c r="L7" t="n">
        <v>6</v>
      </c>
      <c r="M7" t="n">
        <v>307</v>
      </c>
      <c r="N7" t="n">
        <v>24.85</v>
      </c>
      <c r="O7" t="n">
        <v>18570.94</v>
      </c>
      <c r="P7" t="n">
        <v>2571.96</v>
      </c>
      <c r="Q7" t="n">
        <v>3441.24</v>
      </c>
      <c r="R7" t="n">
        <v>787.42</v>
      </c>
      <c r="S7" t="n">
        <v>300.98</v>
      </c>
      <c r="T7" t="n">
        <v>238581.28</v>
      </c>
      <c r="U7" t="n">
        <v>0.38</v>
      </c>
      <c r="V7" t="n">
        <v>0.87</v>
      </c>
      <c r="W7" t="n">
        <v>57.35</v>
      </c>
      <c r="X7" t="n">
        <v>14.18</v>
      </c>
      <c r="Y7" t="n">
        <v>0.5</v>
      </c>
      <c r="Z7" t="n">
        <v>10</v>
      </c>
      <c r="AA7" t="n">
        <v>8279.406673481682</v>
      </c>
      <c r="AB7" t="n">
        <v>11328.24947230185</v>
      </c>
      <c r="AC7" t="n">
        <v>10247.09724196292</v>
      </c>
      <c r="AD7" t="n">
        <v>8279406.673481682</v>
      </c>
      <c r="AE7" t="n">
        <v>11328249.47230185</v>
      </c>
      <c r="AF7" t="n">
        <v>9.477145595618399e-07</v>
      </c>
      <c r="AG7" t="n">
        <v>49.97291666666666</v>
      </c>
      <c r="AH7" t="n">
        <v>10247097.24196292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0.4233</v>
      </c>
      <c r="E8" t="n">
        <v>236.22</v>
      </c>
      <c r="F8" t="n">
        <v>226.45</v>
      </c>
      <c r="G8" t="n">
        <v>52.06</v>
      </c>
      <c r="H8" t="n">
        <v>0.83</v>
      </c>
      <c r="I8" t="n">
        <v>261</v>
      </c>
      <c r="J8" t="n">
        <v>150.07</v>
      </c>
      <c r="K8" t="n">
        <v>47.83</v>
      </c>
      <c r="L8" t="n">
        <v>7</v>
      </c>
      <c r="M8" t="n">
        <v>259</v>
      </c>
      <c r="N8" t="n">
        <v>25.24</v>
      </c>
      <c r="O8" t="n">
        <v>18742.03</v>
      </c>
      <c r="P8" t="n">
        <v>2533.96</v>
      </c>
      <c r="Q8" t="n">
        <v>3441.16</v>
      </c>
      <c r="R8" t="n">
        <v>711.13</v>
      </c>
      <c r="S8" t="n">
        <v>300.98</v>
      </c>
      <c r="T8" t="n">
        <v>200675.91</v>
      </c>
      <c r="U8" t="n">
        <v>0.42</v>
      </c>
      <c r="V8" t="n">
        <v>0.88</v>
      </c>
      <c r="W8" t="n">
        <v>57.25</v>
      </c>
      <c r="X8" t="n">
        <v>11.91</v>
      </c>
      <c r="Y8" t="n">
        <v>0.5</v>
      </c>
      <c r="Z8" t="n">
        <v>10</v>
      </c>
      <c r="AA8" t="n">
        <v>8055.179464479524</v>
      </c>
      <c r="AB8" t="n">
        <v>11021.45191273877</v>
      </c>
      <c r="AC8" t="n">
        <v>9969.580010891479</v>
      </c>
      <c r="AD8" t="n">
        <v>8055179.464479524</v>
      </c>
      <c r="AE8" t="n">
        <v>11021451.91273877</v>
      </c>
      <c r="AF8" t="n">
        <v>9.622633078976418e-07</v>
      </c>
      <c r="AG8" t="n">
        <v>49.2125</v>
      </c>
      <c r="AH8" t="n">
        <v>9969580.010891479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0.428</v>
      </c>
      <c r="E9" t="n">
        <v>233.63</v>
      </c>
      <c r="F9" t="n">
        <v>224.88</v>
      </c>
      <c r="G9" t="n">
        <v>59.7</v>
      </c>
      <c r="H9" t="n">
        <v>0.9399999999999999</v>
      </c>
      <c r="I9" t="n">
        <v>226</v>
      </c>
      <c r="J9" t="n">
        <v>151.46</v>
      </c>
      <c r="K9" t="n">
        <v>47.83</v>
      </c>
      <c r="L9" t="n">
        <v>8</v>
      </c>
      <c r="M9" t="n">
        <v>224</v>
      </c>
      <c r="N9" t="n">
        <v>25.63</v>
      </c>
      <c r="O9" t="n">
        <v>18913.66</v>
      </c>
      <c r="P9" t="n">
        <v>2503.78</v>
      </c>
      <c r="Q9" t="n">
        <v>3441.12</v>
      </c>
      <c r="R9" t="n">
        <v>657.64</v>
      </c>
      <c r="S9" t="n">
        <v>300.98</v>
      </c>
      <c r="T9" t="n">
        <v>174106.76</v>
      </c>
      <c r="U9" t="n">
        <v>0.46</v>
      </c>
      <c r="V9" t="n">
        <v>0.89</v>
      </c>
      <c r="W9" t="n">
        <v>57.2</v>
      </c>
      <c r="X9" t="n">
        <v>10.34</v>
      </c>
      <c r="Y9" t="n">
        <v>0.5</v>
      </c>
      <c r="Z9" t="n">
        <v>10</v>
      </c>
      <c r="AA9" t="n">
        <v>7888.734276356789</v>
      </c>
      <c r="AB9" t="n">
        <v>10793.71426330578</v>
      </c>
      <c r="AC9" t="n">
        <v>9763.577323088581</v>
      </c>
      <c r="AD9" t="n">
        <v>7888734.276356789</v>
      </c>
      <c r="AE9" t="n">
        <v>10793714.26330578</v>
      </c>
      <c r="AF9" t="n">
        <v>9.729475449567463e-07</v>
      </c>
      <c r="AG9" t="n">
        <v>48.67291666666667</v>
      </c>
      <c r="AH9" t="n">
        <v>9763577.323088581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0.4319</v>
      </c>
      <c r="E10" t="n">
        <v>231.55</v>
      </c>
      <c r="F10" t="n">
        <v>223.57</v>
      </c>
      <c r="G10" t="n">
        <v>67.41</v>
      </c>
      <c r="H10" t="n">
        <v>1.04</v>
      </c>
      <c r="I10" t="n">
        <v>199</v>
      </c>
      <c r="J10" t="n">
        <v>152.85</v>
      </c>
      <c r="K10" t="n">
        <v>47.83</v>
      </c>
      <c r="L10" t="n">
        <v>9</v>
      </c>
      <c r="M10" t="n">
        <v>197</v>
      </c>
      <c r="N10" t="n">
        <v>26.03</v>
      </c>
      <c r="O10" t="n">
        <v>19085.83</v>
      </c>
      <c r="P10" t="n">
        <v>2477.22</v>
      </c>
      <c r="Q10" t="n">
        <v>3441.07</v>
      </c>
      <c r="R10" t="n">
        <v>613.27</v>
      </c>
      <c r="S10" t="n">
        <v>300.98</v>
      </c>
      <c r="T10" t="n">
        <v>152057.52</v>
      </c>
      <c r="U10" t="n">
        <v>0.49</v>
      </c>
      <c r="V10" t="n">
        <v>0.89</v>
      </c>
      <c r="W10" t="n">
        <v>57.17</v>
      </c>
      <c r="X10" t="n">
        <v>9.029999999999999</v>
      </c>
      <c r="Y10" t="n">
        <v>0.5</v>
      </c>
      <c r="Z10" t="n">
        <v>10</v>
      </c>
      <c r="AA10" t="n">
        <v>7756.819786065558</v>
      </c>
      <c r="AB10" t="n">
        <v>10613.22303803273</v>
      </c>
      <c r="AC10" t="n">
        <v>9600.311927034569</v>
      </c>
      <c r="AD10" t="n">
        <v>7756819.786065558</v>
      </c>
      <c r="AE10" t="n">
        <v>10613223.03803273</v>
      </c>
      <c r="AF10" t="n">
        <v>9.818131884738754e-07</v>
      </c>
      <c r="AG10" t="n">
        <v>48.23958333333334</v>
      </c>
      <c r="AH10" t="n">
        <v>9600311.927034568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0.4349</v>
      </c>
      <c r="E11" t="n">
        <v>229.92</v>
      </c>
      <c r="F11" t="n">
        <v>222.58</v>
      </c>
      <c r="G11" t="n">
        <v>75.45</v>
      </c>
      <c r="H11" t="n">
        <v>1.15</v>
      </c>
      <c r="I11" t="n">
        <v>177</v>
      </c>
      <c r="J11" t="n">
        <v>154.25</v>
      </c>
      <c r="K11" t="n">
        <v>47.83</v>
      </c>
      <c r="L11" t="n">
        <v>10</v>
      </c>
      <c r="M11" t="n">
        <v>175</v>
      </c>
      <c r="N11" t="n">
        <v>26.43</v>
      </c>
      <c r="O11" t="n">
        <v>19258.55</v>
      </c>
      <c r="P11" t="n">
        <v>2454.91</v>
      </c>
      <c r="Q11" t="n">
        <v>3441.03</v>
      </c>
      <c r="R11" t="n">
        <v>580.12</v>
      </c>
      <c r="S11" t="n">
        <v>300.98</v>
      </c>
      <c r="T11" t="n">
        <v>135594.66</v>
      </c>
      <c r="U11" t="n">
        <v>0.52</v>
      </c>
      <c r="V11" t="n">
        <v>0.9</v>
      </c>
      <c r="W11" t="n">
        <v>57.12</v>
      </c>
      <c r="X11" t="n">
        <v>8.050000000000001</v>
      </c>
      <c r="Y11" t="n">
        <v>0.5</v>
      </c>
      <c r="Z11" t="n">
        <v>10</v>
      </c>
      <c r="AA11" t="n">
        <v>7645.195111771819</v>
      </c>
      <c r="AB11" t="n">
        <v>10460.49323413095</v>
      </c>
      <c r="AC11" t="n">
        <v>9462.158441259557</v>
      </c>
      <c r="AD11" t="n">
        <v>7645195.111771819</v>
      </c>
      <c r="AE11" t="n">
        <v>10460493.23413095</v>
      </c>
      <c r="AF11" t="n">
        <v>9.886329142562826e-07</v>
      </c>
      <c r="AG11" t="n">
        <v>47.9</v>
      </c>
      <c r="AH11" t="n">
        <v>9462158.441259557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0.4374</v>
      </c>
      <c r="E12" t="n">
        <v>228.62</v>
      </c>
      <c r="F12" t="n">
        <v>221.77</v>
      </c>
      <c r="G12" t="n">
        <v>83.16</v>
      </c>
      <c r="H12" t="n">
        <v>1.25</v>
      </c>
      <c r="I12" t="n">
        <v>160</v>
      </c>
      <c r="J12" t="n">
        <v>155.66</v>
      </c>
      <c r="K12" t="n">
        <v>47.83</v>
      </c>
      <c r="L12" t="n">
        <v>11</v>
      </c>
      <c r="M12" t="n">
        <v>158</v>
      </c>
      <c r="N12" t="n">
        <v>26.83</v>
      </c>
      <c r="O12" t="n">
        <v>19431.82</v>
      </c>
      <c r="P12" t="n">
        <v>2432.74</v>
      </c>
      <c r="Q12" t="n">
        <v>3441.1</v>
      </c>
      <c r="R12" t="n">
        <v>553.1799999999999</v>
      </c>
      <c r="S12" t="n">
        <v>300.98</v>
      </c>
      <c r="T12" t="n">
        <v>122208.11</v>
      </c>
      <c r="U12" t="n">
        <v>0.54</v>
      </c>
      <c r="V12" t="n">
        <v>0.9</v>
      </c>
      <c r="W12" t="n">
        <v>57.08</v>
      </c>
      <c r="X12" t="n">
        <v>7.24</v>
      </c>
      <c r="Y12" t="n">
        <v>0.5</v>
      </c>
      <c r="Z12" t="n">
        <v>10</v>
      </c>
      <c r="AA12" t="n">
        <v>7553.190293531932</v>
      </c>
      <c r="AB12" t="n">
        <v>10334.60818284902</v>
      </c>
      <c r="AC12" t="n">
        <v>9348.287682591197</v>
      </c>
      <c r="AD12" t="n">
        <v>7553190.293531932</v>
      </c>
      <c r="AE12" t="n">
        <v>10334608.18284902</v>
      </c>
      <c r="AF12" t="n">
        <v>9.943160190749551e-07</v>
      </c>
      <c r="AG12" t="n">
        <v>47.62916666666666</v>
      </c>
      <c r="AH12" t="n">
        <v>9348287.682591198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0.4395</v>
      </c>
      <c r="E13" t="n">
        <v>227.52</v>
      </c>
      <c r="F13" t="n">
        <v>221.1</v>
      </c>
      <c r="G13" t="n">
        <v>91.48999999999999</v>
      </c>
      <c r="H13" t="n">
        <v>1.35</v>
      </c>
      <c r="I13" t="n">
        <v>145</v>
      </c>
      <c r="J13" t="n">
        <v>157.07</v>
      </c>
      <c r="K13" t="n">
        <v>47.83</v>
      </c>
      <c r="L13" t="n">
        <v>12</v>
      </c>
      <c r="M13" t="n">
        <v>143</v>
      </c>
      <c r="N13" t="n">
        <v>27.24</v>
      </c>
      <c r="O13" t="n">
        <v>19605.66</v>
      </c>
      <c r="P13" t="n">
        <v>2412</v>
      </c>
      <c r="Q13" t="n">
        <v>3441.09</v>
      </c>
      <c r="R13" t="n">
        <v>530.1799999999999</v>
      </c>
      <c r="S13" t="n">
        <v>300.98</v>
      </c>
      <c r="T13" t="n">
        <v>110784.75</v>
      </c>
      <c r="U13" t="n">
        <v>0.57</v>
      </c>
      <c r="V13" t="n">
        <v>0.9</v>
      </c>
      <c r="W13" t="n">
        <v>57.07</v>
      </c>
      <c r="X13" t="n">
        <v>6.57</v>
      </c>
      <c r="Y13" t="n">
        <v>0.5</v>
      </c>
      <c r="Z13" t="n">
        <v>10</v>
      </c>
      <c r="AA13" t="n">
        <v>7464.321528180529</v>
      </c>
      <c r="AB13" t="n">
        <v>10213.01401748199</v>
      </c>
      <c r="AC13" t="n">
        <v>9238.298293708329</v>
      </c>
      <c r="AD13" t="n">
        <v>7464321.528180528</v>
      </c>
      <c r="AE13" t="n">
        <v>10213014.01748199</v>
      </c>
      <c r="AF13" t="n">
        <v>9.990898271226401e-07</v>
      </c>
      <c r="AG13" t="n">
        <v>47.40000000000001</v>
      </c>
      <c r="AH13" t="n">
        <v>9238298.293708328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0.4413</v>
      </c>
      <c r="E14" t="n">
        <v>226.62</v>
      </c>
      <c r="F14" t="n">
        <v>220.55</v>
      </c>
      <c r="G14" t="n">
        <v>99.5</v>
      </c>
      <c r="H14" t="n">
        <v>1.45</v>
      </c>
      <c r="I14" t="n">
        <v>133</v>
      </c>
      <c r="J14" t="n">
        <v>158.48</v>
      </c>
      <c r="K14" t="n">
        <v>47.83</v>
      </c>
      <c r="L14" t="n">
        <v>13</v>
      </c>
      <c r="M14" t="n">
        <v>131</v>
      </c>
      <c r="N14" t="n">
        <v>27.65</v>
      </c>
      <c r="O14" t="n">
        <v>19780.06</v>
      </c>
      <c r="P14" t="n">
        <v>2393.71</v>
      </c>
      <c r="Q14" t="n">
        <v>3440.97</v>
      </c>
      <c r="R14" t="n">
        <v>511.34</v>
      </c>
      <c r="S14" t="n">
        <v>300.98</v>
      </c>
      <c r="T14" t="n">
        <v>101423.91</v>
      </c>
      <c r="U14" t="n">
        <v>0.59</v>
      </c>
      <c r="V14" t="n">
        <v>0.91</v>
      </c>
      <c r="W14" t="n">
        <v>57.05</v>
      </c>
      <c r="X14" t="n">
        <v>6.02</v>
      </c>
      <c r="Y14" t="n">
        <v>0.5</v>
      </c>
      <c r="Z14" t="n">
        <v>10</v>
      </c>
      <c r="AA14" t="n">
        <v>7395.086404532457</v>
      </c>
      <c r="AB14" t="n">
        <v>10118.28346686861</v>
      </c>
      <c r="AC14" t="n">
        <v>9152.608693890328</v>
      </c>
      <c r="AD14" t="n">
        <v>7395086.404532457</v>
      </c>
      <c r="AE14" t="n">
        <v>10118283.46686861</v>
      </c>
      <c r="AF14" t="n">
        <v>1.003181662592084e-06</v>
      </c>
      <c r="AG14" t="n">
        <v>47.2125</v>
      </c>
      <c r="AH14" t="n">
        <v>9152608.693890328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0.4427</v>
      </c>
      <c r="E15" t="n">
        <v>225.89</v>
      </c>
      <c r="F15" t="n">
        <v>220.11</v>
      </c>
      <c r="G15" t="n">
        <v>107.37</v>
      </c>
      <c r="H15" t="n">
        <v>1.55</v>
      </c>
      <c r="I15" t="n">
        <v>123</v>
      </c>
      <c r="J15" t="n">
        <v>159.9</v>
      </c>
      <c r="K15" t="n">
        <v>47.83</v>
      </c>
      <c r="L15" t="n">
        <v>14</v>
      </c>
      <c r="M15" t="n">
        <v>121</v>
      </c>
      <c r="N15" t="n">
        <v>28.07</v>
      </c>
      <c r="O15" t="n">
        <v>19955.16</v>
      </c>
      <c r="P15" t="n">
        <v>2376.99</v>
      </c>
      <c r="Q15" t="n">
        <v>3440.95</v>
      </c>
      <c r="R15" t="n">
        <v>497</v>
      </c>
      <c r="S15" t="n">
        <v>300.98</v>
      </c>
      <c r="T15" t="n">
        <v>94302.06</v>
      </c>
      <c r="U15" t="n">
        <v>0.61</v>
      </c>
      <c r="V15" t="n">
        <v>0.91</v>
      </c>
      <c r="W15" t="n">
        <v>57.02</v>
      </c>
      <c r="X15" t="n">
        <v>5.58</v>
      </c>
      <c r="Y15" t="n">
        <v>0.5</v>
      </c>
      <c r="Z15" t="n">
        <v>10</v>
      </c>
      <c r="AA15" t="n">
        <v>7336.605657670551</v>
      </c>
      <c r="AB15" t="n">
        <v>10038.26752902368</v>
      </c>
      <c r="AC15" t="n">
        <v>9080.229364850247</v>
      </c>
      <c r="AD15" t="n">
        <v>7336605.657670551</v>
      </c>
      <c r="AE15" t="n">
        <v>10038267.52902368</v>
      </c>
      <c r="AF15" t="n">
        <v>1.006364201290541e-06</v>
      </c>
      <c r="AG15" t="n">
        <v>47.06041666666666</v>
      </c>
      <c r="AH15" t="n">
        <v>9080229.364850247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0.4441</v>
      </c>
      <c r="E16" t="n">
        <v>225.19</v>
      </c>
      <c r="F16" t="n">
        <v>219.67</v>
      </c>
      <c r="G16" t="n">
        <v>115.62</v>
      </c>
      <c r="H16" t="n">
        <v>1.65</v>
      </c>
      <c r="I16" t="n">
        <v>114</v>
      </c>
      <c r="J16" t="n">
        <v>161.32</v>
      </c>
      <c r="K16" t="n">
        <v>47.83</v>
      </c>
      <c r="L16" t="n">
        <v>15</v>
      </c>
      <c r="M16" t="n">
        <v>112</v>
      </c>
      <c r="N16" t="n">
        <v>28.5</v>
      </c>
      <c r="O16" t="n">
        <v>20130.71</v>
      </c>
      <c r="P16" t="n">
        <v>2360.15</v>
      </c>
      <c r="Q16" t="n">
        <v>3440.98</v>
      </c>
      <c r="R16" t="n">
        <v>482.22</v>
      </c>
      <c r="S16" t="n">
        <v>300.98</v>
      </c>
      <c r="T16" t="n">
        <v>86959.34</v>
      </c>
      <c r="U16" t="n">
        <v>0.62</v>
      </c>
      <c r="V16" t="n">
        <v>0.91</v>
      </c>
      <c r="W16" t="n">
        <v>57</v>
      </c>
      <c r="X16" t="n">
        <v>5.14</v>
      </c>
      <c r="Y16" t="n">
        <v>0.5</v>
      </c>
      <c r="Z16" t="n">
        <v>10</v>
      </c>
      <c r="AA16" t="n">
        <v>7278.08775811881</v>
      </c>
      <c r="AB16" t="n">
        <v>9958.200757229462</v>
      </c>
      <c r="AC16" t="n">
        <v>9007.804053381647</v>
      </c>
      <c r="AD16" t="n">
        <v>7278087.75811881</v>
      </c>
      <c r="AE16" t="n">
        <v>9958200.757229462</v>
      </c>
      <c r="AF16" t="n">
        <v>1.009546739988998e-06</v>
      </c>
      <c r="AG16" t="n">
        <v>46.91458333333333</v>
      </c>
      <c r="AH16" t="n">
        <v>9007804.053381648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0.4452</v>
      </c>
      <c r="E17" t="n">
        <v>224.59</v>
      </c>
      <c r="F17" t="n">
        <v>219.3</v>
      </c>
      <c r="G17" t="n">
        <v>124.13</v>
      </c>
      <c r="H17" t="n">
        <v>1.74</v>
      </c>
      <c r="I17" t="n">
        <v>106</v>
      </c>
      <c r="J17" t="n">
        <v>162.75</v>
      </c>
      <c r="K17" t="n">
        <v>47.83</v>
      </c>
      <c r="L17" t="n">
        <v>16</v>
      </c>
      <c r="M17" t="n">
        <v>104</v>
      </c>
      <c r="N17" t="n">
        <v>28.92</v>
      </c>
      <c r="O17" t="n">
        <v>20306.85</v>
      </c>
      <c r="P17" t="n">
        <v>2342.94</v>
      </c>
      <c r="Q17" t="n">
        <v>3440.96</v>
      </c>
      <c r="R17" t="n">
        <v>469.45</v>
      </c>
      <c r="S17" t="n">
        <v>300.98</v>
      </c>
      <c r="T17" t="n">
        <v>80614.06</v>
      </c>
      <c r="U17" t="n">
        <v>0.64</v>
      </c>
      <c r="V17" t="n">
        <v>0.91</v>
      </c>
      <c r="W17" t="n">
        <v>57</v>
      </c>
      <c r="X17" t="n">
        <v>4.78</v>
      </c>
      <c r="Y17" t="n">
        <v>0.5</v>
      </c>
      <c r="Z17" t="n">
        <v>10</v>
      </c>
      <c r="AA17" t="n">
        <v>7216.367285878888</v>
      </c>
      <c r="AB17" t="n">
        <v>9873.752084195732</v>
      </c>
      <c r="AC17" t="n">
        <v>8931.415043177805</v>
      </c>
      <c r="AD17" t="n">
        <v>7216367.285878887</v>
      </c>
      <c r="AE17" t="n">
        <v>9873752.084195731</v>
      </c>
      <c r="AF17" t="n">
        <v>1.012047306109214e-06</v>
      </c>
      <c r="AG17" t="n">
        <v>46.78958333333333</v>
      </c>
      <c r="AH17" t="n">
        <v>8931415.043177806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0.4463</v>
      </c>
      <c r="E18" t="n">
        <v>224.08</v>
      </c>
      <c r="F18" t="n">
        <v>218.99</v>
      </c>
      <c r="G18" t="n">
        <v>132.72</v>
      </c>
      <c r="H18" t="n">
        <v>1.83</v>
      </c>
      <c r="I18" t="n">
        <v>99</v>
      </c>
      <c r="J18" t="n">
        <v>164.19</v>
      </c>
      <c r="K18" t="n">
        <v>47.83</v>
      </c>
      <c r="L18" t="n">
        <v>17</v>
      </c>
      <c r="M18" t="n">
        <v>97</v>
      </c>
      <c r="N18" t="n">
        <v>29.36</v>
      </c>
      <c r="O18" t="n">
        <v>20483.57</v>
      </c>
      <c r="P18" t="n">
        <v>2326.27</v>
      </c>
      <c r="Q18" t="n">
        <v>3441.01</v>
      </c>
      <c r="R18" t="n">
        <v>459.27</v>
      </c>
      <c r="S18" t="n">
        <v>300.98</v>
      </c>
      <c r="T18" t="n">
        <v>75557.57000000001</v>
      </c>
      <c r="U18" t="n">
        <v>0.66</v>
      </c>
      <c r="V18" t="n">
        <v>0.91</v>
      </c>
      <c r="W18" t="n">
        <v>56.98</v>
      </c>
      <c r="X18" t="n">
        <v>4.46</v>
      </c>
      <c r="Y18" t="n">
        <v>0.5</v>
      </c>
      <c r="Z18" t="n">
        <v>10</v>
      </c>
      <c r="AA18" t="n">
        <v>7164.647690734795</v>
      </c>
      <c r="AB18" t="n">
        <v>9802.987052412078</v>
      </c>
      <c r="AC18" t="n">
        <v>8867.403726708239</v>
      </c>
      <c r="AD18" t="n">
        <v>7164647.690734795</v>
      </c>
      <c r="AE18" t="n">
        <v>9802987.052412078</v>
      </c>
      <c r="AF18" t="n">
        <v>1.014547872229429e-06</v>
      </c>
      <c r="AG18" t="n">
        <v>46.68333333333334</v>
      </c>
      <c r="AH18" t="n">
        <v>8867403.726708239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0.4471</v>
      </c>
      <c r="E19" t="n">
        <v>223.65</v>
      </c>
      <c r="F19" t="n">
        <v>218.73</v>
      </c>
      <c r="G19" t="n">
        <v>141.12</v>
      </c>
      <c r="H19" t="n">
        <v>1.93</v>
      </c>
      <c r="I19" t="n">
        <v>93</v>
      </c>
      <c r="J19" t="n">
        <v>165.62</v>
      </c>
      <c r="K19" t="n">
        <v>47.83</v>
      </c>
      <c r="L19" t="n">
        <v>18</v>
      </c>
      <c r="M19" t="n">
        <v>91</v>
      </c>
      <c r="N19" t="n">
        <v>29.8</v>
      </c>
      <c r="O19" t="n">
        <v>20660.89</v>
      </c>
      <c r="P19" t="n">
        <v>2308.56</v>
      </c>
      <c r="Q19" t="n">
        <v>3440.98</v>
      </c>
      <c r="R19" t="n">
        <v>450.09</v>
      </c>
      <c r="S19" t="n">
        <v>300.98</v>
      </c>
      <c r="T19" t="n">
        <v>70997.77</v>
      </c>
      <c r="U19" t="n">
        <v>0.67</v>
      </c>
      <c r="V19" t="n">
        <v>0.91</v>
      </c>
      <c r="W19" t="n">
        <v>56.98</v>
      </c>
      <c r="X19" t="n">
        <v>4.2</v>
      </c>
      <c r="Y19" t="n">
        <v>0.5</v>
      </c>
      <c r="Z19" t="n">
        <v>10</v>
      </c>
      <c r="AA19" t="n">
        <v>7115.994089358765</v>
      </c>
      <c r="AB19" t="n">
        <v>9736.417048563984</v>
      </c>
      <c r="AC19" t="n">
        <v>8807.187070595823</v>
      </c>
      <c r="AD19" t="n">
        <v>7115994.089358766</v>
      </c>
      <c r="AE19" t="n">
        <v>9736417.048563985</v>
      </c>
      <c r="AF19" t="n">
        <v>1.016366465771405e-06</v>
      </c>
      <c r="AG19" t="n">
        <v>46.59375</v>
      </c>
      <c r="AH19" t="n">
        <v>8807187.070595823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0.4479</v>
      </c>
      <c r="E20" t="n">
        <v>223.28</v>
      </c>
      <c r="F20" t="n">
        <v>218.51</v>
      </c>
      <c r="G20" t="n">
        <v>148.98</v>
      </c>
      <c r="H20" t="n">
        <v>2.02</v>
      </c>
      <c r="I20" t="n">
        <v>88</v>
      </c>
      <c r="J20" t="n">
        <v>167.07</v>
      </c>
      <c r="K20" t="n">
        <v>47.83</v>
      </c>
      <c r="L20" t="n">
        <v>19</v>
      </c>
      <c r="M20" t="n">
        <v>86</v>
      </c>
      <c r="N20" t="n">
        <v>30.24</v>
      </c>
      <c r="O20" t="n">
        <v>20838.81</v>
      </c>
      <c r="P20" t="n">
        <v>2296.84</v>
      </c>
      <c r="Q20" t="n">
        <v>3440.97</v>
      </c>
      <c r="R20" t="n">
        <v>442.53</v>
      </c>
      <c r="S20" t="n">
        <v>300.98</v>
      </c>
      <c r="T20" t="n">
        <v>67243.14</v>
      </c>
      <c r="U20" t="n">
        <v>0.68</v>
      </c>
      <c r="V20" t="n">
        <v>0.91</v>
      </c>
      <c r="W20" t="n">
        <v>56.97</v>
      </c>
      <c r="X20" t="n">
        <v>3.98</v>
      </c>
      <c r="Y20" t="n">
        <v>0.5</v>
      </c>
      <c r="Z20" t="n">
        <v>10</v>
      </c>
      <c r="AA20" t="n">
        <v>7079.528572572406</v>
      </c>
      <c r="AB20" t="n">
        <v>9686.523319751825</v>
      </c>
      <c r="AC20" t="n">
        <v>8762.055129235208</v>
      </c>
      <c r="AD20" t="n">
        <v>7079528.572572406</v>
      </c>
      <c r="AE20" t="n">
        <v>9686523.319751825</v>
      </c>
      <c r="AF20" t="n">
        <v>1.01818505931338e-06</v>
      </c>
      <c r="AG20" t="n">
        <v>46.51666666666667</v>
      </c>
      <c r="AH20" t="n">
        <v>8762055.129235208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0.4487</v>
      </c>
      <c r="E21" t="n">
        <v>222.88</v>
      </c>
      <c r="F21" t="n">
        <v>218.25</v>
      </c>
      <c r="G21" t="n">
        <v>157.77</v>
      </c>
      <c r="H21" t="n">
        <v>2.1</v>
      </c>
      <c r="I21" t="n">
        <v>83</v>
      </c>
      <c r="J21" t="n">
        <v>168.51</v>
      </c>
      <c r="K21" t="n">
        <v>47.83</v>
      </c>
      <c r="L21" t="n">
        <v>20</v>
      </c>
      <c r="M21" t="n">
        <v>81</v>
      </c>
      <c r="N21" t="n">
        <v>30.69</v>
      </c>
      <c r="O21" t="n">
        <v>21017.33</v>
      </c>
      <c r="P21" t="n">
        <v>2280.53</v>
      </c>
      <c r="Q21" t="n">
        <v>3440.94</v>
      </c>
      <c r="R21" t="n">
        <v>434.12</v>
      </c>
      <c r="S21" t="n">
        <v>300.98</v>
      </c>
      <c r="T21" t="n">
        <v>63061.14</v>
      </c>
      <c r="U21" t="n">
        <v>0.6899999999999999</v>
      </c>
      <c r="V21" t="n">
        <v>0.92</v>
      </c>
      <c r="W21" t="n">
        <v>56.96</v>
      </c>
      <c r="X21" t="n">
        <v>3.73</v>
      </c>
      <c r="Y21" t="n">
        <v>0.5</v>
      </c>
      <c r="Z21" t="n">
        <v>10</v>
      </c>
      <c r="AA21" t="n">
        <v>7033.746366461195</v>
      </c>
      <c r="AB21" t="n">
        <v>9623.882085582078</v>
      </c>
      <c r="AC21" t="n">
        <v>8705.392286537102</v>
      </c>
      <c r="AD21" t="n">
        <v>7033746.366461195</v>
      </c>
      <c r="AE21" t="n">
        <v>9623882.085582078</v>
      </c>
      <c r="AF21" t="n">
        <v>1.020003652855355e-06</v>
      </c>
      <c r="AG21" t="n">
        <v>46.43333333333334</v>
      </c>
      <c r="AH21" t="n">
        <v>8705392.286537101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0.4493</v>
      </c>
      <c r="E22" t="n">
        <v>222.59</v>
      </c>
      <c r="F22" t="n">
        <v>218.08</v>
      </c>
      <c r="G22" t="n">
        <v>165.63</v>
      </c>
      <c r="H22" t="n">
        <v>2.19</v>
      </c>
      <c r="I22" t="n">
        <v>79</v>
      </c>
      <c r="J22" t="n">
        <v>169.97</v>
      </c>
      <c r="K22" t="n">
        <v>47.83</v>
      </c>
      <c r="L22" t="n">
        <v>21</v>
      </c>
      <c r="M22" t="n">
        <v>77</v>
      </c>
      <c r="N22" t="n">
        <v>31.14</v>
      </c>
      <c r="O22" t="n">
        <v>21196.47</v>
      </c>
      <c r="P22" t="n">
        <v>2263.53</v>
      </c>
      <c r="Q22" t="n">
        <v>3440.97</v>
      </c>
      <c r="R22" t="n">
        <v>428.22</v>
      </c>
      <c r="S22" t="n">
        <v>300.98</v>
      </c>
      <c r="T22" t="n">
        <v>60131.44</v>
      </c>
      <c r="U22" t="n">
        <v>0.7</v>
      </c>
      <c r="V22" t="n">
        <v>0.92</v>
      </c>
      <c r="W22" t="n">
        <v>56.95</v>
      </c>
      <c r="X22" t="n">
        <v>3.55</v>
      </c>
      <c r="Y22" t="n">
        <v>0.5</v>
      </c>
      <c r="Z22" t="n">
        <v>10</v>
      </c>
      <c r="AA22" t="n">
        <v>6990.635544625085</v>
      </c>
      <c r="AB22" t="n">
        <v>9564.895957230679</v>
      </c>
      <c r="AC22" t="n">
        <v>8652.035711488012</v>
      </c>
      <c r="AD22" t="n">
        <v>6990635.544625085</v>
      </c>
      <c r="AE22" t="n">
        <v>9564895.95723068</v>
      </c>
      <c r="AF22" t="n">
        <v>1.021367598011837e-06</v>
      </c>
      <c r="AG22" t="n">
        <v>46.37291666666667</v>
      </c>
      <c r="AH22" t="n">
        <v>8652035.711488012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0.4498</v>
      </c>
      <c r="E23" t="n">
        <v>222.31</v>
      </c>
      <c r="F23" t="n">
        <v>217.92</v>
      </c>
      <c r="G23" t="n">
        <v>174.33</v>
      </c>
      <c r="H23" t="n">
        <v>2.28</v>
      </c>
      <c r="I23" t="n">
        <v>75</v>
      </c>
      <c r="J23" t="n">
        <v>171.42</v>
      </c>
      <c r="K23" t="n">
        <v>47.83</v>
      </c>
      <c r="L23" t="n">
        <v>22</v>
      </c>
      <c r="M23" t="n">
        <v>73</v>
      </c>
      <c r="N23" t="n">
        <v>31.6</v>
      </c>
      <c r="O23" t="n">
        <v>21376.23</v>
      </c>
      <c r="P23" t="n">
        <v>2249.45</v>
      </c>
      <c r="Q23" t="n">
        <v>3440.96</v>
      </c>
      <c r="R23" t="n">
        <v>423.03</v>
      </c>
      <c r="S23" t="n">
        <v>300.98</v>
      </c>
      <c r="T23" t="n">
        <v>57555.72</v>
      </c>
      <c r="U23" t="n">
        <v>0.71</v>
      </c>
      <c r="V23" t="n">
        <v>0.92</v>
      </c>
      <c r="W23" t="n">
        <v>56.94</v>
      </c>
      <c r="X23" t="n">
        <v>3.39</v>
      </c>
      <c r="Y23" t="n">
        <v>0.5</v>
      </c>
      <c r="Z23" t="n">
        <v>10</v>
      </c>
      <c r="AA23" t="n">
        <v>6954.796718301303</v>
      </c>
      <c r="AB23" t="n">
        <v>9515.859693957049</v>
      </c>
      <c r="AC23" t="n">
        <v>8607.679400358393</v>
      </c>
      <c r="AD23" t="n">
        <v>6954796.718301304</v>
      </c>
      <c r="AE23" t="n">
        <v>9515859.693957049</v>
      </c>
      <c r="AF23" t="n">
        <v>1.022504218975571e-06</v>
      </c>
      <c r="AG23" t="n">
        <v>46.31458333333333</v>
      </c>
      <c r="AH23" t="n">
        <v>8607679.400358392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0.4504</v>
      </c>
      <c r="E24" t="n">
        <v>222.02</v>
      </c>
      <c r="F24" t="n">
        <v>217.74</v>
      </c>
      <c r="G24" t="n">
        <v>184.01</v>
      </c>
      <c r="H24" t="n">
        <v>2.36</v>
      </c>
      <c r="I24" t="n">
        <v>71</v>
      </c>
      <c r="J24" t="n">
        <v>172.89</v>
      </c>
      <c r="K24" t="n">
        <v>47.83</v>
      </c>
      <c r="L24" t="n">
        <v>23</v>
      </c>
      <c r="M24" t="n">
        <v>69</v>
      </c>
      <c r="N24" t="n">
        <v>32.06</v>
      </c>
      <c r="O24" t="n">
        <v>21556.61</v>
      </c>
      <c r="P24" t="n">
        <v>2233.41</v>
      </c>
      <c r="Q24" t="n">
        <v>3440.94</v>
      </c>
      <c r="R24" t="n">
        <v>416.85</v>
      </c>
      <c r="S24" t="n">
        <v>300.98</v>
      </c>
      <c r="T24" t="n">
        <v>54489.02</v>
      </c>
      <c r="U24" t="n">
        <v>0.72</v>
      </c>
      <c r="V24" t="n">
        <v>0.92</v>
      </c>
      <c r="W24" t="n">
        <v>56.95</v>
      </c>
      <c r="X24" t="n">
        <v>3.22</v>
      </c>
      <c r="Y24" t="n">
        <v>0.5</v>
      </c>
      <c r="Z24" t="n">
        <v>10</v>
      </c>
      <c r="AA24" t="n">
        <v>6913.660298041718</v>
      </c>
      <c r="AB24" t="n">
        <v>9459.575028947102</v>
      </c>
      <c r="AC24" t="n">
        <v>8556.766464780972</v>
      </c>
      <c r="AD24" t="n">
        <v>6913660.298041718</v>
      </c>
      <c r="AE24" t="n">
        <v>9459575.028947102</v>
      </c>
      <c r="AF24" t="n">
        <v>1.023868164132053e-06</v>
      </c>
      <c r="AG24" t="n">
        <v>46.25416666666667</v>
      </c>
      <c r="AH24" t="n">
        <v>8556766.464780973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0.4509</v>
      </c>
      <c r="E25" t="n">
        <v>221.78</v>
      </c>
      <c r="F25" t="n">
        <v>217.59</v>
      </c>
      <c r="G25" t="n">
        <v>191.99</v>
      </c>
      <c r="H25" t="n">
        <v>2.44</v>
      </c>
      <c r="I25" t="n">
        <v>68</v>
      </c>
      <c r="J25" t="n">
        <v>174.35</v>
      </c>
      <c r="K25" t="n">
        <v>47.83</v>
      </c>
      <c r="L25" t="n">
        <v>24</v>
      </c>
      <c r="M25" t="n">
        <v>66</v>
      </c>
      <c r="N25" t="n">
        <v>32.53</v>
      </c>
      <c r="O25" t="n">
        <v>21737.62</v>
      </c>
      <c r="P25" t="n">
        <v>2219.72</v>
      </c>
      <c r="Q25" t="n">
        <v>3440.96</v>
      </c>
      <c r="R25" t="n">
        <v>411.74</v>
      </c>
      <c r="S25" t="n">
        <v>300.98</v>
      </c>
      <c r="T25" t="n">
        <v>51945.98</v>
      </c>
      <c r="U25" t="n">
        <v>0.73</v>
      </c>
      <c r="V25" t="n">
        <v>0.92</v>
      </c>
      <c r="W25" t="n">
        <v>56.94</v>
      </c>
      <c r="X25" t="n">
        <v>3.06</v>
      </c>
      <c r="Y25" t="n">
        <v>0.5</v>
      </c>
      <c r="Z25" t="n">
        <v>10</v>
      </c>
      <c r="AA25" t="n">
        <v>6878.839202047411</v>
      </c>
      <c r="AB25" t="n">
        <v>9411.931269209357</v>
      </c>
      <c r="AC25" t="n">
        <v>8513.669758604159</v>
      </c>
      <c r="AD25" t="n">
        <v>6878839.202047411</v>
      </c>
      <c r="AE25" t="n">
        <v>9411931.269209357</v>
      </c>
      <c r="AF25" t="n">
        <v>1.025004785095787e-06</v>
      </c>
      <c r="AG25" t="n">
        <v>46.20416666666667</v>
      </c>
      <c r="AH25" t="n">
        <v>8513669.75860416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0.4514</v>
      </c>
      <c r="E26" t="n">
        <v>221.52</v>
      </c>
      <c r="F26" t="n">
        <v>217.42</v>
      </c>
      <c r="G26" t="n">
        <v>200.69</v>
      </c>
      <c r="H26" t="n">
        <v>2.52</v>
      </c>
      <c r="I26" t="n">
        <v>65</v>
      </c>
      <c r="J26" t="n">
        <v>175.83</v>
      </c>
      <c r="K26" t="n">
        <v>47.83</v>
      </c>
      <c r="L26" t="n">
        <v>25</v>
      </c>
      <c r="M26" t="n">
        <v>63</v>
      </c>
      <c r="N26" t="n">
        <v>33</v>
      </c>
      <c r="O26" t="n">
        <v>21919.27</v>
      </c>
      <c r="P26" t="n">
        <v>2203.37</v>
      </c>
      <c r="Q26" t="n">
        <v>3440.95</v>
      </c>
      <c r="R26" t="n">
        <v>405.74</v>
      </c>
      <c r="S26" t="n">
        <v>300.98</v>
      </c>
      <c r="T26" t="n">
        <v>48960.83</v>
      </c>
      <c r="U26" t="n">
        <v>0.74</v>
      </c>
      <c r="V26" t="n">
        <v>0.92</v>
      </c>
      <c r="W26" t="n">
        <v>56.93</v>
      </c>
      <c r="X26" t="n">
        <v>2.89</v>
      </c>
      <c r="Y26" t="n">
        <v>0.5</v>
      </c>
      <c r="Z26" t="n">
        <v>10</v>
      </c>
      <c r="AA26" t="n">
        <v>6830.654355553305</v>
      </c>
      <c r="AB26" t="n">
        <v>9346.002636470714</v>
      </c>
      <c r="AC26" t="n">
        <v>8454.033262042683</v>
      </c>
      <c r="AD26" t="n">
        <v>6830654.355553306</v>
      </c>
      <c r="AE26" t="n">
        <v>9346002.636470715</v>
      </c>
      <c r="AF26" t="n">
        <v>1.026141406059522e-06</v>
      </c>
      <c r="AG26" t="n">
        <v>46.15000000000001</v>
      </c>
      <c r="AH26" t="n">
        <v>8454033.262042683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0.4518</v>
      </c>
      <c r="E27" t="n">
        <v>221.33</v>
      </c>
      <c r="F27" t="n">
        <v>217.31</v>
      </c>
      <c r="G27" t="n">
        <v>210.3</v>
      </c>
      <c r="H27" t="n">
        <v>2.6</v>
      </c>
      <c r="I27" t="n">
        <v>62</v>
      </c>
      <c r="J27" t="n">
        <v>177.3</v>
      </c>
      <c r="K27" t="n">
        <v>47.83</v>
      </c>
      <c r="L27" t="n">
        <v>26</v>
      </c>
      <c r="M27" t="n">
        <v>60</v>
      </c>
      <c r="N27" t="n">
        <v>33.48</v>
      </c>
      <c r="O27" t="n">
        <v>22101.56</v>
      </c>
      <c r="P27" t="n">
        <v>2191.47</v>
      </c>
      <c r="Q27" t="n">
        <v>3440.94</v>
      </c>
      <c r="R27" t="n">
        <v>402.41</v>
      </c>
      <c r="S27" t="n">
        <v>300.98</v>
      </c>
      <c r="T27" t="n">
        <v>47314.54</v>
      </c>
      <c r="U27" t="n">
        <v>0.75</v>
      </c>
      <c r="V27" t="n">
        <v>0.92</v>
      </c>
      <c r="W27" t="n">
        <v>56.92</v>
      </c>
      <c r="X27" t="n">
        <v>2.79</v>
      </c>
      <c r="Y27" t="n">
        <v>0.5</v>
      </c>
      <c r="Z27" t="n">
        <v>10</v>
      </c>
      <c r="AA27" t="n">
        <v>6801.183916880566</v>
      </c>
      <c r="AB27" t="n">
        <v>9305.679882134675</v>
      </c>
      <c r="AC27" t="n">
        <v>8417.558854787136</v>
      </c>
      <c r="AD27" t="n">
        <v>6801183.916880567</v>
      </c>
      <c r="AE27" t="n">
        <v>9305679.882134674</v>
      </c>
      <c r="AF27" t="n">
        <v>1.027050702830509e-06</v>
      </c>
      <c r="AG27" t="n">
        <v>46.11041666666667</v>
      </c>
      <c r="AH27" t="n">
        <v>8417558.854787135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0.4523</v>
      </c>
      <c r="E28" t="n">
        <v>221.08</v>
      </c>
      <c r="F28" t="n">
        <v>217.15</v>
      </c>
      <c r="G28" t="n">
        <v>220.83</v>
      </c>
      <c r="H28" t="n">
        <v>2.68</v>
      </c>
      <c r="I28" t="n">
        <v>59</v>
      </c>
      <c r="J28" t="n">
        <v>178.79</v>
      </c>
      <c r="K28" t="n">
        <v>47.83</v>
      </c>
      <c r="L28" t="n">
        <v>27</v>
      </c>
      <c r="M28" t="n">
        <v>57</v>
      </c>
      <c r="N28" t="n">
        <v>33.96</v>
      </c>
      <c r="O28" t="n">
        <v>22284.51</v>
      </c>
      <c r="P28" t="n">
        <v>2176.08</v>
      </c>
      <c r="Q28" t="n">
        <v>3440.87</v>
      </c>
      <c r="R28" t="n">
        <v>396.98</v>
      </c>
      <c r="S28" t="n">
        <v>300.98</v>
      </c>
      <c r="T28" t="n">
        <v>44615.01</v>
      </c>
      <c r="U28" t="n">
        <v>0.76</v>
      </c>
      <c r="V28" t="n">
        <v>0.92</v>
      </c>
      <c r="W28" t="n">
        <v>56.92</v>
      </c>
      <c r="X28" t="n">
        <v>2.62</v>
      </c>
      <c r="Y28" t="n">
        <v>0.5</v>
      </c>
      <c r="Z28" t="n">
        <v>10</v>
      </c>
      <c r="AA28" t="n">
        <v>6763.221776621525</v>
      </c>
      <c r="AB28" t="n">
        <v>9253.738407060824</v>
      </c>
      <c r="AC28" t="n">
        <v>8370.574601194015</v>
      </c>
      <c r="AD28" t="n">
        <v>6763221.776621525</v>
      </c>
      <c r="AE28" t="n">
        <v>9253738.407060824</v>
      </c>
      <c r="AF28" t="n">
        <v>1.028187323794244e-06</v>
      </c>
      <c r="AG28" t="n">
        <v>46.05833333333334</v>
      </c>
      <c r="AH28" t="n">
        <v>8370574.601194016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0.4526</v>
      </c>
      <c r="E29" t="n">
        <v>220.95</v>
      </c>
      <c r="F29" t="n">
        <v>217.07</v>
      </c>
      <c r="G29" t="n">
        <v>228.5</v>
      </c>
      <c r="H29" t="n">
        <v>2.75</v>
      </c>
      <c r="I29" t="n">
        <v>57</v>
      </c>
      <c r="J29" t="n">
        <v>180.28</v>
      </c>
      <c r="K29" t="n">
        <v>47.83</v>
      </c>
      <c r="L29" t="n">
        <v>28</v>
      </c>
      <c r="M29" t="n">
        <v>55</v>
      </c>
      <c r="N29" t="n">
        <v>34.45</v>
      </c>
      <c r="O29" t="n">
        <v>22468.11</v>
      </c>
      <c r="P29" t="n">
        <v>2162.74</v>
      </c>
      <c r="Q29" t="n">
        <v>3440.95</v>
      </c>
      <c r="R29" t="n">
        <v>394.28</v>
      </c>
      <c r="S29" t="n">
        <v>300.98</v>
      </c>
      <c r="T29" t="n">
        <v>43273.12</v>
      </c>
      <c r="U29" t="n">
        <v>0.76</v>
      </c>
      <c r="V29" t="n">
        <v>0.92</v>
      </c>
      <c r="W29" t="n">
        <v>56.92</v>
      </c>
      <c r="X29" t="n">
        <v>2.55</v>
      </c>
      <c r="Y29" t="n">
        <v>0.5</v>
      </c>
      <c r="Z29" t="n">
        <v>10</v>
      </c>
      <c r="AA29" t="n">
        <v>6732.731992291886</v>
      </c>
      <c r="AB29" t="n">
        <v>9212.020939026657</v>
      </c>
      <c r="AC29" t="n">
        <v>8332.838589758197</v>
      </c>
      <c r="AD29" t="n">
        <v>6732731.992291886</v>
      </c>
      <c r="AE29" t="n">
        <v>9212020.939026657</v>
      </c>
      <c r="AF29" t="n">
        <v>1.028869296372484e-06</v>
      </c>
      <c r="AG29" t="n">
        <v>46.03125</v>
      </c>
      <c r="AH29" t="n">
        <v>8332838.589758198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0.4531</v>
      </c>
      <c r="E30" t="n">
        <v>220.72</v>
      </c>
      <c r="F30" t="n">
        <v>216.93</v>
      </c>
      <c r="G30" t="n">
        <v>241.03</v>
      </c>
      <c r="H30" t="n">
        <v>2.83</v>
      </c>
      <c r="I30" t="n">
        <v>54</v>
      </c>
      <c r="J30" t="n">
        <v>181.77</v>
      </c>
      <c r="K30" t="n">
        <v>47.83</v>
      </c>
      <c r="L30" t="n">
        <v>29</v>
      </c>
      <c r="M30" t="n">
        <v>50</v>
      </c>
      <c r="N30" t="n">
        <v>34.94</v>
      </c>
      <c r="O30" t="n">
        <v>22652.51</v>
      </c>
      <c r="P30" t="n">
        <v>2144.81</v>
      </c>
      <c r="Q30" t="n">
        <v>3440.93</v>
      </c>
      <c r="R30" t="n">
        <v>389.3</v>
      </c>
      <c r="S30" t="n">
        <v>300.98</v>
      </c>
      <c r="T30" t="n">
        <v>40798.18</v>
      </c>
      <c r="U30" t="n">
        <v>0.77</v>
      </c>
      <c r="V30" t="n">
        <v>0.92</v>
      </c>
      <c r="W30" t="n">
        <v>56.92</v>
      </c>
      <c r="X30" t="n">
        <v>2.4</v>
      </c>
      <c r="Y30" t="n">
        <v>0.5</v>
      </c>
      <c r="Z30" t="n">
        <v>10</v>
      </c>
      <c r="AA30" t="n">
        <v>6690.043523417244</v>
      </c>
      <c r="AB30" t="n">
        <v>9153.61269263004</v>
      </c>
      <c r="AC30" t="n">
        <v>8280.004744421185</v>
      </c>
      <c r="AD30" t="n">
        <v>6690043.523417244</v>
      </c>
      <c r="AE30" t="n">
        <v>9153612.69263004</v>
      </c>
      <c r="AF30" t="n">
        <v>1.030005917336219e-06</v>
      </c>
      <c r="AG30" t="n">
        <v>45.98333333333333</v>
      </c>
      <c r="AH30" t="n">
        <v>8280004.744421186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0.4532</v>
      </c>
      <c r="E31" t="n">
        <v>220.66</v>
      </c>
      <c r="F31" t="n">
        <v>216.9</v>
      </c>
      <c r="G31" t="n">
        <v>245.55</v>
      </c>
      <c r="H31" t="n">
        <v>2.9</v>
      </c>
      <c r="I31" t="n">
        <v>53</v>
      </c>
      <c r="J31" t="n">
        <v>183.27</v>
      </c>
      <c r="K31" t="n">
        <v>47.83</v>
      </c>
      <c r="L31" t="n">
        <v>30</v>
      </c>
      <c r="M31" t="n">
        <v>40</v>
      </c>
      <c r="N31" t="n">
        <v>35.44</v>
      </c>
      <c r="O31" t="n">
        <v>22837.46</v>
      </c>
      <c r="P31" t="n">
        <v>2137.44</v>
      </c>
      <c r="Q31" t="n">
        <v>3440.93</v>
      </c>
      <c r="R31" t="n">
        <v>388.2</v>
      </c>
      <c r="S31" t="n">
        <v>300.98</v>
      </c>
      <c r="T31" t="n">
        <v>40250.37</v>
      </c>
      <c r="U31" t="n">
        <v>0.78</v>
      </c>
      <c r="V31" t="n">
        <v>0.92</v>
      </c>
      <c r="W31" t="n">
        <v>56.92</v>
      </c>
      <c r="X31" t="n">
        <v>2.37</v>
      </c>
      <c r="Y31" t="n">
        <v>0.5</v>
      </c>
      <c r="Z31" t="n">
        <v>10</v>
      </c>
      <c r="AA31" t="n">
        <v>6674.262899403428</v>
      </c>
      <c r="AB31" t="n">
        <v>9132.020946662338</v>
      </c>
      <c r="AC31" t="n">
        <v>8260.473684384437</v>
      </c>
      <c r="AD31" t="n">
        <v>6674262.899403428</v>
      </c>
      <c r="AE31" t="n">
        <v>9132020.946662338</v>
      </c>
      <c r="AF31" t="n">
        <v>1.030233241528966e-06</v>
      </c>
      <c r="AG31" t="n">
        <v>45.97083333333333</v>
      </c>
      <c r="AH31" t="n">
        <v>8260473.684384437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0.4534</v>
      </c>
      <c r="E32" t="n">
        <v>220.54</v>
      </c>
      <c r="F32" t="n">
        <v>216.84</v>
      </c>
      <c r="G32" t="n">
        <v>255.1</v>
      </c>
      <c r="H32" t="n">
        <v>2.98</v>
      </c>
      <c r="I32" t="n">
        <v>51</v>
      </c>
      <c r="J32" t="n">
        <v>184.78</v>
      </c>
      <c r="K32" t="n">
        <v>47.83</v>
      </c>
      <c r="L32" t="n">
        <v>31</v>
      </c>
      <c r="M32" t="n">
        <v>17</v>
      </c>
      <c r="N32" t="n">
        <v>35.95</v>
      </c>
      <c r="O32" t="n">
        <v>23023.09</v>
      </c>
      <c r="P32" t="n">
        <v>2127.16</v>
      </c>
      <c r="Q32" t="n">
        <v>3440.99</v>
      </c>
      <c r="R32" t="n">
        <v>384.83</v>
      </c>
      <c r="S32" t="n">
        <v>300.98</v>
      </c>
      <c r="T32" t="n">
        <v>38579.69</v>
      </c>
      <c r="U32" t="n">
        <v>0.78</v>
      </c>
      <c r="V32" t="n">
        <v>0.92</v>
      </c>
      <c r="W32" t="n">
        <v>56.95</v>
      </c>
      <c r="X32" t="n">
        <v>2.31</v>
      </c>
      <c r="Y32" t="n">
        <v>0.5</v>
      </c>
      <c r="Z32" t="n">
        <v>10</v>
      </c>
      <c r="AA32" t="n">
        <v>6651.287557877318</v>
      </c>
      <c r="AB32" t="n">
        <v>9100.585070785779</v>
      </c>
      <c r="AC32" t="n">
        <v>8232.038004381011</v>
      </c>
      <c r="AD32" t="n">
        <v>6651287.557877318</v>
      </c>
      <c r="AE32" t="n">
        <v>9100585.07078578</v>
      </c>
      <c r="AF32" t="n">
        <v>1.03068788991446e-06</v>
      </c>
      <c r="AG32" t="n">
        <v>45.94583333333333</v>
      </c>
      <c r="AH32" t="n">
        <v>8232038.00438101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0.4534</v>
      </c>
      <c r="E33" t="n">
        <v>220.56</v>
      </c>
      <c r="F33" t="n">
        <v>216.85</v>
      </c>
      <c r="G33" t="n">
        <v>255.12</v>
      </c>
      <c r="H33" t="n">
        <v>3.05</v>
      </c>
      <c r="I33" t="n">
        <v>51</v>
      </c>
      <c r="J33" t="n">
        <v>186.29</v>
      </c>
      <c r="K33" t="n">
        <v>47.83</v>
      </c>
      <c r="L33" t="n">
        <v>32</v>
      </c>
      <c r="M33" t="n">
        <v>8</v>
      </c>
      <c r="N33" t="n">
        <v>36.46</v>
      </c>
      <c r="O33" t="n">
        <v>23209.42</v>
      </c>
      <c r="P33" t="n">
        <v>2140.23</v>
      </c>
      <c r="Q33" t="n">
        <v>3440.97</v>
      </c>
      <c r="R33" t="n">
        <v>385.27</v>
      </c>
      <c r="S33" t="n">
        <v>300.98</v>
      </c>
      <c r="T33" t="n">
        <v>38799.52</v>
      </c>
      <c r="U33" t="n">
        <v>0.78</v>
      </c>
      <c r="V33" t="n">
        <v>0.92</v>
      </c>
      <c r="W33" t="n">
        <v>56.96</v>
      </c>
      <c r="X33" t="n">
        <v>2.33</v>
      </c>
      <c r="Y33" t="n">
        <v>0.5</v>
      </c>
      <c r="Z33" t="n">
        <v>10</v>
      </c>
      <c r="AA33" t="n">
        <v>6676.478624957068</v>
      </c>
      <c r="AB33" t="n">
        <v>9135.052600115741</v>
      </c>
      <c r="AC33" t="n">
        <v>8263.216001087198</v>
      </c>
      <c r="AD33" t="n">
        <v>6676478.624957068</v>
      </c>
      <c r="AE33" t="n">
        <v>9135052.600115741</v>
      </c>
      <c r="AF33" t="n">
        <v>1.03068788991446e-06</v>
      </c>
      <c r="AG33" t="n">
        <v>45.95</v>
      </c>
      <c r="AH33" t="n">
        <v>8263216.001087198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0.4534</v>
      </c>
      <c r="E34" t="n">
        <v>220.57</v>
      </c>
      <c r="F34" t="n">
        <v>216.87</v>
      </c>
      <c r="G34" t="n">
        <v>255.14</v>
      </c>
      <c r="H34" t="n">
        <v>3.12</v>
      </c>
      <c r="I34" t="n">
        <v>51</v>
      </c>
      <c r="J34" t="n">
        <v>187.8</v>
      </c>
      <c r="K34" t="n">
        <v>47.83</v>
      </c>
      <c r="L34" t="n">
        <v>33</v>
      </c>
      <c r="M34" t="n">
        <v>1</v>
      </c>
      <c r="N34" t="n">
        <v>36.98</v>
      </c>
      <c r="O34" t="n">
        <v>23396.44</v>
      </c>
      <c r="P34" t="n">
        <v>2153.16</v>
      </c>
      <c r="Q34" t="n">
        <v>3441.07</v>
      </c>
      <c r="R34" t="n">
        <v>384.9</v>
      </c>
      <c r="S34" t="n">
        <v>300.98</v>
      </c>
      <c r="T34" t="n">
        <v>38610.5</v>
      </c>
      <c r="U34" t="n">
        <v>0.78</v>
      </c>
      <c r="V34" t="n">
        <v>0.92</v>
      </c>
      <c r="W34" t="n">
        <v>56.98</v>
      </c>
      <c r="X34" t="n">
        <v>2.34</v>
      </c>
      <c r="Y34" t="n">
        <v>0.5</v>
      </c>
      <c r="Z34" t="n">
        <v>10</v>
      </c>
      <c r="AA34" t="n">
        <v>6701.492158262743</v>
      </c>
      <c r="AB34" t="n">
        <v>9169.277219903774</v>
      </c>
      <c r="AC34" t="n">
        <v>8294.174271197215</v>
      </c>
      <c r="AD34" t="n">
        <v>6701492.158262743</v>
      </c>
      <c r="AE34" t="n">
        <v>9169277.219903773</v>
      </c>
      <c r="AF34" t="n">
        <v>1.03068788991446e-06</v>
      </c>
      <c r="AG34" t="n">
        <v>45.95208333333333</v>
      </c>
      <c r="AH34" t="n">
        <v>8294174.271197215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0.4534</v>
      </c>
      <c r="E35" t="n">
        <v>220.57</v>
      </c>
      <c r="F35" t="n">
        <v>216.87</v>
      </c>
      <c r="G35" t="n">
        <v>255.14</v>
      </c>
      <c r="H35" t="n">
        <v>3.19</v>
      </c>
      <c r="I35" t="n">
        <v>51</v>
      </c>
      <c r="J35" t="n">
        <v>189.33</v>
      </c>
      <c r="K35" t="n">
        <v>47.83</v>
      </c>
      <c r="L35" t="n">
        <v>34</v>
      </c>
      <c r="M35" t="n">
        <v>0</v>
      </c>
      <c r="N35" t="n">
        <v>37.5</v>
      </c>
      <c r="O35" t="n">
        <v>23584.16</v>
      </c>
      <c r="P35" t="n">
        <v>2168.08</v>
      </c>
      <c r="Q35" t="n">
        <v>3441.07</v>
      </c>
      <c r="R35" t="n">
        <v>384.89</v>
      </c>
      <c r="S35" t="n">
        <v>300.98</v>
      </c>
      <c r="T35" t="n">
        <v>38605.24</v>
      </c>
      <c r="U35" t="n">
        <v>0.78</v>
      </c>
      <c r="V35" t="n">
        <v>0.92</v>
      </c>
      <c r="W35" t="n">
        <v>56.98</v>
      </c>
      <c r="X35" t="n">
        <v>2.34</v>
      </c>
      <c r="Y35" t="n">
        <v>0.5</v>
      </c>
      <c r="Z35" t="n">
        <v>10</v>
      </c>
      <c r="AA35" t="n">
        <v>6730.144658242989</v>
      </c>
      <c r="AB35" t="n">
        <v>9208.480834435835</v>
      </c>
      <c r="AC35" t="n">
        <v>8329.636347780955</v>
      </c>
      <c r="AD35" t="n">
        <v>6730144.658242989</v>
      </c>
      <c r="AE35" t="n">
        <v>9208480.834435835</v>
      </c>
      <c r="AF35" t="n">
        <v>1.03068788991446e-06</v>
      </c>
      <c r="AG35" t="n">
        <v>45.95208333333333</v>
      </c>
      <c r="AH35" t="n">
        <v>8329636.347780956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0.1755</v>
      </c>
      <c r="E2" t="n">
        <v>569.75</v>
      </c>
      <c r="F2" t="n">
        <v>421.52</v>
      </c>
      <c r="G2" t="n">
        <v>6.17</v>
      </c>
      <c r="H2" t="n">
        <v>0.1</v>
      </c>
      <c r="I2" t="n">
        <v>4101</v>
      </c>
      <c r="J2" t="n">
        <v>176.73</v>
      </c>
      <c r="K2" t="n">
        <v>52.44</v>
      </c>
      <c r="L2" t="n">
        <v>1</v>
      </c>
      <c r="M2" t="n">
        <v>4099</v>
      </c>
      <c r="N2" t="n">
        <v>33.29</v>
      </c>
      <c r="O2" t="n">
        <v>22031.19</v>
      </c>
      <c r="P2" t="n">
        <v>5573.11</v>
      </c>
      <c r="Q2" t="n">
        <v>3446.36</v>
      </c>
      <c r="R2" t="n">
        <v>7343.03</v>
      </c>
      <c r="S2" t="n">
        <v>300.98</v>
      </c>
      <c r="T2" t="n">
        <v>3497426.37</v>
      </c>
      <c r="U2" t="n">
        <v>0.04</v>
      </c>
      <c r="V2" t="n">
        <v>0.47</v>
      </c>
      <c r="W2" t="n">
        <v>63.63</v>
      </c>
      <c r="X2" t="n">
        <v>206.78</v>
      </c>
      <c r="Y2" t="n">
        <v>0.5</v>
      </c>
      <c r="Z2" t="n">
        <v>10</v>
      </c>
      <c r="AA2" t="n">
        <v>40202.61502334881</v>
      </c>
      <c r="AB2" t="n">
        <v>55006.99148914877</v>
      </c>
      <c r="AC2" t="n">
        <v>49757.20142421952</v>
      </c>
      <c r="AD2" t="n">
        <v>40202615.02334881</v>
      </c>
      <c r="AE2" t="n">
        <v>55006991.48914877</v>
      </c>
      <c r="AF2" t="n">
        <v>3.778841059183665e-07</v>
      </c>
      <c r="AG2" t="n">
        <v>118.6979166666667</v>
      </c>
      <c r="AH2" t="n">
        <v>49757201.42421952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0.3061</v>
      </c>
      <c r="E3" t="n">
        <v>326.69</v>
      </c>
      <c r="F3" t="n">
        <v>277.09</v>
      </c>
      <c r="G3" t="n">
        <v>12.53</v>
      </c>
      <c r="H3" t="n">
        <v>0.2</v>
      </c>
      <c r="I3" t="n">
        <v>1327</v>
      </c>
      <c r="J3" t="n">
        <v>178.21</v>
      </c>
      <c r="K3" t="n">
        <v>52.44</v>
      </c>
      <c r="L3" t="n">
        <v>2</v>
      </c>
      <c r="M3" t="n">
        <v>1325</v>
      </c>
      <c r="N3" t="n">
        <v>33.77</v>
      </c>
      <c r="O3" t="n">
        <v>22213.89</v>
      </c>
      <c r="P3" t="n">
        <v>3662.85</v>
      </c>
      <c r="Q3" t="n">
        <v>3442.57</v>
      </c>
      <c r="R3" t="n">
        <v>2426.18</v>
      </c>
      <c r="S3" t="n">
        <v>300.98</v>
      </c>
      <c r="T3" t="n">
        <v>1052872.54</v>
      </c>
      <c r="U3" t="n">
        <v>0.12</v>
      </c>
      <c r="V3" t="n">
        <v>0.72</v>
      </c>
      <c r="W3" t="n">
        <v>59.02</v>
      </c>
      <c r="X3" t="n">
        <v>62.5</v>
      </c>
      <c r="Y3" t="n">
        <v>0.5</v>
      </c>
      <c r="Z3" t="n">
        <v>10</v>
      </c>
      <c r="AA3" t="n">
        <v>15461.29308948609</v>
      </c>
      <c r="AB3" t="n">
        <v>21154.82330914669</v>
      </c>
      <c r="AC3" t="n">
        <v>19135.83666350193</v>
      </c>
      <c r="AD3" t="n">
        <v>15461293.08948609</v>
      </c>
      <c r="AE3" t="n">
        <v>21154823.30914669</v>
      </c>
      <c r="AF3" t="n">
        <v>6.590901699237149e-07</v>
      </c>
      <c r="AG3" t="n">
        <v>68.06041666666667</v>
      </c>
      <c r="AH3" t="n">
        <v>19135836.66350193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0.354</v>
      </c>
      <c r="E4" t="n">
        <v>282.46</v>
      </c>
      <c r="F4" t="n">
        <v>251.63</v>
      </c>
      <c r="G4" t="n">
        <v>18.9</v>
      </c>
      <c r="H4" t="n">
        <v>0.3</v>
      </c>
      <c r="I4" t="n">
        <v>799</v>
      </c>
      <c r="J4" t="n">
        <v>179.7</v>
      </c>
      <c r="K4" t="n">
        <v>52.44</v>
      </c>
      <c r="L4" t="n">
        <v>3</v>
      </c>
      <c r="M4" t="n">
        <v>797</v>
      </c>
      <c r="N4" t="n">
        <v>34.26</v>
      </c>
      <c r="O4" t="n">
        <v>22397.24</v>
      </c>
      <c r="P4" t="n">
        <v>3319.67</v>
      </c>
      <c r="Q4" t="n">
        <v>3441.73</v>
      </c>
      <c r="R4" t="n">
        <v>1563.18</v>
      </c>
      <c r="S4" t="n">
        <v>300.98</v>
      </c>
      <c r="T4" t="n">
        <v>624013.9300000001</v>
      </c>
      <c r="U4" t="n">
        <v>0.19</v>
      </c>
      <c r="V4" t="n">
        <v>0.79</v>
      </c>
      <c r="W4" t="n">
        <v>58.15</v>
      </c>
      <c r="X4" t="n">
        <v>37.07</v>
      </c>
      <c r="Y4" t="n">
        <v>0.5</v>
      </c>
      <c r="Z4" t="n">
        <v>10</v>
      </c>
      <c r="AA4" t="n">
        <v>12196.27000269658</v>
      </c>
      <c r="AB4" t="n">
        <v>16687.47467914846</v>
      </c>
      <c r="AC4" t="n">
        <v>15094.84551678771</v>
      </c>
      <c r="AD4" t="n">
        <v>12196270.00269658</v>
      </c>
      <c r="AE4" t="n">
        <v>16687474.67914846</v>
      </c>
      <c r="AF4" t="n">
        <v>7.622277692028589e-07</v>
      </c>
      <c r="AG4" t="n">
        <v>58.84583333333333</v>
      </c>
      <c r="AH4" t="n">
        <v>15094845.51678771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0.3792</v>
      </c>
      <c r="E5" t="n">
        <v>263.71</v>
      </c>
      <c r="F5" t="n">
        <v>240.95</v>
      </c>
      <c r="G5" t="n">
        <v>25.27</v>
      </c>
      <c r="H5" t="n">
        <v>0.39</v>
      </c>
      <c r="I5" t="n">
        <v>572</v>
      </c>
      <c r="J5" t="n">
        <v>181.19</v>
      </c>
      <c r="K5" t="n">
        <v>52.44</v>
      </c>
      <c r="L5" t="n">
        <v>4</v>
      </c>
      <c r="M5" t="n">
        <v>570</v>
      </c>
      <c r="N5" t="n">
        <v>34.75</v>
      </c>
      <c r="O5" t="n">
        <v>22581.25</v>
      </c>
      <c r="P5" t="n">
        <v>3171.34</v>
      </c>
      <c r="Q5" t="n">
        <v>3441.6</v>
      </c>
      <c r="R5" t="n">
        <v>1201.28</v>
      </c>
      <c r="S5" t="n">
        <v>300.98</v>
      </c>
      <c r="T5" t="n">
        <v>444197.88</v>
      </c>
      <c r="U5" t="n">
        <v>0.25</v>
      </c>
      <c r="V5" t="n">
        <v>0.83</v>
      </c>
      <c r="W5" t="n">
        <v>57.78</v>
      </c>
      <c r="X5" t="n">
        <v>26.4</v>
      </c>
      <c r="Y5" t="n">
        <v>0.5</v>
      </c>
      <c r="Z5" t="n">
        <v>10</v>
      </c>
      <c r="AA5" t="n">
        <v>10916.01657680365</v>
      </c>
      <c r="AB5" t="n">
        <v>14935.77546104671</v>
      </c>
      <c r="AC5" t="n">
        <v>13510.32601353637</v>
      </c>
      <c r="AD5" t="n">
        <v>10916016.57680365</v>
      </c>
      <c r="AE5" t="n">
        <v>14935775.46104671</v>
      </c>
      <c r="AF5" t="n">
        <v>8.164880510783167e-07</v>
      </c>
      <c r="AG5" t="n">
        <v>54.93958333333333</v>
      </c>
      <c r="AH5" t="n">
        <v>13510326.01353637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0.3948</v>
      </c>
      <c r="E6" t="n">
        <v>253.26</v>
      </c>
      <c r="F6" t="n">
        <v>235.02</v>
      </c>
      <c r="G6" t="n">
        <v>31.69</v>
      </c>
      <c r="H6" t="n">
        <v>0.49</v>
      </c>
      <c r="I6" t="n">
        <v>445</v>
      </c>
      <c r="J6" t="n">
        <v>182.69</v>
      </c>
      <c r="K6" t="n">
        <v>52.44</v>
      </c>
      <c r="L6" t="n">
        <v>5</v>
      </c>
      <c r="M6" t="n">
        <v>443</v>
      </c>
      <c r="N6" t="n">
        <v>35.25</v>
      </c>
      <c r="O6" t="n">
        <v>22766.06</v>
      </c>
      <c r="P6" t="n">
        <v>3085.35</v>
      </c>
      <c r="Q6" t="n">
        <v>3441.42</v>
      </c>
      <c r="R6" t="n">
        <v>1000.09</v>
      </c>
      <c r="S6" t="n">
        <v>300.98</v>
      </c>
      <c r="T6" t="n">
        <v>344240.05</v>
      </c>
      <c r="U6" t="n">
        <v>0.3</v>
      </c>
      <c r="V6" t="n">
        <v>0.85</v>
      </c>
      <c r="W6" t="n">
        <v>57.58</v>
      </c>
      <c r="X6" t="n">
        <v>20.47</v>
      </c>
      <c r="Y6" t="n">
        <v>0.5</v>
      </c>
      <c r="Z6" t="n">
        <v>10</v>
      </c>
      <c r="AA6" t="n">
        <v>10220.63546074511</v>
      </c>
      <c r="AB6" t="n">
        <v>13984.32434000568</v>
      </c>
      <c r="AC6" t="n">
        <v>12649.68005211749</v>
      </c>
      <c r="AD6" t="n">
        <v>10220635.46074511</v>
      </c>
      <c r="AE6" t="n">
        <v>13984324.34000568</v>
      </c>
      <c r="AF6" t="n">
        <v>8.500777493821714e-07</v>
      </c>
      <c r="AG6" t="n">
        <v>52.7625</v>
      </c>
      <c r="AH6" t="n">
        <v>12649680.05211749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0.4055</v>
      </c>
      <c r="E7" t="n">
        <v>246.59</v>
      </c>
      <c r="F7" t="n">
        <v>231.23</v>
      </c>
      <c r="G7" t="n">
        <v>38.11</v>
      </c>
      <c r="H7" t="n">
        <v>0.58</v>
      </c>
      <c r="I7" t="n">
        <v>364</v>
      </c>
      <c r="J7" t="n">
        <v>184.19</v>
      </c>
      <c r="K7" t="n">
        <v>52.44</v>
      </c>
      <c r="L7" t="n">
        <v>6</v>
      </c>
      <c r="M7" t="n">
        <v>362</v>
      </c>
      <c r="N7" t="n">
        <v>35.75</v>
      </c>
      <c r="O7" t="n">
        <v>22951.43</v>
      </c>
      <c r="P7" t="n">
        <v>3027.91</v>
      </c>
      <c r="Q7" t="n">
        <v>3441.3</v>
      </c>
      <c r="R7" t="n">
        <v>872.92</v>
      </c>
      <c r="S7" t="n">
        <v>300.98</v>
      </c>
      <c r="T7" t="n">
        <v>281058.97</v>
      </c>
      <c r="U7" t="n">
        <v>0.34</v>
      </c>
      <c r="V7" t="n">
        <v>0.86</v>
      </c>
      <c r="W7" t="n">
        <v>57.41</v>
      </c>
      <c r="X7" t="n">
        <v>16.68</v>
      </c>
      <c r="Y7" t="n">
        <v>0.5</v>
      </c>
      <c r="Z7" t="n">
        <v>10</v>
      </c>
      <c r="AA7" t="n">
        <v>9785.705760795456</v>
      </c>
      <c r="AB7" t="n">
        <v>13389.23433679037</v>
      </c>
      <c r="AC7" t="n">
        <v>12111.38460359501</v>
      </c>
      <c r="AD7" t="n">
        <v>9785705.760795455</v>
      </c>
      <c r="AE7" t="n">
        <v>13389234.33679037</v>
      </c>
      <c r="AF7" t="n">
        <v>8.73116837321354e-07</v>
      </c>
      <c r="AG7" t="n">
        <v>51.37291666666667</v>
      </c>
      <c r="AH7" t="n">
        <v>12111384.60359501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0.4134</v>
      </c>
      <c r="E8" t="n">
        <v>241.92</v>
      </c>
      <c r="F8" t="n">
        <v>228.59</v>
      </c>
      <c r="G8" t="n">
        <v>44.67</v>
      </c>
      <c r="H8" t="n">
        <v>0.67</v>
      </c>
      <c r="I8" t="n">
        <v>307</v>
      </c>
      <c r="J8" t="n">
        <v>185.7</v>
      </c>
      <c r="K8" t="n">
        <v>52.44</v>
      </c>
      <c r="L8" t="n">
        <v>7</v>
      </c>
      <c r="M8" t="n">
        <v>305</v>
      </c>
      <c r="N8" t="n">
        <v>36.26</v>
      </c>
      <c r="O8" t="n">
        <v>23137.49</v>
      </c>
      <c r="P8" t="n">
        <v>2985.15</v>
      </c>
      <c r="Q8" t="n">
        <v>3441.26</v>
      </c>
      <c r="R8" t="n">
        <v>783.34</v>
      </c>
      <c r="S8" t="n">
        <v>300.98</v>
      </c>
      <c r="T8" t="n">
        <v>236552.45</v>
      </c>
      <c r="U8" t="n">
        <v>0.38</v>
      </c>
      <c r="V8" t="n">
        <v>0.87</v>
      </c>
      <c r="W8" t="n">
        <v>57.34</v>
      </c>
      <c r="X8" t="n">
        <v>14.05</v>
      </c>
      <c r="Y8" t="n">
        <v>0.5</v>
      </c>
      <c r="Z8" t="n">
        <v>10</v>
      </c>
      <c r="AA8" t="n">
        <v>9483.500072553503</v>
      </c>
      <c r="AB8" t="n">
        <v>12975.74318176369</v>
      </c>
      <c r="AC8" t="n">
        <v>11737.35646406561</v>
      </c>
      <c r="AD8" t="n">
        <v>9483500.072553502</v>
      </c>
      <c r="AE8" t="n">
        <v>12975743.18176369</v>
      </c>
      <c r="AF8" t="n">
        <v>8.901270050521521e-07</v>
      </c>
      <c r="AG8" t="n">
        <v>50.4</v>
      </c>
      <c r="AH8" t="n">
        <v>11737356.46406561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0.4192</v>
      </c>
      <c r="E9" t="n">
        <v>238.56</v>
      </c>
      <c r="F9" t="n">
        <v>226.68</v>
      </c>
      <c r="G9" t="n">
        <v>51.13</v>
      </c>
      <c r="H9" t="n">
        <v>0.76</v>
      </c>
      <c r="I9" t="n">
        <v>266</v>
      </c>
      <c r="J9" t="n">
        <v>187.22</v>
      </c>
      <c r="K9" t="n">
        <v>52.44</v>
      </c>
      <c r="L9" t="n">
        <v>8</v>
      </c>
      <c r="M9" t="n">
        <v>264</v>
      </c>
      <c r="N9" t="n">
        <v>36.78</v>
      </c>
      <c r="O9" t="n">
        <v>23324.24</v>
      </c>
      <c r="P9" t="n">
        <v>2952.77</v>
      </c>
      <c r="Q9" t="n">
        <v>3441.06</v>
      </c>
      <c r="R9" t="n">
        <v>719.17</v>
      </c>
      <c r="S9" t="n">
        <v>300.98</v>
      </c>
      <c r="T9" t="n">
        <v>204673.79</v>
      </c>
      <c r="U9" t="n">
        <v>0.42</v>
      </c>
      <c r="V9" t="n">
        <v>0.88</v>
      </c>
      <c r="W9" t="n">
        <v>57.26</v>
      </c>
      <c r="X9" t="n">
        <v>12.15</v>
      </c>
      <c r="Y9" t="n">
        <v>0.5</v>
      </c>
      <c r="Z9" t="n">
        <v>10</v>
      </c>
      <c r="AA9" t="n">
        <v>9264.787311304084</v>
      </c>
      <c r="AB9" t="n">
        <v>12676.49073289618</v>
      </c>
      <c r="AC9" t="n">
        <v>11466.66424891458</v>
      </c>
      <c r="AD9" t="n">
        <v>9264787.311304085</v>
      </c>
      <c r="AE9" t="n">
        <v>12676490.73289618</v>
      </c>
      <c r="AF9" t="n">
        <v>9.026154826266623e-07</v>
      </c>
      <c r="AG9" t="n">
        <v>49.7</v>
      </c>
      <c r="AH9" t="n">
        <v>11466664.24891458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0.4238</v>
      </c>
      <c r="E10" t="n">
        <v>235.95</v>
      </c>
      <c r="F10" t="n">
        <v>225.21</v>
      </c>
      <c r="G10" t="n">
        <v>57.75</v>
      </c>
      <c r="H10" t="n">
        <v>0.85</v>
      </c>
      <c r="I10" t="n">
        <v>234</v>
      </c>
      <c r="J10" t="n">
        <v>188.74</v>
      </c>
      <c r="K10" t="n">
        <v>52.44</v>
      </c>
      <c r="L10" t="n">
        <v>9</v>
      </c>
      <c r="M10" t="n">
        <v>232</v>
      </c>
      <c r="N10" t="n">
        <v>37.3</v>
      </c>
      <c r="O10" t="n">
        <v>23511.69</v>
      </c>
      <c r="P10" t="n">
        <v>2925.39</v>
      </c>
      <c r="Q10" t="n">
        <v>3441.2</v>
      </c>
      <c r="R10" t="n">
        <v>669.05</v>
      </c>
      <c r="S10" t="n">
        <v>300.98</v>
      </c>
      <c r="T10" t="n">
        <v>179773.11</v>
      </c>
      <c r="U10" t="n">
        <v>0.45</v>
      </c>
      <c r="V10" t="n">
        <v>0.89</v>
      </c>
      <c r="W10" t="n">
        <v>57.22</v>
      </c>
      <c r="X10" t="n">
        <v>10.68</v>
      </c>
      <c r="Y10" t="n">
        <v>0.5</v>
      </c>
      <c r="Z10" t="n">
        <v>10</v>
      </c>
      <c r="AA10" t="n">
        <v>9090.645007384896</v>
      </c>
      <c r="AB10" t="n">
        <v>12438.2215500577</v>
      </c>
      <c r="AC10" t="n">
        <v>11251.13514247331</v>
      </c>
      <c r="AD10" t="n">
        <v>9090645.007384896</v>
      </c>
      <c r="AE10" t="n">
        <v>12438221.5500577</v>
      </c>
      <c r="AF10" t="n">
        <v>9.12520137254722e-07</v>
      </c>
      <c r="AG10" t="n">
        <v>49.15625</v>
      </c>
      <c r="AH10" t="n">
        <v>11251135.14247331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0.4273</v>
      </c>
      <c r="E11" t="n">
        <v>234.04</v>
      </c>
      <c r="F11" t="n">
        <v>224.15</v>
      </c>
      <c r="G11" t="n">
        <v>64.04000000000001</v>
      </c>
      <c r="H11" t="n">
        <v>0.93</v>
      </c>
      <c r="I11" t="n">
        <v>210</v>
      </c>
      <c r="J11" t="n">
        <v>190.26</v>
      </c>
      <c r="K11" t="n">
        <v>52.44</v>
      </c>
      <c r="L11" t="n">
        <v>10</v>
      </c>
      <c r="M11" t="n">
        <v>208</v>
      </c>
      <c r="N11" t="n">
        <v>37.82</v>
      </c>
      <c r="O11" t="n">
        <v>23699.85</v>
      </c>
      <c r="P11" t="n">
        <v>2904.16</v>
      </c>
      <c r="Q11" t="n">
        <v>3441.12</v>
      </c>
      <c r="R11" t="n">
        <v>633.34</v>
      </c>
      <c r="S11" t="n">
        <v>300.98</v>
      </c>
      <c r="T11" t="n">
        <v>162035.73</v>
      </c>
      <c r="U11" t="n">
        <v>0.48</v>
      </c>
      <c r="V11" t="n">
        <v>0.89</v>
      </c>
      <c r="W11" t="n">
        <v>57.18</v>
      </c>
      <c r="X11" t="n">
        <v>9.619999999999999</v>
      </c>
      <c r="Y11" t="n">
        <v>0.5</v>
      </c>
      <c r="Z11" t="n">
        <v>10</v>
      </c>
      <c r="AA11" t="n">
        <v>8958.311941747794</v>
      </c>
      <c r="AB11" t="n">
        <v>12257.15761153018</v>
      </c>
      <c r="AC11" t="n">
        <v>11087.35169211403</v>
      </c>
      <c r="AD11" t="n">
        <v>8958311.941747794</v>
      </c>
      <c r="AE11" t="n">
        <v>12257157.61153018</v>
      </c>
      <c r="AF11" t="n">
        <v>9.200562875152023e-07</v>
      </c>
      <c r="AG11" t="n">
        <v>48.75833333333333</v>
      </c>
      <c r="AH11" t="n">
        <v>11087351.69211403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0.4306</v>
      </c>
      <c r="E12" t="n">
        <v>232.26</v>
      </c>
      <c r="F12" t="n">
        <v>223.12</v>
      </c>
      <c r="G12" t="n">
        <v>70.83</v>
      </c>
      <c r="H12" t="n">
        <v>1.02</v>
      </c>
      <c r="I12" t="n">
        <v>189</v>
      </c>
      <c r="J12" t="n">
        <v>191.79</v>
      </c>
      <c r="K12" t="n">
        <v>52.44</v>
      </c>
      <c r="L12" t="n">
        <v>11</v>
      </c>
      <c r="M12" t="n">
        <v>187</v>
      </c>
      <c r="N12" t="n">
        <v>38.35</v>
      </c>
      <c r="O12" t="n">
        <v>23888.73</v>
      </c>
      <c r="P12" t="n">
        <v>2882.52</v>
      </c>
      <c r="Q12" t="n">
        <v>3441.08</v>
      </c>
      <c r="R12" t="n">
        <v>599.12</v>
      </c>
      <c r="S12" t="n">
        <v>300.98</v>
      </c>
      <c r="T12" t="n">
        <v>145034.91</v>
      </c>
      <c r="U12" t="n">
        <v>0.5</v>
      </c>
      <c r="V12" t="n">
        <v>0.9</v>
      </c>
      <c r="W12" t="n">
        <v>57.12</v>
      </c>
      <c r="X12" t="n">
        <v>8.59</v>
      </c>
      <c r="Y12" t="n">
        <v>0.5</v>
      </c>
      <c r="Z12" t="n">
        <v>10</v>
      </c>
      <c r="AA12" t="n">
        <v>8839.64760500456</v>
      </c>
      <c r="AB12" t="n">
        <v>12094.79583089702</v>
      </c>
      <c r="AC12" t="n">
        <v>10940.48549194831</v>
      </c>
      <c r="AD12" t="n">
        <v>8839647.60500456</v>
      </c>
      <c r="AE12" t="n">
        <v>12094795.83089702</v>
      </c>
      <c r="AF12" t="n">
        <v>9.271618006179407e-07</v>
      </c>
      <c r="AG12" t="n">
        <v>48.3875</v>
      </c>
      <c r="AH12" t="n">
        <v>10940485.49194831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0.433</v>
      </c>
      <c r="E13" t="n">
        <v>230.97</v>
      </c>
      <c r="F13" t="n">
        <v>222.4</v>
      </c>
      <c r="G13" t="n">
        <v>77.13</v>
      </c>
      <c r="H13" t="n">
        <v>1.1</v>
      </c>
      <c r="I13" t="n">
        <v>173</v>
      </c>
      <c r="J13" t="n">
        <v>193.33</v>
      </c>
      <c r="K13" t="n">
        <v>52.44</v>
      </c>
      <c r="L13" t="n">
        <v>12</v>
      </c>
      <c r="M13" t="n">
        <v>171</v>
      </c>
      <c r="N13" t="n">
        <v>38.89</v>
      </c>
      <c r="O13" t="n">
        <v>24078.33</v>
      </c>
      <c r="P13" t="n">
        <v>2866.52</v>
      </c>
      <c r="Q13" t="n">
        <v>3441.05</v>
      </c>
      <c r="R13" t="n">
        <v>574.11</v>
      </c>
      <c r="S13" t="n">
        <v>300.98</v>
      </c>
      <c r="T13" t="n">
        <v>132606.73</v>
      </c>
      <c r="U13" t="n">
        <v>0.52</v>
      </c>
      <c r="V13" t="n">
        <v>0.9</v>
      </c>
      <c r="W13" t="n">
        <v>57.12</v>
      </c>
      <c r="X13" t="n">
        <v>7.87</v>
      </c>
      <c r="Y13" t="n">
        <v>0.5</v>
      </c>
      <c r="Z13" t="n">
        <v>10</v>
      </c>
      <c r="AA13" t="n">
        <v>8746.02784777484</v>
      </c>
      <c r="AB13" t="n">
        <v>11966.70114884311</v>
      </c>
      <c r="AC13" t="n">
        <v>10824.61598656762</v>
      </c>
      <c r="AD13" t="n">
        <v>8746027.847774839</v>
      </c>
      <c r="AE13" t="n">
        <v>11966701.14884311</v>
      </c>
      <c r="AF13" t="n">
        <v>9.323294465108415e-07</v>
      </c>
      <c r="AG13" t="n">
        <v>48.11875</v>
      </c>
      <c r="AH13" t="n">
        <v>10824615.98656762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0.4354</v>
      </c>
      <c r="E14" t="n">
        <v>229.69</v>
      </c>
      <c r="F14" t="n">
        <v>221.65</v>
      </c>
      <c r="G14" t="n">
        <v>84.17</v>
      </c>
      <c r="H14" t="n">
        <v>1.18</v>
      </c>
      <c r="I14" t="n">
        <v>158</v>
      </c>
      <c r="J14" t="n">
        <v>194.88</v>
      </c>
      <c r="K14" t="n">
        <v>52.44</v>
      </c>
      <c r="L14" t="n">
        <v>13</v>
      </c>
      <c r="M14" t="n">
        <v>156</v>
      </c>
      <c r="N14" t="n">
        <v>39.43</v>
      </c>
      <c r="O14" t="n">
        <v>24268.67</v>
      </c>
      <c r="P14" t="n">
        <v>2849.91</v>
      </c>
      <c r="Q14" t="n">
        <v>3441.09</v>
      </c>
      <c r="R14" t="n">
        <v>548.96</v>
      </c>
      <c r="S14" t="n">
        <v>300.98</v>
      </c>
      <c r="T14" t="n">
        <v>120105.74</v>
      </c>
      <c r="U14" t="n">
        <v>0.55</v>
      </c>
      <c r="V14" t="n">
        <v>0.9</v>
      </c>
      <c r="W14" t="n">
        <v>57.08</v>
      </c>
      <c r="X14" t="n">
        <v>7.12</v>
      </c>
      <c r="Y14" t="n">
        <v>0.5</v>
      </c>
      <c r="Z14" t="n">
        <v>10</v>
      </c>
      <c r="AA14" t="n">
        <v>8660.000138036192</v>
      </c>
      <c r="AB14" t="n">
        <v>11848.99424110399</v>
      </c>
      <c r="AC14" t="n">
        <v>10718.14286090045</v>
      </c>
      <c r="AD14" t="n">
        <v>8660000.138036191</v>
      </c>
      <c r="AE14" t="n">
        <v>11848994.24110399</v>
      </c>
      <c r="AF14" t="n">
        <v>9.374970924037423e-07</v>
      </c>
      <c r="AG14" t="n">
        <v>47.85208333333333</v>
      </c>
      <c r="AH14" t="n">
        <v>10718142.86090044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0.4369</v>
      </c>
      <c r="E15" t="n">
        <v>228.86</v>
      </c>
      <c r="F15" t="n">
        <v>221.21</v>
      </c>
      <c r="G15" t="n">
        <v>90.29000000000001</v>
      </c>
      <c r="H15" t="n">
        <v>1.27</v>
      </c>
      <c r="I15" t="n">
        <v>147</v>
      </c>
      <c r="J15" t="n">
        <v>196.42</v>
      </c>
      <c r="K15" t="n">
        <v>52.44</v>
      </c>
      <c r="L15" t="n">
        <v>14</v>
      </c>
      <c r="M15" t="n">
        <v>145</v>
      </c>
      <c r="N15" t="n">
        <v>39.98</v>
      </c>
      <c r="O15" t="n">
        <v>24459.75</v>
      </c>
      <c r="P15" t="n">
        <v>2837.36</v>
      </c>
      <c r="Q15" t="n">
        <v>3441.04</v>
      </c>
      <c r="R15" t="n">
        <v>533.9</v>
      </c>
      <c r="S15" t="n">
        <v>300.98</v>
      </c>
      <c r="T15" t="n">
        <v>112634.36</v>
      </c>
      <c r="U15" t="n">
        <v>0.5600000000000001</v>
      </c>
      <c r="V15" t="n">
        <v>0.9</v>
      </c>
      <c r="W15" t="n">
        <v>57.07</v>
      </c>
      <c r="X15" t="n">
        <v>6.68</v>
      </c>
      <c r="Y15" t="n">
        <v>0.5</v>
      </c>
      <c r="Z15" t="n">
        <v>10</v>
      </c>
      <c r="AA15" t="n">
        <v>8602.797805274908</v>
      </c>
      <c r="AB15" t="n">
        <v>11770.72748583118</v>
      </c>
      <c r="AC15" t="n">
        <v>10647.34577490279</v>
      </c>
      <c r="AD15" t="n">
        <v>8602797.805274907</v>
      </c>
      <c r="AE15" t="n">
        <v>11770727.48583118</v>
      </c>
      <c r="AF15" t="n">
        <v>9.407268710868052e-07</v>
      </c>
      <c r="AG15" t="n">
        <v>47.67916666666667</v>
      </c>
      <c r="AH15" t="n">
        <v>10647345.77490279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0.4387</v>
      </c>
      <c r="E16" t="n">
        <v>227.95</v>
      </c>
      <c r="F16" t="n">
        <v>220.69</v>
      </c>
      <c r="G16" t="n">
        <v>97.37</v>
      </c>
      <c r="H16" t="n">
        <v>1.35</v>
      </c>
      <c r="I16" t="n">
        <v>136</v>
      </c>
      <c r="J16" t="n">
        <v>197.98</v>
      </c>
      <c r="K16" t="n">
        <v>52.44</v>
      </c>
      <c r="L16" t="n">
        <v>15</v>
      </c>
      <c r="M16" t="n">
        <v>134</v>
      </c>
      <c r="N16" t="n">
        <v>40.54</v>
      </c>
      <c r="O16" t="n">
        <v>24651.58</v>
      </c>
      <c r="P16" t="n">
        <v>2822.54</v>
      </c>
      <c r="Q16" t="n">
        <v>3440.97</v>
      </c>
      <c r="R16" t="n">
        <v>516.65</v>
      </c>
      <c r="S16" t="n">
        <v>300.98</v>
      </c>
      <c r="T16" t="n">
        <v>104061.67</v>
      </c>
      <c r="U16" t="n">
        <v>0.58</v>
      </c>
      <c r="V16" t="n">
        <v>0.91</v>
      </c>
      <c r="W16" t="n">
        <v>57.05</v>
      </c>
      <c r="X16" t="n">
        <v>6.17</v>
      </c>
      <c r="Y16" t="n">
        <v>0.5</v>
      </c>
      <c r="Z16" t="n">
        <v>10</v>
      </c>
      <c r="AA16" t="n">
        <v>8526.702363673483</v>
      </c>
      <c r="AB16" t="n">
        <v>11666.61034553815</v>
      </c>
      <c r="AC16" t="n">
        <v>10553.16542835001</v>
      </c>
      <c r="AD16" t="n">
        <v>8526702.363673482</v>
      </c>
      <c r="AE16" t="n">
        <v>11666610.34553815</v>
      </c>
      <c r="AF16" t="n">
        <v>9.446026055064808e-07</v>
      </c>
      <c r="AG16" t="n">
        <v>47.48958333333334</v>
      </c>
      <c r="AH16" t="n">
        <v>10553165.42835001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0.4401</v>
      </c>
      <c r="E17" t="n">
        <v>227.22</v>
      </c>
      <c r="F17" t="n">
        <v>220.29</v>
      </c>
      <c r="G17" t="n">
        <v>104.07</v>
      </c>
      <c r="H17" t="n">
        <v>1.42</v>
      </c>
      <c r="I17" t="n">
        <v>127</v>
      </c>
      <c r="J17" t="n">
        <v>199.54</v>
      </c>
      <c r="K17" t="n">
        <v>52.44</v>
      </c>
      <c r="L17" t="n">
        <v>16</v>
      </c>
      <c r="M17" t="n">
        <v>125</v>
      </c>
      <c r="N17" t="n">
        <v>41.1</v>
      </c>
      <c r="O17" t="n">
        <v>24844.17</v>
      </c>
      <c r="P17" t="n">
        <v>2809.18</v>
      </c>
      <c r="Q17" t="n">
        <v>3441</v>
      </c>
      <c r="R17" t="n">
        <v>503.05</v>
      </c>
      <c r="S17" t="n">
        <v>300.98</v>
      </c>
      <c r="T17" t="n">
        <v>97309.5</v>
      </c>
      <c r="U17" t="n">
        <v>0.6</v>
      </c>
      <c r="V17" t="n">
        <v>0.91</v>
      </c>
      <c r="W17" t="n">
        <v>57.03</v>
      </c>
      <c r="X17" t="n">
        <v>5.76</v>
      </c>
      <c r="Y17" t="n">
        <v>0.5</v>
      </c>
      <c r="Z17" t="n">
        <v>10</v>
      </c>
      <c r="AA17" t="n">
        <v>8470.951839611633</v>
      </c>
      <c r="AB17" t="n">
        <v>11590.33001897719</v>
      </c>
      <c r="AC17" t="n">
        <v>10484.16518909592</v>
      </c>
      <c r="AD17" t="n">
        <v>8470951.839611633</v>
      </c>
      <c r="AE17" t="n">
        <v>11590330.01897719</v>
      </c>
      <c r="AF17" t="n">
        <v>9.476170656106729e-07</v>
      </c>
      <c r="AG17" t="n">
        <v>47.3375</v>
      </c>
      <c r="AH17" t="n">
        <v>10484165.18909592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0.4414</v>
      </c>
      <c r="E18" t="n">
        <v>226.54</v>
      </c>
      <c r="F18" t="n">
        <v>219.89</v>
      </c>
      <c r="G18" t="n">
        <v>110.87</v>
      </c>
      <c r="H18" t="n">
        <v>1.5</v>
      </c>
      <c r="I18" t="n">
        <v>119</v>
      </c>
      <c r="J18" t="n">
        <v>201.11</v>
      </c>
      <c r="K18" t="n">
        <v>52.44</v>
      </c>
      <c r="L18" t="n">
        <v>17</v>
      </c>
      <c r="M18" t="n">
        <v>117</v>
      </c>
      <c r="N18" t="n">
        <v>41.67</v>
      </c>
      <c r="O18" t="n">
        <v>25037.53</v>
      </c>
      <c r="P18" t="n">
        <v>2797.1</v>
      </c>
      <c r="Q18" t="n">
        <v>3441.01</v>
      </c>
      <c r="R18" t="n">
        <v>489.41</v>
      </c>
      <c r="S18" t="n">
        <v>300.98</v>
      </c>
      <c r="T18" t="n">
        <v>90528.05</v>
      </c>
      <c r="U18" t="n">
        <v>0.61</v>
      </c>
      <c r="V18" t="n">
        <v>0.91</v>
      </c>
      <c r="W18" t="n">
        <v>57.02</v>
      </c>
      <c r="X18" t="n">
        <v>5.36</v>
      </c>
      <c r="Y18" t="n">
        <v>0.5</v>
      </c>
      <c r="Z18" t="n">
        <v>10</v>
      </c>
      <c r="AA18" t="n">
        <v>8419.84605523601</v>
      </c>
      <c r="AB18" t="n">
        <v>11520.40483016638</v>
      </c>
      <c r="AC18" t="n">
        <v>10420.91356216459</v>
      </c>
      <c r="AD18" t="n">
        <v>8419846.05523601</v>
      </c>
      <c r="AE18" t="n">
        <v>11520404.83016638</v>
      </c>
      <c r="AF18" t="n">
        <v>9.504162071359942e-07</v>
      </c>
      <c r="AG18" t="n">
        <v>47.19583333333333</v>
      </c>
      <c r="AH18" t="n">
        <v>10420913.56216459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0.4425</v>
      </c>
      <c r="E19" t="n">
        <v>226</v>
      </c>
      <c r="F19" t="n">
        <v>219.6</v>
      </c>
      <c r="G19" t="n">
        <v>117.64</v>
      </c>
      <c r="H19" t="n">
        <v>1.58</v>
      </c>
      <c r="I19" t="n">
        <v>112</v>
      </c>
      <c r="J19" t="n">
        <v>202.68</v>
      </c>
      <c r="K19" t="n">
        <v>52.44</v>
      </c>
      <c r="L19" t="n">
        <v>18</v>
      </c>
      <c r="M19" t="n">
        <v>110</v>
      </c>
      <c r="N19" t="n">
        <v>42.24</v>
      </c>
      <c r="O19" t="n">
        <v>25231.66</v>
      </c>
      <c r="P19" t="n">
        <v>2786.32</v>
      </c>
      <c r="Q19" t="n">
        <v>3441.09</v>
      </c>
      <c r="R19" t="n">
        <v>479.83</v>
      </c>
      <c r="S19" t="n">
        <v>300.98</v>
      </c>
      <c r="T19" t="n">
        <v>85773.50999999999</v>
      </c>
      <c r="U19" t="n">
        <v>0.63</v>
      </c>
      <c r="V19" t="n">
        <v>0.91</v>
      </c>
      <c r="W19" t="n">
        <v>57</v>
      </c>
      <c r="X19" t="n">
        <v>5.07</v>
      </c>
      <c r="Y19" t="n">
        <v>0.5</v>
      </c>
      <c r="Z19" t="n">
        <v>10</v>
      </c>
      <c r="AA19" t="n">
        <v>8376.240196130098</v>
      </c>
      <c r="AB19" t="n">
        <v>11460.74136998293</v>
      </c>
      <c r="AC19" t="n">
        <v>10366.94429888287</v>
      </c>
      <c r="AD19" t="n">
        <v>8376240.196130098</v>
      </c>
      <c r="AE19" t="n">
        <v>11460741.36998293</v>
      </c>
      <c r="AF19" t="n">
        <v>9.527847115035736e-07</v>
      </c>
      <c r="AG19" t="n">
        <v>47.08333333333334</v>
      </c>
      <c r="AH19" t="n">
        <v>10366944.29888286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0.4434</v>
      </c>
      <c r="E20" t="n">
        <v>225.52</v>
      </c>
      <c r="F20" t="n">
        <v>219.33</v>
      </c>
      <c r="G20" t="n">
        <v>124.15</v>
      </c>
      <c r="H20" t="n">
        <v>1.65</v>
      </c>
      <c r="I20" t="n">
        <v>106</v>
      </c>
      <c r="J20" t="n">
        <v>204.26</v>
      </c>
      <c r="K20" t="n">
        <v>52.44</v>
      </c>
      <c r="L20" t="n">
        <v>19</v>
      </c>
      <c r="M20" t="n">
        <v>104</v>
      </c>
      <c r="N20" t="n">
        <v>42.82</v>
      </c>
      <c r="O20" t="n">
        <v>25426.72</v>
      </c>
      <c r="P20" t="n">
        <v>2777.19</v>
      </c>
      <c r="Q20" t="n">
        <v>3440.94</v>
      </c>
      <c r="R20" t="n">
        <v>470.63</v>
      </c>
      <c r="S20" t="n">
        <v>300.98</v>
      </c>
      <c r="T20" t="n">
        <v>81203.14999999999</v>
      </c>
      <c r="U20" t="n">
        <v>0.64</v>
      </c>
      <c r="V20" t="n">
        <v>0.91</v>
      </c>
      <c r="W20" t="n">
        <v>56.99</v>
      </c>
      <c r="X20" t="n">
        <v>4.8</v>
      </c>
      <c r="Y20" t="n">
        <v>0.5</v>
      </c>
      <c r="Z20" t="n">
        <v>10</v>
      </c>
      <c r="AA20" t="n">
        <v>8339.606033509383</v>
      </c>
      <c r="AB20" t="n">
        <v>11410.61689250008</v>
      </c>
      <c r="AC20" t="n">
        <v>10321.60363118083</v>
      </c>
      <c r="AD20" t="n">
        <v>8339606.033509383</v>
      </c>
      <c r="AE20" t="n">
        <v>11410616.89250008</v>
      </c>
      <c r="AF20" t="n">
        <v>9.547225787134115e-07</v>
      </c>
      <c r="AG20" t="n">
        <v>46.98333333333334</v>
      </c>
      <c r="AH20" t="n">
        <v>10321603.63118083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0.4442</v>
      </c>
      <c r="E21" t="n">
        <v>225.13</v>
      </c>
      <c r="F21" t="n">
        <v>219.12</v>
      </c>
      <c r="G21" t="n">
        <v>130.17</v>
      </c>
      <c r="H21" t="n">
        <v>1.73</v>
      </c>
      <c r="I21" t="n">
        <v>101</v>
      </c>
      <c r="J21" t="n">
        <v>205.85</v>
      </c>
      <c r="K21" t="n">
        <v>52.44</v>
      </c>
      <c r="L21" t="n">
        <v>20</v>
      </c>
      <c r="M21" t="n">
        <v>99</v>
      </c>
      <c r="N21" t="n">
        <v>43.41</v>
      </c>
      <c r="O21" t="n">
        <v>25622.45</v>
      </c>
      <c r="P21" t="n">
        <v>2768.46</v>
      </c>
      <c r="Q21" t="n">
        <v>3440.96</v>
      </c>
      <c r="R21" t="n">
        <v>463.51</v>
      </c>
      <c r="S21" t="n">
        <v>300.98</v>
      </c>
      <c r="T21" t="n">
        <v>77668.8</v>
      </c>
      <c r="U21" t="n">
        <v>0.65</v>
      </c>
      <c r="V21" t="n">
        <v>0.91</v>
      </c>
      <c r="W21" t="n">
        <v>56.99</v>
      </c>
      <c r="X21" t="n">
        <v>4.59</v>
      </c>
      <c r="Y21" t="n">
        <v>0.5</v>
      </c>
      <c r="Z21" t="n">
        <v>10</v>
      </c>
      <c r="AA21" t="n">
        <v>8306.423071177431</v>
      </c>
      <c r="AB21" t="n">
        <v>11365.21449950852</v>
      </c>
      <c r="AC21" t="n">
        <v>10280.53437885373</v>
      </c>
      <c r="AD21" t="n">
        <v>8306423.071177431</v>
      </c>
      <c r="AE21" t="n">
        <v>11365214.49950852</v>
      </c>
      <c r="AF21" t="n">
        <v>9.564451273443784e-07</v>
      </c>
      <c r="AG21" t="n">
        <v>46.90208333333334</v>
      </c>
      <c r="AH21" t="n">
        <v>10280534.37885373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0.4452</v>
      </c>
      <c r="E22" t="n">
        <v>224.61</v>
      </c>
      <c r="F22" t="n">
        <v>218.82</v>
      </c>
      <c r="G22" t="n">
        <v>138.2</v>
      </c>
      <c r="H22" t="n">
        <v>1.8</v>
      </c>
      <c r="I22" t="n">
        <v>95</v>
      </c>
      <c r="J22" t="n">
        <v>207.45</v>
      </c>
      <c r="K22" t="n">
        <v>52.44</v>
      </c>
      <c r="L22" t="n">
        <v>21</v>
      </c>
      <c r="M22" t="n">
        <v>93</v>
      </c>
      <c r="N22" t="n">
        <v>44</v>
      </c>
      <c r="O22" t="n">
        <v>25818.99</v>
      </c>
      <c r="P22" t="n">
        <v>2755.75</v>
      </c>
      <c r="Q22" t="n">
        <v>3440.93</v>
      </c>
      <c r="R22" t="n">
        <v>453.16</v>
      </c>
      <c r="S22" t="n">
        <v>300.98</v>
      </c>
      <c r="T22" t="n">
        <v>72524.47</v>
      </c>
      <c r="U22" t="n">
        <v>0.66</v>
      </c>
      <c r="V22" t="n">
        <v>0.91</v>
      </c>
      <c r="W22" t="n">
        <v>56.98</v>
      </c>
      <c r="X22" t="n">
        <v>4.29</v>
      </c>
      <c r="Y22" t="n">
        <v>0.5</v>
      </c>
      <c r="Z22" t="n">
        <v>10</v>
      </c>
      <c r="AA22" t="n">
        <v>8252.85227524258</v>
      </c>
      <c r="AB22" t="n">
        <v>11291.91657313373</v>
      </c>
      <c r="AC22" t="n">
        <v>10214.23190369787</v>
      </c>
      <c r="AD22" t="n">
        <v>8252852.27524258</v>
      </c>
      <c r="AE22" t="n">
        <v>11291916.57313373</v>
      </c>
      <c r="AF22" t="n">
        <v>9.58598313133087e-07</v>
      </c>
      <c r="AG22" t="n">
        <v>46.79375000000001</v>
      </c>
      <c r="AH22" t="n">
        <v>10214231.90369787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0.4458</v>
      </c>
      <c r="E23" t="n">
        <v>224.31</v>
      </c>
      <c r="F23" t="n">
        <v>218.65</v>
      </c>
      <c r="G23" t="n">
        <v>144.16</v>
      </c>
      <c r="H23" t="n">
        <v>1.87</v>
      </c>
      <c r="I23" t="n">
        <v>91</v>
      </c>
      <c r="J23" t="n">
        <v>209.05</v>
      </c>
      <c r="K23" t="n">
        <v>52.44</v>
      </c>
      <c r="L23" t="n">
        <v>22</v>
      </c>
      <c r="M23" t="n">
        <v>89</v>
      </c>
      <c r="N23" t="n">
        <v>44.6</v>
      </c>
      <c r="O23" t="n">
        <v>26016.35</v>
      </c>
      <c r="P23" t="n">
        <v>2746.17</v>
      </c>
      <c r="Q23" t="n">
        <v>3441</v>
      </c>
      <c r="R23" t="n">
        <v>447.76</v>
      </c>
      <c r="S23" t="n">
        <v>300.98</v>
      </c>
      <c r="T23" t="n">
        <v>69844.62</v>
      </c>
      <c r="U23" t="n">
        <v>0.67</v>
      </c>
      <c r="V23" t="n">
        <v>0.91</v>
      </c>
      <c r="W23" t="n">
        <v>56.97</v>
      </c>
      <c r="X23" t="n">
        <v>4.12</v>
      </c>
      <c r="Y23" t="n">
        <v>0.5</v>
      </c>
      <c r="Z23" t="n">
        <v>10</v>
      </c>
      <c r="AA23" t="n">
        <v>8222.108478846607</v>
      </c>
      <c r="AB23" t="n">
        <v>11249.85155458419</v>
      </c>
      <c r="AC23" t="n">
        <v>10176.18151148007</v>
      </c>
      <c r="AD23" t="n">
        <v>8222108.478846608</v>
      </c>
      <c r="AE23" t="n">
        <v>11249851.55458419</v>
      </c>
      <c r="AF23" t="n">
        <v>9.598902246063121e-07</v>
      </c>
      <c r="AG23" t="n">
        <v>46.73125</v>
      </c>
      <c r="AH23" t="n">
        <v>10176181.51148007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0.4465</v>
      </c>
      <c r="E24" t="n">
        <v>223.96</v>
      </c>
      <c r="F24" t="n">
        <v>218.45</v>
      </c>
      <c r="G24" t="n">
        <v>150.65</v>
      </c>
      <c r="H24" t="n">
        <v>1.94</v>
      </c>
      <c r="I24" t="n">
        <v>87</v>
      </c>
      <c r="J24" t="n">
        <v>210.65</v>
      </c>
      <c r="K24" t="n">
        <v>52.44</v>
      </c>
      <c r="L24" t="n">
        <v>23</v>
      </c>
      <c r="M24" t="n">
        <v>85</v>
      </c>
      <c r="N24" t="n">
        <v>45.21</v>
      </c>
      <c r="O24" t="n">
        <v>26214.54</v>
      </c>
      <c r="P24" t="n">
        <v>2734.92</v>
      </c>
      <c r="Q24" t="n">
        <v>3440.91</v>
      </c>
      <c r="R24" t="n">
        <v>440.59</v>
      </c>
      <c r="S24" t="n">
        <v>300.98</v>
      </c>
      <c r="T24" t="n">
        <v>66279.69</v>
      </c>
      <c r="U24" t="n">
        <v>0.68</v>
      </c>
      <c r="V24" t="n">
        <v>0.91</v>
      </c>
      <c r="W24" t="n">
        <v>56.97</v>
      </c>
      <c r="X24" t="n">
        <v>3.92</v>
      </c>
      <c r="Y24" t="n">
        <v>0.5</v>
      </c>
      <c r="Z24" t="n">
        <v>10</v>
      </c>
      <c r="AA24" t="n">
        <v>8186.185035554504</v>
      </c>
      <c r="AB24" t="n">
        <v>11200.69951464146</v>
      </c>
      <c r="AC24" t="n">
        <v>10131.72047324416</v>
      </c>
      <c r="AD24" t="n">
        <v>8186185.035554504</v>
      </c>
      <c r="AE24" t="n">
        <v>11200699.51464146</v>
      </c>
      <c r="AF24" t="n">
        <v>9.613974546584081e-07</v>
      </c>
      <c r="AG24" t="n">
        <v>46.65833333333333</v>
      </c>
      <c r="AH24" t="n">
        <v>10131720.47324416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0.4472</v>
      </c>
      <c r="E25" t="n">
        <v>223.62</v>
      </c>
      <c r="F25" t="n">
        <v>218.25</v>
      </c>
      <c r="G25" t="n">
        <v>157.77</v>
      </c>
      <c r="H25" t="n">
        <v>2.01</v>
      </c>
      <c r="I25" t="n">
        <v>83</v>
      </c>
      <c r="J25" t="n">
        <v>212.27</v>
      </c>
      <c r="K25" t="n">
        <v>52.44</v>
      </c>
      <c r="L25" t="n">
        <v>24</v>
      </c>
      <c r="M25" t="n">
        <v>81</v>
      </c>
      <c r="N25" t="n">
        <v>45.82</v>
      </c>
      <c r="O25" t="n">
        <v>26413.56</v>
      </c>
      <c r="P25" t="n">
        <v>2727.91</v>
      </c>
      <c r="Q25" t="n">
        <v>3440.93</v>
      </c>
      <c r="R25" t="n">
        <v>434.23</v>
      </c>
      <c r="S25" t="n">
        <v>300.98</v>
      </c>
      <c r="T25" t="n">
        <v>63118.34</v>
      </c>
      <c r="U25" t="n">
        <v>0.6899999999999999</v>
      </c>
      <c r="V25" t="n">
        <v>0.92</v>
      </c>
      <c r="W25" t="n">
        <v>56.95</v>
      </c>
      <c r="X25" t="n">
        <v>3.72</v>
      </c>
      <c r="Y25" t="n">
        <v>0.5</v>
      </c>
      <c r="Z25" t="n">
        <v>10</v>
      </c>
      <c r="AA25" t="n">
        <v>8158.629475787521</v>
      </c>
      <c r="AB25" t="n">
        <v>11162.99678210278</v>
      </c>
      <c r="AC25" t="n">
        <v>10097.61603658285</v>
      </c>
      <c r="AD25" t="n">
        <v>8158629.475787521</v>
      </c>
      <c r="AE25" t="n">
        <v>11162996.78210278</v>
      </c>
      <c r="AF25" t="n">
        <v>9.629046847105041e-07</v>
      </c>
      <c r="AG25" t="n">
        <v>46.5875</v>
      </c>
      <c r="AH25" t="n">
        <v>10097616.03658285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0.4478</v>
      </c>
      <c r="E26" t="n">
        <v>223.31</v>
      </c>
      <c r="F26" t="n">
        <v>218.08</v>
      </c>
      <c r="G26" t="n">
        <v>165.63</v>
      </c>
      <c r="H26" t="n">
        <v>2.08</v>
      </c>
      <c r="I26" t="n">
        <v>79</v>
      </c>
      <c r="J26" t="n">
        <v>213.89</v>
      </c>
      <c r="K26" t="n">
        <v>52.44</v>
      </c>
      <c r="L26" t="n">
        <v>25</v>
      </c>
      <c r="M26" t="n">
        <v>77</v>
      </c>
      <c r="N26" t="n">
        <v>46.44</v>
      </c>
      <c r="O26" t="n">
        <v>26613.43</v>
      </c>
      <c r="P26" t="n">
        <v>2718.1</v>
      </c>
      <c r="Q26" t="n">
        <v>3440.97</v>
      </c>
      <c r="R26" t="n">
        <v>428.05</v>
      </c>
      <c r="S26" t="n">
        <v>300.98</v>
      </c>
      <c r="T26" t="n">
        <v>60046.72</v>
      </c>
      <c r="U26" t="n">
        <v>0.7</v>
      </c>
      <c r="V26" t="n">
        <v>0.92</v>
      </c>
      <c r="W26" t="n">
        <v>56.95</v>
      </c>
      <c r="X26" t="n">
        <v>3.55</v>
      </c>
      <c r="Y26" t="n">
        <v>0.5</v>
      </c>
      <c r="Z26" t="n">
        <v>10</v>
      </c>
      <c r="AA26" t="n">
        <v>8127.702019715803</v>
      </c>
      <c r="AB26" t="n">
        <v>11120.68047228239</v>
      </c>
      <c r="AC26" t="n">
        <v>10059.33833598041</v>
      </c>
      <c r="AD26" t="n">
        <v>8127702.019715803</v>
      </c>
      <c r="AE26" t="n">
        <v>11120680.47228239</v>
      </c>
      <c r="AF26" t="n">
        <v>9.641965961837294e-07</v>
      </c>
      <c r="AG26" t="n">
        <v>46.52291666666667</v>
      </c>
      <c r="AH26" t="n">
        <v>10059338.33598041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0.4484</v>
      </c>
      <c r="E27" t="n">
        <v>223.03</v>
      </c>
      <c r="F27" t="n">
        <v>217.91</v>
      </c>
      <c r="G27" t="n">
        <v>172.04</v>
      </c>
      <c r="H27" t="n">
        <v>2.14</v>
      </c>
      <c r="I27" t="n">
        <v>76</v>
      </c>
      <c r="J27" t="n">
        <v>215.51</v>
      </c>
      <c r="K27" t="n">
        <v>52.44</v>
      </c>
      <c r="L27" t="n">
        <v>26</v>
      </c>
      <c r="M27" t="n">
        <v>74</v>
      </c>
      <c r="N27" t="n">
        <v>47.07</v>
      </c>
      <c r="O27" t="n">
        <v>26814.17</v>
      </c>
      <c r="P27" t="n">
        <v>2709.61</v>
      </c>
      <c r="Q27" t="n">
        <v>3440.94</v>
      </c>
      <c r="R27" t="n">
        <v>422.65</v>
      </c>
      <c r="S27" t="n">
        <v>300.98</v>
      </c>
      <c r="T27" t="n">
        <v>57360.5</v>
      </c>
      <c r="U27" t="n">
        <v>0.71</v>
      </c>
      <c r="V27" t="n">
        <v>0.92</v>
      </c>
      <c r="W27" t="n">
        <v>56.94</v>
      </c>
      <c r="X27" t="n">
        <v>3.38</v>
      </c>
      <c r="Y27" t="n">
        <v>0.5</v>
      </c>
      <c r="Z27" t="n">
        <v>10</v>
      </c>
      <c r="AA27" t="n">
        <v>8099.249945120181</v>
      </c>
      <c r="AB27" t="n">
        <v>11081.75108860371</v>
      </c>
      <c r="AC27" t="n">
        <v>10024.12431804229</v>
      </c>
      <c r="AD27" t="n">
        <v>8099249.945120181</v>
      </c>
      <c r="AE27" t="n">
        <v>11081751.08860371</v>
      </c>
      <c r="AF27" t="n">
        <v>9.654885076569546e-07</v>
      </c>
      <c r="AG27" t="n">
        <v>46.46458333333334</v>
      </c>
      <c r="AH27" t="n">
        <v>10024124.31804229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0.4488</v>
      </c>
      <c r="E28" t="n">
        <v>222.83</v>
      </c>
      <c r="F28" t="n">
        <v>217.81</v>
      </c>
      <c r="G28" t="n">
        <v>179.02</v>
      </c>
      <c r="H28" t="n">
        <v>2.21</v>
      </c>
      <c r="I28" t="n">
        <v>73</v>
      </c>
      <c r="J28" t="n">
        <v>217.15</v>
      </c>
      <c r="K28" t="n">
        <v>52.44</v>
      </c>
      <c r="L28" t="n">
        <v>27</v>
      </c>
      <c r="M28" t="n">
        <v>71</v>
      </c>
      <c r="N28" t="n">
        <v>47.71</v>
      </c>
      <c r="O28" t="n">
        <v>27015.77</v>
      </c>
      <c r="P28" t="n">
        <v>2701.34</v>
      </c>
      <c r="Q28" t="n">
        <v>3440.94</v>
      </c>
      <c r="R28" t="n">
        <v>418.81</v>
      </c>
      <c r="S28" t="n">
        <v>300.98</v>
      </c>
      <c r="T28" t="n">
        <v>55458.62</v>
      </c>
      <c r="U28" t="n">
        <v>0.72</v>
      </c>
      <c r="V28" t="n">
        <v>0.92</v>
      </c>
      <c r="W28" t="n">
        <v>56.95</v>
      </c>
      <c r="X28" t="n">
        <v>3.28</v>
      </c>
      <c r="Y28" t="n">
        <v>0.5</v>
      </c>
      <c r="Z28" t="n">
        <v>10</v>
      </c>
      <c r="AA28" t="n">
        <v>8075.510130136831</v>
      </c>
      <c r="AB28" t="n">
        <v>11049.26922641677</v>
      </c>
      <c r="AC28" t="n">
        <v>9994.742479193892</v>
      </c>
      <c r="AD28" t="n">
        <v>8075510.130136832</v>
      </c>
      <c r="AE28" t="n">
        <v>11049269.22641677</v>
      </c>
      <c r="AF28" t="n">
        <v>9.663497819724381e-07</v>
      </c>
      <c r="AG28" t="n">
        <v>46.42291666666667</v>
      </c>
      <c r="AH28" t="n">
        <v>9994742.479193892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0.4493</v>
      </c>
      <c r="E29" t="n">
        <v>222.57</v>
      </c>
      <c r="F29" t="n">
        <v>217.66</v>
      </c>
      <c r="G29" t="n">
        <v>186.57</v>
      </c>
      <c r="H29" t="n">
        <v>2.27</v>
      </c>
      <c r="I29" t="n">
        <v>70</v>
      </c>
      <c r="J29" t="n">
        <v>218.79</v>
      </c>
      <c r="K29" t="n">
        <v>52.44</v>
      </c>
      <c r="L29" t="n">
        <v>28</v>
      </c>
      <c r="M29" t="n">
        <v>68</v>
      </c>
      <c r="N29" t="n">
        <v>48.35</v>
      </c>
      <c r="O29" t="n">
        <v>27218.26</v>
      </c>
      <c r="P29" t="n">
        <v>2692.12</v>
      </c>
      <c r="Q29" t="n">
        <v>3440.91</v>
      </c>
      <c r="R29" t="n">
        <v>414.37</v>
      </c>
      <c r="S29" t="n">
        <v>300.98</v>
      </c>
      <c r="T29" t="n">
        <v>53251.93</v>
      </c>
      <c r="U29" t="n">
        <v>0.73</v>
      </c>
      <c r="V29" t="n">
        <v>0.92</v>
      </c>
      <c r="W29" t="n">
        <v>56.94</v>
      </c>
      <c r="X29" t="n">
        <v>3.14</v>
      </c>
      <c r="Y29" t="n">
        <v>0.5</v>
      </c>
      <c r="Z29" t="n">
        <v>10</v>
      </c>
      <c r="AA29" t="n">
        <v>8047.805471497945</v>
      </c>
      <c r="AB29" t="n">
        <v>11011.36249022377</v>
      </c>
      <c r="AC29" t="n">
        <v>9960.453508700712</v>
      </c>
      <c r="AD29" t="n">
        <v>8047805.471497945</v>
      </c>
      <c r="AE29" t="n">
        <v>11011362.49022377</v>
      </c>
      <c r="AF29" t="n">
        <v>9.674263748667923e-07</v>
      </c>
      <c r="AG29" t="n">
        <v>46.36875</v>
      </c>
      <c r="AH29" t="n">
        <v>9960453.508700712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0.4496</v>
      </c>
      <c r="E30" t="n">
        <v>222.44</v>
      </c>
      <c r="F30" t="n">
        <v>217.6</v>
      </c>
      <c r="G30" t="n">
        <v>192</v>
      </c>
      <c r="H30" t="n">
        <v>2.34</v>
      </c>
      <c r="I30" t="n">
        <v>68</v>
      </c>
      <c r="J30" t="n">
        <v>220.44</v>
      </c>
      <c r="K30" t="n">
        <v>52.44</v>
      </c>
      <c r="L30" t="n">
        <v>29</v>
      </c>
      <c r="M30" t="n">
        <v>66</v>
      </c>
      <c r="N30" t="n">
        <v>49</v>
      </c>
      <c r="O30" t="n">
        <v>27421.64</v>
      </c>
      <c r="P30" t="n">
        <v>2684.7</v>
      </c>
      <c r="Q30" t="n">
        <v>3440.91</v>
      </c>
      <c r="R30" t="n">
        <v>411.95</v>
      </c>
      <c r="S30" t="n">
        <v>300.98</v>
      </c>
      <c r="T30" t="n">
        <v>52050.69</v>
      </c>
      <c r="U30" t="n">
        <v>0.73</v>
      </c>
      <c r="V30" t="n">
        <v>0.92</v>
      </c>
      <c r="W30" t="n">
        <v>56.94</v>
      </c>
      <c r="X30" t="n">
        <v>3.07</v>
      </c>
      <c r="Y30" t="n">
        <v>0.5</v>
      </c>
      <c r="Z30" t="n">
        <v>10</v>
      </c>
      <c r="AA30" t="n">
        <v>8027.861640318853</v>
      </c>
      <c r="AB30" t="n">
        <v>10984.07446054479</v>
      </c>
      <c r="AC30" t="n">
        <v>9935.769810275313</v>
      </c>
      <c r="AD30" t="n">
        <v>8027861.640318854</v>
      </c>
      <c r="AE30" t="n">
        <v>10984074.46054479</v>
      </c>
      <c r="AF30" t="n">
        <v>9.68072330603405e-07</v>
      </c>
      <c r="AG30" t="n">
        <v>46.34166666666667</v>
      </c>
      <c r="AH30" t="n">
        <v>9935769.810275313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0.4501</v>
      </c>
      <c r="E31" t="n">
        <v>222.16</v>
      </c>
      <c r="F31" t="n">
        <v>217.43</v>
      </c>
      <c r="G31" t="n">
        <v>200.7</v>
      </c>
      <c r="H31" t="n">
        <v>2.4</v>
      </c>
      <c r="I31" t="n">
        <v>65</v>
      </c>
      <c r="J31" t="n">
        <v>222.1</v>
      </c>
      <c r="K31" t="n">
        <v>52.44</v>
      </c>
      <c r="L31" t="n">
        <v>30</v>
      </c>
      <c r="M31" t="n">
        <v>63</v>
      </c>
      <c r="N31" t="n">
        <v>49.65</v>
      </c>
      <c r="O31" t="n">
        <v>27625.93</v>
      </c>
      <c r="P31" t="n">
        <v>2676.44</v>
      </c>
      <c r="Q31" t="n">
        <v>3440.92</v>
      </c>
      <c r="R31" t="n">
        <v>406.26</v>
      </c>
      <c r="S31" t="n">
        <v>300.98</v>
      </c>
      <c r="T31" t="n">
        <v>49224.61</v>
      </c>
      <c r="U31" t="n">
        <v>0.74</v>
      </c>
      <c r="V31" t="n">
        <v>0.92</v>
      </c>
      <c r="W31" t="n">
        <v>56.93</v>
      </c>
      <c r="X31" t="n">
        <v>2.9</v>
      </c>
      <c r="Y31" t="n">
        <v>0.5</v>
      </c>
      <c r="Z31" t="n">
        <v>10</v>
      </c>
      <c r="AA31" t="n">
        <v>8001.912648402162</v>
      </c>
      <c r="AB31" t="n">
        <v>10948.56990501565</v>
      </c>
      <c r="AC31" t="n">
        <v>9903.653759694913</v>
      </c>
      <c r="AD31" t="n">
        <v>8001912.648402162</v>
      </c>
      <c r="AE31" t="n">
        <v>10948569.90501565</v>
      </c>
      <c r="AF31" t="n">
        <v>9.691489234977592e-07</v>
      </c>
      <c r="AG31" t="n">
        <v>46.28333333333333</v>
      </c>
      <c r="AH31" t="n">
        <v>9903653.759694913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0.4504</v>
      </c>
      <c r="E32" t="n">
        <v>222.03</v>
      </c>
      <c r="F32" t="n">
        <v>217.36</v>
      </c>
      <c r="G32" t="n">
        <v>207.01</v>
      </c>
      <c r="H32" t="n">
        <v>2.46</v>
      </c>
      <c r="I32" t="n">
        <v>63</v>
      </c>
      <c r="J32" t="n">
        <v>223.76</v>
      </c>
      <c r="K32" t="n">
        <v>52.44</v>
      </c>
      <c r="L32" t="n">
        <v>31</v>
      </c>
      <c r="M32" t="n">
        <v>61</v>
      </c>
      <c r="N32" t="n">
        <v>50.32</v>
      </c>
      <c r="O32" t="n">
        <v>27831.27</v>
      </c>
      <c r="P32" t="n">
        <v>2671.08</v>
      </c>
      <c r="Q32" t="n">
        <v>3440.91</v>
      </c>
      <c r="R32" t="n">
        <v>403.94</v>
      </c>
      <c r="S32" t="n">
        <v>300.98</v>
      </c>
      <c r="T32" t="n">
        <v>48070.67</v>
      </c>
      <c r="U32" t="n">
        <v>0.75</v>
      </c>
      <c r="V32" t="n">
        <v>0.92</v>
      </c>
      <c r="W32" t="n">
        <v>56.93</v>
      </c>
      <c r="X32" t="n">
        <v>2.84</v>
      </c>
      <c r="Y32" t="n">
        <v>0.5</v>
      </c>
      <c r="Z32" t="n">
        <v>10</v>
      </c>
      <c r="AA32" t="n">
        <v>7985.915462088789</v>
      </c>
      <c r="AB32" t="n">
        <v>10926.68184895564</v>
      </c>
      <c r="AC32" t="n">
        <v>9883.854668985192</v>
      </c>
      <c r="AD32" t="n">
        <v>7985915.46208879</v>
      </c>
      <c r="AE32" t="n">
        <v>10926681.84895564</v>
      </c>
      <c r="AF32" t="n">
        <v>9.697948792343719e-07</v>
      </c>
      <c r="AG32" t="n">
        <v>46.25625</v>
      </c>
      <c r="AH32" t="n">
        <v>9883854.668985192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0.4508</v>
      </c>
      <c r="E33" t="n">
        <v>221.85</v>
      </c>
      <c r="F33" t="n">
        <v>217.26</v>
      </c>
      <c r="G33" t="n">
        <v>213.7</v>
      </c>
      <c r="H33" t="n">
        <v>2.52</v>
      </c>
      <c r="I33" t="n">
        <v>61</v>
      </c>
      <c r="J33" t="n">
        <v>225.43</v>
      </c>
      <c r="K33" t="n">
        <v>52.44</v>
      </c>
      <c r="L33" t="n">
        <v>32</v>
      </c>
      <c r="M33" t="n">
        <v>59</v>
      </c>
      <c r="N33" t="n">
        <v>50.99</v>
      </c>
      <c r="O33" t="n">
        <v>28037.42</v>
      </c>
      <c r="P33" t="n">
        <v>2663.25</v>
      </c>
      <c r="Q33" t="n">
        <v>3440.96</v>
      </c>
      <c r="R33" t="n">
        <v>400.67</v>
      </c>
      <c r="S33" t="n">
        <v>300.98</v>
      </c>
      <c r="T33" t="n">
        <v>46448.2</v>
      </c>
      <c r="U33" t="n">
        <v>0.75</v>
      </c>
      <c r="V33" t="n">
        <v>0.92</v>
      </c>
      <c r="W33" t="n">
        <v>56.92</v>
      </c>
      <c r="X33" t="n">
        <v>2.73</v>
      </c>
      <c r="Y33" t="n">
        <v>0.5</v>
      </c>
      <c r="Z33" t="n">
        <v>10</v>
      </c>
      <c r="AA33" t="n">
        <v>7963.231386471663</v>
      </c>
      <c r="AB33" t="n">
        <v>10895.6444959455</v>
      </c>
      <c r="AC33" t="n">
        <v>9855.779477385138</v>
      </c>
      <c r="AD33" t="n">
        <v>7963231.386471663</v>
      </c>
      <c r="AE33" t="n">
        <v>10895644.4959455</v>
      </c>
      <c r="AF33" t="n">
        <v>9.706561535498552e-07</v>
      </c>
      <c r="AG33" t="n">
        <v>46.21875</v>
      </c>
      <c r="AH33" t="n">
        <v>9855779.477385139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0.4511</v>
      </c>
      <c r="E34" t="n">
        <v>221.68</v>
      </c>
      <c r="F34" t="n">
        <v>217.16</v>
      </c>
      <c r="G34" t="n">
        <v>220.84</v>
      </c>
      <c r="H34" t="n">
        <v>2.58</v>
      </c>
      <c r="I34" t="n">
        <v>59</v>
      </c>
      <c r="J34" t="n">
        <v>227.11</v>
      </c>
      <c r="K34" t="n">
        <v>52.44</v>
      </c>
      <c r="L34" t="n">
        <v>33</v>
      </c>
      <c r="M34" t="n">
        <v>57</v>
      </c>
      <c r="N34" t="n">
        <v>51.67</v>
      </c>
      <c r="O34" t="n">
        <v>28244.51</v>
      </c>
      <c r="P34" t="n">
        <v>2655.38</v>
      </c>
      <c r="Q34" t="n">
        <v>3440.9</v>
      </c>
      <c r="R34" t="n">
        <v>396.97</v>
      </c>
      <c r="S34" t="n">
        <v>300.98</v>
      </c>
      <c r="T34" t="n">
        <v>44607.05</v>
      </c>
      <c r="U34" t="n">
        <v>0.76</v>
      </c>
      <c r="V34" t="n">
        <v>0.92</v>
      </c>
      <c r="W34" t="n">
        <v>56.93</v>
      </c>
      <c r="X34" t="n">
        <v>2.64</v>
      </c>
      <c r="Y34" t="n">
        <v>0.5</v>
      </c>
      <c r="Z34" t="n">
        <v>10</v>
      </c>
      <c r="AA34" t="n">
        <v>7933.776898859226</v>
      </c>
      <c r="AB34" t="n">
        <v>10855.34356655387</v>
      </c>
      <c r="AC34" t="n">
        <v>9819.324812131948</v>
      </c>
      <c r="AD34" t="n">
        <v>7933776.898859226</v>
      </c>
      <c r="AE34" t="n">
        <v>10855343.56655387</v>
      </c>
      <c r="AF34" t="n">
        <v>9.713021092864679e-07</v>
      </c>
      <c r="AG34" t="n">
        <v>46.18333333333334</v>
      </c>
      <c r="AH34" t="n">
        <v>9819324.812131949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0.4515</v>
      </c>
      <c r="E35" t="n">
        <v>221.51</v>
      </c>
      <c r="F35" t="n">
        <v>217.06</v>
      </c>
      <c r="G35" t="n">
        <v>228.48</v>
      </c>
      <c r="H35" t="n">
        <v>2.64</v>
      </c>
      <c r="I35" t="n">
        <v>57</v>
      </c>
      <c r="J35" t="n">
        <v>228.8</v>
      </c>
      <c r="K35" t="n">
        <v>52.44</v>
      </c>
      <c r="L35" t="n">
        <v>34</v>
      </c>
      <c r="M35" t="n">
        <v>55</v>
      </c>
      <c r="N35" t="n">
        <v>52.36</v>
      </c>
      <c r="O35" t="n">
        <v>28452.56</v>
      </c>
      <c r="P35" t="n">
        <v>2647.9</v>
      </c>
      <c r="Q35" t="n">
        <v>3440.94</v>
      </c>
      <c r="R35" t="n">
        <v>394.02</v>
      </c>
      <c r="S35" t="n">
        <v>300.98</v>
      </c>
      <c r="T35" t="n">
        <v>43142.77</v>
      </c>
      <c r="U35" t="n">
        <v>0.76</v>
      </c>
      <c r="V35" t="n">
        <v>0.92</v>
      </c>
      <c r="W35" t="n">
        <v>56.91</v>
      </c>
      <c r="X35" t="n">
        <v>2.53</v>
      </c>
      <c r="Y35" t="n">
        <v>0.5</v>
      </c>
      <c r="Z35" t="n">
        <v>10</v>
      </c>
      <c r="AA35" t="n">
        <v>7911.841750456982</v>
      </c>
      <c r="AB35" t="n">
        <v>10825.33092879947</v>
      </c>
      <c r="AC35" t="n">
        <v>9792.176538401825</v>
      </c>
      <c r="AD35" t="n">
        <v>7911841.750456981</v>
      </c>
      <c r="AE35" t="n">
        <v>10825330.92879947</v>
      </c>
      <c r="AF35" t="n">
        <v>9.721633836019514e-07</v>
      </c>
      <c r="AG35" t="n">
        <v>46.14791666666667</v>
      </c>
      <c r="AH35" t="n">
        <v>9792176.538401825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0.4517</v>
      </c>
      <c r="E36" t="n">
        <v>221.37</v>
      </c>
      <c r="F36" t="n">
        <v>216.99</v>
      </c>
      <c r="G36" t="n">
        <v>236.72</v>
      </c>
      <c r="H36" t="n">
        <v>2.7</v>
      </c>
      <c r="I36" t="n">
        <v>55</v>
      </c>
      <c r="J36" t="n">
        <v>230.49</v>
      </c>
      <c r="K36" t="n">
        <v>52.44</v>
      </c>
      <c r="L36" t="n">
        <v>35</v>
      </c>
      <c r="M36" t="n">
        <v>53</v>
      </c>
      <c r="N36" t="n">
        <v>53.05</v>
      </c>
      <c r="O36" t="n">
        <v>28661.58</v>
      </c>
      <c r="P36" t="n">
        <v>2638.85</v>
      </c>
      <c r="Q36" t="n">
        <v>3440.91</v>
      </c>
      <c r="R36" t="n">
        <v>391.28</v>
      </c>
      <c r="S36" t="n">
        <v>300.98</v>
      </c>
      <c r="T36" t="n">
        <v>41783.1</v>
      </c>
      <c r="U36" t="n">
        <v>0.77</v>
      </c>
      <c r="V36" t="n">
        <v>0.92</v>
      </c>
      <c r="W36" t="n">
        <v>56.92</v>
      </c>
      <c r="X36" t="n">
        <v>2.47</v>
      </c>
      <c r="Y36" t="n">
        <v>0.5</v>
      </c>
      <c r="Z36" t="n">
        <v>10</v>
      </c>
      <c r="AA36" t="n">
        <v>7890.450101272438</v>
      </c>
      <c r="AB36" t="n">
        <v>10796.06193065222</v>
      </c>
      <c r="AC36" t="n">
        <v>9765.700932358453</v>
      </c>
      <c r="AD36" t="n">
        <v>7890450.101272438</v>
      </c>
      <c r="AE36" t="n">
        <v>10796061.93065222</v>
      </c>
      <c r="AF36" t="n">
        <v>9.725940207596932e-07</v>
      </c>
      <c r="AG36" t="n">
        <v>46.11875</v>
      </c>
      <c r="AH36" t="n">
        <v>9765700.932358453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0.4519</v>
      </c>
      <c r="E37" t="n">
        <v>221.28</v>
      </c>
      <c r="F37" t="n">
        <v>216.94</v>
      </c>
      <c r="G37" t="n">
        <v>241.04</v>
      </c>
      <c r="H37" t="n">
        <v>2.76</v>
      </c>
      <c r="I37" t="n">
        <v>54</v>
      </c>
      <c r="J37" t="n">
        <v>232.2</v>
      </c>
      <c r="K37" t="n">
        <v>52.44</v>
      </c>
      <c r="L37" t="n">
        <v>36</v>
      </c>
      <c r="M37" t="n">
        <v>52</v>
      </c>
      <c r="N37" t="n">
        <v>53.75</v>
      </c>
      <c r="O37" t="n">
        <v>28871.58</v>
      </c>
      <c r="P37" t="n">
        <v>2632.74</v>
      </c>
      <c r="Q37" t="n">
        <v>3440.94</v>
      </c>
      <c r="R37" t="n">
        <v>389.84</v>
      </c>
      <c r="S37" t="n">
        <v>300.98</v>
      </c>
      <c r="T37" t="n">
        <v>41068.79</v>
      </c>
      <c r="U37" t="n">
        <v>0.77</v>
      </c>
      <c r="V37" t="n">
        <v>0.92</v>
      </c>
      <c r="W37" t="n">
        <v>56.91</v>
      </c>
      <c r="X37" t="n">
        <v>2.41</v>
      </c>
      <c r="Y37" t="n">
        <v>0.5</v>
      </c>
      <c r="Z37" t="n">
        <v>10</v>
      </c>
      <c r="AA37" t="n">
        <v>7874.944934021099</v>
      </c>
      <c r="AB37" t="n">
        <v>10774.84707677924</v>
      </c>
      <c r="AC37" t="n">
        <v>9746.51079436387</v>
      </c>
      <c r="AD37" t="n">
        <v>7874944.934021099</v>
      </c>
      <c r="AE37" t="n">
        <v>10774847.07677924</v>
      </c>
      <c r="AF37" t="n">
        <v>9.73024657917435e-07</v>
      </c>
      <c r="AG37" t="n">
        <v>46.1</v>
      </c>
      <c r="AH37" t="n">
        <v>9746510.794363871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0.4523</v>
      </c>
      <c r="E38" t="n">
        <v>221.1</v>
      </c>
      <c r="F38" t="n">
        <v>216.83</v>
      </c>
      <c r="G38" t="n">
        <v>250.19</v>
      </c>
      <c r="H38" t="n">
        <v>2.81</v>
      </c>
      <c r="I38" t="n">
        <v>52</v>
      </c>
      <c r="J38" t="n">
        <v>233.91</v>
      </c>
      <c r="K38" t="n">
        <v>52.44</v>
      </c>
      <c r="L38" t="n">
        <v>37</v>
      </c>
      <c r="M38" t="n">
        <v>50</v>
      </c>
      <c r="N38" t="n">
        <v>54.46</v>
      </c>
      <c r="O38" t="n">
        <v>29082.59</v>
      </c>
      <c r="P38" t="n">
        <v>2628.89</v>
      </c>
      <c r="Q38" t="n">
        <v>3440.93</v>
      </c>
      <c r="R38" t="n">
        <v>386.29</v>
      </c>
      <c r="S38" t="n">
        <v>300.98</v>
      </c>
      <c r="T38" t="n">
        <v>39304.4</v>
      </c>
      <c r="U38" t="n">
        <v>0.78</v>
      </c>
      <c r="V38" t="n">
        <v>0.92</v>
      </c>
      <c r="W38" t="n">
        <v>56.9</v>
      </c>
      <c r="X38" t="n">
        <v>2.3</v>
      </c>
      <c r="Y38" t="n">
        <v>0.5</v>
      </c>
      <c r="Z38" t="n">
        <v>10</v>
      </c>
      <c r="AA38" t="n">
        <v>7859.987337757535</v>
      </c>
      <c r="AB38" t="n">
        <v>10754.38143368885</v>
      </c>
      <c r="AC38" t="n">
        <v>9727.998363526325</v>
      </c>
      <c r="AD38" t="n">
        <v>7859987.337757535</v>
      </c>
      <c r="AE38" t="n">
        <v>10754381.43368885</v>
      </c>
      <c r="AF38" t="n">
        <v>9.738859322329183e-07</v>
      </c>
      <c r="AG38" t="n">
        <v>46.0625</v>
      </c>
      <c r="AH38" t="n">
        <v>9727998.363526326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0.4524</v>
      </c>
      <c r="E39" t="n">
        <v>221.04</v>
      </c>
      <c r="F39" t="n">
        <v>216.81</v>
      </c>
      <c r="G39" t="n">
        <v>255.07</v>
      </c>
      <c r="H39" t="n">
        <v>2.87</v>
      </c>
      <c r="I39" t="n">
        <v>51</v>
      </c>
      <c r="J39" t="n">
        <v>235.63</v>
      </c>
      <c r="K39" t="n">
        <v>52.44</v>
      </c>
      <c r="L39" t="n">
        <v>38</v>
      </c>
      <c r="M39" t="n">
        <v>49</v>
      </c>
      <c r="N39" t="n">
        <v>55.18</v>
      </c>
      <c r="O39" t="n">
        <v>29294.6</v>
      </c>
      <c r="P39" t="n">
        <v>2616.24</v>
      </c>
      <c r="Q39" t="n">
        <v>3440.9</v>
      </c>
      <c r="R39" t="n">
        <v>385.46</v>
      </c>
      <c r="S39" t="n">
        <v>300.98</v>
      </c>
      <c r="T39" t="n">
        <v>38891.72</v>
      </c>
      <c r="U39" t="n">
        <v>0.78</v>
      </c>
      <c r="V39" t="n">
        <v>0.92</v>
      </c>
      <c r="W39" t="n">
        <v>56.91</v>
      </c>
      <c r="X39" t="n">
        <v>2.28</v>
      </c>
      <c r="Y39" t="n">
        <v>0.5</v>
      </c>
      <c r="Z39" t="n">
        <v>10</v>
      </c>
      <c r="AA39" t="n">
        <v>7833.833647987261</v>
      </c>
      <c r="AB39" t="n">
        <v>10718.5968015258</v>
      </c>
      <c r="AC39" t="n">
        <v>9695.628966432867</v>
      </c>
      <c r="AD39" t="n">
        <v>7833833.64798726</v>
      </c>
      <c r="AE39" t="n">
        <v>10718596.8015258</v>
      </c>
      <c r="AF39" t="n">
        <v>9.741012508117892e-07</v>
      </c>
      <c r="AG39" t="n">
        <v>46.05</v>
      </c>
      <c r="AH39" t="n">
        <v>9695628.966432868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0.4527</v>
      </c>
      <c r="E40" t="n">
        <v>220.91</v>
      </c>
      <c r="F40" t="n">
        <v>216.74</v>
      </c>
      <c r="G40" t="n">
        <v>265.4</v>
      </c>
      <c r="H40" t="n">
        <v>2.92</v>
      </c>
      <c r="I40" t="n">
        <v>49</v>
      </c>
      <c r="J40" t="n">
        <v>237.35</v>
      </c>
      <c r="K40" t="n">
        <v>52.44</v>
      </c>
      <c r="L40" t="n">
        <v>39</v>
      </c>
      <c r="M40" t="n">
        <v>47</v>
      </c>
      <c r="N40" t="n">
        <v>55.91</v>
      </c>
      <c r="O40" t="n">
        <v>29507.65</v>
      </c>
      <c r="P40" t="n">
        <v>2614.06</v>
      </c>
      <c r="Q40" t="n">
        <v>3440.94</v>
      </c>
      <c r="R40" t="n">
        <v>383.09</v>
      </c>
      <c r="S40" t="n">
        <v>300.98</v>
      </c>
      <c r="T40" t="n">
        <v>37715.76</v>
      </c>
      <c r="U40" t="n">
        <v>0.79</v>
      </c>
      <c r="V40" t="n">
        <v>0.92</v>
      </c>
      <c r="W40" t="n">
        <v>56.91</v>
      </c>
      <c r="X40" t="n">
        <v>2.22</v>
      </c>
      <c r="Y40" t="n">
        <v>0.5</v>
      </c>
      <c r="Z40" t="n">
        <v>10</v>
      </c>
      <c r="AA40" t="n">
        <v>7824.139925904449</v>
      </c>
      <c r="AB40" t="n">
        <v>10705.33342331526</v>
      </c>
      <c r="AC40" t="n">
        <v>9683.631426423475</v>
      </c>
      <c r="AD40" t="n">
        <v>7824139.925904449</v>
      </c>
      <c r="AE40" t="n">
        <v>10705333.42331526</v>
      </c>
      <c r="AF40" t="n">
        <v>9.747472065484018e-07</v>
      </c>
      <c r="AG40" t="n">
        <v>46.02291666666667</v>
      </c>
      <c r="AH40" t="n">
        <v>9683631.426423475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0.4529</v>
      </c>
      <c r="E41" t="n">
        <v>220.81</v>
      </c>
      <c r="F41" t="n">
        <v>216.69</v>
      </c>
      <c r="G41" t="n">
        <v>270.86</v>
      </c>
      <c r="H41" t="n">
        <v>2.98</v>
      </c>
      <c r="I41" t="n">
        <v>48</v>
      </c>
      <c r="J41" t="n">
        <v>239.09</v>
      </c>
      <c r="K41" t="n">
        <v>52.44</v>
      </c>
      <c r="L41" t="n">
        <v>40</v>
      </c>
      <c r="M41" t="n">
        <v>46</v>
      </c>
      <c r="N41" t="n">
        <v>56.65</v>
      </c>
      <c r="O41" t="n">
        <v>29721.73</v>
      </c>
      <c r="P41" t="n">
        <v>2606.36</v>
      </c>
      <c r="Q41" t="n">
        <v>3440.94</v>
      </c>
      <c r="R41" t="n">
        <v>380.92</v>
      </c>
      <c r="S41" t="n">
        <v>300.98</v>
      </c>
      <c r="T41" t="n">
        <v>36637.59</v>
      </c>
      <c r="U41" t="n">
        <v>0.79</v>
      </c>
      <c r="V41" t="n">
        <v>0.92</v>
      </c>
      <c r="W41" t="n">
        <v>56.91</v>
      </c>
      <c r="X41" t="n">
        <v>2.16</v>
      </c>
      <c r="Y41" t="n">
        <v>0.5</v>
      </c>
      <c r="Z41" t="n">
        <v>10</v>
      </c>
      <c r="AA41" t="n">
        <v>7805.641455369584</v>
      </c>
      <c r="AB41" t="n">
        <v>10680.02299983453</v>
      </c>
      <c r="AC41" t="n">
        <v>9660.736594236347</v>
      </c>
      <c r="AD41" t="n">
        <v>7805641.455369584</v>
      </c>
      <c r="AE41" t="n">
        <v>10680022.99983453</v>
      </c>
      <c r="AF41" t="n">
        <v>9.751778437061436e-07</v>
      </c>
      <c r="AG41" t="n">
        <v>46.00208333333333</v>
      </c>
      <c r="AH41" t="n">
        <v>9660736.594236346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0.4049</v>
      </c>
      <c r="E2" t="n">
        <v>246.99</v>
      </c>
      <c r="F2" t="n">
        <v>239.37</v>
      </c>
      <c r="G2" t="n">
        <v>26.7</v>
      </c>
      <c r="H2" t="n">
        <v>0.64</v>
      </c>
      <c r="I2" t="n">
        <v>538</v>
      </c>
      <c r="J2" t="n">
        <v>26.11</v>
      </c>
      <c r="K2" t="n">
        <v>12.1</v>
      </c>
      <c r="L2" t="n">
        <v>1</v>
      </c>
      <c r="M2" t="n">
        <v>536</v>
      </c>
      <c r="N2" t="n">
        <v>3.01</v>
      </c>
      <c r="O2" t="n">
        <v>3454.41</v>
      </c>
      <c r="P2" t="n">
        <v>744.85</v>
      </c>
      <c r="Q2" t="n">
        <v>3441.57</v>
      </c>
      <c r="R2" t="n">
        <v>1149.23</v>
      </c>
      <c r="S2" t="n">
        <v>300.98</v>
      </c>
      <c r="T2" t="n">
        <v>418343.34</v>
      </c>
      <c r="U2" t="n">
        <v>0.26</v>
      </c>
      <c r="V2" t="n">
        <v>0.83</v>
      </c>
      <c r="W2" t="n">
        <v>57.69</v>
      </c>
      <c r="X2" t="n">
        <v>24.82</v>
      </c>
      <c r="Y2" t="n">
        <v>0.5</v>
      </c>
      <c r="Z2" t="n">
        <v>10</v>
      </c>
      <c r="AA2" t="n">
        <v>3279.104398332785</v>
      </c>
      <c r="AB2" t="n">
        <v>4486.615301675363</v>
      </c>
      <c r="AC2" t="n">
        <v>4058.419034287423</v>
      </c>
      <c r="AD2" t="n">
        <v>3279104.398332785</v>
      </c>
      <c r="AE2" t="n">
        <v>4486615.301675363</v>
      </c>
      <c r="AF2" t="n">
        <v>1.285924649742741e-06</v>
      </c>
      <c r="AG2" t="n">
        <v>51.45625</v>
      </c>
      <c r="AH2" t="n">
        <v>4058419.034287422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0.4234</v>
      </c>
      <c r="E3" t="n">
        <v>236.16</v>
      </c>
      <c r="F3" t="n">
        <v>230.67</v>
      </c>
      <c r="G3" t="n">
        <v>40</v>
      </c>
      <c r="H3" t="n">
        <v>1.23</v>
      </c>
      <c r="I3" t="n">
        <v>346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684.7</v>
      </c>
      <c r="Q3" t="n">
        <v>3442.02</v>
      </c>
      <c r="R3" t="n">
        <v>836.78</v>
      </c>
      <c r="S3" t="n">
        <v>300.98</v>
      </c>
      <c r="T3" t="n">
        <v>263079.16</v>
      </c>
      <c r="U3" t="n">
        <v>0.36</v>
      </c>
      <c r="V3" t="n">
        <v>0.87</v>
      </c>
      <c r="W3" t="n">
        <v>57.88</v>
      </c>
      <c r="X3" t="n">
        <v>16.12</v>
      </c>
      <c r="Y3" t="n">
        <v>0.5</v>
      </c>
      <c r="Z3" t="n">
        <v>10</v>
      </c>
      <c r="AA3" t="n">
        <v>2976.303687981795</v>
      </c>
      <c r="AB3" t="n">
        <v>4072.31001114858</v>
      </c>
      <c r="AC3" t="n">
        <v>3683.654459207402</v>
      </c>
      <c r="AD3" t="n">
        <v>2976303.687981795</v>
      </c>
      <c r="AE3" t="n">
        <v>4072310.011148579</v>
      </c>
      <c r="AF3" t="n">
        <v>1.344678924922392e-06</v>
      </c>
      <c r="AG3" t="n">
        <v>49.2</v>
      </c>
      <c r="AH3" t="n">
        <v>3683654.459207402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0.2793</v>
      </c>
      <c r="E2" t="n">
        <v>357.99</v>
      </c>
      <c r="F2" t="n">
        <v>313.6</v>
      </c>
      <c r="G2" t="n">
        <v>9.119999999999999</v>
      </c>
      <c r="H2" t="n">
        <v>0.18</v>
      </c>
      <c r="I2" t="n">
        <v>2063</v>
      </c>
      <c r="J2" t="n">
        <v>98.70999999999999</v>
      </c>
      <c r="K2" t="n">
        <v>39.72</v>
      </c>
      <c r="L2" t="n">
        <v>1</v>
      </c>
      <c r="M2" t="n">
        <v>2061</v>
      </c>
      <c r="N2" t="n">
        <v>12.99</v>
      </c>
      <c r="O2" t="n">
        <v>12407.75</v>
      </c>
      <c r="P2" t="n">
        <v>2831.62</v>
      </c>
      <c r="Q2" t="n">
        <v>3443.68</v>
      </c>
      <c r="R2" t="n">
        <v>3666.9</v>
      </c>
      <c r="S2" t="n">
        <v>300.98</v>
      </c>
      <c r="T2" t="n">
        <v>1669553.12</v>
      </c>
      <c r="U2" t="n">
        <v>0.08</v>
      </c>
      <c r="V2" t="n">
        <v>0.64</v>
      </c>
      <c r="W2" t="n">
        <v>60.2</v>
      </c>
      <c r="X2" t="n">
        <v>98.97</v>
      </c>
      <c r="Y2" t="n">
        <v>0.5</v>
      </c>
      <c r="Z2" t="n">
        <v>10</v>
      </c>
      <c r="AA2" t="n">
        <v>13630.74349856484</v>
      </c>
      <c r="AB2" t="n">
        <v>18650.18460069977</v>
      </c>
      <c r="AC2" t="n">
        <v>16870.23715810677</v>
      </c>
      <c r="AD2" t="n">
        <v>13630743.49856484</v>
      </c>
      <c r="AE2" t="n">
        <v>18650184.60069977</v>
      </c>
      <c r="AF2" t="n">
        <v>6.941358068900505e-07</v>
      </c>
      <c r="AG2" t="n">
        <v>74.58125</v>
      </c>
      <c r="AH2" t="n">
        <v>16870237.15810677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0.3687</v>
      </c>
      <c r="E3" t="n">
        <v>271.2</v>
      </c>
      <c r="F3" t="n">
        <v>252.44</v>
      </c>
      <c r="G3" t="n">
        <v>18.56</v>
      </c>
      <c r="H3" t="n">
        <v>0.35</v>
      </c>
      <c r="I3" t="n">
        <v>816</v>
      </c>
      <c r="J3" t="n">
        <v>99.95</v>
      </c>
      <c r="K3" t="n">
        <v>39.72</v>
      </c>
      <c r="L3" t="n">
        <v>2</v>
      </c>
      <c r="M3" t="n">
        <v>814</v>
      </c>
      <c r="N3" t="n">
        <v>13.24</v>
      </c>
      <c r="O3" t="n">
        <v>12561.45</v>
      </c>
      <c r="P3" t="n">
        <v>2261</v>
      </c>
      <c r="Q3" t="n">
        <v>3441.95</v>
      </c>
      <c r="R3" t="n">
        <v>1590.35</v>
      </c>
      <c r="S3" t="n">
        <v>300.98</v>
      </c>
      <c r="T3" t="n">
        <v>637514.62</v>
      </c>
      <c r="U3" t="n">
        <v>0.19</v>
      </c>
      <c r="V3" t="n">
        <v>0.79</v>
      </c>
      <c r="W3" t="n">
        <v>58.18</v>
      </c>
      <c r="X3" t="n">
        <v>37.88</v>
      </c>
      <c r="Y3" t="n">
        <v>0.5</v>
      </c>
      <c r="Z3" t="n">
        <v>10</v>
      </c>
      <c r="AA3" t="n">
        <v>8400.828602865056</v>
      </c>
      <c r="AB3" t="n">
        <v>11494.38431284165</v>
      </c>
      <c r="AC3" t="n">
        <v>10397.37640649331</v>
      </c>
      <c r="AD3" t="n">
        <v>8400828.602865057</v>
      </c>
      <c r="AE3" t="n">
        <v>11494384.31284165</v>
      </c>
      <c r="AF3" t="n">
        <v>9.163189115659206e-07</v>
      </c>
      <c r="AG3" t="n">
        <v>56.5</v>
      </c>
      <c r="AH3" t="n">
        <v>10397376.40649332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0.3995</v>
      </c>
      <c r="E4" t="n">
        <v>250.31</v>
      </c>
      <c r="F4" t="n">
        <v>237.9</v>
      </c>
      <c r="G4" t="n">
        <v>28.15</v>
      </c>
      <c r="H4" t="n">
        <v>0.52</v>
      </c>
      <c r="I4" t="n">
        <v>507</v>
      </c>
      <c r="J4" t="n">
        <v>101.2</v>
      </c>
      <c r="K4" t="n">
        <v>39.72</v>
      </c>
      <c r="L4" t="n">
        <v>3</v>
      </c>
      <c r="M4" t="n">
        <v>505</v>
      </c>
      <c r="N4" t="n">
        <v>13.49</v>
      </c>
      <c r="O4" t="n">
        <v>12715.54</v>
      </c>
      <c r="P4" t="n">
        <v>2109.77</v>
      </c>
      <c r="Q4" t="n">
        <v>3441.62</v>
      </c>
      <c r="R4" t="n">
        <v>1098.58</v>
      </c>
      <c r="S4" t="n">
        <v>300.98</v>
      </c>
      <c r="T4" t="n">
        <v>393174.47</v>
      </c>
      <c r="U4" t="n">
        <v>0.27</v>
      </c>
      <c r="V4" t="n">
        <v>0.84</v>
      </c>
      <c r="W4" t="n">
        <v>57.65</v>
      </c>
      <c r="X4" t="n">
        <v>23.34</v>
      </c>
      <c r="Y4" t="n">
        <v>0.5</v>
      </c>
      <c r="Z4" t="n">
        <v>10</v>
      </c>
      <c r="AA4" t="n">
        <v>7302.58210228659</v>
      </c>
      <c r="AB4" t="n">
        <v>9991.714999534019</v>
      </c>
      <c r="AC4" t="n">
        <v>9038.119743438192</v>
      </c>
      <c r="AD4" t="n">
        <v>7302582.10228659</v>
      </c>
      <c r="AE4" t="n">
        <v>9991714.999534018</v>
      </c>
      <c r="AF4" t="n">
        <v>9.928652160851241e-07</v>
      </c>
      <c r="AG4" t="n">
        <v>52.14791666666667</v>
      </c>
      <c r="AH4" t="n">
        <v>9038119.743438192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0.4153</v>
      </c>
      <c r="E5" t="n">
        <v>240.8</v>
      </c>
      <c r="F5" t="n">
        <v>231.29</v>
      </c>
      <c r="G5" t="n">
        <v>37.92</v>
      </c>
      <c r="H5" t="n">
        <v>0.6899999999999999</v>
      </c>
      <c r="I5" t="n">
        <v>366</v>
      </c>
      <c r="J5" t="n">
        <v>102.45</v>
      </c>
      <c r="K5" t="n">
        <v>39.72</v>
      </c>
      <c r="L5" t="n">
        <v>4</v>
      </c>
      <c r="M5" t="n">
        <v>364</v>
      </c>
      <c r="N5" t="n">
        <v>13.74</v>
      </c>
      <c r="O5" t="n">
        <v>12870.03</v>
      </c>
      <c r="P5" t="n">
        <v>2030.08</v>
      </c>
      <c r="Q5" t="n">
        <v>3441.34</v>
      </c>
      <c r="R5" t="n">
        <v>874.48</v>
      </c>
      <c r="S5" t="n">
        <v>300.98</v>
      </c>
      <c r="T5" t="n">
        <v>281828.62</v>
      </c>
      <c r="U5" t="n">
        <v>0.34</v>
      </c>
      <c r="V5" t="n">
        <v>0.86</v>
      </c>
      <c r="W5" t="n">
        <v>57.43</v>
      </c>
      <c r="X5" t="n">
        <v>16.75</v>
      </c>
      <c r="Y5" t="n">
        <v>0.5</v>
      </c>
      <c r="Z5" t="n">
        <v>10</v>
      </c>
      <c r="AA5" t="n">
        <v>6802.928606067724</v>
      </c>
      <c r="AB5" t="n">
        <v>9308.067042850802</v>
      </c>
      <c r="AC5" t="n">
        <v>8419.718188234914</v>
      </c>
      <c r="AD5" t="n">
        <v>6802928.606067725</v>
      </c>
      <c r="AE5" t="n">
        <v>9308067.042850802</v>
      </c>
      <c r="AF5" t="n">
        <v>1.032132476195625e-06</v>
      </c>
      <c r="AG5" t="n">
        <v>50.16666666666666</v>
      </c>
      <c r="AH5" t="n">
        <v>8419718.188234914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0.4247</v>
      </c>
      <c r="E6" t="n">
        <v>235.44</v>
      </c>
      <c r="F6" t="n">
        <v>227.6</v>
      </c>
      <c r="G6" t="n">
        <v>47.92</v>
      </c>
      <c r="H6" t="n">
        <v>0.85</v>
      </c>
      <c r="I6" t="n">
        <v>285</v>
      </c>
      <c r="J6" t="n">
        <v>103.71</v>
      </c>
      <c r="K6" t="n">
        <v>39.72</v>
      </c>
      <c r="L6" t="n">
        <v>5</v>
      </c>
      <c r="M6" t="n">
        <v>283</v>
      </c>
      <c r="N6" t="n">
        <v>14</v>
      </c>
      <c r="O6" t="n">
        <v>13024.91</v>
      </c>
      <c r="P6" t="n">
        <v>1975.86</v>
      </c>
      <c r="Q6" t="n">
        <v>3441.1</v>
      </c>
      <c r="R6" t="n">
        <v>749.62</v>
      </c>
      <c r="S6" t="n">
        <v>300.98</v>
      </c>
      <c r="T6" t="n">
        <v>219803.56</v>
      </c>
      <c r="U6" t="n">
        <v>0.4</v>
      </c>
      <c r="V6" t="n">
        <v>0.88</v>
      </c>
      <c r="W6" t="n">
        <v>57.3</v>
      </c>
      <c r="X6" t="n">
        <v>13.06</v>
      </c>
      <c r="Y6" t="n">
        <v>0.5</v>
      </c>
      <c r="Z6" t="n">
        <v>10</v>
      </c>
      <c r="AA6" t="n">
        <v>6508.86779420337</v>
      </c>
      <c r="AB6" t="n">
        <v>8905.720067010541</v>
      </c>
      <c r="AC6" t="n">
        <v>8055.770643071336</v>
      </c>
      <c r="AD6" t="n">
        <v>6508867.79420337</v>
      </c>
      <c r="AE6" t="n">
        <v>8905720.067010541</v>
      </c>
      <c r="AF6" t="n">
        <v>1.055494010691745e-06</v>
      </c>
      <c r="AG6" t="n">
        <v>49.05</v>
      </c>
      <c r="AH6" t="n">
        <v>8055770.643071336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0.4312</v>
      </c>
      <c r="E7" t="n">
        <v>231.9</v>
      </c>
      <c r="F7" t="n">
        <v>225.14</v>
      </c>
      <c r="G7" t="n">
        <v>58.23</v>
      </c>
      <c r="H7" t="n">
        <v>1.01</v>
      </c>
      <c r="I7" t="n">
        <v>232</v>
      </c>
      <c r="J7" t="n">
        <v>104.97</v>
      </c>
      <c r="K7" t="n">
        <v>39.72</v>
      </c>
      <c r="L7" t="n">
        <v>6</v>
      </c>
      <c r="M7" t="n">
        <v>230</v>
      </c>
      <c r="N7" t="n">
        <v>14.25</v>
      </c>
      <c r="O7" t="n">
        <v>13180.19</v>
      </c>
      <c r="P7" t="n">
        <v>1932.12</v>
      </c>
      <c r="Q7" t="n">
        <v>3441.2</v>
      </c>
      <c r="R7" t="n">
        <v>666.37</v>
      </c>
      <c r="S7" t="n">
        <v>300.98</v>
      </c>
      <c r="T7" t="n">
        <v>178441.21</v>
      </c>
      <c r="U7" t="n">
        <v>0.45</v>
      </c>
      <c r="V7" t="n">
        <v>0.89</v>
      </c>
      <c r="W7" t="n">
        <v>57.22</v>
      </c>
      <c r="X7" t="n">
        <v>10.6</v>
      </c>
      <c r="Y7" t="n">
        <v>0.5</v>
      </c>
      <c r="Z7" t="n">
        <v>10</v>
      </c>
      <c r="AA7" t="n">
        <v>6303.612589284971</v>
      </c>
      <c r="AB7" t="n">
        <v>8624.880840420616</v>
      </c>
      <c r="AC7" t="n">
        <v>7801.734318106832</v>
      </c>
      <c r="AD7" t="n">
        <v>6303612.589284971</v>
      </c>
      <c r="AE7" t="n">
        <v>8624880.840420615</v>
      </c>
      <c r="AF7" t="n">
        <v>1.07164826326885e-06</v>
      </c>
      <c r="AG7" t="n">
        <v>48.3125</v>
      </c>
      <c r="AH7" t="n">
        <v>7801734.318106832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0.4359</v>
      </c>
      <c r="E8" t="n">
        <v>229.42</v>
      </c>
      <c r="F8" t="n">
        <v>223.42</v>
      </c>
      <c r="G8" t="n">
        <v>68.75</v>
      </c>
      <c r="H8" t="n">
        <v>1.16</v>
      </c>
      <c r="I8" t="n">
        <v>195</v>
      </c>
      <c r="J8" t="n">
        <v>106.23</v>
      </c>
      <c r="K8" t="n">
        <v>39.72</v>
      </c>
      <c r="L8" t="n">
        <v>7</v>
      </c>
      <c r="M8" t="n">
        <v>193</v>
      </c>
      <c r="N8" t="n">
        <v>14.52</v>
      </c>
      <c r="O8" t="n">
        <v>13335.87</v>
      </c>
      <c r="P8" t="n">
        <v>1895.06</v>
      </c>
      <c r="Q8" t="n">
        <v>3441.09</v>
      </c>
      <c r="R8" t="n">
        <v>609.26</v>
      </c>
      <c r="S8" t="n">
        <v>300.98</v>
      </c>
      <c r="T8" t="n">
        <v>150074.94</v>
      </c>
      <c r="U8" t="n">
        <v>0.49</v>
      </c>
      <c r="V8" t="n">
        <v>0.89</v>
      </c>
      <c r="W8" t="n">
        <v>57.13</v>
      </c>
      <c r="X8" t="n">
        <v>8.890000000000001</v>
      </c>
      <c r="Y8" t="n">
        <v>0.5</v>
      </c>
      <c r="Z8" t="n">
        <v>10</v>
      </c>
      <c r="AA8" t="n">
        <v>6146.399268148059</v>
      </c>
      <c r="AB8" t="n">
        <v>8409.774638678853</v>
      </c>
      <c r="AC8" t="n">
        <v>7607.157550355862</v>
      </c>
      <c r="AD8" t="n">
        <v>6146399.268148059</v>
      </c>
      <c r="AE8" t="n">
        <v>8409774.638678852</v>
      </c>
      <c r="AF8" t="n">
        <v>1.08332903051691e-06</v>
      </c>
      <c r="AG8" t="n">
        <v>47.79583333333333</v>
      </c>
      <c r="AH8" t="n">
        <v>7607157.550355863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0.4393</v>
      </c>
      <c r="E9" t="n">
        <v>227.64</v>
      </c>
      <c r="F9" t="n">
        <v>222.2</v>
      </c>
      <c r="G9" t="n">
        <v>79.36</v>
      </c>
      <c r="H9" t="n">
        <v>1.31</v>
      </c>
      <c r="I9" t="n">
        <v>168</v>
      </c>
      <c r="J9" t="n">
        <v>107.5</v>
      </c>
      <c r="K9" t="n">
        <v>39.72</v>
      </c>
      <c r="L9" t="n">
        <v>8</v>
      </c>
      <c r="M9" t="n">
        <v>166</v>
      </c>
      <c r="N9" t="n">
        <v>14.78</v>
      </c>
      <c r="O9" t="n">
        <v>13491.96</v>
      </c>
      <c r="P9" t="n">
        <v>1862.42</v>
      </c>
      <c r="Q9" t="n">
        <v>3441.02</v>
      </c>
      <c r="R9" t="n">
        <v>567.24</v>
      </c>
      <c r="S9" t="n">
        <v>300.98</v>
      </c>
      <c r="T9" t="n">
        <v>129195.57</v>
      </c>
      <c r="U9" t="n">
        <v>0.53</v>
      </c>
      <c r="V9" t="n">
        <v>0.9</v>
      </c>
      <c r="W9" t="n">
        <v>57.11</v>
      </c>
      <c r="X9" t="n">
        <v>7.67</v>
      </c>
      <c r="Y9" t="n">
        <v>0.5</v>
      </c>
      <c r="Z9" t="n">
        <v>10</v>
      </c>
      <c r="AA9" t="n">
        <v>6021.099370821558</v>
      </c>
      <c r="AB9" t="n">
        <v>8238.33379131539</v>
      </c>
      <c r="AC9" t="n">
        <v>7452.078776846034</v>
      </c>
      <c r="AD9" t="n">
        <v>6021099.370821558</v>
      </c>
      <c r="AE9" t="n">
        <v>8238333.79131539</v>
      </c>
      <c r="AF9" t="n">
        <v>1.09177894724955e-06</v>
      </c>
      <c r="AG9" t="n">
        <v>47.42499999999999</v>
      </c>
      <c r="AH9" t="n">
        <v>7452078.776846034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0.4421</v>
      </c>
      <c r="E10" t="n">
        <v>226.18</v>
      </c>
      <c r="F10" t="n">
        <v>221.17</v>
      </c>
      <c r="G10" t="n">
        <v>90.28</v>
      </c>
      <c r="H10" t="n">
        <v>1.46</v>
      </c>
      <c r="I10" t="n">
        <v>147</v>
      </c>
      <c r="J10" t="n">
        <v>108.77</v>
      </c>
      <c r="K10" t="n">
        <v>39.72</v>
      </c>
      <c r="L10" t="n">
        <v>9</v>
      </c>
      <c r="M10" t="n">
        <v>145</v>
      </c>
      <c r="N10" t="n">
        <v>15.05</v>
      </c>
      <c r="O10" t="n">
        <v>13648.58</v>
      </c>
      <c r="P10" t="n">
        <v>1830.89</v>
      </c>
      <c r="Q10" t="n">
        <v>3441.06</v>
      </c>
      <c r="R10" t="n">
        <v>533.02</v>
      </c>
      <c r="S10" t="n">
        <v>300.98</v>
      </c>
      <c r="T10" t="n">
        <v>112191.92</v>
      </c>
      <c r="U10" t="n">
        <v>0.5600000000000001</v>
      </c>
      <c r="V10" t="n">
        <v>0.9</v>
      </c>
      <c r="W10" t="n">
        <v>57.06</v>
      </c>
      <c r="X10" t="n">
        <v>6.64</v>
      </c>
      <c r="Y10" t="n">
        <v>0.5</v>
      </c>
      <c r="Z10" t="n">
        <v>10</v>
      </c>
      <c r="AA10" t="n">
        <v>5916.451067347214</v>
      </c>
      <c r="AB10" t="n">
        <v>8095.14936574447</v>
      </c>
      <c r="AC10" t="n">
        <v>7322.559671891006</v>
      </c>
      <c r="AD10" t="n">
        <v>5916451.067347215</v>
      </c>
      <c r="AE10" t="n">
        <v>8095149.36574447</v>
      </c>
      <c r="AF10" t="n">
        <v>1.098737702205841e-06</v>
      </c>
      <c r="AG10" t="n">
        <v>47.12083333333334</v>
      </c>
      <c r="AH10" t="n">
        <v>7322559.671891006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0.4443</v>
      </c>
      <c r="E11" t="n">
        <v>225.1</v>
      </c>
      <c r="F11" t="n">
        <v>220.44</v>
      </c>
      <c r="G11" t="n">
        <v>101.74</v>
      </c>
      <c r="H11" t="n">
        <v>1.6</v>
      </c>
      <c r="I11" t="n">
        <v>130</v>
      </c>
      <c r="J11" t="n">
        <v>110.04</v>
      </c>
      <c r="K11" t="n">
        <v>39.72</v>
      </c>
      <c r="L11" t="n">
        <v>10</v>
      </c>
      <c r="M11" t="n">
        <v>128</v>
      </c>
      <c r="N11" t="n">
        <v>15.32</v>
      </c>
      <c r="O11" t="n">
        <v>13805.5</v>
      </c>
      <c r="P11" t="n">
        <v>1799.65</v>
      </c>
      <c r="Q11" t="n">
        <v>3441.1</v>
      </c>
      <c r="R11" t="n">
        <v>507.91</v>
      </c>
      <c r="S11" t="n">
        <v>300.98</v>
      </c>
      <c r="T11" t="n">
        <v>99725.2</v>
      </c>
      <c r="U11" t="n">
        <v>0.59</v>
      </c>
      <c r="V11" t="n">
        <v>0.91</v>
      </c>
      <c r="W11" t="n">
        <v>57.03</v>
      </c>
      <c r="X11" t="n">
        <v>5.91</v>
      </c>
      <c r="Y11" t="n">
        <v>0.5</v>
      </c>
      <c r="Z11" t="n">
        <v>10</v>
      </c>
      <c r="AA11" t="n">
        <v>5822.927868954786</v>
      </c>
      <c r="AB11" t="n">
        <v>7967.186799751625</v>
      </c>
      <c r="AC11" t="n">
        <v>7206.809673599932</v>
      </c>
      <c r="AD11" t="n">
        <v>5822927.868954786</v>
      </c>
      <c r="AE11" t="n">
        <v>7967186.799751624</v>
      </c>
      <c r="AF11" t="n">
        <v>1.104205295385784e-06</v>
      </c>
      <c r="AG11" t="n">
        <v>46.89583333333334</v>
      </c>
      <c r="AH11" t="n">
        <v>7206809.673599931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0.4461</v>
      </c>
      <c r="E12" t="n">
        <v>224.16</v>
      </c>
      <c r="F12" t="n">
        <v>219.76</v>
      </c>
      <c r="G12" t="n">
        <v>112.7</v>
      </c>
      <c r="H12" t="n">
        <v>1.74</v>
      </c>
      <c r="I12" t="n">
        <v>117</v>
      </c>
      <c r="J12" t="n">
        <v>111.32</v>
      </c>
      <c r="K12" t="n">
        <v>39.72</v>
      </c>
      <c r="L12" t="n">
        <v>11</v>
      </c>
      <c r="M12" t="n">
        <v>115</v>
      </c>
      <c r="N12" t="n">
        <v>15.6</v>
      </c>
      <c r="O12" t="n">
        <v>13962.83</v>
      </c>
      <c r="P12" t="n">
        <v>1768.43</v>
      </c>
      <c r="Q12" t="n">
        <v>3440.98</v>
      </c>
      <c r="R12" t="n">
        <v>485.08</v>
      </c>
      <c r="S12" t="n">
        <v>300.98</v>
      </c>
      <c r="T12" t="n">
        <v>88372.34</v>
      </c>
      <c r="U12" t="n">
        <v>0.62</v>
      </c>
      <c r="V12" t="n">
        <v>0.91</v>
      </c>
      <c r="W12" t="n">
        <v>57.01</v>
      </c>
      <c r="X12" t="n">
        <v>5.23</v>
      </c>
      <c r="Y12" t="n">
        <v>0.5</v>
      </c>
      <c r="Z12" t="n">
        <v>10</v>
      </c>
      <c r="AA12" t="n">
        <v>5727.77157487264</v>
      </c>
      <c r="AB12" t="n">
        <v>7836.98976018901</v>
      </c>
      <c r="AC12" t="n">
        <v>7089.038456760486</v>
      </c>
      <c r="AD12" t="n">
        <v>5727771.57487264</v>
      </c>
      <c r="AE12" t="n">
        <v>7836989.76018901</v>
      </c>
      <c r="AF12" t="n">
        <v>1.108678780714828e-06</v>
      </c>
      <c r="AG12" t="n">
        <v>46.7</v>
      </c>
      <c r="AH12" t="n">
        <v>7089038.456760486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0.4476</v>
      </c>
      <c r="E13" t="n">
        <v>223.41</v>
      </c>
      <c r="F13" t="n">
        <v>219.26</v>
      </c>
      <c r="G13" t="n">
        <v>125.29</v>
      </c>
      <c r="H13" t="n">
        <v>1.88</v>
      </c>
      <c r="I13" t="n">
        <v>105</v>
      </c>
      <c r="J13" t="n">
        <v>112.59</v>
      </c>
      <c r="K13" t="n">
        <v>39.72</v>
      </c>
      <c r="L13" t="n">
        <v>12</v>
      </c>
      <c r="M13" t="n">
        <v>103</v>
      </c>
      <c r="N13" t="n">
        <v>15.88</v>
      </c>
      <c r="O13" t="n">
        <v>14120.58</v>
      </c>
      <c r="P13" t="n">
        <v>1740.75</v>
      </c>
      <c r="Q13" t="n">
        <v>3440.96</v>
      </c>
      <c r="R13" t="n">
        <v>468.11</v>
      </c>
      <c r="S13" t="n">
        <v>300.98</v>
      </c>
      <c r="T13" t="n">
        <v>79945.5</v>
      </c>
      <c r="U13" t="n">
        <v>0.64</v>
      </c>
      <c r="V13" t="n">
        <v>0.91</v>
      </c>
      <c r="W13" t="n">
        <v>57</v>
      </c>
      <c r="X13" t="n">
        <v>4.73</v>
      </c>
      <c r="Y13" t="n">
        <v>0.5</v>
      </c>
      <c r="Z13" t="n">
        <v>10</v>
      </c>
      <c r="AA13" t="n">
        <v>5652.768458815489</v>
      </c>
      <c r="AB13" t="n">
        <v>7734.36718789566</v>
      </c>
      <c r="AC13" t="n">
        <v>6996.210038735133</v>
      </c>
      <c r="AD13" t="n">
        <v>5652768.458815489</v>
      </c>
      <c r="AE13" t="n">
        <v>7734367.18789566</v>
      </c>
      <c r="AF13" t="n">
        <v>1.112406685155699e-06</v>
      </c>
      <c r="AG13" t="n">
        <v>46.54375</v>
      </c>
      <c r="AH13" t="n">
        <v>6996210.038735133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0.4488</v>
      </c>
      <c r="E14" t="n">
        <v>222.82</v>
      </c>
      <c r="F14" t="n">
        <v>218.86</v>
      </c>
      <c r="G14" t="n">
        <v>136.79</v>
      </c>
      <c r="H14" t="n">
        <v>2.01</v>
      </c>
      <c r="I14" t="n">
        <v>96</v>
      </c>
      <c r="J14" t="n">
        <v>113.88</v>
      </c>
      <c r="K14" t="n">
        <v>39.72</v>
      </c>
      <c r="L14" t="n">
        <v>13</v>
      </c>
      <c r="M14" t="n">
        <v>94</v>
      </c>
      <c r="N14" t="n">
        <v>16.16</v>
      </c>
      <c r="O14" t="n">
        <v>14278.75</v>
      </c>
      <c r="P14" t="n">
        <v>1712.54</v>
      </c>
      <c r="Q14" t="n">
        <v>3440.94</v>
      </c>
      <c r="R14" t="n">
        <v>454.73</v>
      </c>
      <c r="S14" t="n">
        <v>300.98</v>
      </c>
      <c r="T14" t="n">
        <v>73300.78</v>
      </c>
      <c r="U14" t="n">
        <v>0.66</v>
      </c>
      <c r="V14" t="n">
        <v>0.91</v>
      </c>
      <c r="W14" t="n">
        <v>56.98</v>
      </c>
      <c r="X14" t="n">
        <v>4.33</v>
      </c>
      <c r="Y14" t="n">
        <v>0.5</v>
      </c>
      <c r="Z14" t="n">
        <v>10</v>
      </c>
      <c r="AA14" t="n">
        <v>5581.187752164755</v>
      </c>
      <c r="AB14" t="n">
        <v>7636.427307138217</v>
      </c>
      <c r="AC14" t="n">
        <v>6907.617402737697</v>
      </c>
      <c r="AD14" t="n">
        <v>5581187.752164755</v>
      </c>
      <c r="AE14" t="n">
        <v>7636427.307138217</v>
      </c>
      <c r="AF14" t="n">
        <v>1.115389008708395e-06</v>
      </c>
      <c r="AG14" t="n">
        <v>46.42083333333333</v>
      </c>
      <c r="AH14" t="n">
        <v>6907617.402737698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0.45</v>
      </c>
      <c r="E15" t="n">
        <v>222.21</v>
      </c>
      <c r="F15" t="n">
        <v>218.44</v>
      </c>
      <c r="G15" t="n">
        <v>150.65</v>
      </c>
      <c r="H15" t="n">
        <v>2.14</v>
      </c>
      <c r="I15" t="n">
        <v>87</v>
      </c>
      <c r="J15" t="n">
        <v>115.16</v>
      </c>
      <c r="K15" t="n">
        <v>39.72</v>
      </c>
      <c r="L15" t="n">
        <v>14</v>
      </c>
      <c r="M15" t="n">
        <v>83</v>
      </c>
      <c r="N15" t="n">
        <v>16.45</v>
      </c>
      <c r="O15" t="n">
        <v>14437.35</v>
      </c>
      <c r="P15" t="n">
        <v>1680.5</v>
      </c>
      <c r="Q15" t="n">
        <v>3440.99</v>
      </c>
      <c r="R15" t="n">
        <v>440.57</v>
      </c>
      <c r="S15" t="n">
        <v>300.98</v>
      </c>
      <c r="T15" t="n">
        <v>66267.82000000001</v>
      </c>
      <c r="U15" t="n">
        <v>0.68</v>
      </c>
      <c r="V15" t="n">
        <v>0.91</v>
      </c>
      <c r="W15" t="n">
        <v>56.96</v>
      </c>
      <c r="X15" t="n">
        <v>3.91</v>
      </c>
      <c r="Y15" t="n">
        <v>0.5</v>
      </c>
      <c r="Z15" t="n">
        <v>10</v>
      </c>
      <c r="AA15" t="n">
        <v>5502.593767536586</v>
      </c>
      <c r="AB15" t="n">
        <v>7528.891550048061</v>
      </c>
      <c r="AC15" t="n">
        <v>6810.344707376848</v>
      </c>
      <c r="AD15" t="n">
        <v>5502593.767536586</v>
      </c>
      <c r="AE15" t="n">
        <v>7528891.550048061</v>
      </c>
      <c r="AF15" t="n">
        <v>1.118371332261091e-06</v>
      </c>
      <c r="AG15" t="n">
        <v>46.29375</v>
      </c>
      <c r="AH15" t="n">
        <v>6810344.707376848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0.4507</v>
      </c>
      <c r="E16" t="n">
        <v>221.86</v>
      </c>
      <c r="F16" t="n">
        <v>218.21</v>
      </c>
      <c r="G16" t="n">
        <v>161.63</v>
      </c>
      <c r="H16" t="n">
        <v>2.27</v>
      </c>
      <c r="I16" t="n">
        <v>81</v>
      </c>
      <c r="J16" t="n">
        <v>116.45</v>
      </c>
      <c r="K16" t="n">
        <v>39.72</v>
      </c>
      <c r="L16" t="n">
        <v>15</v>
      </c>
      <c r="M16" t="n">
        <v>59</v>
      </c>
      <c r="N16" t="n">
        <v>16.74</v>
      </c>
      <c r="O16" t="n">
        <v>14596.38</v>
      </c>
      <c r="P16" t="n">
        <v>1658.79</v>
      </c>
      <c r="Q16" t="n">
        <v>3440.99</v>
      </c>
      <c r="R16" t="n">
        <v>431.75</v>
      </c>
      <c r="S16" t="n">
        <v>300.98</v>
      </c>
      <c r="T16" t="n">
        <v>61886.91</v>
      </c>
      <c r="U16" t="n">
        <v>0.7</v>
      </c>
      <c r="V16" t="n">
        <v>0.92</v>
      </c>
      <c r="W16" t="n">
        <v>56.98</v>
      </c>
      <c r="X16" t="n">
        <v>3.68</v>
      </c>
      <c r="Y16" t="n">
        <v>0.5</v>
      </c>
      <c r="Z16" t="n">
        <v>10</v>
      </c>
      <c r="AA16" t="n">
        <v>5451.22148148935</v>
      </c>
      <c r="AB16" t="n">
        <v>7458.601721892921</v>
      </c>
      <c r="AC16" t="n">
        <v>6746.763241768444</v>
      </c>
      <c r="AD16" t="n">
        <v>5451221.48148935</v>
      </c>
      <c r="AE16" t="n">
        <v>7458601.721892921</v>
      </c>
      <c r="AF16" t="n">
        <v>1.120111021000164e-06</v>
      </c>
      <c r="AG16" t="n">
        <v>46.22083333333334</v>
      </c>
      <c r="AH16" t="n">
        <v>6746763.241768444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0.451</v>
      </c>
      <c r="E17" t="n">
        <v>221.72</v>
      </c>
      <c r="F17" t="n">
        <v>218.13</v>
      </c>
      <c r="G17" t="n">
        <v>167.79</v>
      </c>
      <c r="H17" t="n">
        <v>2.4</v>
      </c>
      <c r="I17" t="n">
        <v>78</v>
      </c>
      <c r="J17" t="n">
        <v>117.75</v>
      </c>
      <c r="K17" t="n">
        <v>39.72</v>
      </c>
      <c r="L17" t="n">
        <v>16</v>
      </c>
      <c r="M17" t="n">
        <v>10</v>
      </c>
      <c r="N17" t="n">
        <v>17.03</v>
      </c>
      <c r="O17" t="n">
        <v>14755.84</v>
      </c>
      <c r="P17" t="n">
        <v>1657.01</v>
      </c>
      <c r="Q17" t="n">
        <v>3441.11</v>
      </c>
      <c r="R17" t="n">
        <v>426.77</v>
      </c>
      <c r="S17" t="n">
        <v>300.98</v>
      </c>
      <c r="T17" t="n">
        <v>59413.74</v>
      </c>
      <c r="U17" t="n">
        <v>0.71</v>
      </c>
      <c r="V17" t="n">
        <v>0.92</v>
      </c>
      <c r="W17" t="n">
        <v>57.04</v>
      </c>
      <c r="X17" t="n">
        <v>3.6</v>
      </c>
      <c r="Y17" t="n">
        <v>0.5</v>
      </c>
      <c r="Z17" t="n">
        <v>10</v>
      </c>
      <c r="AA17" t="n">
        <v>5436.151014609104</v>
      </c>
      <c r="AB17" t="n">
        <v>7437.981644245293</v>
      </c>
      <c r="AC17" t="n">
        <v>6728.111115391044</v>
      </c>
      <c r="AD17" t="n">
        <v>5436151.014609104</v>
      </c>
      <c r="AE17" t="n">
        <v>7437981.644245293</v>
      </c>
      <c r="AF17" t="n">
        <v>1.120856601888338e-06</v>
      </c>
      <c r="AG17" t="n">
        <v>46.19166666666666</v>
      </c>
      <c r="AH17" t="n">
        <v>6728111.115391044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0.451</v>
      </c>
      <c r="E18" t="n">
        <v>221.71</v>
      </c>
      <c r="F18" t="n">
        <v>218.11</v>
      </c>
      <c r="G18" t="n">
        <v>167.78</v>
      </c>
      <c r="H18" t="n">
        <v>2.52</v>
      </c>
      <c r="I18" t="n">
        <v>78</v>
      </c>
      <c r="J18" t="n">
        <v>119.04</v>
      </c>
      <c r="K18" t="n">
        <v>39.72</v>
      </c>
      <c r="L18" t="n">
        <v>17</v>
      </c>
      <c r="M18" t="n">
        <v>1</v>
      </c>
      <c r="N18" t="n">
        <v>17.33</v>
      </c>
      <c r="O18" t="n">
        <v>14915.73</v>
      </c>
      <c r="P18" t="n">
        <v>1670.96</v>
      </c>
      <c r="Q18" t="n">
        <v>3441.1</v>
      </c>
      <c r="R18" t="n">
        <v>426.02</v>
      </c>
      <c r="S18" t="n">
        <v>300.98</v>
      </c>
      <c r="T18" t="n">
        <v>59039.17</v>
      </c>
      <c r="U18" t="n">
        <v>0.71</v>
      </c>
      <c r="V18" t="n">
        <v>0.92</v>
      </c>
      <c r="W18" t="n">
        <v>57.05</v>
      </c>
      <c r="X18" t="n">
        <v>3.58</v>
      </c>
      <c r="Y18" t="n">
        <v>0.5</v>
      </c>
      <c r="Z18" t="n">
        <v>10</v>
      </c>
      <c r="AA18" t="n">
        <v>5462.929635177822</v>
      </c>
      <c r="AB18" t="n">
        <v>7474.621334296774</v>
      </c>
      <c r="AC18" t="n">
        <v>6761.25396484814</v>
      </c>
      <c r="AD18" t="n">
        <v>5462929.635177822</v>
      </c>
      <c r="AE18" t="n">
        <v>7474621.334296774</v>
      </c>
      <c r="AF18" t="n">
        <v>1.120856601888338e-06</v>
      </c>
      <c r="AG18" t="n">
        <v>46.18958333333333</v>
      </c>
      <c r="AH18" t="n">
        <v>6761253.964848139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0.451</v>
      </c>
      <c r="E19" t="n">
        <v>221.71</v>
      </c>
      <c r="F19" t="n">
        <v>218.12</v>
      </c>
      <c r="G19" t="n">
        <v>167.78</v>
      </c>
      <c r="H19" t="n">
        <v>2.64</v>
      </c>
      <c r="I19" t="n">
        <v>78</v>
      </c>
      <c r="J19" t="n">
        <v>120.34</v>
      </c>
      <c r="K19" t="n">
        <v>39.72</v>
      </c>
      <c r="L19" t="n">
        <v>18</v>
      </c>
      <c r="M19" t="n">
        <v>0</v>
      </c>
      <c r="N19" t="n">
        <v>17.63</v>
      </c>
      <c r="O19" t="n">
        <v>15076.07</v>
      </c>
      <c r="P19" t="n">
        <v>1687.14</v>
      </c>
      <c r="Q19" t="n">
        <v>3441.08</v>
      </c>
      <c r="R19" t="n">
        <v>426.02</v>
      </c>
      <c r="S19" t="n">
        <v>300.98</v>
      </c>
      <c r="T19" t="n">
        <v>59037.6</v>
      </c>
      <c r="U19" t="n">
        <v>0.71</v>
      </c>
      <c r="V19" t="n">
        <v>0.92</v>
      </c>
      <c r="W19" t="n">
        <v>57.05</v>
      </c>
      <c r="X19" t="n">
        <v>3.59</v>
      </c>
      <c r="Y19" t="n">
        <v>0.5</v>
      </c>
      <c r="Z19" t="n">
        <v>10</v>
      </c>
      <c r="AA19" t="n">
        <v>5494.244023560577</v>
      </c>
      <c r="AB19" t="n">
        <v>7517.467061975377</v>
      </c>
      <c r="AC19" t="n">
        <v>6800.010556411451</v>
      </c>
      <c r="AD19" t="n">
        <v>5494244.023560577</v>
      </c>
      <c r="AE19" t="n">
        <v>7517467.061975377</v>
      </c>
      <c r="AF19" t="n">
        <v>1.120856601888338e-06</v>
      </c>
      <c r="AG19" t="n">
        <v>46.18958333333333</v>
      </c>
      <c r="AH19" t="n">
        <v>6800010.556411451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0.2419</v>
      </c>
      <c r="E2" t="n">
        <v>413.43</v>
      </c>
      <c r="F2" t="n">
        <v>343.6</v>
      </c>
      <c r="G2" t="n">
        <v>7.78</v>
      </c>
      <c r="H2" t="n">
        <v>0.14</v>
      </c>
      <c r="I2" t="n">
        <v>2649</v>
      </c>
      <c r="J2" t="n">
        <v>124.63</v>
      </c>
      <c r="K2" t="n">
        <v>45</v>
      </c>
      <c r="L2" t="n">
        <v>1</v>
      </c>
      <c r="M2" t="n">
        <v>2647</v>
      </c>
      <c r="N2" t="n">
        <v>18.64</v>
      </c>
      <c r="O2" t="n">
        <v>15605.44</v>
      </c>
      <c r="P2" t="n">
        <v>3625.02</v>
      </c>
      <c r="Q2" t="n">
        <v>3444.44</v>
      </c>
      <c r="R2" t="n">
        <v>4687.13</v>
      </c>
      <c r="S2" t="n">
        <v>300.98</v>
      </c>
      <c r="T2" t="n">
        <v>2176738.65</v>
      </c>
      <c r="U2" t="n">
        <v>0.06</v>
      </c>
      <c r="V2" t="n">
        <v>0.58</v>
      </c>
      <c r="W2" t="n">
        <v>61.19</v>
      </c>
      <c r="X2" t="n">
        <v>128.94</v>
      </c>
      <c r="Y2" t="n">
        <v>0.5</v>
      </c>
      <c r="Z2" t="n">
        <v>10</v>
      </c>
      <c r="AA2" t="n">
        <v>19653.40593060214</v>
      </c>
      <c r="AB2" t="n">
        <v>26890.65704132811</v>
      </c>
      <c r="AC2" t="n">
        <v>24324.25047457681</v>
      </c>
      <c r="AD2" t="n">
        <v>19653405.93060214</v>
      </c>
      <c r="AE2" t="n">
        <v>26890657.04132811</v>
      </c>
      <c r="AF2" t="n">
        <v>5.677861756369768e-07</v>
      </c>
      <c r="AG2" t="n">
        <v>86.13125000000001</v>
      </c>
      <c r="AH2" t="n">
        <v>24324250.47457681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0.3469</v>
      </c>
      <c r="E3" t="n">
        <v>288.28</v>
      </c>
      <c r="F3" t="n">
        <v>260.82</v>
      </c>
      <c r="G3" t="n">
        <v>15.79</v>
      </c>
      <c r="H3" t="n">
        <v>0.28</v>
      </c>
      <c r="I3" t="n">
        <v>991</v>
      </c>
      <c r="J3" t="n">
        <v>125.95</v>
      </c>
      <c r="K3" t="n">
        <v>45</v>
      </c>
      <c r="L3" t="n">
        <v>2</v>
      </c>
      <c r="M3" t="n">
        <v>989</v>
      </c>
      <c r="N3" t="n">
        <v>18.95</v>
      </c>
      <c r="O3" t="n">
        <v>15767.7</v>
      </c>
      <c r="P3" t="n">
        <v>2740.54</v>
      </c>
      <c r="Q3" t="n">
        <v>3442.3</v>
      </c>
      <c r="R3" t="n">
        <v>1874.02</v>
      </c>
      <c r="S3" t="n">
        <v>300.98</v>
      </c>
      <c r="T3" t="n">
        <v>778472.58</v>
      </c>
      <c r="U3" t="n">
        <v>0.16</v>
      </c>
      <c r="V3" t="n">
        <v>0.77</v>
      </c>
      <c r="W3" t="n">
        <v>58.47</v>
      </c>
      <c r="X3" t="n">
        <v>46.24</v>
      </c>
      <c r="Y3" t="n">
        <v>0.5</v>
      </c>
      <c r="Z3" t="n">
        <v>10</v>
      </c>
      <c r="AA3" t="n">
        <v>10553.88321962007</v>
      </c>
      <c r="AB3" t="n">
        <v>14440.28862555195</v>
      </c>
      <c r="AC3" t="n">
        <v>13062.1277462011</v>
      </c>
      <c r="AD3" t="n">
        <v>10553883.21962008</v>
      </c>
      <c r="AE3" t="n">
        <v>14440288.62555195</v>
      </c>
      <c r="AF3" t="n">
        <v>8.14241522647653e-07</v>
      </c>
      <c r="AG3" t="n">
        <v>60.05833333333333</v>
      </c>
      <c r="AH3" t="n">
        <v>13062127.7462011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0.3839</v>
      </c>
      <c r="E4" t="n">
        <v>260.47</v>
      </c>
      <c r="F4" t="n">
        <v>242.75</v>
      </c>
      <c r="G4" t="n">
        <v>23.88</v>
      </c>
      <c r="H4" t="n">
        <v>0.42</v>
      </c>
      <c r="I4" t="n">
        <v>610</v>
      </c>
      <c r="J4" t="n">
        <v>127.27</v>
      </c>
      <c r="K4" t="n">
        <v>45</v>
      </c>
      <c r="L4" t="n">
        <v>3</v>
      </c>
      <c r="M4" t="n">
        <v>608</v>
      </c>
      <c r="N4" t="n">
        <v>19.27</v>
      </c>
      <c r="O4" t="n">
        <v>15930.42</v>
      </c>
      <c r="P4" t="n">
        <v>2536.07</v>
      </c>
      <c r="Q4" t="n">
        <v>3441.6</v>
      </c>
      <c r="R4" t="n">
        <v>1262.33</v>
      </c>
      <c r="S4" t="n">
        <v>300.98</v>
      </c>
      <c r="T4" t="n">
        <v>474531.53</v>
      </c>
      <c r="U4" t="n">
        <v>0.24</v>
      </c>
      <c r="V4" t="n">
        <v>0.82</v>
      </c>
      <c r="W4" t="n">
        <v>57.84</v>
      </c>
      <c r="X4" t="n">
        <v>28.19</v>
      </c>
      <c r="Y4" t="n">
        <v>0.5</v>
      </c>
      <c r="Z4" t="n">
        <v>10</v>
      </c>
      <c r="AA4" t="n">
        <v>8896.05168930368</v>
      </c>
      <c r="AB4" t="n">
        <v>12171.97038740765</v>
      </c>
      <c r="AC4" t="n">
        <v>11010.29461710074</v>
      </c>
      <c r="AD4" t="n">
        <v>8896051.689303679</v>
      </c>
      <c r="AE4" t="n">
        <v>12171970.38740765</v>
      </c>
      <c r="AF4" t="n">
        <v>9.010876925466532e-07</v>
      </c>
      <c r="AG4" t="n">
        <v>54.26458333333334</v>
      </c>
      <c r="AH4" t="n">
        <v>11010294.61710074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0.4031</v>
      </c>
      <c r="E5" t="n">
        <v>248.05</v>
      </c>
      <c r="F5" t="n">
        <v>234.7</v>
      </c>
      <c r="G5" t="n">
        <v>32.08</v>
      </c>
      <c r="H5" t="n">
        <v>0.55</v>
      </c>
      <c r="I5" t="n">
        <v>439</v>
      </c>
      <c r="J5" t="n">
        <v>128.59</v>
      </c>
      <c r="K5" t="n">
        <v>45</v>
      </c>
      <c r="L5" t="n">
        <v>4</v>
      </c>
      <c r="M5" t="n">
        <v>437</v>
      </c>
      <c r="N5" t="n">
        <v>19.59</v>
      </c>
      <c r="O5" t="n">
        <v>16093.6</v>
      </c>
      <c r="P5" t="n">
        <v>2436.74</v>
      </c>
      <c r="Q5" t="n">
        <v>3441.43</v>
      </c>
      <c r="R5" t="n">
        <v>989.61</v>
      </c>
      <c r="S5" t="n">
        <v>300.98</v>
      </c>
      <c r="T5" t="n">
        <v>339029.9</v>
      </c>
      <c r="U5" t="n">
        <v>0.3</v>
      </c>
      <c r="V5" t="n">
        <v>0.85</v>
      </c>
      <c r="W5" t="n">
        <v>57.57</v>
      </c>
      <c r="X5" t="n">
        <v>20.16</v>
      </c>
      <c r="Y5" t="n">
        <v>0.5</v>
      </c>
      <c r="Z5" t="n">
        <v>10</v>
      </c>
      <c r="AA5" t="n">
        <v>8179.793574840714</v>
      </c>
      <c r="AB5" t="n">
        <v>11191.95443612151</v>
      </c>
      <c r="AC5" t="n">
        <v>10123.81001274436</v>
      </c>
      <c r="AD5" t="n">
        <v>8179793.574840714</v>
      </c>
      <c r="AE5" t="n">
        <v>11191954.43612151</v>
      </c>
      <c r="AF5" t="n">
        <v>9.461538131428912e-07</v>
      </c>
      <c r="AG5" t="n">
        <v>51.67708333333334</v>
      </c>
      <c r="AH5" t="n">
        <v>10123810.01274436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0.4149</v>
      </c>
      <c r="E6" t="n">
        <v>241.03</v>
      </c>
      <c r="F6" t="n">
        <v>230.16</v>
      </c>
      <c r="G6" t="n">
        <v>40.38</v>
      </c>
      <c r="H6" t="n">
        <v>0.68</v>
      </c>
      <c r="I6" t="n">
        <v>342</v>
      </c>
      <c r="J6" t="n">
        <v>129.92</v>
      </c>
      <c r="K6" t="n">
        <v>45</v>
      </c>
      <c r="L6" t="n">
        <v>5</v>
      </c>
      <c r="M6" t="n">
        <v>340</v>
      </c>
      <c r="N6" t="n">
        <v>19.92</v>
      </c>
      <c r="O6" t="n">
        <v>16257.24</v>
      </c>
      <c r="P6" t="n">
        <v>2374.71</v>
      </c>
      <c r="Q6" t="n">
        <v>3441.29</v>
      </c>
      <c r="R6" t="n">
        <v>837.1</v>
      </c>
      <c r="S6" t="n">
        <v>300.98</v>
      </c>
      <c r="T6" t="n">
        <v>263258.17</v>
      </c>
      <c r="U6" t="n">
        <v>0.36</v>
      </c>
      <c r="V6" t="n">
        <v>0.87</v>
      </c>
      <c r="W6" t="n">
        <v>57.37</v>
      </c>
      <c r="X6" t="n">
        <v>15.62</v>
      </c>
      <c r="Y6" t="n">
        <v>0.5</v>
      </c>
      <c r="Z6" t="n">
        <v>10</v>
      </c>
      <c r="AA6" t="n">
        <v>7776.409674468343</v>
      </c>
      <c r="AB6" t="n">
        <v>10640.0267875903</v>
      </c>
      <c r="AC6" t="n">
        <v>9624.557564353663</v>
      </c>
      <c r="AD6" t="n">
        <v>7776409.674468343</v>
      </c>
      <c r="AE6" t="n">
        <v>10640026.7875903</v>
      </c>
      <c r="AF6" t="n">
        <v>9.738506997593289e-07</v>
      </c>
      <c r="AG6" t="n">
        <v>50.21458333333334</v>
      </c>
      <c r="AH6" t="n">
        <v>9624557.564353663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0.4226</v>
      </c>
      <c r="E7" t="n">
        <v>236.62</v>
      </c>
      <c r="F7" t="n">
        <v>227.34</v>
      </c>
      <c r="G7" t="n">
        <v>48.72</v>
      </c>
      <c r="H7" t="n">
        <v>0.8100000000000001</v>
      </c>
      <c r="I7" t="n">
        <v>280</v>
      </c>
      <c r="J7" t="n">
        <v>131.25</v>
      </c>
      <c r="K7" t="n">
        <v>45</v>
      </c>
      <c r="L7" t="n">
        <v>6</v>
      </c>
      <c r="M7" t="n">
        <v>278</v>
      </c>
      <c r="N7" t="n">
        <v>20.25</v>
      </c>
      <c r="O7" t="n">
        <v>16421.36</v>
      </c>
      <c r="P7" t="n">
        <v>2329.89</v>
      </c>
      <c r="Q7" t="n">
        <v>3441.1</v>
      </c>
      <c r="R7" t="n">
        <v>740.95</v>
      </c>
      <c r="S7" t="n">
        <v>300.98</v>
      </c>
      <c r="T7" t="n">
        <v>215490.73</v>
      </c>
      <c r="U7" t="n">
        <v>0.41</v>
      </c>
      <c r="V7" t="n">
        <v>0.88</v>
      </c>
      <c r="W7" t="n">
        <v>57.29</v>
      </c>
      <c r="X7" t="n">
        <v>12.8</v>
      </c>
      <c r="Y7" t="n">
        <v>0.5</v>
      </c>
      <c r="Z7" t="n">
        <v>10</v>
      </c>
      <c r="AA7" t="n">
        <v>7511.63485289937</v>
      </c>
      <c r="AB7" t="n">
        <v>10277.75019567889</v>
      </c>
      <c r="AC7" t="n">
        <v>9296.856141915905</v>
      </c>
      <c r="AD7" t="n">
        <v>7511634.852899371</v>
      </c>
      <c r="AE7" t="n">
        <v>10277750.19567889</v>
      </c>
      <c r="AF7" t="n">
        <v>9.919240918734451e-07</v>
      </c>
      <c r="AG7" t="n">
        <v>49.29583333333333</v>
      </c>
      <c r="AH7" t="n">
        <v>9296856.141915904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0.4283</v>
      </c>
      <c r="E8" t="n">
        <v>233.46</v>
      </c>
      <c r="F8" t="n">
        <v>225.3</v>
      </c>
      <c r="G8" t="n">
        <v>57.28</v>
      </c>
      <c r="H8" t="n">
        <v>0.93</v>
      </c>
      <c r="I8" t="n">
        <v>236</v>
      </c>
      <c r="J8" t="n">
        <v>132.58</v>
      </c>
      <c r="K8" t="n">
        <v>45</v>
      </c>
      <c r="L8" t="n">
        <v>7</v>
      </c>
      <c r="M8" t="n">
        <v>234</v>
      </c>
      <c r="N8" t="n">
        <v>20.59</v>
      </c>
      <c r="O8" t="n">
        <v>16585.95</v>
      </c>
      <c r="P8" t="n">
        <v>2293.54</v>
      </c>
      <c r="Q8" t="n">
        <v>3441.11</v>
      </c>
      <c r="R8" t="n">
        <v>672.13</v>
      </c>
      <c r="S8" t="n">
        <v>300.98</v>
      </c>
      <c r="T8" t="n">
        <v>181301.25</v>
      </c>
      <c r="U8" t="n">
        <v>0.45</v>
      </c>
      <c r="V8" t="n">
        <v>0.89</v>
      </c>
      <c r="W8" t="n">
        <v>57.22</v>
      </c>
      <c r="X8" t="n">
        <v>10.76</v>
      </c>
      <c r="Y8" t="n">
        <v>0.5</v>
      </c>
      <c r="Z8" t="n">
        <v>10</v>
      </c>
      <c r="AA8" t="n">
        <v>7319.29485065278</v>
      </c>
      <c r="AB8" t="n">
        <v>10014.58211916306</v>
      </c>
      <c r="AC8" t="n">
        <v>9058.804457264041</v>
      </c>
      <c r="AD8" t="n">
        <v>7319294.85065278</v>
      </c>
      <c r="AE8" t="n">
        <v>10014582.11916306</v>
      </c>
      <c r="AF8" t="n">
        <v>1.005303096425453e-06</v>
      </c>
      <c r="AG8" t="n">
        <v>48.6375</v>
      </c>
      <c r="AH8" t="n">
        <v>9058804.457264042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0.4325</v>
      </c>
      <c r="E9" t="n">
        <v>231.21</v>
      </c>
      <c r="F9" t="n">
        <v>223.87</v>
      </c>
      <c r="G9" t="n">
        <v>65.84</v>
      </c>
      <c r="H9" t="n">
        <v>1.06</v>
      </c>
      <c r="I9" t="n">
        <v>204</v>
      </c>
      <c r="J9" t="n">
        <v>133.92</v>
      </c>
      <c r="K9" t="n">
        <v>45</v>
      </c>
      <c r="L9" t="n">
        <v>8</v>
      </c>
      <c r="M9" t="n">
        <v>202</v>
      </c>
      <c r="N9" t="n">
        <v>20.93</v>
      </c>
      <c r="O9" t="n">
        <v>16751.02</v>
      </c>
      <c r="P9" t="n">
        <v>2262.36</v>
      </c>
      <c r="Q9" t="n">
        <v>3441.13</v>
      </c>
      <c r="R9" t="n">
        <v>623.23</v>
      </c>
      <c r="S9" t="n">
        <v>300.98</v>
      </c>
      <c r="T9" t="n">
        <v>157013.92</v>
      </c>
      <c r="U9" t="n">
        <v>0.48</v>
      </c>
      <c r="V9" t="n">
        <v>0.89</v>
      </c>
      <c r="W9" t="n">
        <v>57.18</v>
      </c>
      <c r="X9" t="n">
        <v>9.33</v>
      </c>
      <c r="Y9" t="n">
        <v>0.5</v>
      </c>
      <c r="Z9" t="n">
        <v>10</v>
      </c>
      <c r="AA9" t="n">
        <v>7170.336531869883</v>
      </c>
      <c r="AB9" t="n">
        <v>9810.770775827063</v>
      </c>
      <c r="AC9" t="n">
        <v>8874.444582485025</v>
      </c>
      <c r="AD9" t="n">
        <v>7170336.531869884</v>
      </c>
      <c r="AE9" t="n">
        <v>9810770.775827063</v>
      </c>
      <c r="AF9" t="n">
        <v>1.01516131030588e-06</v>
      </c>
      <c r="AG9" t="n">
        <v>48.16875</v>
      </c>
      <c r="AH9" t="n">
        <v>8874444.582485024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0.436</v>
      </c>
      <c r="E10" t="n">
        <v>229.37</v>
      </c>
      <c r="F10" t="n">
        <v>222.67</v>
      </c>
      <c r="G10" t="n">
        <v>74.64</v>
      </c>
      <c r="H10" t="n">
        <v>1.18</v>
      </c>
      <c r="I10" t="n">
        <v>179</v>
      </c>
      <c r="J10" t="n">
        <v>135.27</v>
      </c>
      <c r="K10" t="n">
        <v>45</v>
      </c>
      <c r="L10" t="n">
        <v>9</v>
      </c>
      <c r="M10" t="n">
        <v>177</v>
      </c>
      <c r="N10" t="n">
        <v>21.27</v>
      </c>
      <c r="O10" t="n">
        <v>16916.71</v>
      </c>
      <c r="P10" t="n">
        <v>2235.39</v>
      </c>
      <c r="Q10" t="n">
        <v>3441.12</v>
      </c>
      <c r="R10" t="n">
        <v>582.79</v>
      </c>
      <c r="S10" t="n">
        <v>300.98</v>
      </c>
      <c r="T10" t="n">
        <v>136920.15</v>
      </c>
      <c r="U10" t="n">
        <v>0.52</v>
      </c>
      <c r="V10" t="n">
        <v>0.9</v>
      </c>
      <c r="W10" t="n">
        <v>57.13</v>
      </c>
      <c r="X10" t="n">
        <v>8.130000000000001</v>
      </c>
      <c r="Y10" t="n">
        <v>0.5</v>
      </c>
      <c r="Z10" t="n">
        <v>10</v>
      </c>
      <c r="AA10" t="n">
        <v>7052.866382625705</v>
      </c>
      <c r="AB10" t="n">
        <v>9650.042935213944</v>
      </c>
      <c r="AC10" t="n">
        <v>8729.056381397084</v>
      </c>
      <c r="AD10" t="n">
        <v>7052866.382625706</v>
      </c>
      <c r="AE10" t="n">
        <v>9650042.935213944</v>
      </c>
      <c r="AF10" t="n">
        <v>1.02337648853957e-06</v>
      </c>
      <c r="AG10" t="n">
        <v>47.78541666666666</v>
      </c>
      <c r="AH10" t="n">
        <v>8729056.381397083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0.4386</v>
      </c>
      <c r="E11" t="n">
        <v>228.01</v>
      </c>
      <c r="F11" t="n">
        <v>221.79</v>
      </c>
      <c r="G11" t="n">
        <v>83.17</v>
      </c>
      <c r="H11" t="n">
        <v>1.29</v>
      </c>
      <c r="I11" t="n">
        <v>160</v>
      </c>
      <c r="J11" t="n">
        <v>136.61</v>
      </c>
      <c r="K11" t="n">
        <v>45</v>
      </c>
      <c r="L11" t="n">
        <v>10</v>
      </c>
      <c r="M11" t="n">
        <v>158</v>
      </c>
      <c r="N11" t="n">
        <v>21.61</v>
      </c>
      <c r="O11" t="n">
        <v>17082.76</v>
      </c>
      <c r="P11" t="n">
        <v>2211.21</v>
      </c>
      <c r="Q11" t="n">
        <v>3441.11</v>
      </c>
      <c r="R11" t="n">
        <v>553.48</v>
      </c>
      <c r="S11" t="n">
        <v>300.98</v>
      </c>
      <c r="T11" t="n">
        <v>122356.07</v>
      </c>
      <c r="U11" t="n">
        <v>0.54</v>
      </c>
      <c r="V11" t="n">
        <v>0.9</v>
      </c>
      <c r="W11" t="n">
        <v>57.09</v>
      </c>
      <c r="X11" t="n">
        <v>7.26</v>
      </c>
      <c r="Y11" t="n">
        <v>0.5</v>
      </c>
      <c r="Z11" t="n">
        <v>10</v>
      </c>
      <c r="AA11" t="n">
        <v>6950.818324110589</v>
      </c>
      <c r="AB11" t="n">
        <v>9510.41627951095</v>
      </c>
      <c r="AC11" t="n">
        <v>8602.755497747146</v>
      </c>
      <c r="AD11" t="n">
        <v>6950818.324110589</v>
      </c>
      <c r="AE11" t="n">
        <v>9510416.279510949</v>
      </c>
      <c r="AF11" t="n">
        <v>1.02947919237031e-06</v>
      </c>
      <c r="AG11" t="n">
        <v>47.50208333333333</v>
      </c>
      <c r="AH11" t="n">
        <v>8602755.497747146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0.4408</v>
      </c>
      <c r="E12" t="n">
        <v>226.85</v>
      </c>
      <c r="F12" t="n">
        <v>221.04</v>
      </c>
      <c r="G12" t="n">
        <v>92.09999999999999</v>
      </c>
      <c r="H12" t="n">
        <v>1.41</v>
      </c>
      <c r="I12" t="n">
        <v>144</v>
      </c>
      <c r="J12" t="n">
        <v>137.96</v>
      </c>
      <c r="K12" t="n">
        <v>45</v>
      </c>
      <c r="L12" t="n">
        <v>11</v>
      </c>
      <c r="M12" t="n">
        <v>142</v>
      </c>
      <c r="N12" t="n">
        <v>21.96</v>
      </c>
      <c r="O12" t="n">
        <v>17249.3</v>
      </c>
      <c r="P12" t="n">
        <v>2188.08</v>
      </c>
      <c r="Q12" t="n">
        <v>3441.05</v>
      </c>
      <c r="R12" t="n">
        <v>528.15</v>
      </c>
      <c r="S12" t="n">
        <v>300.98</v>
      </c>
      <c r="T12" t="n">
        <v>109774.48</v>
      </c>
      <c r="U12" t="n">
        <v>0.57</v>
      </c>
      <c r="V12" t="n">
        <v>0.9</v>
      </c>
      <c r="W12" t="n">
        <v>57.07</v>
      </c>
      <c r="X12" t="n">
        <v>6.51</v>
      </c>
      <c r="Y12" t="n">
        <v>0.5</v>
      </c>
      <c r="Z12" t="n">
        <v>10</v>
      </c>
      <c r="AA12" t="n">
        <v>6866.609844222692</v>
      </c>
      <c r="AB12" t="n">
        <v>9395.198522312381</v>
      </c>
      <c r="AC12" t="n">
        <v>8498.533961586478</v>
      </c>
      <c r="AD12" t="n">
        <v>6866609.844222692</v>
      </c>
      <c r="AE12" t="n">
        <v>9395198.52231238</v>
      </c>
      <c r="AF12" t="n">
        <v>1.034643018688629e-06</v>
      </c>
      <c r="AG12" t="n">
        <v>47.26041666666666</v>
      </c>
      <c r="AH12" t="n">
        <v>8498533.961586477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0.4426</v>
      </c>
      <c r="E13" t="n">
        <v>225.93</v>
      </c>
      <c r="F13" t="n">
        <v>220.45</v>
      </c>
      <c r="G13" t="n">
        <v>100.97</v>
      </c>
      <c r="H13" t="n">
        <v>1.52</v>
      </c>
      <c r="I13" t="n">
        <v>131</v>
      </c>
      <c r="J13" t="n">
        <v>139.32</v>
      </c>
      <c r="K13" t="n">
        <v>45</v>
      </c>
      <c r="L13" t="n">
        <v>12</v>
      </c>
      <c r="M13" t="n">
        <v>129</v>
      </c>
      <c r="N13" t="n">
        <v>22.32</v>
      </c>
      <c r="O13" t="n">
        <v>17416.34</v>
      </c>
      <c r="P13" t="n">
        <v>2165.61</v>
      </c>
      <c r="Q13" t="n">
        <v>3440.95</v>
      </c>
      <c r="R13" t="n">
        <v>508.71</v>
      </c>
      <c r="S13" t="n">
        <v>300.98</v>
      </c>
      <c r="T13" t="n">
        <v>100118.76</v>
      </c>
      <c r="U13" t="n">
        <v>0.59</v>
      </c>
      <c r="V13" t="n">
        <v>0.91</v>
      </c>
      <c r="W13" t="n">
        <v>57.03</v>
      </c>
      <c r="X13" t="n">
        <v>5.92</v>
      </c>
      <c r="Y13" t="n">
        <v>0.5</v>
      </c>
      <c r="Z13" t="n">
        <v>10</v>
      </c>
      <c r="AA13" t="n">
        <v>6791.705904100392</v>
      </c>
      <c r="AB13" t="n">
        <v>9292.71164690843</v>
      </c>
      <c r="AC13" t="n">
        <v>8405.828289729849</v>
      </c>
      <c r="AD13" t="n">
        <v>6791705.904100392</v>
      </c>
      <c r="AE13" t="n">
        <v>9292711.64690843</v>
      </c>
      <c r="AF13" t="n">
        <v>1.038867967494526e-06</v>
      </c>
      <c r="AG13" t="n">
        <v>47.06875</v>
      </c>
      <c r="AH13" t="n">
        <v>8405828.289729849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0.4443</v>
      </c>
      <c r="E14" t="n">
        <v>225.05</v>
      </c>
      <c r="F14" t="n">
        <v>219.88</v>
      </c>
      <c r="G14" t="n">
        <v>110.86</v>
      </c>
      <c r="H14" t="n">
        <v>1.63</v>
      </c>
      <c r="I14" t="n">
        <v>119</v>
      </c>
      <c r="J14" t="n">
        <v>140.67</v>
      </c>
      <c r="K14" t="n">
        <v>45</v>
      </c>
      <c r="L14" t="n">
        <v>13</v>
      </c>
      <c r="M14" t="n">
        <v>117</v>
      </c>
      <c r="N14" t="n">
        <v>22.68</v>
      </c>
      <c r="O14" t="n">
        <v>17583.88</v>
      </c>
      <c r="P14" t="n">
        <v>2142.94</v>
      </c>
      <c r="Q14" t="n">
        <v>3440.95</v>
      </c>
      <c r="R14" t="n">
        <v>489.23</v>
      </c>
      <c r="S14" t="n">
        <v>300.98</v>
      </c>
      <c r="T14" t="n">
        <v>90439.67999999999</v>
      </c>
      <c r="U14" t="n">
        <v>0.62</v>
      </c>
      <c r="V14" t="n">
        <v>0.91</v>
      </c>
      <c r="W14" t="n">
        <v>57.02</v>
      </c>
      <c r="X14" t="n">
        <v>5.35</v>
      </c>
      <c r="Y14" t="n">
        <v>0.5</v>
      </c>
      <c r="Z14" t="n">
        <v>10</v>
      </c>
      <c r="AA14" t="n">
        <v>6718.399719066936</v>
      </c>
      <c r="AB14" t="n">
        <v>9192.410890505013</v>
      </c>
      <c r="AC14" t="n">
        <v>8315.100096744583</v>
      </c>
      <c r="AD14" t="n">
        <v>6718399.719066937</v>
      </c>
      <c r="AE14" t="n">
        <v>9192410.890505012</v>
      </c>
      <c r="AF14" t="n">
        <v>1.042858196922318e-06</v>
      </c>
      <c r="AG14" t="n">
        <v>46.88541666666666</v>
      </c>
      <c r="AH14" t="n">
        <v>8315100.096744583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0.4456</v>
      </c>
      <c r="E15" t="n">
        <v>224.42</v>
      </c>
      <c r="F15" t="n">
        <v>219.47</v>
      </c>
      <c r="G15" t="n">
        <v>119.71</v>
      </c>
      <c r="H15" t="n">
        <v>1.74</v>
      </c>
      <c r="I15" t="n">
        <v>110</v>
      </c>
      <c r="J15" t="n">
        <v>142.04</v>
      </c>
      <c r="K15" t="n">
        <v>45</v>
      </c>
      <c r="L15" t="n">
        <v>14</v>
      </c>
      <c r="M15" t="n">
        <v>108</v>
      </c>
      <c r="N15" t="n">
        <v>23.04</v>
      </c>
      <c r="O15" t="n">
        <v>17751.93</v>
      </c>
      <c r="P15" t="n">
        <v>2122.86</v>
      </c>
      <c r="Q15" t="n">
        <v>3441</v>
      </c>
      <c r="R15" t="n">
        <v>475.28</v>
      </c>
      <c r="S15" t="n">
        <v>300.98</v>
      </c>
      <c r="T15" t="n">
        <v>83506.25</v>
      </c>
      <c r="U15" t="n">
        <v>0.63</v>
      </c>
      <c r="V15" t="n">
        <v>0.91</v>
      </c>
      <c r="W15" t="n">
        <v>57</v>
      </c>
      <c r="X15" t="n">
        <v>4.95</v>
      </c>
      <c r="Y15" t="n">
        <v>0.5</v>
      </c>
      <c r="Z15" t="n">
        <v>10</v>
      </c>
      <c r="AA15" t="n">
        <v>6649.717422993765</v>
      </c>
      <c r="AB15" t="n">
        <v>9098.436742968641</v>
      </c>
      <c r="AC15" t="n">
        <v>8230.094709955541</v>
      </c>
      <c r="AD15" t="n">
        <v>6649717.422993765</v>
      </c>
      <c r="AE15" t="n">
        <v>9098436.742968641</v>
      </c>
      <c r="AF15" t="n">
        <v>1.045909548837689e-06</v>
      </c>
      <c r="AG15" t="n">
        <v>46.75416666666666</v>
      </c>
      <c r="AH15" t="n">
        <v>8230094.709955541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0.4467</v>
      </c>
      <c r="E16" t="n">
        <v>223.86</v>
      </c>
      <c r="F16" t="n">
        <v>219.12</v>
      </c>
      <c r="G16" t="n">
        <v>128.89</v>
      </c>
      <c r="H16" t="n">
        <v>1.85</v>
      </c>
      <c r="I16" t="n">
        <v>102</v>
      </c>
      <c r="J16" t="n">
        <v>143.4</v>
      </c>
      <c r="K16" t="n">
        <v>45</v>
      </c>
      <c r="L16" t="n">
        <v>15</v>
      </c>
      <c r="M16" t="n">
        <v>100</v>
      </c>
      <c r="N16" t="n">
        <v>23.41</v>
      </c>
      <c r="O16" t="n">
        <v>17920.49</v>
      </c>
      <c r="P16" t="n">
        <v>2102.71</v>
      </c>
      <c r="Q16" t="n">
        <v>3440.92</v>
      </c>
      <c r="R16" t="n">
        <v>463.58</v>
      </c>
      <c r="S16" t="n">
        <v>300.98</v>
      </c>
      <c r="T16" t="n">
        <v>77700.23</v>
      </c>
      <c r="U16" t="n">
        <v>0.65</v>
      </c>
      <c r="V16" t="n">
        <v>0.91</v>
      </c>
      <c r="W16" t="n">
        <v>56.99</v>
      </c>
      <c r="X16" t="n">
        <v>4.59</v>
      </c>
      <c r="Y16" t="n">
        <v>0.5</v>
      </c>
      <c r="Z16" t="n">
        <v>10</v>
      </c>
      <c r="AA16" t="n">
        <v>6592.458167382347</v>
      </c>
      <c r="AB16" t="n">
        <v>9020.092103341021</v>
      </c>
      <c r="AC16" t="n">
        <v>8159.22717277659</v>
      </c>
      <c r="AD16" t="n">
        <v>6592458.167382346</v>
      </c>
      <c r="AE16" t="n">
        <v>9020092.103341021</v>
      </c>
      <c r="AF16" t="n">
        <v>1.048491461996848e-06</v>
      </c>
      <c r="AG16" t="n">
        <v>46.63750000000001</v>
      </c>
      <c r="AH16" t="n">
        <v>8159227.17277659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0.4477</v>
      </c>
      <c r="E17" t="n">
        <v>223.38</v>
      </c>
      <c r="F17" t="n">
        <v>218.82</v>
      </c>
      <c r="G17" t="n">
        <v>138.2</v>
      </c>
      <c r="H17" t="n">
        <v>1.96</v>
      </c>
      <c r="I17" t="n">
        <v>95</v>
      </c>
      <c r="J17" t="n">
        <v>144.77</v>
      </c>
      <c r="K17" t="n">
        <v>45</v>
      </c>
      <c r="L17" t="n">
        <v>16</v>
      </c>
      <c r="M17" t="n">
        <v>93</v>
      </c>
      <c r="N17" t="n">
        <v>23.78</v>
      </c>
      <c r="O17" t="n">
        <v>18089.56</v>
      </c>
      <c r="P17" t="n">
        <v>2083.69</v>
      </c>
      <c r="Q17" t="n">
        <v>3440.97</v>
      </c>
      <c r="R17" t="n">
        <v>453.01</v>
      </c>
      <c r="S17" t="n">
        <v>300.98</v>
      </c>
      <c r="T17" t="n">
        <v>72450.07000000001</v>
      </c>
      <c r="U17" t="n">
        <v>0.66</v>
      </c>
      <c r="V17" t="n">
        <v>0.91</v>
      </c>
      <c r="W17" t="n">
        <v>56.99</v>
      </c>
      <c r="X17" t="n">
        <v>4.29</v>
      </c>
      <c r="Y17" t="n">
        <v>0.5</v>
      </c>
      <c r="Z17" t="n">
        <v>10</v>
      </c>
      <c r="AA17" t="n">
        <v>6539.441546477823</v>
      </c>
      <c r="AB17" t="n">
        <v>8947.552423691206</v>
      </c>
      <c r="AC17" t="n">
        <v>8093.610578342477</v>
      </c>
      <c r="AD17" t="n">
        <v>6539441.546477824</v>
      </c>
      <c r="AE17" t="n">
        <v>8947552.423691206</v>
      </c>
      <c r="AF17" t="n">
        <v>1.050838655777902e-06</v>
      </c>
      <c r="AG17" t="n">
        <v>46.5375</v>
      </c>
      <c r="AH17" t="n">
        <v>8093610.578342477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0.4487</v>
      </c>
      <c r="E18" t="n">
        <v>222.89</v>
      </c>
      <c r="F18" t="n">
        <v>218.51</v>
      </c>
      <c r="G18" t="n">
        <v>148.98</v>
      </c>
      <c r="H18" t="n">
        <v>2.06</v>
      </c>
      <c r="I18" t="n">
        <v>88</v>
      </c>
      <c r="J18" t="n">
        <v>146.15</v>
      </c>
      <c r="K18" t="n">
        <v>45</v>
      </c>
      <c r="L18" t="n">
        <v>17</v>
      </c>
      <c r="M18" t="n">
        <v>86</v>
      </c>
      <c r="N18" t="n">
        <v>24.15</v>
      </c>
      <c r="O18" t="n">
        <v>18259.16</v>
      </c>
      <c r="P18" t="n">
        <v>2065.67</v>
      </c>
      <c r="Q18" t="n">
        <v>3440.93</v>
      </c>
      <c r="R18" t="n">
        <v>442.57</v>
      </c>
      <c r="S18" t="n">
        <v>300.98</v>
      </c>
      <c r="T18" t="n">
        <v>67260.7</v>
      </c>
      <c r="U18" t="n">
        <v>0.68</v>
      </c>
      <c r="V18" t="n">
        <v>0.91</v>
      </c>
      <c r="W18" t="n">
        <v>56.97</v>
      </c>
      <c r="X18" t="n">
        <v>3.98</v>
      </c>
      <c r="Y18" t="n">
        <v>0.5</v>
      </c>
      <c r="Z18" t="n">
        <v>10</v>
      </c>
      <c r="AA18" t="n">
        <v>6488.344453162387</v>
      </c>
      <c r="AB18" t="n">
        <v>8877.639126372362</v>
      </c>
      <c r="AC18" t="n">
        <v>8030.369707995817</v>
      </c>
      <c r="AD18" t="n">
        <v>6488344.453162387</v>
      </c>
      <c r="AE18" t="n">
        <v>8877639.126372362</v>
      </c>
      <c r="AF18" t="n">
        <v>1.053185849558956e-06</v>
      </c>
      <c r="AG18" t="n">
        <v>46.43541666666666</v>
      </c>
      <c r="AH18" t="n">
        <v>8030369.707995817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0.4494</v>
      </c>
      <c r="E19" t="n">
        <v>222.5</v>
      </c>
      <c r="F19" t="n">
        <v>218.25</v>
      </c>
      <c r="G19" t="n">
        <v>157.77</v>
      </c>
      <c r="H19" t="n">
        <v>2.16</v>
      </c>
      <c r="I19" t="n">
        <v>83</v>
      </c>
      <c r="J19" t="n">
        <v>147.53</v>
      </c>
      <c r="K19" t="n">
        <v>45</v>
      </c>
      <c r="L19" t="n">
        <v>18</v>
      </c>
      <c r="M19" t="n">
        <v>81</v>
      </c>
      <c r="N19" t="n">
        <v>24.53</v>
      </c>
      <c r="O19" t="n">
        <v>18429.27</v>
      </c>
      <c r="P19" t="n">
        <v>2043.65</v>
      </c>
      <c r="Q19" t="n">
        <v>3440.94</v>
      </c>
      <c r="R19" t="n">
        <v>434.08</v>
      </c>
      <c r="S19" t="n">
        <v>300.98</v>
      </c>
      <c r="T19" t="n">
        <v>63043.04</v>
      </c>
      <c r="U19" t="n">
        <v>0.6899999999999999</v>
      </c>
      <c r="V19" t="n">
        <v>0.92</v>
      </c>
      <c r="W19" t="n">
        <v>56.96</v>
      </c>
      <c r="X19" t="n">
        <v>3.72</v>
      </c>
      <c r="Y19" t="n">
        <v>0.5</v>
      </c>
      <c r="Z19" t="n">
        <v>10</v>
      </c>
      <c r="AA19" t="n">
        <v>6434.234309504715</v>
      </c>
      <c r="AB19" t="n">
        <v>8803.60324064887</v>
      </c>
      <c r="AC19" t="n">
        <v>7963.39970329576</v>
      </c>
      <c r="AD19" t="n">
        <v>6434234.309504716</v>
      </c>
      <c r="AE19" t="n">
        <v>8803603.240648869</v>
      </c>
      <c r="AF19" t="n">
        <v>1.054828885205694e-06</v>
      </c>
      <c r="AG19" t="n">
        <v>46.35416666666666</v>
      </c>
      <c r="AH19" t="n">
        <v>7963399.703295761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0.4501</v>
      </c>
      <c r="E20" t="n">
        <v>222.19</v>
      </c>
      <c r="F20" t="n">
        <v>218.06</v>
      </c>
      <c r="G20" t="n">
        <v>167.74</v>
      </c>
      <c r="H20" t="n">
        <v>2.26</v>
      </c>
      <c r="I20" t="n">
        <v>78</v>
      </c>
      <c r="J20" t="n">
        <v>148.91</v>
      </c>
      <c r="K20" t="n">
        <v>45</v>
      </c>
      <c r="L20" t="n">
        <v>19</v>
      </c>
      <c r="M20" t="n">
        <v>76</v>
      </c>
      <c r="N20" t="n">
        <v>24.92</v>
      </c>
      <c r="O20" t="n">
        <v>18599.92</v>
      </c>
      <c r="P20" t="n">
        <v>2024.92</v>
      </c>
      <c r="Q20" t="n">
        <v>3440.93</v>
      </c>
      <c r="R20" t="n">
        <v>427.32</v>
      </c>
      <c r="S20" t="n">
        <v>300.98</v>
      </c>
      <c r="T20" t="n">
        <v>59688.07</v>
      </c>
      <c r="U20" t="n">
        <v>0.7</v>
      </c>
      <c r="V20" t="n">
        <v>0.92</v>
      </c>
      <c r="W20" t="n">
        <v>56.96</v>
      </c>
      <c r="X20" t="n">
        <v>3.53</v>
      </c>
      <c r="Y20" t="n">
        <v>0.5</v>
      </c>
      <c r="Z20" t="n">
        <v>10</v>
      </c>
      <c r="AA20" t="n">
        <v>6387.262069048619</v>
      </c>
      <c r="AB20" t="n">
        <v>8739.333748987841</v>
      </c>
      <c r="AC20" t="n">
        <v>7905.264001716065</v>
      </c>
      <c r="AD20" t="n">
        <v>6387262.069048619</v>
      </c>
      <c r="AE20" t="n">
        <v>8739333.74898784</v>
      </c>
      <c r="AF20" t="n">
        <v>1.056471920852432e-06</v>
      </c>
      <c r="AG20" t="n">
        <v>46.28958333333333</v>
      </c>
      <c r="AH20" t="n">
        <v>7905264.001716064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0.4508</v>
      </c>
      <c r="E21" t="n">
        <v>221.81</v>
      </c>
      <c r="F21" t="n">
        <v>217.81</v>
      </c>
      <c r="G21" t="n">
        <v>179.02</v>
      </c>
      <c r="H21" t="n">
        <v>2.36</v>
      </c>
      <c r="I21" t="n">
        <v>73</v>
      </c>
      <c r="J21" t="n">
        <v>150.3</v>
      </c>
      <c r="K21" t="n">
        <v>45</v>
      </c>
      <c r="L21" t="n">
        <v>20</v>
      </c>
      <c r="M21" t="n">
        <v>71</v>
      </c>
      <c r="N21" t="n">
        <v>25.3</v>
      </c>
      <c r="O21" t="n">
        <v>18771.1</v>
      </c>
      <c r="P21" t="n">
        <v>2005.82</v>
      </c>
      <c r="Q21" t="n">
        <v>3440.97</v>
      </c>
      <c r="R21" t="n">
        <v>418.86</v>
      </c>
      <c r="S21" t="n">
        <v>300.98</v>
      </c>
      <c r="T21" t="n">
        <v>55482.38</v>
      </c>
      <c r="U21" t="n">
        <v>0.72</v>
      </c>
      <c r="V21" t="n">
        <v>0.92</v>
      </c>
      <c r="W21" t="n">
        <v>56.95</v>
      </c>
      <c r="X21" t="n">
        <v>3.28</v>
      </c>
      <c r="Y21" t="n">
        <v>0.5</v>
      </c>
      <c r="Z21" t="n">
        <v>10</v>
      </c>
      <c r="AA21" t="n">
        <v>6339.203178220089</v>
      </c>
      <c r="AB21" t="n">
        <v>8673.577454347616</v>
      </c>
      <c r="AC21" t="n">
        <v>7845.783395546766</v>
      </c>
      <c r="AD21" t="n">
        <v>6339203.17822009</v>
      </c>
      <c r="AE21" t="n">
        <v>8673577.454347616</v>
      </c>
      <c r="AF21" t="n">
        <v>1.05811495649917e-06</v>
      </c>
      <c r="AG21" t="n">
        <v>46.21041666666667</v>
      </c>
      <c r="AH21" t="n">
        <v>7845783.395546766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0.4515</v>
      </c>
      <c r="E22" t="n">
        <v>221.51</v>
      </c>
      <c r="F22" t="n">
        <v>217.61</v>
      </c>
      <c r="G22" t="n">
        <v>189.23</v>
      </c>
      <c r="H22" t="n">
        <v>2.45</v>
      </c>
      <c r="I22" t="n">
        <v>69</v>
      </c>
      <c r="J22" t="n">
        <v>151.69</v>
      </c>
      <c r="K22" t="n">
        <v>45</v>
      </c>
      <c r="L22" t="n">
        <v>21</v>
      </c>
      <c r="M22" t="n">
        <v>67</v>
      </c>
      <c r="N22" t="n">
        <v>25.7</v>
      </c>
      <c r="O22" t="n">
        <v>18942.82</v>
      </c>
      <c r="P22" t="n">
        <v>1984.7</v>
      </c>
      <c r="Q22" t="n">
        <v>3440.98</v>
      </c>
      <c r="R22" t="n">
        <v>412.25</v>
      </c>
      <c r="S22" t="n">
        <v>300.98</v>
      </c>
      <c r="T22" t="n">
        <v>52199.19</v>
      </c>
      <c r="U22" t="n">
        <v>0.73</v>
      </c>
      <c r="V22" t="n">
        <v>0.92</v>
      </c>
      <c r="W22" t="n">
        <v>56.94</v>
      </c>
      <c r="X22" t="n">
        <v>3.08</v>
      </c>
      <c r="Y22" t="n">
        <v>0.5</v>
      </c>
      <c r="Z22" t="n">
        <v>10</v>
      </c>
      <c r="AA22" t="n">
        <v>6279.833112848652</v>
      </c>
      <c r="AB22" t="n">
        <v>8592.34471168398</v>
      </c>
      <c r="AC22" t="n">
        <v>7772.303391832081</v>
      </c>
      <c r="AD22" t="n">
        <v>6279833.112848652</v>
      </c>
      <c r="AE22" t="n">
        <v>8592344.711683979</v>
      </c>
      <c r="AF22" t="n">
        <v>1.059757992145908e-06</v>
      </c>
      <c r="AG22" t="n">
        <v>46.14791666666667</v>
      </c>
      <c r="AH22" t="n">
        <v>7772303.391832081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0.452</v>
      </c>
      <c r="E23" t="n">
        <v>221.24</v>
      </c>
      <c r="F23" t="n">
        <v>217.45</v>
      </c>
      <c r="G23" t="n">
        <v>200.72</v>
      </c>
      <c r="H23" t="n">
        <v>2.54</v>
      </c>
      <c r="I23" t="n">
        <v>65</v>
      </c>
      <c r="J23" t="n">
        <v>153.09</v>
      </c>
      <c r="K23" t="n">
        <v>45</v>
      </c>
      <c r="L23" t="n">
        <v>22</v>
      </c>
      <c r="M23" t="n">
        <v>62</v>
      </c>
      <c r="N23" t="n">
        <v>26.09</v>
      </c>
      <c r="O23" t="n">
        <v>19115.09</v>
      </c>
      <c r="P23" t="n">
        <v>1963.87</v>
      </c>
      <c r="Q23" t="n">
        <v>3440.89</v>
      </c>
      <c r="R23" t="n">
        <v>406.94</v>
      </c>
      <c r="S23" t="n">
        <v>300.98</v>
      </c>
      <c r="T23" t="n">
        <v>49560.28</v>
      </c>
      <c r="U23" t="n">
        <v>0.74</v>
      </c>
      <c r="V23" t="n">
        <v>0.92</v>
      </c>
      <c r="W23" t="n">
        <v>56.93</v>
      </c>
      <c r="X23" t="n">
        <v>2.92</v>
      </c>
      <c r="Y23" t="n">
        <v>0.5</v>
      </c>
      <c r="Z23" t="n">
        <v>10</v>
      </c>
      <c r="AA23" t="n">
        <v>6232.02132889422</v>
      </c>
      <c r="AB23" t="n">
        <v>8526.926519570483</v>
      </c>
      <c r="AC23" t="n">
        <v>7713.128620158889</v>
      </c>
      <c r="AD23" t="n">
        <v>6232021.32889422</v>
      </c>
      <c r="AE23" t="n">
        <v>8526926.519570483</v>
      </c>
      <c r="AF23" t="n">
        <v>1.060931589036435e-06</v>
      </c>
      <c r="AG23" t="n">
        <v>46.09166666666667</v>
      </c>
      <c r="AH23" t="n">
        <v>7713128.620158889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0.4524</v>
      </c>
      <c r="E24" t="n">
        <v>221.05</v>
      </c>
      <c r="F24" t="n">
        <v>217.34</v>
      </c>
      <c r="G24" t="n">
        <v>210.32</v>
      </c>
      <c r="H24" t="n">
        <v>2.64</v>
      </c>
      <c r="I24" t="n">
        <v>62</v>
      </c>
      <c r="J24" t="n">
        <v>154.49</v>
      </c>
      <c r="K24" t="n">
        <v>45</v>
      </c>
      <c r="L24" t="n">
        <v>23</v>
      </c>
      <c r="M24" t="n">
        <v>52</v>
      </c>
      <c r="N24" t="n">
        <v>26.49</v>
      </c>
      <c r="O24" t="n">
        <v>19287.9</v>
      </c>
      <c r="P24" t="n">
        <v>1948.87</v>
      </c>
      <c r="Q24" t="n">
        <v>3440.93</v>
      </c>
      <c r="R24" t="n">
        <v>402.9</v>
      </c>
      <c r="S24" t="n">
        <v>300.98</v>
      </c>
      <c r="T24" t="n">
        <v>47557.27</v>
      </c>
      <c r="U24" t="n">
        <v>0.75</v>
      </c>
      <c r="V24" t="n">
        <v>0.92</v>
      </c>
      <c r="W24" t="n">
        <v>56.93</v>
      </c>
      <c r="X24" t="n">
        <v>2.81</v>
      </c>
      <c r="Y24" t="n">
        <v>0.5</v>
      </c>
      <c r="Z24" t="n">
        <v>10</v>
      </c>
      <c r="AA24" t="n">
        <v>6197.205432425912</v>
      </c>
      <c r="AB24" t="n">
        <v>8479.289874053591</v>
      </c>
      <c r="AC24" t="n">
        <v>7670.038349231679</v>
      </c>
      <c r="AD24" t="n">
        <v>6197205.432425912</v>
      </c>
      <c r="AE24" t="n">
        <v>8479289.874053592</v>
      </c>
      <c r="AF24" t="n">
        <v>1.061870466548856e-06</v>
      </c>
      <c r="AG24" t="n">
        <v>46.05208333333334</v>
      </c>
      <c r="AH24" t="n">
        <v>7670038.349231679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0.4526</v>
      </c>
      <c r="E25" t="n">
        <v>220.92</v>
      </c>
      <c r="F25" t="n">
        <v>217.26</v>
      </c>
      <c r="G25" t="n">
        <v>217.26</v>
      </c>
      <c r="H25" t="n">
        <v>2.73</v>
      </c>
      <c r="I25" t="n">
        <v>60</v>
      </c>
      <c r="J25" t="n">
        <v>155.9</v>
      </c>
      <c r="K25" t="n">
        <v>45</v>
      </c>
      <c r="L25" t="n">
        <v>24</v>
      </c>
      <c r="M25" t="n">
        <v>30</v>
      </c>
      <c r="N25" t="n">
        <v>26.9</v>
      </c>
      <c r="O25" t="n">
        <v>19461.27</v>
      </c>
      <c r="P25" t="n">
        <v>1938.35</v>
      </c>
      <c r="Q25" t="n">
        <v>3441.02</v>
      </c>
      <c r="R25" t="n">
        <v>399.42</v>
      </c>
      <c r="S25" t="n">
        <v>300.98</v>
      </c>
      <c r="T25" t="n">
        <v>45825.76</v>
      </c>
      <c r="U25" t="n">
        <v>0.75</v>
      </c>
      <c r="V25" t="n">
        <v>0.92</v>
      </c>
      <c r="W25" t="n">
        <v>56.96</v>
      </c>
      <c r="X25" t="n">
        <v>2.73</v>
      </c>
      <c r="Y25" t="n">
        <v>0.5</v>
      </c>
      <c r="Z25" t="n">
        <v>10</v>
      </c>
      <c r="AA25" t="n">
        <v>6173.795751386077</v>
      </c>
      <c r="AB25" t="n">
        <v>8447.259715692651</v>
      </c>
      <c r="AC25" t="n">
        <v>7641.065104230099</v>
      </c>
      <c r="AD25" t="n">
        <v>6173795.751386077</v>
      </c>
      <c r="AE25" t="n">
        <v>8447259.715692651</v>
      </c>
      <c r="AF25" t="n">
        <v>1.062339905305067e-06</v>
      </c>
      <c r="AG25" t="n">
        <v>46.025</v>
      </c>
      <c r="AH25" t="n">
        <v>7641065.104230098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0.4527</v>
      </c>
      <c r="E26" t="n">
        <v>220.9</v>
      </c>
      <c r="F26" t="n">
        <v>217.26</v>
      </c>
      <c r="G26" t="n">
        <v>220.94</v>
      </c>
      <c r="H26" t="n">
        <v>2.81</v>
      </c>
      <c r="I26" t="n">
        <v>59</v>
      </c>
      <c r="J26" t="n">
        <v>157.31</v>
      </c>
      <c r="K26" t="n">
        <v>45</v>
      </c>
      <c r="L26" t="n">
        <v>25</v>
      </c>
      <c r="M26" t="n">
        <v>6</v>
      </c>
      <c r="N26" t="n">
        <v>27.31</v>
      </c>
      <c r="O26" t="n">
        <v>19635.2</v>
      </c>
      <c r="P26" t="n">
        <v>1944.86</v>
      </c>
      <c r="Q26" t="n">
        <v>3441</v>
      </c>
      <c r="R26" t="n">
        <v>398.19</v>
      </c>
      <c r="S26" t="n">
        <v>300.98</v>
      </c>
      <c r="T26" t="n">
        <v>45217.63</v>
      </c>
      <c r="U26" t="n">
        <v>0.76</v>
      </c>
      <c r="V26" t="n">
        <v>0.92</v>
      </c>
      <c r="W26" t="n">
        <v>56.99</v>
      </c>
      <c r="X26" t="n">
        <v>2.73</v>
      </c>
      <c r="Y26" t="n">
        <v>0.5</v>
      </c>
      <c r="Z26" t="n">
        <v>10</v>
      </c>
      <c r="AA26" t="n">
        <v>6185.080633148094</v>
      </c>
      <c r="AB26" t="n">
        <v>8462.700188773288</v>
      </c>
      <c r="AC26" t="n">
        <v>7655.031960230758</v>
      </c>
      <c r="AD26" t="n">
        <v>6185080.633148094</v>
      </c>
      <c r="AE26" t="n">
        <v>8462700.188773287</v>
      </c>
      <c r="AF26" t="n">
        <v>1.062574624683172e-06</v>
      </c>
      <c r="AG26" t="n">
        <v>46.02083333333334</v>
      </c>
      <c r="AH26" t="n">
        <v>7655031.960230758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0.4527</v>
      </c>
      <c r="E27" t="n">
        <v>220.9</v>
      </c>
      <c r="F27" t="n">
        <v>217.26</v>
      </c>
      <c r="G27" t="n">
        <v>220.94</v>
      </c>
      <c r="H27" t="n">
        <v>2.9</v>
      </c>
      <c r="I27" t="n">
        <v>59</v>
      </c>
      <c r="J27" t="n">
        <v>158.72</v>
      </c>
      <c r="K27" t="n">
        <v>45</v>
      </c>
      <c r="L27" t="n">
        <v>26</v>
      </c>
      <c r="M27" t="n">
        <v>1</v>
      </c>
      <c r="N27" t="n">
        <v>27.72</v>
      </c>
      <c r="O27" t="n">
        <v>19809.69</v>
      </c>
      <c r="P27" t="n">
        <v>1958.65</v>
      </c>
      <c r="Q27" t="n">
        <v>3440.96</v>
      </c>
      <c r="R27" t="n">
        <v>398.23</v>
      </c>
      <c r="S27" t="n">
        <v>300.98</v>
      </c>
      <c r="T27" t="n">
        <v>45238.61</v>
      </c>
      <c r="U27" t="n">
        <v>0.76</v>
      </c>
      <c r="V27" t="n">
        <v>0.92</v>
      </c>
      <c r="W27" t="n">
        <v>56.99</v>
      </c>
      <c r="X27" t="n">
        <v>2.73</v>
      </c>
      <c r="Y27" t="n">
        <v>0.5</v>
      </c>
      <c r="Z27" t="n">
        <v>10</v>
      </c>
      <c r="AA27" t="n">
        <v>6211.604020340798</v>
      </c>
      <c r="AB27" t="n">
        <v>8498.990657259608</v>
      </c>
      <c r="AC27" t="n">
        <v>7687.858917338735</v>
      </c>
      <c r="AD27" t="n">
        <v>6211604.020340798</v>
      </c>
      <c r="AE27" t="n">
        <v>8498990.657259608</v>
      </c>
      <c r="AF27" t="n">
        <v>1.062574624683172e-06</v>
      </c>
      <c r="AG27" t="n">
        <v>46.02083333333334</v>
      </c>
      <c r="AH27" t="n">
        <v>7687858.917338735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0.4527</v>
      </c>
      <c r="E28" t="n">
        <v>220.9</v>
      </c>
      <c r="F28" t="n">
        <v>217.26</v>
      </c>
      <c r="G28" t="n">
        <v>220.94</v>
      </c>
      <c r="H28" t="n">
        <v>2.99</v>
      </c>
      <c r="I28" t="n">
        <v>59</v>
      </c>
      <c r="J28" t="n">
        <v>160.14</v>
      </c>
      <c r="K28" t="n">
        <v>45</v>
      </c>
      <c r="L28" t="n">
        <v>27</v>
      </c>
      <c r="M28" t="n">
        <v>0</v>
      </c>
      <c r="N28" t="n">
        <v>28.14</v>
      </c>
      <c r="O28" t="n">
        <v>19984.89</v>
      </c>
      <c r="P28" t="n">
        <v>1974.04</v>
      </c>
      <c r="Q28" t="n">
        <v>3440.98</v>
      </c>
      <c r="R28" t="n">
        <v>398.25</v>
      </c>
      <c r="S28" t="n">
        <v>300.98</v>
      </c>
      <c r="T28" t="n">
        <v>45247.81</v>
      </c>
      <c r="U28" t="n">
        <v>0.76</v>
      </c>
      <c r="V28" t="n">
        <v>0.92</v>
      </c>
      <c r="W28" t="n">
        <v>56.99</v>
      </c>
      <c r="X28" t="n">
        <v>2.73</v>
      </c>
      <c r="Y28" t="n">
        <v>0.5</v>
      </c>
      <c r="Z28" t="n">
        <v>10</v>
      </c>
      <c r="AA28" t="n">
        <v>6241.204812864054</v>
      </c>
      <c r="AB28" t="n">
        <v>8539.491767484735</v>
      </c>
      <c r="AC28" t="n">
        <v>7724.494658447638</v>
      </c>
      <c r="AD28" t="n">
        <v>6241204.812864055</v>
      </c>
      <c r="AE28" t="n">
        <v>8539491.767484734</v>
      </c>
      <c r="AF28" t="n">
        <v>1.062574624683172e-06</v>
      </c>
      <c r="AG28" t="n">
        <v>46.02083333333334</v>
      </c>
      <c r="AH28" t="n">
        <v>7724494.658447638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2024-09-25T22:51:21Z</dcterms:created>
  <dcterms:modified xmlns:dcterms="http://purl.org/dc/terms/" xmlns:xsi="http://www.w3.org/2001/XMLSchema-instance" xsi:type="dcterms:W3CDTF">2024-09-25T22:51:21Z</dcterms:modified>
</cp:coreProperties>
</file>