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gráficos!$A$7:$A$420</f>
              <numCache>
                <formatCode>General</formatCode>
                <ptCount val="41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</numCache>
            </numRef>
          </xVal>
          <yVal>
            <numRef>
              <f>gráficos!$B$7:$B$420</f>
              <numCache>
                <formatCode>General</formatCode>
                <ptCount val="41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4.3375</v>
      </c>
      <c r="E2" t="n">
        <v>23.05</v>
      </c>
      <c r="F2" t="n">
        <v>14.74</v>
      </c>
      <c r="G2" t="n">
        <v>5.94</v>
      </c>
      <c r="H2" t="n">
        <v>0.09</v>
      </c>
      <c r="I2" t="n">
        <v>149</v>
      </c>
      <c r="J2" t="n">
        <v>194.77</v>
      </c>
      <c r="K2" t="n">
        <v>54.38</v>
      </c>
      <c r="L2" t="n">
        <v>1</v>
      </c>
      <c r="M2" t="n">
        <v>147</v>
      </c>
      <c r="N2" t="n">
        <v>39.4</v>
      </c>
      <c r="O2" t="n">
        <v>24256.19</v>
      </c>
      <c r="P2" t="n">
        <v>205.92</v>
      </c>
      <c r="Q2" t="n">
        <v>194.69</v>
      </c>
      <c r="R2" t="n">
        <v>117.32</v>
      </c>
      <c r="S2" t="n">
        <v>17.82</v>
      </c>
      <c r="T2" t="n">
        <v>46879.09</v>
      </c>
      <c r="U2" t="n">
        <v>0.15</v>
      </c>
      <c r="V2" t="n">
        <v>0.62</v>
      </c>
      <c r="W2" t="n">
        <v>1.39</v>
      </c>
      <c r="X2" t="n">
        <v>3.05</v>
      </c>
      <c r="Y2" t="n">
        <v>0.5</v>
      </c>
      <c r="Z2" t="n">
        <v>10</v>
      </c>
      <c r="AA2" t="n">
        <v>761.0564036763398</v>
      </c>
      <c r="AB2" t="n">
        <v>1041.310946948864</v>
      </c>
      <c r="AC2" t="n">
        <v>941.9296916611562</v>
      </c>
      <c r="AD2" t="n">
        <v>761056.4036763398</v>
      </c>
      <c r="AE2" t="n">
        <v>1041310.946948864</v>
      </c>
      <c r="AF2" t="n">
        <v>1.459595730798976e-06</v>
      </c>
      <c r="AG2" t="n">
        <v>30.01302083333333</v>
      </c>
      <c r="AH2" t="n">
        <v>941929.6916611562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5.5283</v>
      </c>
      <c r="E3" t="n">
        <v>18.09</v>
      </c>
      <c r="F3" t="n">
        <v>13.01</v>
      </c>
      <c r="G3" t="n">
        <v>11.82</v>
      </c>
      <c r="H3" t="n">
        <v>0.18</v>
      </c>
      <c r="I3" t="n">
        <v>66</v>
      </c>
      <c r="J3" t="n">
        <v>196.32</v>
      </c>
      <c r="K3" t="n">
        <v>54.38</v>
      </c>
      <c r="L3" t="n">
        <v>2</v>
      </c>
      <c r="M3" t="n">
        <v>64</v>
      </c>
      <c r="N3" t="n">
        <v>39.95</v>
      </c>
      <c r="O3" t="n">
        <v>24447.22</v>
      </c>
      <c r="P3" t="n">
        <v>181.14</v>
      </c>
      <c r="Q3" t="n">
        <v>194.67</v>
      </c>
      <c r="R3" t="n">
        <v>63.57</v>
      </c>
      <c r="S3" t="n">
        <v>17.82</v>
      </c>
      <c r="T3" t="n">
        <v>20420.39</v>
      </c>
      <c r="U3" t="n">
        <v>0.28</v>
      </c>
      <c r="V3" t="n">
        <v>0.7</v>
      </c>
      <c r="W3" t="n">
        <v>1.24</v>
      </c>
      <c r="X3" t="n">
        <v>1.32</v>
      </c>
      <c r="Y3" t="n">
        <v>0.5</v>
      </c>
      <c r="Z3" t="n">
        <v>10</v>
      </c>
      <c r="AA3" t="n">
        <v>562.9436666644125</v>
      </c>
      <c r="AB3" t="n">
        <v>770.2443600520342</v>
      </c>
      <c r="AC3" t="n">
        <v>696.7333193734162</v>
      </c>
      <c r="AD3" t="n">
        <v>562943.6666644125</v>
      </c>
      <c r="AE3" t="n">
        <v>770244.3600520341</v>
      </c>
      <c r="AF3" t="n">
        <v>1.860307338000226e-06</v>
      </c>
      <c r="AG3" t="n">
        <v>23.5546875</v>
      </c>
      <c r="AH3" t="n">
        <v>696733.3193734161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5.9781</v>
      </c>
      <c r="E4" t="n">
        <v>16.73</v>
      </c>
      <c r="F4" t="n">
        <v>12.54</v>
      </c>
      <c r="G4" t="n">
        <v>17.5</v>
      </c>
      <c r="H4" t="n">
        <v>0.27</v>
      </c>
      <c r="I4" t="n">
        <v>43</v>
      </c>
      <c r="J4" t="n">
        <v>197.88</v>
      </c>
      <c r="K4" t="n">
        <v>54.38</v>
      </c>
      <c r="L4" t="n">
        <v>3</v>
      </c>
      <c r="M4" t="n">
        <v>41</v>
      </c>
      <c r="N4" t="n">
        <v>40.5</v>
      </c>
      <c r="O4" t="n">
        <v>24639</v>
      </c>
      <c r="P4" t="n">
        <v>174.21</v>
      </c>
      <c r="Q4" t="n">
        <v>194.65</v>
      </c>
      <c r="R4" t="n">
        <v>49.03</v>
      </c>
      <c r="S4" t="n">
        <v>17.82</v>
      </c>
      <c r="T4" t="n">
        <v>13261.91</v>
      </c>
      <c r="U4" t="n">
        <v>0.36</v>
      </c>
      <c r="V4" t="n">
        <v>0.72</v>
      </c>
      <c r="W4" t="n">
        <v>1.2</v>
      </c>
      <c r="X4" t="n">
        <v>0.85</v>
      </c>
      <c r="Y4" t="n">
        <v>0.5</v>
      </c>
      <c r="Z4" t="n">
        <v>10</v>
      </c>
      <c r="AA4" t="n">
        <v>517.9702957211598</v>
      </c>
      <c r="AB4" t="n">
        <v>708.7098098423795</v>
      </c>
      <c r="AC4" t="n">
        <v>641.0715402714873</v>
      </c>
      <c r="AD4" t="n">
        <v>517970.2957211598</v>
      </c>
      <c r="AE4" t="n">
        <v>708709.8098423795</v>
      </c>
      <c r="AF4" t="n">
        <v>2.011667835916855e-06</v>
      </c>
      <c r="AG4" t="n">
        <v>21.78385416666667</v>
      </c>
      <c r="AH4" t="n">
        <v>641071.5402714873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6.2211</v>
      </c>
      <c r="E5" t="n">
        <v>16.07</v>
      </c>
      <c r="F5" t="n">
        <v>12.31</v>
      </c>
      <c r="G5" t="n">
        <v>23.09</v>
      </c>
      <c r="H5" t="n">
        <v>0.36</v>
      </c>
      <c r="I5" t="n">
        <v>32</v>
      </c>
      <c r="J5" t="n">
        <v>199.44</v>
      </c>
      <c r="K5" t="n">
        <v>54.38</v>
      </c>
      <c r="L5" t="n">
        <v>4</v>
      </c>
      <c r="M5" t="n">
        <v>30</v>
      </c>
      <c r="N5" t="n">
        <v>41.06</v>
      </c>
      <c r="O5" t="n">
        <v>24831.54</v>
      </c>
      <c r="P5" t="n">
        <v>170.64</v>
      </c>
      <c r="Q5" t="n">
        <v>194.63</v>
      </c>
      <c r="R5" t="n">
        <v>41.76</v>
      </c>
      <c r="S5" t="n">
        <v>17.82</v>
      </c>
      <c r="T5" t="n">
        <v>9681.969999999999</v>
      </c>
      <c r="U5" t="n">
        <v>0.43</v>
      </c>
      <c r="V5" t="n">
        <v>0.74</v>
      </c>
      <c r="W5" t="n">
        <v>1.19</v>
      </c>
      <c r="X5" t="n">
        <v>0.63</v>
      </c>
      <c r="Y5" t="n">
        <v>0.5</v>
      </c>
      <c r="Z5" t="n">
        <v>10</v>
      </c>
      <c r="AA5" t="n">
        <v>487.8330739095951</v>
      </c>
      <c r="AB5" t="n">
        <v>667.4747333994061</v>
      </c>
      <c r="AC5" t="n">
        <v>603.7718816504381</v>
      </c>
      <c r="AD5" t="n">
        <v>487833.0739095951</v>
      </c>
      <c r="AE5" t="n">
        <v>667474.7333994061</v>
      </c>
      <c r="AF5" t="n">
        <v>2.093438847463634e-06</v>
      </c>
      <c r="AG5" t="n">
        <v>20.92447916666667</v>
      </c>
      <c r="AH5" t="n">
        <v>603771.8816504381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6.3617</v>
      </c>
      <c r="E6" t="n">
        <v>15.72</v>
      </c>
      <c r="F6" t="n">
        <v>12.19</v>
      </c>
      <c r="G6" t="n">
        <v>28.13</v>
      </c>
      <c r="H6" t="n">
        <v>0.44</v>
      </c>
      <c r="I6" t="n">
        <v>26</v>
      </c>
      <c r="J6" t="n">
        <v>201.01</v>
      </c>
      <c r="K6" t="n">
        <v>54.38</v>
      </c>
      <c r="L6" t="n">
        <v>5</v>
      </c>
      <c r="M6" t="n">
        <v>24</v>
      </c>
      <c r="N6" t="n">
        <v>41.63</v>
      </c>
      <c r="O6" t="n">
        <v>25024.84</v>
      </c>
      <c r="P6" t="n">
        <v>168.5</v>
      </c>
      <c r="Q6" t="n">
        <v>194.63</v>
      </c>
      <c r="R6" t="n">
        <v>37.92</v>
      </c>
      <c r="S6" t="n">
        <v>17.82</v>
      </c>
      <c r="T6" t="n">
        <v>7795.25</v>
      </c>
      <c r="U6" t="n">
        <v>0.47</v>
      </c>
      <c r="V6" t="n">
        <v>0.74</v>
      </c>
      <c r="W6" t="n">
        <v>1.18</v>
      </c>
      <c r="X6" t="n">
        <v>0.51</v>
      </c>
      <c r="Y6" t="n">
        <v>0.5</v>
      </c>
      <c r="Z6" t="n">
        <v>10</v>
      </c>
      <c r="AA6" t="n">
        <v>480.6623381132529</v>
      </c>
      <c r="AB6" t="n">
        <v>657.6634163323142</v>
      </c>
      <c r="AC6" t="n">
        <v>594.8969429139595</v>
      </c>
      <c r="AD6" t="n">
        <v>480662.3381132529</v>
      </c>
      <c r="AE6" t="n">
        <v>657663.4163323143</v>
      </c>
      <c r="AF6" t="n">
        <v>2.140751622045844e-06</v>
      </c>
      <c r="AG6" t="n">
        <v>20.46875</v>
      </c>
      <c r="AH6" t="n">
        <v>594896.9429139595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6.4898</v>
      </c>
      <c r="E7" t="n">
        <v>15.41</v>
      </c>
      <c r="F7" t="n">
        <v>12.08</v>
      </c>
      <c r="G7" t="n">
        <v>34.5</v>
      </c>
      <c r="H7" t="n">
        <v>0.53</v>
      </c>
      <c r="I7" t="n">
        <v>21</v>
      </c>
      <c r="J7" t="n">
        <v>202.58</v>
      </c>
      <c r="K7" t="n">
        <v>54.38</v>
      </c>
      <c r="L7" t="n">
        <v>6</v>
      </c>
      <c r="M7" t="n">
        <v>19</v>
      </c>
      <c r="N7" t="n">
        <v>42.2</v>
      </c>
      <c r="O7" t="n">
        <v>25218.93</v>
      </c>
      <c r="P7" t="n">
        <v>166.55</v>
      </c>
      <c r="Q7" t="n">
        <v>194.64</v>
      </c>
      <c r="R7" t="n">
        <v>34.55</v>
      </c>
      <c r="S7" t="n">
        <v>17.82</v>
      </c>
      <c r="T7" t="n">
        <v>6134.41</v>
      </c>
      <c r="U7" t="n">
        <v>0.52</v>
      </c>
      <c r="V7" t="n">
        <v>0.75</v>
      </c>
      <c r="W7" t="n">
        <v>1.17</v>
      </c>
      <c r="X7" t="n">
        <v>0.39</v>
      </c>
      <c r="Y7" t="n">
        <v>0.5</v>
      </c>
      <c r="Z7" t="n">
        <v>10</v>
      </c>
      <c r="AA7" t="n">
        <v>466.0826235945103</v>
      </c>
      <c r="AB7" t="n">
        <v>637.7148077161617</v>
      </c>
      <c r="AC7" t="n">
        <v>576.8522015060843</v>
      </c>
      <c r="AD7" t="n">
        <v>466082.6235945103</v>
      </c>
      <c r="AE7" t="n">
        <v>637714.8077161617</v>
      </c>
      <c r="AF7" t="n">
        <v>2.183858068873589e-06</v>
      </c>
      <c r="AG7" t="n">
        <v>20.06510416666667</v>
      </c>
      <c r="AH7" t="n">
        <v>576852.2015060843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6.5618</v>
      </c>
      <c r="E8" t="n">
        <v>15.24</v>
      </c>
      <c r="F8" t="n">
        <v>12.02</v>
      </c>
      <c r="G8" t="n">
        <v>40.08</v>
      </c>
      <c r="H8" t="n">
        <v>0.61</v>
      </c>
      <c r="I8" t="n">
        <v>18</v>
      </c>
      <c r="J8" t="n">
        <v>204.16</v>
      </c>
      <c r="K8" t="n">
        <v>54.38</v>
      </c>
      <c r="L8" t="n">
        <v>7</v>
      </c>
      <c r="M8" t="n">
        <v>16</v>
      </c>
      <c r="N8" t="n">
        <v>42.78</v>
      </c>
      <c r="O8" t="n">
        <v>25413.94</v>
      </c>
      <c r="P8" t="n">
        <v>165.59</v>
      </c>
      <c r="Q8" t="n">
        <v>194.64</v>
      </c>
      <c r="R8" t="n">
        <v>32.83</v>
      </c>
      <c r="S8" t="n">
        <v>17.82</v>
      </c>
      <c r="T8" t="n">
        <v>5288.25</v>
      </c>
      <c r="U8" t="n">
        <v>0.54</v>
      </c>
      <c r="V8" t="n">
        <v>0.76</v>
      </c>
      <c r="W8" t="n">
        <v>1.17</v>
      </c>
      <c r="X8" t="n">
        <v>0.34</v>
      </c>
      <c r="Y8" t="n">
        <v>0.5</v>
      </c>
      <c r="Z8" t="n">
        <v>10</v>
      </c>
      <c r="AA8" t="n">
        <v>462.6998586706545</v>
      </c>
      <c r="AB8" t="n">
        <v>633.0863595102865</v>
      </c>
      <c r="AC8" t="n">
        <v>572.6654859009101</v>
      </c>
      <c r="AD8" t="n">
        <v>462699.8586706545</v>
      </c>
      <c r="AE8" t="n">
        <v>633086.3595102865</v>
      </c>
      <c r="AF8" t="n">
        <v>2.208086516739302e-06</v>
      </c>
      <c r="AG8" t="n">
        <v>19.84375</v>
      </c>
      <c r="AH8" t="n">
        <v>572665.4859009101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6.6124</v>
      </c>
      <c r="E9" t="n">
        <v>15.12</v>
      </c>
      <c r="F9" t="n">
        <v>11.98</v>
      </c>
      <c r="G9" t="n">
        <v>44.94</v>
      </c>
      <c r="H9" t="n">
        <v>0.6899999999999999</v>
      </c>
      <c r="I9" t="n">
        <v>16</v>
      </c>
      <c r="J9" t="n">
        <v>205.75</v>
      </c>
      <c r="K9" t="n">
        <v>54.38</v>
      </c>
      <c r="L9" t="n">
        <v>8</v>
      </c>
      <c r="M9" t="n">
        <v>14</v>
      </c>
      <c r="N9" t="n">
        <v>43.37</v>
      </c>
      <c r="O9" t="n">
        <v>25609.61</v>
      </c>
      <c r="P9" t="n">
        <v>164.59</v>
      </c>
      <c r="Q9" t="n">
        <v>194.64</v>
      </c>
      <c r="R9" t="n">
        <v>31.59</v>
      </c>
      <c r="S9" t="n">
        <v>17.82</v>
      </c>
      <c r="T9" t="n">
        <v>4676.81</v>
      </c>
      <c r="U9" t="n">
        <v>0.5600000000000001</v>
      </c>
      <c r="V9" t="n">
        <v>0.76</v>
      </c>
      <c r="W9" t="n">
        <v>1.16</v>
      </c>
      <c r="X9" t="n">
        <v>0.3</v>
      </c>
      <c r="Y9" t="n">
        <v>0.5</v>
      </c>
      <c r="Z9" t="n">
        <v>10</v>
      </c>
      <c r="AA9" t="n">
        <v>451.7636287545686</v>
      </c>
      <c r="AB9" t="n">
        <v>618.1229272666851</v>
      </c>
      <c r="AC9" t="n">
        <v>559.1301426293292</v>
      </c>
      <c r="AD9" t="n">
        <v>451763.6287545686</v>
      </c>
      <c r="AE9" t="n">
        <v>618122.9272666851</v>
      </c>
      <c r="AF9" t="n">
        <v>2.225113731489372e-06</v>
      </c>
      <c r="AG9" t="n">
        <v>19.6875</v>
      </c>
      <c r="AH9" t="n">
        <v>559130.1426293291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6.635</v>
      </c>
      <c r="E10" t="n">
        <v>15.07</v>
      </c>
      <c r="F10" t="n">
        <v>11.97</v>
      </c>
      <c r="G10" t="n">
        <v>47.89</v>
      </c>
      <c r="H10" t="n">
        <v>0.77</v>
      </c>
      <c r="I10" t="n">
        <v>15</v>
      </c>
      <c r="J10" t="n">
        <v>207.34</v>
      </c>
      <c r="K10" t="n">
        <v>54.38</v>
      </c>
      <c r="L10" t="n">
        <v>9</v>
      </c>
      <c r="M10" t="n">
        <v>13</v>
      </c>
      <c r="N10" t="n">
        <v>43.96</v>
      </c>
      <c r="O10" t="n">
        <v>25806.1</v>
      </c>
      <c r="P10" t="n">
        <v>164.06</v>
      </c>
      <c r="Q10" t="n">
        <v>194.64</v>
      </c>
      <c r="R10" t="n">
        <v>31.27</v>
      </c>
      <c r="S10" t="n">
        <v>17.82</v>
      </c>
      <c r="T10" t="n">
        <v>4520.66</v>
      </c>
      <c r="U10" t="n">
        <v>0.57</v>
      </c>
      <c r="V10" t="n">
        <v>0.76</v>
      </c>
      <c r="W10" t="n">
        <v>1.16</v>
      </c>
      <c r="X10" t="n">
        <v>0.28</v>
      </c>
      <c r="Y10" t="n">
        <v>0.5</v>
      </c>
      <c r="Z10" t="n">
        <v>10</v>
      </c>
      <c r="AA10" t="n">
        <v>450.6380876980389</v>
      </c>
      <c r="AB10" t="n">
        <v>616.5829123377741</v>
      </c>
      <c r="AC10" t="n">
        <v>557.7371045638088</v>
      </c>
      <c r="AD10" t="n">
        <v>450638.0876980389</v>
      </c>
      <c r="AE10" t="n">
        <v>616582.9123377742</v>
      </c>
      <c r="AF10" t="n">
        <v>2.232718772069442e-06</v>
      </c>
      <c r="AG10" t="n">
        <v>19.62239583333333</v>
      </c>
      <c r="AH10" t="n">
        <v>557737.1045638088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6.6893</v>
      </c>
      <c r="E11" t="n">
        <v>14.95</v>
      </c>
      <c r="F11" t="n">
        <v>11.93</v>
      </c>
      <c r="G11" t="n">
        <v>55.05</v>
      </c>
      <c r="H11" t="n">
        <v>0.85</v>
      </c>
      <c r="I11" t="n">
        <v>13</v>
      </c>
      <c r="J11" t="n">
        <v>208.94</v>
      </c>
      <c r="K11" t="n">
        <v>54.38</v>
      </c>
      <c r="L11" t="n">
        <v>10</v>
      </c>
      <c r="M11" t="n">
        <v>11</v>
      </c>
      <c r="N11" t="n">
        <v>44.56</v>
      </c>
      <c r="O11" t="n">
        <v>26003.41</v>
      </c>
      <c r="P11" t="n">
        <v>163.23</v>
      </c>
      <c r="Q11" t="n">
        <v>194.64</v>
      </c>
      <c r="R11" t="n">
        <v>29.86</v>
      </c>
      <c r="S11" t="n">
        <v>17.82</v>
      </c>
      <c r="T11" t="n">
        <v>3826.07</v>
      </c>
      <c r="U11" t="n">
        <v>0.6</v>
      </c>
      <c r="V11" t="n">
        <v>0.76</v>
      </c>
      <c r="W11" t="n">
        <v>1.16</v>
      </c>
      <c r="X11" t="n">
        <v>0.24</v>
      </c>
      <c r="Y11" t="n">
        <v>0.5</v>
      </c>
      <c r="Z11" t="n">
        <v>10</v>
      </c>
      <c r="AA11" t="n">
        <v>448.0836646808286</v>
      </c>
      <c r="AB11" t="n">
        <v>613.0878380724371</v>
      </c>
      <c r="AC11" t="n">
        <v>554.575595280988</v>
      </c>
      <c r="AD11" t="n">
        <v>448083.6646808286</v>
      </c>
      <c r="AE11" t="n">
        <v>613087.8380724371</v>
      </c>
      <c r="AF11" t="n">
        <v>2.250991059834834e-06</v>
      </c>
      <c r="AG11" t="n">
        <v>19.46614583333333</v>
      </c>
      <c r="AH11" t="n">
        <v>554575.5952809879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6.7154</v>
      </c>
      <c r="E12" t="n">
        <v>14.89</v>
      </c>
      <c r="F12" t="n">
        <v>11.91</v>
      </c>
      <c r="G12" t="n">
        <v>59.54</v>
      </c>
      <c r="H12" t="n">
        <v>0.93</v>
      </c>
      <c r="I12" t="n">
        <v>12</v>
      </c>
      <c r="J12" t="n">
        <v>210.55</v>
      </c>
      <c r="K12" t="n">
        <v>54.38</v>
      </c>
      <c r="L12" t="n">
        <v>11</v>
      </c>
      <c r="M12" t="n">
        <v>10</v>
      </c>
      <c r="N12" t="n">
        <v>45.17</v>
      </c>
      <c r="O12" t="n">
        <v>26201.54</v>
      </c>
      <c r="P12" t="n">
        <v>162.81</v>
      </c>
      <c r="Q12" t="n">
        <v>194.63</v>
      </c>
      <c r="R12" t="n">
        <v>29.21</v>
      </c>
      <c r="S12" t="n">
        <v>17.82</v>
      </c>
      <c r="T12" t="n">
        <v>3509.63</v>
      </c>
      <c r="U12" t="n">
        <v>0.61</v>
      </c>
      <c r="V12" t="n">
        <v>0.76</v>
      </c>
      <c r="W12" t="n">
        <v>1.16</v>
      </c>
      <c r="X12" t="n">
        <v>0.22</v>
      </c>
      <c r="Y12" t="n">
        <v>0.5</v>
      </c>
      <c r="Z12" t="n">
        <v>10</v>
      </c>
      <c r="AA12" t="n">
        <v>446.931063738042</v>
      </c>
      <c r="AB12" t="n">
        <v>611.5107986133515</v>
      </c>
      <c r="AC12" t="n">
        <v>553.1490662544887</v>
      </c>
      <c r="AD12" t="n">
        <v>446931.063738042</v>
      </c>
      <c r="AE12" t="n">
        <v>611510.7986133515</v>
      </c>
      <c r="AF12" t="n">
        <v>2.259773872186155e-06</v>
      </c>
      <c r="AG12" t="n">
        <v>19.38802083333333</v>
      </c>
      <c r="AH12" t="n">
        <v>553149.0662544888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6.7455</v>
      </c>
      <c r="E13" t="n">
        <v>14.82</v>
      </c>
      <c r="F13" t="n">
        <v>11.88</v>
      </c>
      <c r="G13" t="n">
        <v>64.8</v>
      </c>
      <c r="H13" t="n">
        <v>1</v>
      </c>
      <c r="I13" t="n">
        <v>11</v>
      </c>
      <c r="J13" t="n">
        <v>212.16</v>
      </c>
      <c r="K13" t="n">
        <v>54.38</v>
      </c>
      <c r="L13" t="n">
        <v>12</v>
      </c>
      <c r="M13" t="n">
        <v>9</v>
      </c>
      <c r="N13" t="n">
        <v>45.78</v>
      </c>
      <c r="O13" t="n">
        <v>26400.51</v>
      </c>
      <c r="P13" t="n">
        <v>161.72</v>
      </c>
      <c r="Q13" t="n">
        <v>194.64</v>
      </c>
      <c r="R13" t="n">
        <v>28.44</v>
      </c>
      <c r="S13" t="n">
        <v>17.82</v>
      </c>
      <c r="T13" t="n">
        <v>3127.21</v>
      </c>
      <c r="U13" t="n">
        <v>0.63</v>
      </c>
      <c r="V13" t="n">
        <v>0.76</v>
      </c>
      <c r="W13" t="n">
        <v>1.15</v>
      </c>
      <c r="X13" t="n">
        <v>0.19</v>
      </c>
      <c r="Y13" t="n">
        <v>0.5</v>
      </c>
      <c r="Z13" t="n">
        <v>10</v>
      </c>
      <c r="AA13" t="n">
        <v>445.0935753510894</v>
      </c>
      <c r="AB13" t="n">
        <v>608.9966659380567</v>
      </c>
      <c r="AC13" t="n">
        <v>550.8748788731166</v>
      </c>
      <c r="AD13" t="n">
        <v>445093.5753510894</v>
      </c>
      <c r="AE13" t="n">
        <v>608996.6659380567</v>
      </c>
      <c r="AF13" t="n">
        <v>2.269902709418904e-06</v>
      </c>
      <c r="AG13" t="n">
        <v>19.296875</v>
      </c>
      <c r="AH13" t="n">
        <v>550874.8788731166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6.772</v>
      </c>
      <c r="E14" t="n">
        <v>14.77</v>
      </c>
      <c r="F14" t="n">
        <v>11.86</v>
      </c>
      <c r="G14" t="n">
        <v>71.17</v>
      </c>
      <c r="H14" t="n">
        <v>1.08</v>
      </c>
      <c r="I14" t="n">
        <v>10</v>
      </c>
      <c r="J14" t="n">
        <v>213.78</v>
      </c>
      <c r="K14" t="n">
        <v>54.38</v>
      </c>
      <c r="L14" t="n">
        <v>13</v>
      </c>
      <c r="M14" t="n">
        <v>8</v>
      </c>
      <c r="N14" t="n">
        <v>46.4</v>
      </c>
      <c r="O14" t="n">
        <v>26600.32</v>
      </c>
      <c r="P14" t="n">
        <v>160.89</v>
      </c>
      <c r="Q14" t="n">
        <v>194.63</v>
      </c>
      <c r="R14" t="n">
        <v>27.8</v>
      </c>
      <c r="S14" t="n">
        <v>17.82</v>
      </c>
      <c r="T14" t="n">
        <v>2813.83</v>
      </c>
      <c r="U14" t="n">
        <v>0.64</v>
      </c>
      <c r="V14" t="n">
        <v>0.77</v>
      </c>
      <c r="W14" t="n">
        <v>1.15</v>
      </c>
      <c r="X14" t="n">
        <v>0.17</v>
      </c>
      <c r="Y14" t="n">
        <v>0.5</v>
      </c>
      <c r="Z14" t="n">
        <v>10</v>
      </c>
      <c r="AA14" t="n">
        <v>443.6218421668947</v>
      </c>
      <c r="AB14" t="n">
        <v>606.9829756671559</v>
      </c>
      <c r="AC14" t="n">
        <v>549.0533723754385</v>
      </c>
      <c r="AD14" t="n">
        <v>443621.8421668947</v>
      </c>
      <c r="AE14" t="n">
        <v>606982.9756671558</v>
      </c>
      <c r="AF14" t="n">
        <v>2.278820124258367e-06</v>
      </c>
      <c r="AG14" t="n">
        <v>19.23177083333333</v>
      </c>
      <c r="AH14" t="n">
        <v>549053.3723754385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6.7757</v>
      </c>
      <c r="E15" t="n">
        <v>14.76</v>
      </c>
      <c r="F15" t="n">
        <v>11.85</v>
      </c>
      <c r="G15" t="n">
        <v>71.12</v>
      </c>
      <c r="H15" t="n">
        <v>1.15</v>
      </c>
      <c r="I15" t="n">
        <v>10</v>
      </c>
      <c r="J15" t="n">
        <v>215.41</v>
      </c>
      <c r="K15" t="n">
        <v>54.38</v>
      </c>
      <c r="L15" t="n">
        <v>14</v>
      </c>
      <c r="M15" t="n">
        <v>8</v>
      </c>
      <c r="N15" t="n">
        <v>47.03</v>
      </c>
      <c r="O15" t="n">
        <v>26801</v>
      </c>
      <c r="P15" t="n">
        <v>160.95</v>
      </c>
      <c r="Q15" t="n">
        <v>194.63</v>
      </c>
      <c r="R15" t="n">
        <v>27.53</v>
      </c>
      <c r="S15" t="n">
        <v>17.82</v>
      </c>
      <c r="T15" t="n">
        <v>2675.84</v>
      </c>
      <c r="U15" t="n">
        <v>0.65</v>
      </c>
      <c r="V15" t="n">
        <v>0.77</v>
      </c>
      <c r="W15" t="n">
        <v>1.15</v>
      </c>
      <c r="X15" t="n">
        <v>0.17</v>
      </c>
      <c r="Y15" t="n">
        <v>0.5</v>
      </c>
      <c r="Z15" t="n">
        <v>10</v>
      </c>
      <c r="AA15" t="n">
        <v>443.5267479325021</v>
      </c>
      <c r="AB15" t="n">
        <v>606.8528635403982</v>
      </c>
      <c r="AC15" t="n">
        <v>548.9356779674451</v>
      </c>
      <c r="AD15" t="n">
        <v>443526.7479325021</v>
      </c>
      <c r="AE15" t="n">
        <v>606852.8635403982</v>
      </c>
      <c r="AF15" t="n">
        <v>2.280065197273688e-06</v>
      </c>
      <c r="AG15" t="n">
        <v>19.21875</v>
      </c>
      <c r="AH15" t="n">
        <v>548935.6779674451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6.7944</v>
      </c>
      <c r="E16" t="n">
        <v>14.72</v>
      </c>
      <c r="F16" t="n">
        <v>11.85</v>
      </c>
      <c r="G16" t="n">
        <v>79.01000000000001</v>
      </c>
      <c r="H16" t="n">
        <v>1.23</v>
      </c>
      <c r="I16" t="n">
        <v>9</v>
      </c>
      <c r="J16" t="n">
        <v>217.04</v>
      </c>
      <c r="K16" t="n">
        <v>54.38</v>
      </c>
      <c r="L16" t="n">
        <v>15</v>
      </c>
      <c r="M16" t="n">
        <v>7</v>
      </c>
      <c r="N16" t="n">
        <v>47.66</v>
      </c>
      <c r="O16" t="n">
        <v>27002.55</v>
      </c>
      <c r="P16" t="n">
        <v>160.85</v>
      </c>
      <c r="Q16" t="n">
        <v>194.63</v>
      </c>
      <c r="R16" t="n">
        <v>27.58</v>
      </c>
      <c r="S16" t="n">
        <v>17.82</v>
      </c>
      <c r="T16" t="n">
        <v>2706.75</v>
      </c>
      <c r="U16" t="n">
        <v>0.65</v>
      </c>
      <c r="V16" t="n">
        <v>0.77</v>
      </c>
      <c r="W16" t="n">
        <v>1.15</v>
      </c>
      <c r="X16" t="n">
        <v>0.17</v>
      </c>
      <c r="Y16" t="n">
        <v>0.5</v>
      </c>
      <c r="Z16" t="n">
        <v>10</v>
      </c>
      <c r="AA16" t="n">
        <v>442.9470318775183</v>
      </c>
      <c r="AB16" t="n">
        <v>606.0596704587022</v>
      </c>
      <c r="AC16" t="n">
        <v>548.2181861202125</v>
      </c>
      <c r="AD16" t="n">
        <v>442947.0318775183</v>
      </c>
      <c r="AE16" t="n">
        <v>606059.6704587021</v>
      </c>
      <c r="AF16" t="n">
        <v>2.286357863594366e-06</v>
      </c>
      <c r="AG16" t="n">
        <v>19.16666666666667</v>
      </c>
      <c r="AH16" t="n">
        <v>548218.1861202125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6.7922</v>
      </c>
      <c r="E17" t="n">
        <v>14.72</v>
      </c>
      <c r="F17" t="n">
        <v>11.86</v>
      </c>
      <c r="G17" t="n">
        <v>79.04000000000001</v>
      </c>
      <c r="H17" t="n">
        <v>1.3</v>
      </c>
      <c r="I17" t="n">
        <v>9</v>
      </c>
      <c r="J17" t="n">
        <v>218.68</v>
      </c>
      <c r="K17" t="n">
        <v>54.38</v>
      </c>
      <c r="L17" t="n">
        <v>16</v>
      </c>
      <c r="M17" t="n">
        <v>7</v>
      </c>
      <c r="N17" t="n">
        <v>48.31</v>
      </c>
      <c r="O17" t="n">
        <v>27204.98</v>
      </c>
      <c r="P17" t="n">
        <v>160.3</v>
      </c>
      <c r="Q17" t="n">
        <v>194.64</v>
      </c>
      <c r="R17" t="n">
        <v>27.65</v>
      </c>
      <c r="S17" t="n">
        <v>17.82</v>
      </c>
      <c r="T17" t="n">
        <v>2745.39</v>
      </c>
      <c r="U17" t="n">
        <v>0.64</v>
      </c>
      <c r="V17" t="n">
        <v>0.77</v>
      </c>
      <c r="W17" t="n">
        <v>1.15</v>
      </c>
      <c r="X17" t="n">
        <v>0.17</v>
      </c>
      <c r="Y17" t="n">
        <v>0.5</v>
      </c>
      <c r="Z17" t="n">
        <v>10</v>
      </c>
      <c r="AA17" t="n">
        <v>442.608974518517</v>
      </c>
      <c r="AB17" t="n">
        <v>605.5971254660783</v>
      </c>
      <c r="AC17" t="n">
        <v>547.7997857724989</v>
      </c>
      <c r="AD17" t="n">
        <v>442608.974518517</v>
      </c>
      <c r="AE17" t="n">
        <v>605597.1254660783</v>
      </c>
      <c r="AF17" t="n">
        <v>2.285617549909581e-06</v>
      </c>
      <c r="AG17" t="n">
        <v>19.16666666666667</v>
      </c>
      <c r="AH17" t="n">
        <v>547799.7857724989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6.8298</v>
      </c>
      <c r="E18" t="n">
        <v>14.64</v>
      </c>
      <c r="F18" t="n">
        <v>11.81</v>
      </c>
      <c r="G18" t="n">
        <v>88.59999999999999</v>
      </c>
      <c r="H18" t="n">
        <v>1.37</v>
      </c>
      <c r="I18" t="n">
        <v>8</v>
      </c>
      <c r="J18" t="n">
        <v>220.33</v>
      </c>
      <c r="K18" t="n">
        <v>54.38</v>
      </c>
      <c r="L18" t="n">
        <v>17</v>
      </c>
      <c r="M18" t="n">
        <v>6</v>
      </c>
      <c r="N18" t="n">
        <v>48.95</v>
      </c>
      <c r="O18" t="n">
        <v>27408.3</v>
      </c>
      <c r="P18" t="n">
        <v>159.2</v>
      </c>
      <c r="Q18" t="n">
        <v>194.64</v>
      </c>
      <c r="R18" t="n">
        <v>26.39</v>
      </c>
      <c r="S18" t="n">
        <v>17.82</v>
      </c>
      <c r="T18" t="n">
        <v>2119.94</v>
      </c>
      <c r="U18" t="n">
        <v>0.68</v>
      </c>
      <c r="V18" t="n">
        <v>0.77</v>
      </c>
      <c r="W18" t="n">
        <v>1.15</v>
      </c>
      <c r="X18" t="n">
        <v>0.13</v>
      </c>
      <c r="Y18" t="n">
        <v>0.5</v>
      </c>
      <c r="Z18" t="n">
        <v>10</v>
      </c>
      <c r="AA18" t="n">
        <v>432.0567157159242</v>
      </c>
      <c r="AB18" t="n">
        <v>591.1590594395683</v>
      </c>
      <c r="AC18" t="n">
        <v>534.739668503606</v>
      </c>
      <c r="AD18" t="n">
        <v>432056.7157159242</v>
      </c>
      <c r="AE18" t="n">
        <v>591159.0594395683</v>
      </c>
      <c r="AF18" t="n">
        <v>2.298270183795008e-06</v>
      </c>
      <c r="AG18" t="n">
        <v>19.0625</v>
      </c>
      <c r="AH18" t="n">
        <v>534739.668503606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6.8243</v>
      </c>
      <c r="E19" t="n">
        <v>14.65</v>
      </c>
      <c r="F19" t="n">
        <v>11.83</v>
      </c>
      <c r="G19" t="n">
        <v>88.69</v>
      </c>
      <c r="H19" t="n">
        <v>1.44</v>
      </c>
      <c r="I19" t="n">
        <v>8</v>
      </c>
      <c r="J19" t="n">
        <v>221.99</v>
      </c>
      <c r="K19" t="n">
        <v>54.38</v>
      </c>
      <c r="L19" t="n">
        <v>18</v>
      </c>
      <c r="M19" t="n">
        <v>6</v>
      </c>
      <c r="N19" t="n">
        <v>49.61</v>
      </c>
      <c r="O19" t="n">
        <v>27612.53</v>
      </c>
      <c r="P19" t="n">
        <v>159.23</v>
      </c>
      <c r="Q19" t="n">
        <v>194.63</v>
      </c>
      <c r="R19" t="n">
        <v>26.73</v>
      </c>
      <c r="S19" t="n">
        <v>17.82</v>
      </c>
      <c r="T19" t="n">
        <v>2287.17</v>
      </c>
      <c r="U19" t="n">
        <v>0.67</v>
      </c>
      <c r="V19" t="n">
        <v>0.77</v>
      </c>
      <c r="W19" t="n">
        <v>1.15</v>
      </c>
      <c r="X19" t="n">
        <v>0.14</v>
      </c>
      <c r="Y19" t="n">
        <v>0.5</v>
      </c>
      <c r="Z19" t="n">
        <v>10</v>
      </c>
      <c r="AA19" t="n">
        <v>432.3120973778813</v>
      </c>
      <c r="AB19" t="n">
        <v>591.5084838961018</v>
      </c>
      <c r="AC19" t="n">
        <v>535.0557443804282</v>
      </c>
      <c r="AD19" t="n">
        <v>432312.0973778813</v>
      </c>
      <c r="AE19" t="n">
        <v>591508.4838961018</v>
      </c>
      <c r="AF19" t="n">
        <v>2.296419399583044e-06</v>
      </c>
      <c r="AG19" t="n">
        <v>19.07552083333333</v>
      </c>
      <c r="AH19" t="n">
        <v>535055.7443804282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6.8556</v>
      </c>
      <c r="E20" t="n">
        <v>14.59</v>
      </c>
      <c r="F20" t="n">
        <v>11.8</v>
      </c>
      <c r="G20" t="n">
        <v>101.12</v>
      </c>
      <c r="H20" t="n">
        <v>1.51</v>
      </c>
      <c r="I20" t="n">
        <v>7</v>
      </c>
      <c r="J20" t="n">
        <v>223.65</v>
      </c>
      <c r="K20" t="n">
        <v>54.38</v>
      </c>
      <c r="L20" t="n">
        <v>19</v>
      </c>
      <c r="M20" t="n">
        <v>5</v>
      </c>
      <c r="N20" t="n">
        <v>50.27</v>
      </c>
      <c r="O20" t="n">
        <v>27817.81</v>
      </c>
      <c r="P20" t="n">
        <v>158.05</v>
      </c>
      <c r="Q20" t="n">
        <v>194.63</v>
      </c>
      <c r="R20" t="n">
        <v>25.82</v>
      </c>
      <c r="S20" t="n">
        <v>17.82</v>
      </c>
      <c r="T20" t="n">
        <v>1836.26</v>
      </c>
      <c r="U20" t="n">
        <v>0.6899999999999999</v>
      </c>
      <c r="V20" t="n">
        <v>0.77</v>
      </c>
      <c r="W20" t="n">
        <v>1.15</v>
      </c>
      <c r="X20" t="n">
        <v>0.11</v>
      </c>
      <c r="Y20" t="n">
        <v>0.5</v>
      </c>
      <c r="Z20" t="n">
        <v>10</v>
      </c>
      <c r="AA20" t="n">
        <v>430.2578210632219</v>
      </c>
      <c r="AB20" t="n">
        <v>588.6977324141099</v>
      </c>
      <c r="AC20" t="n">
        <v>532.5132470749633</v>
      </c>
      <c r="AD20" t="n">
        <v>430257.8210632219</v>
      </c>
      <c r="AE20" t="n">
        <v>588697.7324141099</v>
      </c>
      <c r="AF20" t="n">
        <v>2.306952044280222e-06</v>
      </c>
      <c r="AG20" t="n">
        <v>18.99739583333333</v>
      </c>
      <c r="AH20" t="n">
        <v>532513.2470749633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6.8554</v>
      </c>
      <c r="E21" t="n">
        <v>14.59</v>
      </c>
      <c r="F21" t="n">
        <v>11.8</v>
      </c>
      <c r="G21" t="n">
        <v>101.13</v>
      </c>
      <c r="H21" t="n">
        <v>1.58</v>
      </c>
      <c r="I21" t="n">
        <v>7</v>
      </c>
      <c r="J21" t="n">
        <v>225.32</v>
      </c>
      <c r="K21" t="n">
        <v>54.38</v>
      </c>
      <c r="L21" t="n">
        <v>20</v>
      </c>
      <c r="M21" t="n">
        <v>5</v>
      </c>
      <c r="N21" t="n">
        <v>50.95</v>
      </c>
      <c r="O21" t="n">
        <v>28023.89</v>
      </c>
      <c r="P21" t="n">
        <v>158.91</v>
      </c>
      <c r="Q21" t="n">
        <v>194.63</v>
      </c>
      <c r="R21" t="n">
        <v>25.84</v>
      </c>
      <c r="S21" t="n">
        <v>17.82</v>
      </c>
      <c r="T21" t="n">
        <v>1846.83</v>
      </c>
      <c r="U21" t="n">
        <v>0.6899999999999999</v>
      </c>
      <c r="V21" t="n">
        <v>0.77</v>
      </c>
      <c r="W21" t="n">
        <v>1.15</v>
      </c>
      <c r="X21" t="n">
        <v>0.11</v>
      </c>
      <c r="Y21" t="n">
        <v>0.5</v>
      </c>
      <c r="Z21" t="n">
        <v>10</v>
      </c>
      <c r="AA21" t="n">
        <v>430.9456676378928</v>
      </c>
      <c r="AB21" t="n">
        <v>589.6388744432239</v>
      </c>
      <c r="AC21" t="n">
        <v>533.3645678297196</v>
      </c>
      <c r="AD21" t="n">
        <v>430945.6676378928</v>
      </c>
      <c r="AE21" t="n">
        <v>589638.8744432239</v>
      </c>
      <c r="AF21" t="n">
        <v>2.30688474303615e-06</v>
      </c>
      <c r="AG21" t="n">
        <v>18.99739583333333</v>
      </c>
      <c r="AH21" t="n">
        <v>533364.5678297196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6.8496</v>
      </c>
      <c r="E22" t="n">
        <v>14.6</v>
      </c>
      <c r="F22" t="n">
        <v>11.81</v>
      </c>
      <c r="G22" t="n">
        <v>101.23</v>
      </c>
      <c r="H22" t="n">
        <v>1.64</v>
      </c>
      <c r="I22" t="n">
        <v>7</v>
      </c>
      <c r="J22" t="n">
        <v>227</v>
      </c>
      <c r="K22" t="n">
        <v>54.38</v>
      </c>
      <c r="L22" t="n">
        <v>21</v>
      </c>
      <c r="M22" t="n">
        <v>5</v>
      </c>
      <c r="N22" t="n">
        <v>51.62</v>
      </c>
      <c r="O22" t="n">
        <v>28230.92</v>
      </c>
      <c r="P22" t="n">
        <v>158.55</v>
      </c>
      <c r="Q22" t="n">
        <v>194.63</v>
      </c>
      <c r="R22" t="n">
        <v>26.2</v>
      </c>
      <c r="S22" t="n">
        <v>17.82</v>
      </c>
      <c r="T22" t="n">
        <v>2025.96</v>
      </c>
      <c r="U22" t="n">
        <v>0.68</v>
      </c>
      <c r="V22" t="n">
        <v>0.77</v>
      </c>
      <c r="W22" t="n">
        <v>1.15</v>
      </c>
      <c r="X22" t="n">
        <v>0.12</v>
      </c>
      <c r="Y22" t="n">
        <v>0.5</v>
      </c>
      <c r="Z22" t="n">
        <v>10</v>
      </c>
      <c r="AA22" t="n">
        <v>431.02424105198</v>
      </c>
      <c r="AB22" t="n">
        <v>589.7463820547922</v>
      </c>
      <c r="AC22" t="n">
        <v>533.4618150657279</v>
      </c>
      <c r="AD22" t="n">
        <v>431024.24105198</v>
      </c>
      <c r="AE22" t="n">
        <v>589746.3820547923</v>
      </c>
      <c r="AF22" t="n">
        <v>2.304933006958079e-06</v>
      </c>
      <c r="AG22" t="n">
        <v>19.01041666666667</v>
      </c>
      <c r="AH22" t="n">
        <v>533461.8150657279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6.851</v>
      </c>
      <c r="E23" t="n">
        <v>14.6</v>
      </c>
      <c r="F23" t="n">
        <v>11.81</v>
      </c>
      <c r="G23" t="n">
        <v>101.21</v>
      </c>
      <c r="H23" t="n">
        <v>1.71</v>
      </c>
      <c r="I23" t="n">
        <v>7</v>
      </c>
      <c r="J23" t="n">
        <v>228.69</v>
      </c>
      <c r="K23" t="n">
        <v>54.38</v>
      </c>
      <c r="L23" t="n">
        <v>22</v>
      </c>
      <c r="M23" t="n">
        <v>5</v>
      </c>
      <c r="N23" t="n">
        <v>52.31</v>
      </c>
      <c r="O23" t="n">
        <v>28438.91</v>
      </c>
      <c r="P23" t="n">
        <v>157.72</v>
      </c>
      <c r="Q23" t="n">
        <v>194.63</v>
      </c>
      <c r="R23" t="n">
        <v>26.2</v>
      </c>
      <c r="S23" t="n">
        <v>17.82</v>
      </c>
      <c r="T23" t="n">
        <v>2025.89</v>
      </c>
      <c r="U23" t="n">
        <v>0.68</v>
      </c>
      <c r="V23" t="n">
        <v>0.77</v>
      </c>
      <c r="W23" t="n">
        <v>1.15</v>
      </c>
      <c r="X23" t="n">
        <v>0.12</v>
      </c>
      <c r="Y23" t="n">
        <v>0.5</v>
      </c>
      <c r="Z23" t="n">
        <v>10</v>
      </c>
      <c r="AA23" t="n">
        <v>430.3286764552228</v>
      </c>
      <c r="AB23" t="n">
        <v>588.7946798873649</v>
      </c>
      <c r="AC23" t="n">
        <v>532.6009420174373</v>
      </c>
      <c r="AD23" t="n">
        <v>430328.6764552228</v>
      </c>
      <c r="AE23" t="n">
        <v>588794.6798873649</v>
      </c>
      <c r="AF23" t="n">
        <v>2.305404115666579e-06</v>
      </c>
      <c r="AG23" t="n">
        <v>19.01041666666667</v>
      </c>
      <c r="AH23" t="n">
        <v>532600.9420174373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6.8817</v>
      </c>
      <c r="E24" t="n">
        <v>14.53</v>
      </c>
      <c r="F24" t="n">
        <v>11.78</v>
      </c>
      <c r="G24" t="n">
        <v>117.81</v>
      </c>
      <c r="H24" t="n">
        <v>1.77</v>
      </c>
      <c r="I24" t="n">
        <v>6</v>
      </c>
      <c r="J24" t="n">
        <v>230.38</v>
      </c>
      <c r="K24" t="n">
        <v>54.38</v>
      </c>
      <c r="L24" t="n">
        <v>23</v>
      </c>
      <c r="M24" t="n">
        <v>4</v>
      </c>
      <c r="N24" t="n">
        <v>53</v>
      </c>
      <c r="O24" t="n">
        <v>28647.87</v>
      </c>
      <c r="P24" t="n">
        <v>157.02</v>
      </c>
      <c r="Q24" t="n">
        <v>194.63</v>
      </c>
      <c r="R24" t="n">
        <v>25.31</v>
      </c>
      <c r="S24" t="n">
        <v>17.82</v>
      </c>
      <c r="T24" t="n">
        <v>1588.13</v>
      </c>
      <c r="U24" t="n">
        <v>0.7</v>
      </c>
      <c r="V24" t="n">
        <v>0.77</v>
      </c>
      <c r="W24" t="n">
        <v>1.15</v>
      </c>
      <c r="X24" t="n">
        <v>0.1</v>
      </c>
      <c r="Y24" t="n">
        <v>0.5</v>
      </c>
      <c r="Z24" t="n">
        <v>10</v>
      </c>
      <c r="AA24" t="n">
        <v>428.685557648382</v>
      </c>
      <c r="AB24" t="n">
        <v>586.5464922465596</v>
      </c>
      <c r="AC24" t="n">
        <v>530.5673182497193</v>
      </c>
      <c r="AD24" t="n">
        <v>428685.557648382</v>
      </c>
      <c r="AE24" t="n">
        <v>586546.4922465596</v>
      </c>
      <c r="AF24" t="n">
        <v>2.315734856631542e-06</v>
      </c>
      <c r="AG24" t="n">
        <v>18.91927083333333</v>
      </c>
      <c r="AH24" t="n">
        <v>530567.3182497193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6.8785</v>
      </c>
      <c r="E25" t="n">
        <v>14.54</v>
      </c>
      <c r="F25" t="n">
        <v>11.79</v>
      </c>
      <c r="G25" t="n">
        <v>117.88</v>
      </c>
      <c r="H25" t="n">
        <v>1.84</v>
      </c>
      <c r="I25" t="n">
        <v>6</v>
      </c>
      <c r="J25" t="n">
        <v>232.08</v>
      </c>
      <c r="K25" t="n">
        <v>54.38</v>
      </c>
      <c r="L25" t="n">
        <v>24</v>
      </c>
      <c r="M25" t="n">
        <v>4</v>
      </c>
      <c r="N25" t="n">
        <v>53.71</v>
      </c>
      <c r="O25" t="n">
        <v>28857.81</v>
      </c>
      <c r="P25" t="n">
        <v>157.61</v>
      </c>
      <c r="Q25" t="n">
        <v>194.63</v>
      </c>
      <c r="R25" t="n">
        <v>25.55</v>
      </c>
      <c r="S25" t="n">
        <v>17.82</v>
      </c>
      <c r="T25" t="n">
        <v>1709.02</v>
      </c>
      <c r="U25" t="n">
        <v>0.7</v>
      </c>
      <c r="V25" t="n">
        <v>0.77</v>
      </c>
      <c r="W25" t="n">
        <v>1.15</v>
      </c>
      <c r="X25" t="n">
        <v>0.1</v>
      </c>
      <c r="Y25" t="n">
        <v>0.5</v>
      </c>
      <c r="Z25" t="n">
        <v>10</v>
      </c>
      <c r="AA25" t="n">
        <v>429.2773466256461</v>
      </c>
      <c r="AB25" t="n">
        <v>587.3562040331394</v>
      </c>
      <c r="AC25" t="n">
        <v>531.2997522798256</v>
      </c>
      <c r="AD25" t="n">
        <v>429277.3466256461</v>
      </c>
      <c r="AE25" t="n">
        <v>587356.2040331394</v>
      </c>
      <c r="AF25" t="n">
        <v>2.314658036726399e-06</v>
      </c>
      <c r="AG25" t="n">
        <v>18.93229166666667</v>
      </c>
      <c r="AH25" t="n">
        <v>531299.7522798256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6.8831</v>
      </c>
      <c r="E26" t="n">
        <v>14.53</v>
      </c>
      <c r="F26" t="n">
        <v>11.78</v>
      </c>
      <c r="G26" t="n">
        <v>117.78</v>
      </c>
      <c r="H26" t="n">
        <v>1.9</v>
      </c>
      <c r="I26" t="n">
        <v>6</v>
      </c>
      <c r="J26" t="n">
        <v>233.79</v>
      </c>
      <c r="K26" t="n">
        <v>54.38</v>
      </c>
      <c r="L26" t="n">
        <v>25</v>
      </c>
      <c r="M26" t="n">
        <v>4</v>
      </c>
      <c r="N26" t="n">
        <v>54.42</v>
      </c>
      <c r="O26" t="n">
        <v>29068.74</v>
      </c>
      <c r="P26" t="n">
        <v>157.17</v>
      </c>
      <c r="Q26" t="n">
        <v>194.63</v>
      </c>
      <c r="R26" t="n">
        <v>25.2</v>
      </c>
      <c r="S26" t="n">
        <v>17.82</v>
      </c>
      <c r="T26" t="n">
        <v>1534.24</v>
      </c>
      <c r="U26" t="n">
        <v>0.71</v>
      </c>
      <c r="V26" t="n">
        <v>0.77</v>
      </c>
      <c r="W26" t="n">
        <v>1.15</v>
      </c>
      <c r="X26" t="n">
        <v>0.09</v>
      </c>
      <c r="Y26" t="n">
        <v>0.5</v>
      </c>
      <c r="Z26" t="n">
        <v>10</v>
      </c>
      <c r="AA26" t="n">
        <v>428.7684914530514</v>
      </c>
      <c r="AB26" t="n">
        <v>586.6599659368894</v>
      </c>
      <c r="AC26" t="n">
        <v>530.6699621703054</v>
      </c>
      <c r="AD26" t="n">
        <v>428768.4914530514</v>
      </c>
      <c r="AE26" t="n">
        <v>586659.9659368894</v>
      </c>
      <c r="AF26" t="n">
        <v>2.316205965340042e-06</v>
      </c>
      <c r="AG26" t="n">
        <v>18.91927083333333</v>
      </c>
      <c r="AH26" t="n">
        <v>530669.9621703054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6.8793</v>
      </c>
      <c r="E27" t="n">
        <v>14.54</v>
      </c>
      <c r="F27" t="n">
        <v>11.79</v>
      </c>
      <c r="G27" t="n">
        <v>117.86</v>
      </c>
      <c r="H27" t="n">
        <v>1.96</v>
      </c>
      <c r="I27" t="n">
        <v>6</v>
      </c>
      <c r="J27" t="n">
        <v>235.51</v>
      </c>
      <c r="K27" t="n">
        <v>54.38</v>
      </c>
      <c r="L27" t="n">
        <v>26</v>
      </c>
      <c r="M27" t="n">
        <v>4</v>
      </c>
      <c r="N27" t="n">
        <v>55.14</v>
      </c>
      <c r="O27" t="n">
        <v>29280.69</v>
      </c>
      <c r="P27" t="n">
        <v>156.91</v>
      </c>
      <c r="Q27" t="n">
        <v>194.63</v>
      </c>
      <c r="R27" t="n">
        <v>25.57</v>
      </c>
      <c r="S27" t="n">
        <v>17.82</v>
      </c>
      <c r="T27" t="n">
        <v>1719.63</v>
      </c>
      <c r="U27" t="n">
        <v>0.7</v>
      </c>
      <c r="V27" t="n">
        <v>0.77</v>
      </c>
      <c r="W27" t="n">
        <v>1.14</v>
      </c>
      <c r="X27" t="n">
        <v>0.1</v>
      </c>
      <c r="Y27" t="n">
        <v>0.5</v>
      </c>
      <c r="Z27" t="n">
        <v>10</v>
      </c>
      <c r="AA27" t="n">
        <v>428.7031453582235</v>
      </c>
      <c r="AB27" t="n">
        <v>586.5705565270797</v>
      </c>
      <c r="AC27" t="n">
        <v>530.5890858690809</v>
      </c>
      <c r="AD27" t="n">
        <v>428703.1453582235</v>
      </c>
      <c r="AE27" t="n">
        <v>586570.5565270797</v>
      </c>
      <c r="AF27" t="n">
        <v>2.314927241702685e-06</v>
      </c>
      <c r="AG27" t="n">
        <v>18.93229166666667</v>
      </c>
      <c r="AH27" t="n">
        <v>530589.085869081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6.8814</v>
      </c>
      <c r="E28" t="n">
        <v>14.53</v>
      </c>
      <c r="F28" t="n">
        <v>11.78</v>
      </c>
      <c r="G28" t="n">
        <v>117.82</v>
      </c>
      <c r="H28" t="n">
        <v>2.02</v>
      </c>
      <c r="I28" t="n">
        <v>6</v>
      </c>
      <c r="J28" t="n">
        <v>237.24</v>
      </c>
      <c r="K28" t="n">
        <v>54.38</v>
      </c>
      <c r="L28" t="n">
        <v>27</v>
      </c>
      <c r="M28" t="n">
        <v>4</v>
      </c>
      <c r="N28" t="n">
        <v>55.86</v>
      </c>
      <c r="O28" t="n">
        <v>29493.67</v>
      </c>
      <c r="P28" t="n">
        <v>156.3</v>
      </c>
      <c r="Q28" t="n">
        <v>194.63</v>
      </c>
      <c r="R28" t="n">
        <v>25.35</v>
      </c>
      <c r="S28" t="n">
        <v>17.82</v>
      </c>
      <c r="T28" t="n">
        <v>1608.86</v>
      </c>
      <c r="U28" t="n">
        <v>0.7</v>
      </c>
      <c r="V28" t="n">
        <v>0.77</v>
      </c>
      <c r="W28" t="n">
        <v>1.15</v>
      </c>
      <c r="X28" t="n">
        <v>0.1</v>
      </c>
      <c r="Y28" t="n">
        <v>0.5</v>
      </c>
      <c r="Z28" t="n">
        <v>10</v>
      </c>
      <c r="AA28" t="n">
        <v>428.1238095612759</v>
      </c>
      <c r="AB28" t="n">
        <v>585.7778837312043</v>
      </c>
      <c r="AC28" t="n">
        <v>529.8720646523208</v>
      </c>
      <c r="AD28" t="n">
        <v>428123.8095612759</v>
      </c>
      <c r="AE28" t="n">
        <v>585777.8837312043</v>
      </c>
      <c r="AF28" t="n">
        <v>2.315633904765435e-06</v>
      </c>
      <c r="AG28" t="n">
        <v>18.91927083333333</v>
      </c>
      <c r="AH28" t="n">
        <v>529872.0646523208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6.9067</v>
      </c>
      <c r="E29" t="n">
        <v>14.48</v>
      </c>
      <c r="F29" t="n">
        <v>11.77</v>
      </c>
      <c r="G29" t="n">
        <v>141.21</v>
      </c>
      <c r="H29" t="n">
        <v>2.08</v>
      </c>
      <c r="I29" t="n">
        <v>5</v>
      </c>
      <c r="J29" t="n">
        <v>238.97</v>
      </c>
      <c r="K29" t="n">
        <v>54.38</v>
      </c>
      <c r="L29" t="n">
        <v>28</v>
      </c>
      <c r="M29" t="n">
        <v>3</v>
      </c>
      <c r="N29" t="n">
        <v>56.6</v>
      </c>
      <c r="O29" t="n">
        <v>29707.68</v>
      </c>
      <c r="P29" t="n">
        <v>155.03</v>
      </c>
      <c r="Q29" t="n">
        <v>194.63</v>
      </c>
      <c r="R29" t="n">
        <v>24.9</v>
      </c>
      <c r="S29" t="n">
        <v>17.82</v>
      </c>
      <c r="T29" t="n">
        <v>1387.98</v>
      </c>
      <c r="U29" t="n">
        <v>0.72</v>
      </c>
      <c r="V29" t="n">
        <v>0.77</v>
      </c>
      <c r="W29" t="n">
        <v>1.15</v>
      </c>
      <c r="X29" t="n">
        <v>0.08</v>
      </c>
      <c r="Y29" t="n">
        <v>0.5</v>
      </c>
      <c r="Z29" t="n">
        <v>10</v>
      </c>
      <c r="AA29" t="n">
        <v>426.439709046787</v>
      </c>
      <c r="AB29" t="n">
        <v>583.4736231100096</v>
      </c>
      <c r="AC29" t="n">
        <v>527.7877194307628</v>
      </c>
      <c r="AD29" t="n">
        <v>426439.7090467869</v>
      </c>
      <c r="AE29" t="n">
        <v>583473.6231100096</v>
      </c>
      <c r="AF29" t="n">
        <v>2.32414751214047e-06</v>
      </c>
      <c r="AG29" t="n">
        <v>18.85416666666667</v>
      </c>
      <c r="AH29" t="n">
        <v>527787.7194307628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6.907</v>
      </c>
      <c r="E30" t="n">
        <v>14.48</v>
      </c>
      <c r="F30" t="n">
        <v>11.77</v>
      </c>
      <c r="G30" t="n">
        <v>141.2</v>
      </c>
      <c r="H30" t="n">
        <v>2.14</v>
      </c>
      <c r="I30" t="n">
        <v>5</v>
      </c>
      <c r="J30" t="n">
        <v>240.72</v>
      </c>
      <c r="K30" t="n">
        <v>54.38</v>
      </c>
      <c r="L30" t="n">
        <v>29</v>
      </c>
      <c r="M30" t="n">
        <v>3</v>
      </c>
      <c r="N30" t="n">
        <v>57.34</v>
      </c>
      <c r="O30" t="n">
        <v>29922.88</v>
      </c>
      <c r="P30" t="n">
        <v>155.97</v>
      </c>
      <c r="Q30" t="n">
        <v>194.63</v>
      </c>
      <c r="R30" t="n">
        <v>24.92</v>
      </c>
      <c r="S30" t="n">
        <v>17.82</v>
      </c>
      <c r="T30" t="n">
        <v>1398.9</v>
      </c>
      <c r="U30" t="n">
        <v>0.71</v>
      </c>
      <c r="V30" t="n">
        <v>0.77</v>
      </c>
      <c r="W30" t="n">
        <v>1.14</v>
      </c>
      <c r="X30" t="n">
        <v>0.08</v>
      </c>
      <c r="Y30" t="n">
        <v>0.5</v>
      </c>
      <c r="Z30" t="n">
        <v>10</v>
      </c>
      <c r="AA30" t="n">
        <v>427.1728085003737</v>
      </c>
      <c r="AB30" t="n">
        <v>584.4766821244722</v>
      </c>
      <c r="AC30" t="n">
        <v>528.6950479006873</v>
      </c>
      <c r="AD30" t="n">
        <v>427172.8085003737</v>
      </c>
      <c r="AE30" t="n">
        <v>584476.6821244722</v>
      </c>
      <c r="AF30" t="n">
        <v>2.324248464006577e-06</v>
      </c>
      <c r="AG30" t="n">
        <v>18.85416666666667</v>
      </c>
      <c r="AH30" t="n">
        <v>528695.0479006873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6.9063</v>
      </c>
      <c r="E31" t="n">
        <v>14.48</v>
      </c>
      <c r="F31" t="n">
        <v>11.77</v>
      </c>
      <c r="G31" t="n">
        <v>141.22</v>
      </c>
      <c r="H31" t="n">
        <v>2.2</v>
      </c>
      <c r="I31" t="n">
        <v>5</v>
      </c>
      <c r="J31" t="n">
        <v>242.47</v>
      </c>
      <c r="K31" t="n">
        <v>54.38</v>
      </c>
      <c r="L31" t="n">
        <v>30</v>
      </c>
      <c r="M31" t="n">
        <v>3</v>
      </c>
      <c r="N31" t="n">
        <v>58.1</v>
      </c>
      <c r="O31" t="n">
        <v>30139.04</v>
      </c>
      <c r="P31" t="n">
        <v>156.35</v>
      </c>
      <c r="Q31" t="n">
        <v>194.63</v>
      </c>
      <c r="R31" t="n">
        <v>24.9</v>
      </c>
      <c r="S31" t="n">
        <v>17.82</v>
      </c>
      <c r="T31" t="n">
        <v>1387.29</v>
      </c>
      <c r="U31" t="n">
        <v>0.72</v>
      </c>
      <c r="V31" t="n">
        <v>0.77</v>
      </c>
      <c r="W31" t="n">
        <v>1.15</v>
      </c>
      <c r="X31" t="n">
        <v>0.08</v>
      </c>
      <c r="Y31" t="n">
        <v>0.5</v>
      </c>
      <c r="Z31" t="n">
        <v>10</v>
      </c>
      <c r="AA31" t="n">
        <v>427.4898540078238</v>
      </c>
      <c r="AB31" t="n">
        <v>584.9104777748261</v>
      </c>
      <c r="AC31" t="n">
        <v>529.0874427030075</v>
      </c>
      <c r="AD31" t="n">
        <v>427489.8540078238</v>
      </c>
      <c r="AE31" t="n">
        <v>584910.4777748261</v>
      </c>
      <c r="AF31" t="n">
        <v>2.324012909652327e-06</v>
      </c>
      <c r="AG31" t="n">
        <v>18.85416666666667</v>
      </c>
      <c r="AH31" t="n">
        <v>529087.4427030075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6.9033</v>
      </c>
      <c r="E32" t="n">
        <v>14.49</v>
      </c>
      <c r="F32" t="n">
        <v>11.77</v>
      </c>
      <c r="G32" t="n">
        <v>141.3</v>
      </c>
      <c r="H32" t="n">
        <v>2.26</v>
      </c>
      <c r="I32" t="n">
        <v>5</v>
      </c>
      <c r="J32" t="n">
        <v>244.23</v>
      </c>
      <c r="K32" t="n">
        <v>54.38</v>
      </c>
      <c r="L32" t="n">
        <v>31</v>
      </c>
      <c r="M32" t="n">
        <v>3</v>
      </c>
      <c r="N32" t="n">
        <v>58.86</v>
      </c>
      <c r="O32" t="n">
        <v>30356.28</v>
      </c>
      <c r="P32" t="n">
        <v>156.54</v>
      </c>
      <c r="Q32" t="n">
        <v>194.63</v>
      </c>
      <c r="R32" t="n">
        <v>25.13</v>
      </c>
      <c r="S32" t="n">
        <v>17.82</v>
      </c>
      <c r="T32" t="n">
        <v>1504.27</v>
      </c>
      <c r="U32" t="n">
        <v>0.71</v>
      </c>
      <c r="V32" t="n">
        <v>0.77</v>
      </c>
      <c r="W32" t="n">
        <v>1.15</v>
      </c>
      <c r="X32" t="n">
        <v>0.09</v>
      </c>
      <c r="Y32" t="n">
        <v>0.5</v>
      </c>
      <c r="Z32" t="n">
        <v>10</v>
      </c>
      <c r="AA32" t="n">
        <v>427.7153047100648</v>
      </c>
      <c r="AB32" t="n">
        <v>585.2189493718151</v>
      </c>
      <c r="AC32" t="n">
        <v>529.3664742037225</v>
      </c>
      <c r="AD32" t="n">
        <v>427715.3047100648</v>
      </c>
      <c r="AE32" t="n">
        <v>585218.9493718152</v>
      </c>
      <c r="AF32" t="n">
        <v>2.323003390991256e-06</v>
      </c>
      <c r="AG32" t="n">
        <v>18.8671875</v>
      </c>
      <c r="AH32" t="n">
        <v>529366.4742037226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6.9089</v>
      </c>
      <c r="E33" t="n">
        <v>14.47</v>
      </c>
      <c r="F33" t="n">
        <v>11.76</v>
      </c>
      <c r="G33" t="n">
        <v>141.16</v>
      </c>
      <c r="H33" t="n">
        <v>2.31</v>
      </c>
      <c r="I33" t="n">
        <v>5</v>
      </c>
      <c r="J33" t="n">
        <v>246</v>
      </c>
      <c r="K33" t="n">
        <v>54.38</v>
      </c>
      <c r="L33" t="n">
        <v>32</v>
      </c>
      <c r="M33" t="n">
        <v>3</v>
      </c>
      <c r="N33" t="n">
        <v>59.63</v>
      </c>
      <c r="O33" t="n">
        <v>30574.64</v>
      </c>
      <c r="P33" t="n">
        <v>155.94</v>
      </c>
      <c r="Q33" t="n">
        <v>194.63</v>
      </c>
      <c r="R33" t="n">
        <v>24.79</v>
      </c>
      <c r="S33" t="n">
        <v>17.82</v>
      </c>
      <c r="T33" t="n">
        <v>1331.84</v>
      </c>
      <c r="U33" t="n">
        <v>0.72</v>
      </c>
      <c r="V33" t="n">
        <v>0.77</v>
      </c>
      <c r="W33" t="n">
        <v>1.14</v>
      </c>
      <c r="X33" t="n">
        <v>0.08</v>
      </c>
      <c r="Y33" t="n">
        <v>0.5</v>
      </c>
      <c r="Z33" t="n">
        <v>10</v>
      </c>
      <c r="AA33" t="n">
        <v>427.0581260416647</v>
      </c>
      <c r="AB33" t="n">
        <v>584.3197685250335</v>
      </c>
      <c r="AC33" t="n">
        <v>528.5531099149493</v>
      </c>
      <c r="AD33" t="n">
        <v>427058.1260416646</v>
      </c>
      <c r="AE33" t="n">
        <v>584319.7685250335</v>
      </c>
      <c r="AF33" t="n">
        <v>2.324887825825255e-06</v>
      </c>
      <c r="AG33" t="n">
        <v>18.84114583333333</v>
      </c>
      <c r="AH33" t="n">
        <v>528553.1099149494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6.9128</v>
      </c>
      <c r="E34" t="n">
        <v>14.47</v>
      </c>
      <c r="F34" t="n">
        <v>11.75</v>
      </c>
      <c r="G34" t="n">
        <v>141.06</v>
      </c>
      <c r="H34" t="n">
        <v>2.37</v>
      </c>
      <c r="I34" t="n">
        <v>5</v>
      </c>
      <c r="J34" t="n">
        <v>247.78</v>
      </c>
      <c r="K34" t="n">
        <v>54.38</v>
      </c>
      <c r="L34" t="n">
        <v>33</v>
      </c>
      <c r="M34" t="n">
        <v>3</v>
      </c>
      <c r="N34" t="n">
        <v>60.41</v>
      </c>
      <c r="O34" t="n">
        <v>30794.11</v>
      </c>
      <c r="P34" t="n">
        <v>154.76</v>
      </c>
      <c r="Q34" t="n">
        <v>194.63</v>
      </c>
      <c r="R34" t="n">
        <v>24.57</v>
      </c>
      <c r="S34" t="n">
        <v>17.82</v>
      </c>
      <c r="T34" t="n">
        <v>1225.2</v>
      </c>
      <c r="U34" t="n">
        <v>0.73</v>
      </c>
      <c r="V34" t="n">
        <v>0.77</v>
      </c>
      <c r="W34" t="n">
        <v>1.14</v>
      </c>
      <c r="X34" t="n">
        <v>0.07000000000000001</v>
      </c>
      <c r="Y34" t="n">
        <v>0.5</v>
      </c>
      <c r="Z34" t="n">
        <v>10</v>
      </c>
      <c r="AA34" t="n">
        <v>425.987972831907</v>
      </c>
      <c r="AB34" t="n">
        <v>582.8555376916155</v>
      </c>
      <c r="AC34" t="n">
        <v>527.2286232172121</v>
      </c>
      <c r="AD34" t="n">
        <v>425987.972831907</v>
      </c>
      <c r="AE34" t="n">
        <v>582855.5376916155</v>
      </c>
      <c r="AF34" t="n">
        <v>2.326200200084648e-06</v>
      </c>
      <c r="AG34" t="n">
        <v>18.84114583333333</v>
      </c>
      <c r="AH34" t="n">
        <v>527228.623217212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6.9097</v>
      </c>
      <c r="E35" t="n">
        <v>14.47</v>
      </c>
      <c r="F35" t="n">
        <v>11.76</v>
      </c>
      <c r="G35" t="n">
        <v>141.14</v>
      </c>
      <c r="H35" t="n">
        <v>2.42</v>
      </c>
      <c r="I35" t="n">
        <v>5</v>
      </c>
      <c r="J35" t="n">
        <v>249.57</v>
      </c>
      <c r="K35" t="n">
        <v>54.38</v>
      </c>
      <c r="L35" t="n">
        <v>34</v>
      </c>
      <c r="M35" t="n">
        <v>3</v>
      </c>
      <c r="N35" t="n">
        <v>61.2</v>
      </c>
      <c r="O35" t="n">
        <v>31014.73</v>
      </c>
      <c r="P35" t="n">
        <v>153.68</v>
      </c>
      <c r="Q35" t="n">
        <v>194.63</v>
      </c>
      <c r="R35" t="n">
        <v>24.74</v>
      </c>
      <c r="S35" t="n">
        <v>17.82</v>
      </c>
      <c r="T35" t="n">
        <v>1306.66</v>
      </c>
      <c r="U35" t="n">
        <v>0.72</v>
      </c>
      <c r="V35" t="n">
        <v>0.77</v>
      </c>
      <c r="W35" t="n">
        <v>1.14</v>
      </c>
      <c r="X35" t="n">
        <v>0.07000000000000001</v>
      </c>
      <c r="Y35" t="n">
        <v>0.5</v>
      </c>
      <c r="Z35" t="n">
        <v>10</v>
      </c>
      <c r="AA35" t="n">
        <v>425.2580793295108</v>
      </c>
      <c r="AB35" t="n">
        <v>581.8568652010084</v>
      </c>
      <c r="AC35" t="n">
        <v>526.3252626274627</v>
      </c>
      <c r="AD35" t="n">
        <v>425258.0793295108</v>
      </c>
      <c r="AE35" t="n">
        <v>581856.8652010084</v>
      </c>
      <c r="AF35" t="n">
        <v>2.325157030801541e-06</v>
      </c>
      <c r="AG35" t="n">
        <v>18.84114583333333</v>
      </c>
      <c r="AH35" t="n">
        <v>526325.2626274627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6.9066</v>
      </c>
      <c r="E36" t="n">
        <v>14.48</v>
      </c>
      <c r="F36" t="n">
        <v>11.77</v>
      </c>
      <c r="G36" t="n">
        <v>141.21</v>
      </c>
      <c r="H36" t="n">
        <v>2.48</v>
      </c>
      <c r="I36" t="n">
        <v>5</v>
      </c>
      <c r="J36" t="n">
        <v>251.37</v>
      </c>
      <c r="K36" t="n">
        <v>54.38</v>
      </c>
      <c r="L36" t="n">
        <v>35</v>
      </c>
      <c r="M36" t="n">
        <v>3</v>
      </c>
      <c r="N36" t="n">
        <v>61.99</v>
      </c>
      <c r="O36" t="n">
        <v>31236.5</v>
      </c>
      <c r="P36" t="n">
        <v>153.6</v>
      </c>
      <c r="Q36" t="n">
        <v>194.63</v>
      </c>
      <c r="R36" t="n">
        <v>24.94</v>
      </c>
      <c r="S36" t="n">
        <v>17.82</v>
      </c>
      <c r="T36" t="n">
        <v>1406.11</v>
      </c>
      <c r="U36" t="n">
        <v>0.71</v>
      </c>
      <c r="V36" t="n">
        <v>0.77</v>
      </c>
      <c r="W36" t="n">
        <v>1.14</v>
      </c>
      <c r="X36" t="n">
        <v>0.08</v>
      </c>
      <c r="Y36" t="n">
        <v>0.5</v>
      </c>
      <c r="Z36" t="n">
        <v>10</v>
      </c>
      <c r="AA36" t="n">
        <v>425.3154665770124</v>
      </c>
      <c r="AB36" t="n">
        <v>581.9353849647869</v>
      </c>
      <c r="AC36" t="n">
        <v>526.3962885751891</v>
      </c>
      <c r="AD36" t="n">
        <v>425315.4665770124</v>
      </c>
      <c r="AE36" t="n">
        <v>581935.3849647868</v>
      </c>
      <c r="AF36" t="n">
        <v>2.324113861518434e-06</v>
      </c>
      <c r="AG36" t="n">
        <v>18.85416666666667</v>
      </c>
      <c r="AH36" t="n">
        <v>526396.2885751892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6.9086</v>
      </c>
      <c r="E37" t="n">
        <v>14.47</v>
      </c>
      <c r="F37" t="n">
        <v>11.76</v>
      </c>
      <c r="G37" t="n">
        <v>141.16</v>
      </c>
      <c r="H37" t="n">
        <v>2.53</v>
      </c>
      <c r="I37" t="n">
        <v>5</v>
      </c>
      <c r="J37" t="n">
        <v>253.18</v>
      </c>
      <c r="K37" t="n">
        <v>54.38</v>
      </c>
      <c r="L37" t="n">
        <v>36</v>
      </c>
      <c r="M37" t="n">
        <v>3</v>
      </c>
      <c r="N37" t="n">
        <v>62.8</v>
      </c>
      <c r="O37" t="n">
        <v>31459.45</v>
      </c>
      <c r="P37" t="n">
        <v>152.14</v>
      </c>
      <c r="Q37" t="n">
        <v>194.63</v>
      </c>
      <c r="R37" t="n">
        <v>24.69</v>
      </c>
      <c r="S37" t="n">
        <v>17.82</v>
      </c>
      <c r="T37" t="n">
        <v>1284.81</v>
      </c>
      <c r="U37" t="n">
        <v>0.72</v>
      </c>
      <c r="V37" t="n">
        <v>0.77</v>
      </c>
      <c r="W37" t="n">
        <v>1.15</v>
      </c>
      <c r="X37" t="n">
        <v>0.08</v>
      </c>
      <c r="Y37" t="n">
        <v>0.5</v>
      </c>
      <c r="Z37" t="n">
        <v>10</v>
      </c>
      <c r="AA37" t="n">
        <v>424.0723787263871</v>
      </c>
      <c r="AB37" t="n">
        <v>580.2345373263956</v>
      </c>
      <c r="AC37" t="n">
        <v>524.8577674482516</v>
      </c>
      <c r="AD37" t="n">
        <v>424072.378726387</v>
      </c>
      <c r="AE37" t="n">
        <v>580234.5373263956</v>
      </c>
      <c r="AF37" t="n">
        <v>2.324786873959148e-06</v>
      </c>
      <c r="AG37" t="n">
        <v>18.84114583333333</v>
      </c>
      <c r="AH37" t="n">
        <v>524857.7674482516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6.9388</v>
      </c>
      <c r="E38" t="n">
        <v>14.41</v>
      </c>
      <c r="F38" t="n">
        <v>11.74</v>
      </c>
      <c r="G38" t="n">
        <v>176.09</v>
      </c>
      <c r="H38" t="n">
        <v>2.58</v>
      </c>
      <c r="I38" t="n">
        <v>4</v>
      </c>
      <c r="J38" t="n">
        <v>255</v>
      </c>
      <c r="K38" t="n">
        <v>54.38</v>
      </c>
      <c r="L38" t="n">
        <v>37</v>
      </c>
      <c r="M38" t="n">
        <v>2</v>
      </c>
      <c r="N38" t="n">
        <v>63.62</v>
      </c>
      <c r="O38" t="n">
        <v>31683.59</v>
      </c>
      <c r="P38" t="n">
        <v>152.01</v>
      </c>
      <c r="Q38" t="n">
        <v>194.63</v>
      </c>
      <c r="R38" t="n">
        <v>24.05</v>
      </c>
      <c r="S38" t="n">
        <v>17.82</v>
      </c>
      <c r="T38" t="n">
        <v>968.4400000000001</v>
      </c>
      <c r="U38" t="n">
        <v>0.74</v>
      </c>
      <c r="V38" t="n">
        <v>0.77</v>
      </c>
      <c r="W38" t="n">
        <v>1.14</v>
      </c>
      <c r="X38" t="n">
        <v>0.05</v>
      </c>
      <c r="Y38" t="n">
        <v>0.5</v>
      </c>
      <c r="Z38" t="n">
        <v>10</v>
      </c>
      <c r="AA38" t="n">
        <v>423.1413024017237</v>
      </c>
      <c r="AB38" t="n">
        <v>578.9605976228029</v>
      </c>
      <c r="AC38" t="n">
        <v>523.7054107619839</v>
      </c>
      <c r="AD38" t="n">
        <v>423141.3024017237</v>
      </c>
      <c r="AE38" t="n">
        <v>578960.5976228028</v>
      </c>
      <c r="AF38" t="n">
        <v>2.334949361813933e-06</v>
      </c>
      <c r="AG38" t="n">
        <v>18.76302083333333</v>
      </c>
      <c r="AH38" t="n">
        <v>523705.4107619839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6.9368</v>
      </c>
      <c r="E39" t="n">
        <v>14.42</v>
      </c>
      <c r="F39" t="n">
        <v>11.74</v>
      </c>
      <c r="G39" t="n">
        <v>176.15</v>
      </c>
      <c r="H39" t="n">
        <v>2.63</v>
      </c>
      <c r="I39" t="n">
        <v>4</v>
      </c>
      <c r="J39" t="n">
        <v>256.82</v>
      </c>
      <c r="K39" t="n">
        <v>54.38</v>
      </c>
      <c r="L39" t="n">
        <v>38</v>
      </c>
      <c r="M39" t="n">
        <v>2</v>
      </c>
      <c r="N39" t="n">
        <v>64.45</v>
      </c>
      <c r="O39" t="n">
        <v>31909.08</v>
      </c>
      <c r="P39" t="n">
        <v>153.08</v>
      </c>
      <c r="Q39" t="n">
        <v>194.63</v>
      </c>
      <c r="R39" t="n">
        <v>24.18</v>
      </c>
      <c r="S39" t="n">
        <v>17.82</v>
      </c>
      <c r="T39" t="n">
        <v>1033.99</v>
      </c>
      <c r="U39" t="n">
        <v>0.74</v>
      </c>
      <c r="V39" t="n">
        <v>0.77</v>
      </c>
      <c r="W39" t="n">
        <v>1.14</v>
      </c>
      <c r="X39" t="n">
        <v>0.06</v>
      </c>
      <c r="Y39" t="n">
        <v>0.5</v>
      </c>
      <c r="Z39" t="n">
        <v>10</v>
      </c>
      <c r="AA39" t="n">
        <v>424.0296735575119</v>
      </c>
      <c r="AB39" t="n">
        <v>580.1761062303216</v>
      </c>
      <c r="AC39" t="n">
        <v>524.8049129339782</v>
      </c>
      <c r="AD39" t="n">
        <v>424029.6735575119</v>
      </c>
      <c r="AE39" t="n">
        <v>580176.1062303216</v>
      </c>
      <c r="AF39" t="n">
        <v>2.334276349373219e-06</v>
      </c>
      <c r="AG39" t="n">
        <v>18.77604166666667</v>
      </c>
      <c r="AH39" t="n">
        <v>524804.9129339783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6.938</v>
      </c>
      <c r="E40" t="n">
        <v>14.41</v>
      </c>
      <c r="F40" t="n">
        <v>11.74</v>
      </c>
      <c r="G40" t="n">
        <v>176.12</v>
      </c>
      <c r="H40" t="n">
        <v>2.68</v>
      </c>
      <c r="I40" t="n">
        <v>4</v>
      </c>
      <c r="J40" t="n">
        <v>258.66</v>
      </c>
      <c r="K40" t="n">
        <v>54.38</v>
      </c>
      <c r="L40" t="n">
        <v>39</v>
      </c>
      <c r="M40" t="n">
        <v>2</v>
      </c>
      <c r="N40" t="n">
        <v>65.28</v>
      </c>
      <c r="O40" t="n">
        <v>32135.68</v>
      </c>
      <c r="P40" t="n">
        <v>153.86</v>
      </c>
      <c r="Q40" t="n">
        <v>194.63</v>
      </c>
      <c r="R40" t="n">
        <v>24.11</v>
      </c>
      <c r="S40" t="n">
        <v>17.82</v>
      </c>
      <c r="T40" t="n">
        <v>995.47</v>
      </c>
      <c r="U40" t="n">
        <v>0.74</v>
      </c>
      <c r="V40" t="n">
        <v>0.77</v>
      </c>
      <c r="W40" t="n">
        <v>1.14</v>
      </c>
      <c r="X40" t="n">
        <v>0.05</v>
      </c>
      <c r="Y40" t="n">
        <v>0.5</v>
      </c>
      <c r="Z40" t="n">
        <v>10</v>
      </c>
      <c r="AA40" t="n">
        <v>424.6119634417357</v>
      </c>
      <c r="AB40" t="n">
        <v>580.9728209387333</v>
      </c>
      <c r="AC40" t="n">
        <v>525.5255903088153</v>
      </c>
      <c r="AD40" t="n">
        <v>424611.9634417357</v>
      </c>
      <c r="AE40" t="n">
        <v>580972.8209387333</v>
      </c>
      <c r="AF40" t="n">
        <v>2.334680156837647e-06</v>
      </c>
      <c r="AG40" t="n">
        <v>18.76302083333333</v>
      </c>
      <c r="AH40" t="n">
        <v>525525.5903088152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6.9375</v>
      </c>
      <c r="E41" t="n">
        <v>14.41</v>
      </c>
      <c r="F41" t="n">
        <v>11.74</v>
      </c>
      <c r="G41" t="n">
        <v>176.13</v>
      </c>
      <c r="H41" t="n">
        <v>2.73</v>
      </c>
      <c r="I41" t="n">
        <v>4</v>
      </c>
      <c r="J41" t="n">
        <v>260.51</v>
      </c>
      <c r="K41" t="n">
        <v>54.38</v>
      </c>
      <c r="L41" t="n">
        <v>40</v>
      </c>
      <c r="M41" t="n">
        <v>2</v>
      </c>
      <c r="N41" t="n">
        <v>66.13</v>
      </c>
      <c r="O41" t="n">
        <v>32363.54</v>
      </c>
      <c r="P41" t="n">
        <v>154.18</v>
      </c>
      <c r="Q41" t="n">
        <v>194.63</v>
      </c>
      <c r="R41" t="n">
        <v>24.1</v>
      </c>
      <c r="S41" t="n">
        <v>17.82</v>
      </c>
      <c r="T41" t="n">
        <v>991.04</v>
      </c>
      <c r="U41" t="n">
        <v>0.74</v>
      </c>
      <c r="V41" t="n">
        <v>0.77</v>
      </c>
      <c r="W41" t="n">
        <v>1.14</v>
      </c>
      <c r="X41" t="n">
        <v>0.06</v>
      </c>
      <c r="Y41" t="n">
        <v>0.5</v>
      </c>
      <c r="Z41" t="n">
        <v>10</v>
      </c>
      <c r="AA41" t="n">
        <v>424.8753222040641</v>
      </c>
      <c r="AB41" t="n">
        <v>581.3331600159197</v>
      </c>
      <c r="AC41" t="n">
        <v>525.8515391302141</v>
      </c>
      <c r="AD41" t="n">
        <v>424875.3222040641</v>
      </c>
      <c r="AE41" t="n">
        <v>581333.1600159197</v>
      </c>
      <c r="AF41" t="n">
        <v>2.334511903727469e-06</v>
      </c>
      <c r="AG41" t="n">
        <v>18.76302083333333</v>
      </c>
      <c r="AH41" t="n">
        <v>525851.539130214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4.8342</v>
      </c>
      <c r="E2" t="n">
        <v>20.69</v>
      </c>
      <c r="F2" t="n">
        <v>14.27</v>
      </c>
      <c r="G2" t="n">
        <v>6.74</v>
      </c>
      <c r="H2" t="n">
        <v>0.11</v>
      </c>
      <c r="I2" t="n">
        <v>127</v>
      </c>
      <c r="J2" t="n">
        <v>159.12</v>
      </c>
      <c r="K2" t="n">
        <v>50.28</v>
      </c>
      <c r="L2" t="n">
        <v>1</v>
      </c>
      <c r="M2" t="n">
        <v>125</v>
      </c>
      <c r="N2" t="n">
        <v>27.84</v>
      </c>
      <c r="O2" t="n">
        <v>19859.16</v>
      </c>
      <c r="P2" t="n">
        <v>174.95</v>
      </c>
      <c r="Q2" t="n">
        <v>194.67</v>
      </c>
      <c r="R2" t="n">
        <v>102.72</v>
      </c>
      <c r="S2" t="n">
        <v>17.82</v>
      </c>
      <c r="T2" t="n">
        <v>39686.23</v>
      </c>
      <c r="U2" t="n">
        <v>0.17</v>
      </c>
      <c r="V2" t="n">
        <v>0.64</v>
      </c>
      <c r="W2" t="n">
        <v>1.35</v>
      </c>
      <c r="X2" t="n">
        <v>2.58</v>
      </c>
      <c r="Y2" t="n">
        <v>0.5</v>
      </c>
      <c r="Z2" t="n">
        <v>10</v>
      </c>
      <c r="AA2" t="n">
        <v>626.3540551354438</v>
      </c>
      <c r="AB2" t="n">
        <v>857.0052510270029</v>
      </c>
      <c r="AC2" t="n">
        <v>775.2138726834092</v>
      </c>
      <c r="AD2" t="n">
        <v>626354.0551354438</v>
      </c>
      <c r="AE2" t="n">
        <v>857005.2510270029</v>
      </c>
      <c r="AF2" t="n">
        <v>1.708866241872811e-06</v>
      </c>
      <c r="AG2" t="n">
        <v>26.94010416666667</v>
      </c>
      <c r="AH2" t="n">
        <v>775213.8726834093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5.8918</v>
      </c>
      <c r="E3" t="n">
        <v>16.97</v>
      </c>
      <c r="F3" t="n">
        <v>12.81</v>
      </c>
      <c r="G3" t="n">
        <v>13.49</v>
      </c>
      <c r="H3" t="n">
        <v>0.22</v>
      </c>
      <c r="I3" t="n">
        <v>57</v>
      </c>
      <c r="J3" t="n">
        <v>160.54</v>
      </c>
      <c r="K3" t="n">
        <v>50.28</v>
      </c>
      <c r="L3" t="n">
        <v>2</v>
      </c>
      <c r="M3" t="n">
        <v>55</v>
      </c>
      <c r="N3" t="n">
        <v>28.26</v>
      </c>
      <c r="O3" t="n">
        <v>20034.4</v>
      </c>
      <c r="P3" t="n">
        <v>156.36</v>
      </c>
      <c r="Q3" t="n">
        <v>194.64</v>
      </c>
      <c r="R3" t="n">
        <v>57.51</v>
      </c>
      <c r="S3" t="n">
        <v>17.82</v>
      </c>
      <c r="T3" t="n">
        <v>17432.42</v>
      </c>
      <c r="U3" t="n">
        <v>0.31</v>
      </c>
      <c r="V3" t="n">
        <v>0.71</v>
      </c>
      <c r="W3" t="n">
        <v>1.22</v>
      </c>
      <c r="X3" t="n">
        <v>1.12</v>
      </c>
      <c r="Y3" t="n">
        <v>0.5</v>
      </c>
      <c r="Z3" t="n">
        <v>10</v>
      </c>
      <c r="AA3" t="n">
        <v>493.3295209111151</v>
      </c>
      <c r="AB3" t="n">
        <v>674.9952146730136</v>
      </c>
      <c r="AC3" t="n">
        <v>610.5746187463542</v>
      </c>
      <c r="AD3" t="n">
        <v>493329.5209111151</v>
      </c>
      <c r="AE3" t="n">
        <v>674995.2146730137</v>
      </c>
      <c r="AF3" t="n">
        <v>2.08272270983125e-06</v>
      </c>
      <c r="AG3" t="n">
        <v>22.09635416666667</v>
      </c>
      <c r="AH3" t="n">
        <v>610574.6187463542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6.28</v>
      </c>
      <c r="E4" t="n">
        <v>15.92</v>
      </c>
      <c r="F4" t="n">
        <v>12.41</v>
      </c>
      <c r="G4" t="n">
        <v>20.12</v>
      </c>
      <c r="H4" t="n">
        <v>0.33</v>
      </c>
      <c r="I4" t="n">
        <v>37</v>
      </c>
      <c r="J4" t="n">
        <v>161.97</v>
      </c>
      <c r="K4" t="n">
        <v>50.28</v>
      </c>
      <c r="L4" t="n">
        <v>3</v>
      </c>
      <c r="M4" t="n">
        <v>35</v>
      </c>
      <c r="N4" t="n">
        <v>28.69</v>
      </c>
      <c r="O4" t="n">
        <v>20210.21</v>
      </c>
      <c r="P4" t="n">
        <v>150.78</v>
      </c>
      <c r="Q4" t="n">
        <v>194.65</v>
      </c>
      <c r="R4" t="n">
        <v>44.64</v>
      </c>
      <c r="S4" t="n">
        <v>17.82</v>
      </c>
      <c r="T4" t="n">
        <v>11097.66</v>
      </c>
      <c r="U4" t="n">
        <v>0.4</v>
      </c>
      <c r="V4" t="n">
        <v>0.73</v>
      </c>
      <c r="W4" t="n">
        <v>1.2</v>
      </c>
      <c r="X4" t="n">
        <v>0.72</v>
      </c>
      <c r="Y4" t="n">
        <v>0.5</v>
      </c>
      <c r="Z4" t="n">
        <v>10</v>
      </c>
      <c r="AA4" t="n">
        <v>457.1512982106112</v>
      </c>
      <c r="AB4" t="n">
        <v>625.4945743036436</v>
      </c>
      <c r="AC4" t="n">
        <v>565.7982500192518</v>
      </c>
      <c r="AD4" t="n">
        <v>457151.2982106112</v>
      </c>
      <c r="AE4" t="n">
        <v>625494.5743036437</v>
      </c>
      <c r="AF4" t="n">
        <v>2.219949526076964e-06</v>
      </c>
      <c r="AG4" t="n">
        <v>20.72916666666667</v>
      </c>
      <c r="AH4" t="n">
        <v>565798.2500192518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6.4716</v>
      </c>
      <c r="E5" t="n">
        <v>15.45</v>
      </c>
      <c r="F5" t="n">
        <v>12.23</v>
      </c>
      <c r="G5" t="n">
        <v>26.2</v>
      </c>
      <c r="H5" t="n">
        <v>0.43</v>
      </c>
      <c r="I5" t="n">
        <v>28</v>
      </c>
      <c r="J5" t="n">
        <v>163.4</v>
      </c>
      <c r="K5" t="n">
        <v>50.28</v>
      </c>
      <c r="L5" t="n">
        <v>4</v>
      </c>
      <c r="M5" t="n">
        <v>26</v>
      </c>
      <c r="N5" t="n">
        <v>29.12</v>
      </c>
      <c r="O5" t="n">
        <v>20386.62</v>
      </c>
      <c r="P5" t="n">
        <v>147.96</v>
      </c>
      <c r="Q5" t="n">
        <v>194.64</v>
      </c>
      <c r="R5" t="n">
        <v>39.14</v>
      </c>
      <c r="S5" t="n">
        <v>17.82</v>
      </c>
      <c r="T5" t="n">
        <v>8391.059999999999</v>
      </c>
      <c r="U5" t="n">
        <v>0.46</v>
      </c>
      <c r="V5" t="n">
        <v>0.74</v>
      </c>
      <c r="W5" t="n">
        <v>1.18</v>
      </c>
      <c r="X5" t="n">
        <v>0.54</v>
      </c>
      <c r="Y5" t="n">
        <v>0.5</v>
      </c>
      <c r="Z5" t="n">
        <v>10</v>
      </c>
      <c r="AA5" t="n">
        <v>440.1368476013372</v>
      </c>
      <c r="AB5" t="n">
        <v>602.2146523554507</v>
      </c>
      <c r="AC5" t="n">
        <v>544.7401311482187</v>
      </c>
      <c r="AD5" t="n">
        <v>440136.8476013372</v>
      </c>
      <c r="AE5" t="n">
        <v>602214.6523554507</v>
      </c>
      <c r="AF5" t="n">
        <v>2.287679196331158e-06</v>
      </c>
      <c r="AG5" t="n">
        <v>20.1171875</v>
      </c>
      <c r="AH5" t="n">
        <v>544740.1311482186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6.6039</v>
      </c>
      <c r="E6" t="n">
        <v>15.14</v>
      </c>
      <c r="F6" t="n">
        <v>12.11</v>
      </c>
      <c r="G6" t="n">
        <v>33.02</v>
      </c>
      <c r="H6" t="n">
        <v>0.54</v>
      </c>
      <c r="I6" t="n">
        <v>22</v>
      </c>
      <c r="J6" t="n">
        <v>164.83</v>
      </c>
      <c r="K6" t="n">
        <v>50.28</v>
      </c>
      <c r="L6" t="n">
        <v>5</v>
      </c>
      <c r="M6" t="n">
        <v>20</v>
      </c>
      <c r="N6" t="n">
        <v>29.55</v>
      </c>
      <c r="O6" t="n">
        <v>20563.61</v>
      </c>
      <c r="P6" t="n">
        <v>146</v>
      </c>
      <c r="Q6" t="n">
        <v>194.63</v>
      </c>
      <c r="R6" t="n">
        <v>35.38</v>
      </c>
      <c r="S6" t="n">
        <v>17.82</v>
      </c>
      <c r="T6" t="n">
        <v>6542.81</v>
      </c>
      <c r="U6" t="n">
        <v>0.5</v>
      </c>
      <c r="V6" t="n">
        <v>0.75</v>
      </c>
      <c r="W6" t="n">
        <v>1.18</v>
      </c>
      <c r="X6" t="n">
        <v>0.42</v>
      </c>
      <c r="Y6" t="n">
        <v>0.5</v>
      </c>
      <c r="Z6" t="n">
        <v>10</v>
      </c>
      <c r="AA6" t="n">
        <v>426.0815580236672</v>
      </c>
      <c r="AB6" t="n">
        <v>582.9835850796691</v>
      </c>
      <c r="AC6" t="n">
        <v>527.3444499422653</v>
      </c>
      <c r="AD6" t="n">
        <v>426081.5580236672</v>
      </c>
      <c r="AE6" t="n">
        <v>582983.585079669</v>
      </c>
      <c r="AF6" t="n">
        <v>2.33444660434071e-06</v>
      </c>
      <c r="AG6" t="n">
        <v>19.71354166666667</v>
      </c>
      <c r="AH6" t="n">
        <v>527344.4499422653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6.6724</v>
      </c>
      <c r="E7" t="n">
        <v>14.99</v>
      </c>
      <c r="F7" t="n">
        <v>12.05</v>
      </c>
      <c r="G7" t="n">
        <v>38.05</v>
      </c>
      <c r="H7" t="n">
        <v>0.64</v>
      </c>
      <c r="I7" t="n">
        <v>19</v>
      </c>
      <c r="J7" t="n">
        <v>166.27</v>
      </c>
      <c r="K7" t="n">
        <v>50.28</v>
      </c>
      <c r="L7" t="n">
        <v>6</v>
      </c>
      <c r="M7" t="n">
        <v>17</v>
      </c>
      <c r="N7" t="n">
        <v>29.99</v>
      </c>
      <c r="O7" t="n">
        <v>20741.2</v>
      </c>
      <c r="P7" t="n">
        <v>144.68</v>
      </c>
      <c r="Q7" t="n">
        <v>194.65</v>
      </c>
      <c r="R7" t="n">
        <v>33.67</v>
      </c>
      <c r="S7" t="n">
        <v>17.82</v>
      </c>
      <c r="T7" t="n">
        <v>5701.33</v>
      </c>
      <c r="U7" t="n">
        <v>0.53</v>
      </c>
      <c r="V7" t="n">
        <v>0.75</v>
      </c>
      <c r="W7" t="n">
        <v>1.17</v>
      </c>
      <c r="X7" t="n">
        <v>0.36</v>
      </c>
      <c r="Y7" t="n">
        <v>0.5</v>
      </c>
      <c r="Z7" t="n">
        <v>10</v>
      </c>
      <c r="AA7" t="n">
        <v>423.0101014412199</v>
      </c>
      <c r="AB7" t="n">
        <v>578.7810826804636</v>
      </c>
      <c r="AC7" t="n">
        <v>523.5430284737909</v>
      </c>
      <c r="AD7" t="n">
        <v>423010.1014412199</v>
      </c>
      <c r="AE7" t="n">
        <v>578781.0826804636</v>
      </c>
      <c r="AF7" t="n">
        <v>2.358661021942026e-06</v>
      </c>
      <c r="AG7" t="n">
        <v>19.51822916666667</v>
      </c>
      <c r="AH7" t="n">
        <v>523543.0284737909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6.7455</v>
      </c>
      <c r="E8" t="n">
        <v>14.82</v>
      </c>
      <c r="F8" t="n">
        <v>11.98</v>
      </c>
      <c r="G8" t="n">
        <v>44.94</v>
      </c>
      <c r="H8" t="n">
        <v>0.74</v>
      </c>
      <c r="I8" t="n">
        <v>16</v>
      </c>
      <c r="J8" t="n">
        <v>167.72</v>
      </c>
      <c r="K8" t="n">
        <v>50.28</v>
      </c>
      <c r="L8" t="n">
        <v>7</v>
      </c>
      <c r="M8" t="n">
        <v>14</v>
      </c>
      <c r="N8" t="n">
        <v>30.44</v>
      </c>
      <c r="O8" t="n">
        <v>20919.39</v>
      </c>
      <c r="P8" t="n">
        <v>143.32</v>
      </c>
      <c r="Q8" t="n">
        <v>194.64</v>
      </c>
      <c r="R8" t="n">
        <v>31.66</v>
      </c>
      <c r="S8" t="n">
        <v>17.82</v>
      </c>
      <c r="T8" t="n">
        <v>4711.59</v>
      </c>
      <c r="U8" t="n">
        <v>0.5600000000000001</v>
      </c>
      <c r="V8" t="n">
        <v>0.76</v>
      </c>
      <c r="W8" t="n">
        <v>1.16</v>
      </c>
      <c r="X8" t="n">
        <v>0.3</v>
      </c>
      <c r="Y8" t="n">
        <v>0.5</v>
      </c>
      <c r="Z8" t="n">
        <v>10</v>
      </c>
      <c r="AA8" t="n">
        <v>419.6456673631041</v>
      </c>
      <c r="AB8" t="n">
        <v>574.1777155464296</v>
      </c>
      <c r="AC8" t="n">
        <v>519.3790002381627</v>
      </c>
      <c r="AD8" t="n">
        <v>419645.6673631041</v>
      </c>
      <c r="AE8" t="n">
        <v>574177.7155464296</v>
      </c>
      <c r="AF8" t="n">
        <v>2.38450151722168e-06</v>
      </c>
      <c r="AG8" t="n">
        <v>19.296875</v>
      </c>
      <c r="AH8" t="n">
        <v>519379.0002381627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6.793</v>
      </c>
      <c r="E9" t="n">
        <v>14.72</v>
      </c>
      <c r="F9" t="n">
        <v>11.95</v>
      </c>
      <c r="G9" t="n">
        <v>51.2</v>
      </c>
      <c r="H9" t="n">
        <v>0.84</v>
      </c>
      <c r="I9" t="n">
        <v>14</v>
      </c>
      <c r="J9" t="n">
        <v>169.17</v>
      </c>
      <c r="K9" t="n">
        <v>50.28</v>
      </c>
      <c r="L9" t="n">
        <v>8</v>
      </c>
      <c r="M9" t="n">
        <v>12</v>
      </c>
      <c r="N9" t="n">
        <v>30.89</v>
      </c>
      <c r="O9" t="n">
        <v>21098.19</v>
      </c>
      <c r="P9" t="n">
        <v>142.23</v>
      </c>
      <c r="Q9" t="n">
        <v>194.64</v>
      </c>
      <c r="R9" t="n">
        <v>30.47</v>
      </c>
      <c r="S9" t="n">
        <v>17.82</v>
      </c>
      <c r="T9" t="n">
        <v>4127.25</v>
      </c>
      <c r="U9" t="n">
        <v>0.58</v>
      </c>
      <c r="V9" t="n">
        <v>0.76</v>
      </c>
      <c r="W9" t="n">
        <v>1.16</v>
      </c>
      <c r="X9" t="n">
        <v>0.26</v>
      </c>
      <c r="Y9" t="n">
        <v>0.5</v>
      </c>
      <c r="Z9" t="n">
        <v>10</v>
      </c>
      <c r="AA9" t="n">
        <v>417.5041766445482</v>
      </c>
      <c r="AB9" t="n">
        <v>571.2476334693986</v>
      </c>
      <c r="AC9" t="n">
        <v>516.7285610821675</v>
      </c>
      <c r="AD9" t="n">
        <v>417504.1766445482</v>
      </c>
      <c r="AE9" t="n">
        <v>571247.6334693986</v>
      </c>
      <c r="AF9" t="n">
        <v>2.401292536726244e-06</v>
      </c>
      <c r="AG9" t="n">
        <v>19.16666666666667</v>
      </c>
      <c r="AH9" t="n">
        <v>516728.5610821675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6.8155</v>
      </c>
      <c r="E10" t="n">
        <v>14.67</v>
      </c>
      <c r="F10" t="n">
        <v>11.93</v>
      </c>
      <c r="G10" t="n">
        <v>55.06</v>
      </c>
      <c r="H10" t="n">
        <v>0.9399999999999999</v>
      </c>
      <c r="I10" t="n">
        <v>13</v>
      </c>
      <c r="J10" t="n">
        <v>170.62</v>
      </c>
      <c r="K10" t="n">
        <v>50.28</v>
      </c>
      <c r="L10" t="n">
        <v>9</v>
      </c>
      <c r="M10" t="n">
        <v>11</v>
      </c>
      <c r="N10" t="n">
        <v>31.34</v>
      </c>
      <c r="O10" t="n">
        <v>21277.6</v>
      </c>
      <c r="P10" t="n">
        <v>141.58</v>
      </c>
      <c r="Q10" t="n">
        <v>194.64</v>
      </c>
      <c r="R10" t="n">
        <v>29.9</v>
      </c>
      <c r="S10" t="n">
        <v>17.82</v>
      </c>
      <c r="T10" t="n">
        <v>3845.44</v>
      </c>
      <c r="U10" t="n">
        <v>0.6</v>
      </c>
      <c r="V10" t="n">
        <v>0.76</v>
      </c>
      <c r="W10" t="n">
        <v>1.16</v>
      </c>
      <c r="X10" t="n">
        <v>0.24</v>
      </c>
      <c r="Y10" t="n">
        <v>0.5</v>
      </c>
      <c r="Z10" t="n">
        <v>10</v>
      </c>
      <c r="AA10" t="n">
        <v>408.1235209683217</v>
      </c>
      <c r="AB10" t="n">
        <v>558.4126065278648</v>
      </c>
      <c r="AC10" t="n">
        <v>505.1184910978603</v>
      </c>
      <c r="AD10" t="n">
        <v>408123.5209683217</v>
      </c>
      <c r="AE10" t="n">
        <v>558412.6065278648</v>
      </c>
      <c r="AF10" t="n">
        <v>2.409246177544195e-06</v>
      </c>
      <c r="AG10" t="n">
        <v>19.1015625</v>
      </c>
      <c r="AH10" t="n">
        <v>505118.4910978603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6.8442</v>
      </c>
      <c r="E11" t="n">
        <v>14.61</v>
      </c>
      <c r="F11" t="n">
        <v>11.9</v>
      </c>
      <c r="G11" t="n">
        <v>59.5</v>
      </c>
      <c r="H11" t="n">
        <v>1.03</v>
      </c>
      <c r="I11" t="n">
        <v>12</v>
      </c>
      <c r="J11" t="n">
        <v>172.08</v>
      </c>
      <c r="K11" t="n">
        <v>50.28</v>
      </c>
      <c r="L11" t="n">
        <v>10</v>
      </c>
      <c r="M11" t="n">
        <v>10</v>
      </c>
      <c r="N11" t="n">
        <v>31.8</v>
      </c>
      <c r="O11" t="n">
        <v>21457.64</v>
      </c>
      <c r="P11" t="n">
        <v>140.3</v>
      </c>
      <c r="Q11" t="n">
        <v>194.63</v>
      </c>
      <c r="R11" t="n">
        <v>28.98</v>
      </c>
      <c r="S11" t="n">
        <v>17.82</v>
      </c>
      <c r="T11" t="n">
        <v>3393.29</v>
      </c>
      <c r="U11" t="n">
        <v>0.61</v>
      </c>
      <c r="V11" t="n">
        <v>0.76</v>
      </c>
      <c r="W11" t="n">
        <v>1.16</v>
      </c>
      <c r="X11" t="n">
        <v>0.21</v>
      </c>
      <c r="Y11" t="n">
        <v>0.5</v>
      </c>
      <c r="Z11" t="n">
        <v>10</v>
      </c>
      <c r="AA11" t="n">
        <v>406.3115478759163</v>
      </c>
      <c r="AB11" t="n">
        <v>555.9333850042248</v>
      </c>
      <c r="AC11" t="n">
        <v>502.8758829968272</v>
      </c>
      <c r="AD11" t="n">
        <v>406311.5478759163</v>
      </c>
      <c r="AE11" t="n">
        <v>555933.3850042247</v>
      </c>
      <c r="AF11" t="n">
        <v>2.419391488276426e-06</v>
      </c>
      <c r="AG11" t="n">
        <v>19.0234375</v>
      </c>
      <c r="AH11" t="n">
        <v>502875.8829968271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6.8656</v>
      </c>
      <c r="E12" t="n">
        <v>14.57</v>
      </c>
      <c r="F12" t="n">
        <v>11.89</v>
      </c>
      <c r="G12" t="n">
        <v>64.83</v>
      </c>
      <c r="H12" t="n">
        <v>1.12</v>
      </c>
      <c r="I12" t="n">
        <v>11</v>
      </c>
      <c r="J12" t="n">
        <v>173.55</v>
      </c>
      <c r="K12" t="n">
        <v>50.28</v>
      </c>
      <c r="L12" t="n">
        <v>11</v>
      </c>
      <c r="M12" t="n">
        <v>9</v>
      </c>
      <c r="N12" t="n">
        <v>32.27</v>
      </c>
      <c r="O12" t="n">
        <v>21638.31</v>
      </c>
      <c r="P12" t="n">
        <v>139.53</v>
      </c>
      <c r="Q12" t="n">
        <v>194.65</v>
      </c>
      <c r="R12" t="n">
        <v>28.49</v>
      </c>
      <c r="S12" t="n">
        <v>17.82</v>
      </c>
      <c r="T12" t="n">
        <v>3150.96</v>
      </c>
      <c r="U12" t="n">
        <v>0.63</v>
      </c>
      <c r="V12" t="n">
        <v>0.76</v>
      </c>
      <c r="W12" t="n">
        <v>1.16</v>
      </c>
      <c r="X12" t="n">
        <v>0.2</v>
      </c>
      <c r="Y12" t="n">
        <v>0.5</v>
      </c>
      <c r="Z12" t="n">
        <v>10</v>
      </c>
      <c r="AA12" t="n">
        <v>404.9951143075771</v>
      </c>
      <c r="AB12" t="n">
        <v>554.132182519073</v>
      </c>
      <c r="AC12" t="n">
        <v>501.2465847488547</v>
      </c>
      <c r="AD12" t="n">
        <v>404995.1143075771</v>
      </c>
      <c r="AE12" t="n">
        <v>554132.182519073</v>
      </c>
      <c r="AF12" t="n">
        <v>2.426956284432165e-06</v>
      </c>
      <c r="AG12" t="n">
        <v>18.97135416666667</v>
      </c>
      <c r="AH12" t="n">
        <v>501246.5847488547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6.8963</v>
      </c>
      <c r="E13" t="n">
        <v>14.5</v>
      </c>
      <c r="F13" t="n">
        <v>11.85</v>
      </c>
      <c r="G13" t="n">
        <v>71.12</v>
      </c>
      <c r="H13" t="n">
        <v>1.22</v>
      </c>
      <c r="I13" t="n">
        <v>10</v>
      </c>
      <c r="J13" t="n">
        <v>175.02</v>
      </c>
      <c r="K13" t="n">
        <v>50.28</v>
      </c>
      <c r="L13" t="n">
        <v>12</v>
      </c>
      <c r="M13" t="n">
        <v>8</v>
      </c>
      <c r="N13" t="n">
        <v>32.74</v>
      </c>
      <c r="O13" t="n">
        <v>21819.6</v>
      </c>
      <c r="P13" t="n">
        <v>139.07</v>
      </c>
      <c r="Q13" t="n">
        <v>194.64</v>
      </c>
      <c r="R13" t="n">
        <v>27.59</v>
      </c>
      <c r="S13" t="n">
        <v>17.82</v>
      </c>
      <c r="T13" t="n">
        <v>2709.14</v>
      </c>
      <c r="U13" t="n">
        <v>0.65</v>
      </c>
      <c r="V13" t="n">
        <v>0.77</v>
      </c>
      <c r="W13" t="n">
        <v>1.15</v>
      </c>
      <c r="X13" t="n">
        <v>0.17</v>
      </c>
      <c r="Y13" t="n">
        <v>0.5</v>
      </c>
      <c r="Z13" t="n">
        <v>10</v>
      </c>
      <c r="AA13" t="n">
        <v>403.7708187153289</v>
      </c>
      <c r="AB13" t="n">
        <v>552.4570472776494</v>
      </c>
      <c r="AC13" t="n">
        <v>499.7313220638055</v>
      </c>
      <c r="AD13" t="n">
        <v>403770.8187153289</v>
      </c>
      <c r="AE13" t="n">
        <v>552457.0472776494</v>
      </c>
      <c r="AF13" t="n">
        <v>2.437808585459325e-06</v>
      </c>
      <c r="AG13" t="n">
        <v>18.88020833333333</v>
      </c>
      <c r="AH13" t="n">
        <v>499731.3220638055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6.9126</v>
      </c>
      <c r="E14" t="n">
        <v>14.47</v>
      </c>
      <c r="F14" t="n">
        <v>11.85</v>
      </c>
      <c r="G14" t="n">
        <v>79.01000000000001</v>
      </c>
      <c r="H14" t="n">
        <v>1.31</v>
      </c>
      <c r="I14" t="n">
        <v>9</v>
      </c>
      <c r="J14" t="n">
        <v>176.49</v>
      </c>
      <c r="K14" t="n">
        <v>50.28</v>
      </c>
      <c r="L14" t="n">
        <v>13</v>
      </c>
      <c r="M14" t="n">
        <v>7</v>
      </c>
      <c r="N14" t="n">
        <v>33.21</v>
      </c>
      <c r="O14" t="n">
        <v>22001.54</v>
      </c>
      <c r="P14" t="n">
        <v>138.8</v>
      </c>
      <c r="Q14" t="n">
        <v>194.66</v>
      </c>
      <c r="R14" t="n">
        <v>27.46</v>
      </c>
      <c r="S14" t="n">
        <v>17.82</v>
      </c>
      <c r="T14" t="n">
        <v>2649.03</v>
      </c>
      <c r="U14" t="n">
        <v>0.65</v>
      </c>
      <c r="V14" t="n">
        <v>0.77</v>
      </c>
      <c r="W14" t="n">
        <v>1.15</v>
      </c>
      <c r="X14" t="n">
        <v>0.17</v>
      </c>
      <c r="Y14" t="n">
        <v>0.5</v>
      </c>
      <c r="Z14" t="n">
        <v>10</v>
      </c>
      <c r="AA14" t="n">
        <v>403.1888294043461</v>
      </c>
      <c r="AB14" t="n">
        <v>551.6607438268064</v>
      </c>
      <c r="AC14" t="n">
        <v>499.0110166966921</v>
      </c>
      <c r="AD14" t="n">
        <v>403188.8294043461</v>
      </c>
      <c r="AE14" t="n">
        <v>551660.7438268064</v>
      </c>
      <c r="AF14" t="n">
        <v>2.443570556362996e-06</v>
      </c>
      <c r="AG14" t="n">
        <v>18.84114583333333</v>
      </c>
      <c r="AH14" t="n">
        <v>499011.0166966921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6.914</v>
      </c>
      <c r="E15" t="n">
        <v>14.46</v>
      </c>
      <c r="F15" t="n">
        <v>11.85</v>
      </c>
      <c r="G15" t="n">
        <v>78.98999999999999</v>
      </c>
      <c r="H15" t="n">
        <v>1.4</v>
      </c>
      <c r="I15" t="n">
        <v>9</v>
      </c>
      <c r="J15" t="n">
        <v>177.97</v>
      </c>
      <c r="K15" t="n">
        <v>50.28</v>
      </c>
      <c r="L15" t="n">
        <v>14</v>
      </c>
      <c r="M15" t="n">
        <v>7</v>
      </c>
      <c r="N15" t="n">
        <v>33.69</v>
      </c>
      <c r="O15" t="n">
        <v>22184.13</v>
      </c>
      <c r="P15" t="n">
        <v>137.42</v>
      </c>
      <c r="Q15" t="n">
        <v>194.63</v>
      </c>
      <c r="R15" t="n">
        <v>27.44</v>
      </c>
      <c r="S15" t="n">
        <v>17.82</v>
      </c>
      <c r="T15" t="n">
        <v>2637.03</v>
      </c>
      <c r="U15" t="n">
        <v>0.65</v>
      </c>
      <c r="V15" t="n">
        <v>0.77</v>
      </c>
      <c r="W15" t="n">
        <v>1.15</v>
      </c>
      <c r="X15" t="n">
        <v>0.16</v>
      </c>
      <c r="Y15" t="n">
        <v>0.5</v>
      </c>
      <c r="Z15" t="n">
        <v>10</v>
      </c>
      <c r="AA15" t="n">
        <v>402.0710355291439</v>
      </c>
      <c r="AB15" t="n">
        <v>550.1313289331692</v>
      </c>
      <c r="AC15" t="n">
        <v>497.6275670139564</v>
      </c>
      <c r="AD15" t="n">
        <v>402071.0355291439</v>
      </c>
      <c r="AE15" t="n">
        <v>550131.3289331693</v>
      </c>
      <c r="AF15" t="n">
        <v>2.444065449569446e-06</v>
      </c>
      <c r="AG15" t="n">
        <v>18.828125</v>
      </c>
      <c r="AH15" t="n">
        <v>497627.5670139564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6.9398</v>
      </c>
      <c r="E16" t="n">
        <v>14.41</v>
      </c>
      <c r="F16" t="n">
        <v>11.83</v>
      </c>
      <c r="G16" t="n">
        <v>88.70999999999999</v>
      </c>
      <c r="H16" t="n">
        <v>1.48</v>
      </c>
      <c r="I16" t="n">
        <v>8</v>
      </c>
      <c r="J16" t="n">
        <v>179.46</v>
      </c>
      <c r="K16" t="n">
        <v>50.28</v>
      </c>
      <c r="L16" t="n">
        <v>15</v>
      </c>
      <c r="M16" t="n">
        <v>6</v>
      </c>
      <c r="N16" t="n">
        <v>34.18</v>
      </c>
      <c r="O16" t="n">
        <v>22367.38</v>
      </c>
      <c r="P16" t="n">
        <v>136.52</v>
      </c>
      <c r="Q16" t="n">
        <v>194.63</v>
      </c>
      <c r="R16" t="n">
        <v>26.82</v>
      </c>
      <c r="S16" t="n">
        <v>17.82</v>
      </c>
      <c r="T16" t="n">
        <v>2331.56</v>
      </c>
      <c r="U16" t="n">
        <v>0.66</v>
      </c>
      <c r="V16" t="n">
        <v>0.77</v>
      </c>
      <c r="W16" t="n">
        <v>1.15</v>
      </c>
      <c r="X16" t="n">
        <v>0.14</v>
      </c>
      <c r="Y16" t="n">
        <v>0.5</v>
      </c>
      <c r="Z16" t="n">
        <v>10</v>
      </c>
      <c r="AA16" t="n">
        <v>400.7104448302836</v>
      </c>
      <c r="AB16" t="n">
        <v>548.2697087139634</v>
      </c>
      <c r="AC16" t="n">
        <v>495.9436172156711</v>
      </c>
      <c r="AD16" t="n">
        <v>400710.4448302836</v>
      </c>
      <c r="AE16" t="n">
        <v>548269.7087139634</v>
      </c>
      <c r="AF16" t="n">
        <v>2.45318562437403e-06</v>
      </c>
      <c r="AG16" t="n">
        <v>18.76302083333333</v>
      </c>
      <c r="AH16" t="n">
        <v>495943.6172156711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6.9428</v>
      </c>
      <c r="E17" t="n">
        <v>14.4</v>
      </c>
      <c r="F17" t="n">
        <v>11.82</v>
      </c>
      <c r="G17" t="n">
        <v>88.66</v>
      </c>
      <c r="H17" t="n">
        <v>1.57</v>
      </c>
      <c r="I17" t="n">
        <v>8</v>
      </c>
      <c r="J17" t="n">
        <v>180.95</v>
      </c>
      <c r="K17" t="n">
        <v>50.28</v>
      </c>
      <c r="L17" t="n">
        <v>16</v>
      </c>
      <c r="M17" t="n">
        <v>6</v>
      </c>
      <c r="N17" t="n">
        <v>34.67</v>
      </c>
      <c r="O17" t="n">
        <v>22551.28</v>
      </c>
      <c r="P17" t="n">
        <v>135.69</v>
      </c>
      <c r="Q17" t="n">
        <v>194.64</v>
      </c>
      <c r="R17" t="n">
        <v>26.61</v>
      </c>
      <c r="S17" t="n">
        <v>17.82</v>
      </c>
      <c r="T17" t="n">
        <v>2227.11</v>
      </c>
      <c r="U17" t="n">
        <v>0.67</v>
      </c>
      <c r="V17" t="n">
        <v>0.77</v>
      </c>
      <c r="W17" t="n">
        <v>1.15</v>
      </c>
      <c r="X17" t="n">
        <v>0.13</v>
      </c>
      <c r="Y17" t="n">
        <v>0.5</v>
      </c>
      <c r="Z17" t="n">
        <v>10</v>
      </c>
      <c r="AA17" t="n">
        <v>399.9541555472667</v>
      </c>
      <c r="AB17" t="n">
        <v>547.2349203518113</v>
      </c>
      <c r="AC17" t="n">
        <v>495.0075876024683</v>
      </c>
      <c r="AD17" t="n">
        <v>399954.1555472667</v>
      </c>
      <c r="AE17" t="n">
        <v>547234.9203518113</v>
      </c>
      <c r="AF17" t="n">
        <v>2.454246109816424e-06</v>
      </c>
      <c r="AG17" t="n">
        <v>18.75</v>
      </c>
      <c r="AH17" t="n">
        <v>495007.5876024683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6.9686</v>
      </c>
      <c r="E18" t="n">
        <v>14.35</v>
      </c>
      <c r="F18" t="n">
        <v>11.8</v>
      </c>
      <c r="G18" t="n">
        <v>101.14</v>
      </c>
      <c r="H18" t="n">
        <v>1.65</v>
      </c>
      <c r="I18" t="n">
        <v>7</v>
      </c>
      <c r="J18" t="n">
        <v>182.45</v>
      </c>
      <c r="K18" t="n">
        <v>50.28</v>
      </c>
      <c r="L18" t="n">
        <v>17</v>
      </c>
      <c r="M18" t="n">
        <v>5</v>
      </c>
      <c r="N18" t="n">
        <v>35.17</v>
      </c>
      <c r="O18" t="n">
        <v>22735.98</v>
      </c>
      <c r="P18" t="n">
        <v>136.03</v>
      </c>
      <c r="Q18" t="n">
        <v>194.63</v>
      </c>
      <c r="R18" t="n">
        <v>25.85</v>
      </c>
      <c r="S18" t="n">
        <v>17.82</v>
      </c>
      <c r="T18" t="n">
        <v>1852.74</v>
      </c>
      <c r="U18" t="n">
        <v>0.6899999999999999</v>
      </c>
      <c r="V18" t="n">
        <v>0.77</v>
      </c>
      <c r="W18" t="n">
        <v>1.15</v>
      </c>
      <c r="X18" t="n">
        <v>0.11</v>
      </c>
      <c r="Y18" t="n">
        <v>0.5</v>
      </c>
      <c r="Z18" t="n">
        <v>10</v>
      </c>
      <c r="AA18" t="n">
        <v>399.5753731224771</v>
      </c>
      <c r="AB18" t="n">
        <v>546.7166535275129</v>
      </c>
      <c r="AC18" t="n">
        <v>494.5387834364888</v>
      </c>
      <c r="AD18" t="n">
        <v>399575.3731224771</v>
      </c>
      <c r="AE18" t="n">
        <v>546716.6535275129</v>
      </c>
      <c r="AF18" t="n">
        <v>2.463366284621007e-06</v>
      </c>
      <c r="AG18" t="n">
        <v>18.68489583333333</v>
      </c>
      <c r="AH18" t="n">
        <v>494538.7834364888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6.9653</v>
      </c>
      <c r="E19" t="n">
        <v>14.36</v>
      </c>
      <c r="F19" t="n">
        <v>11.81</v>
      </c>
      <c r="G19" t="n">
        <v>101.2</v>
      </c>
      <c r="H19" t="n">
        <v>1.74</v>
      </c>
      <c r="I19" t="n">
        <v>7</v>
      </c>
      <c r="J19" t="n">
        <v>183.95</v>
      </c>
      <c r="K19" t="n">
        <v>50.28</v>
      </c>
      <c r="L19" t="n">
        <v>18</v>
      </c>
      <c r="M19" t="n">
        <v>5</v>
      </c>
      <c r="N19" t="n">
        <v>35.67</v>
      </c>
      <c r="O19" t="n">
        <v>22921.24</v>
      </c>
      <c r="P19" t="n">
        <v>135.25</v>
      </c>
      <c r="Q19" t="n">
        <v>194.63</v>
      </c>
      <c r="R19" t="n">
        <v>26.22</v>
      </c>
      <c r="S19" t="n">
        <v>17.82</v>
      </c>
      <c r="T19" t="n">
        <v>2039.62</v>
      </c>
      <c r="U19" t="n">
        <v>0.68</v>
      </c>
      <c r="V19" t="n">
        <v>0.77</v>
      </c>
      <c r="W19" t="n">
        <v>1.15</v>
      </c>
      <c r="X19" t="n">
        <v>0.12</v>
      </c>
      <c r="Y19" t="n">
        <v>0.5</v>
      </c>
      <c r="Z19" t="n">
        <v>10</v>
      </c>
      <c r="AA19" t="n">
        <v>399.0774116947331</v>
      </c>
      <c r="AB19" t="n">
        <v>546.035320733566</v>
      </c>
      <c r="AC19" t="n">
        <v>493.9224760881396</v>
      </c>
      <c r="AD19" t="n">
        <v>399077.4116947331</v>
      </c>
      <c r="AE19" t="n">
        <v>546035.320733566</v>
      </c>
      <c r="AF19" t="n">
        <v>2.462199750634375e-06</v>
      </c>
      <c r="AG19" t="n">
        <v>18.69791666666667</v>
      </c>
      <c r="AH19" t="n">
        <v>493922.4760881396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6.9684</v>
      </c>
      <c r="E20" t="n">
        <v>14.35</v>
      </c>
      <c r="F20" t="n">
        <v>11.8</v>
      </c>
      <c r="G20" t="n">
        <v>101.15</v>
      </c>
      <c r="H20" t="n">
        <v>1.82</v>
      </c>
      <c r="I20" t="n">
        <v>7</v>
      </c>
      <c r="J20" t="n">
        <v>185.46</v>
      </c>
      <c r="K20" t="n">
        <v>50.28</v>
      </c>
      <c r="L20" t="n">
        <v>19</v>
      </c>
      <c r="M20" t="n">
        <v>5</v>
      </c>
      <c r="N20" t="n">
        <v>36.18</v>
      </c>
      <c r="O20" t="n">
        <v>23107.19</v>
      </c>
      <c r="P20" t="n">
        <v>133.84</v>
      </c>
      <c r="Q20" t="n">
        <v>194.64</v>
      </c>
      <c r="R20" t="n">
        <v>26</v>
      </c>
      <c r="S20" t="n">
        <v>17.82</v>
      </c>
      <c r="T20" t="n">
        <v>1926.05</v>
      </c>
      <c r="U20" t="n">
        <v>0.6899999999999999</v>
      </c>
      <c r="V20" t="n">
        <v>0.77</v>
      </c>
      <c r="W20" t="n">
        <v>1.15</v>
      </c>
      <c r="X20" t="n">
        <v>0.11</v>
      </c>
      <c r="Y20" t="n">
        <v>0.5</v>
      </c>
      <c r="Z20" t="n">
        <v>10</v>
      </c>
      <c r="AA20" t="n">
        <v>397.8694730257236</v>
      </c>
      <c r="AB20" t="n">
        <v>544.382565756134</v>
      </c>
      <c r="AC20" t="n">
        <v>492.4274577260975</v>
      </c>
      <c r="AD20" t="n">
        <v>397869.4730257235</v>
      </c>
      <c r="AE20" t="n">
        <v>544382.565756134</v>
      </c>
      <c r="AF20" t="n">
        <v>2.463295585591514e-06</v>
      </c>
      <c r="AG20" t="n">
        <v>18.68489583333333</v>
      </c>
      <c r="AH20" t="n">
        <v>492427.4577260975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6.993</v>
      </c>
      <c r="E21" t="n">
        <v>14.3</v>
      </c>
      <c r="F21" t="n">
        <v>11.78</v>
      </c>
      <c r="G21" t="n">
        <v>117.82</v>
      </c>
      <c r="H21" t="n">
        <v>1.9</v>
      </c>
      <c r="I21" t="n">
        <v>6</v>
      </c>
      <c r="J21" t="n">
        <v>186.97</v>
      </c>
      <c r="K21" t="n">
        <v>50.28</v>
      </c>
      <c r="L21" t="n">
        <v>20</v>
      </c>
      <c r="M21" t="n">
        <v>4</v>
      </c>
      <c r="N21" t="n">
        <v>36.69</v>
      </c>
      <c r="O21" t="n">
        <v>23293.82</v>
      </c>
      <c r="P21" t="n">
        <v>133.68</v>
      </c>
      <c r="Q21" t="n">
        <v>194.63</v>
      </c>
      <c r="R21" t="n">
        <v>25.33</v>
      </c>
      <c r="S21" t="n">
        <v>17.82</v>
      </c>
      <c r="T21" t="n">
        <v>1596.12</v>
      </c>
      <c r="U21" t="n">
        <v>0.7</v>
      </c>
      <c r="V21" t="n">
        <v>0.77</v>
      </c>
      <c r="W21" t="n">
        <v>1.15</v>
      </c>
      <c r="X21" t="n">
        <v>0.1</v>
      </c>
      <c r="Y21" t="n">
        <v>0.5</v>
      </c>
      <c r="Z21" t="n">
        <v>10</v>
      </c>
      <c r="AA21" t="n">
        <v>397.1364750855834</v>
      </c>
      <c r="AB21" t="n">
        <v>543.3796456368475</v>
      </c>
      <c r="AC21" t="n">
        <v>491.5202548953885</v>
      </c>
      <c r="AD21" t="n">
        <v>397136.4750855834</v>
      </c>
      <c r="AE21" t="n">
        <v>543379.6456368475</v>
      </c>
      <c r="AF21" t="n">
        <v>2.471991566219141e-06</v>
      </c>
      <c r="AG21" t="n">
        <v>18.61979166666667</v>
      </c>
      <c r="AH21" t="n">
        <v>491520.2548953885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6.9959</v>
      </c>
      <c r="E22" t="n">
        <v>14.29</v>
      </c>
      <c r="F22" t="n">
        <v>11.78</v>
      </c>
      <c r="G22" t="n">
        <v>117.76</v>
      </c>
      <c r="H22" t="n">
        <v>1.98</v>
      </c>
      <c r="I22" t="n">
        <v>6</v>
      </c>
      <c r="J22" t="n">
        <v>188.49</v>
      </c>
      <c r="K22" t="n">
        <v>50.28</v>
      </c>
      <c r="L22" t="n">
        <v>21</v>
      </c>
      <c r="M22" t="n">
        <v>4</v>
      </c>
      <c r="N22" t="n">
        <v>37.21</v>
      </c>
      <c r="O22" t="n">
        <v>23481.16</v>
      </c>
      <c r="P22" t="n">
        <v>133.47</v>
      </c>
      <c r="Q22" t="n">
        <v>194.63</v>
      </c>
      <c r="R22" t="n">
        <v>25.19</v>
      </c>
      <c r="S22" t="n">
        <v>17.82</v>
      </c>
      <c r="T22" t="n">
        <v>1529.08</v>
      </c>
      <c r="U22" t="n">
        <v>0.71</v>
      </c>
      <c r="V22" t="n">
        <v>0.77</v>
      </c>
      <c r="W22" t="n">
        <v>1.14</v>
      </c>
      <c r="X22" t="n">
        <v>0.09</v>
      </c>
      <c r="Y22" t="n">
        <v>0.5</v>
      </c>
      <c r="Z22" t="n">
        <v>10</v>
      </c>
      <c r="AA22" t="n">
        <v>396.9109263509865</v>
      </c>
      <c r="AB22" t="n">
        <v>543.071039907664</v>
      </c>
      <c r="AC22" t="n">
        <v>491.2411020638675</v>
      </c>
      <c r="AD22" t="n">
        <v>396910.9263509865</v>
      </c>
      <c r="AE22" t="n">
        <v>543071.0399076641</v>
      </c>
      <c r="AF22" t="n">
        <v>2.473016702146788e-06</v>
      </c>
      <c r="AG22" t="n">
        <v>18.60677083333333</v>
      </c>
      <c r="AH22" t="n">
        <v>491241.1020638674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6.9925</v>
      </c>
      <c r="E23" t="n">
        <v>14.3</v>
      </c>
      <c r="F23" t="n">
        <v>11.78</v>
      </c>
      <c r="G23" t="n">
        <v>117.83</v>
      </c>
      <c r="H23" t="n">
        <v>2.05</v>
      </c>
      <c r="I23" t="n">
        <v>6</v>
      </c>
      <c r="J23" t="n">
        <v>190.01</v>
      </c>
      <c r="K23" t="n">
        <v>50.28</v>
      </c>
      <c r="L23" t="n">
        <v>22</v>
      </c>
      <c r="M23" t="n">
        <v>4</v>
      </c>
      <c r="N23" t="n">
        <v>37.74</v>
      </c>
      <c r="O23" t="n">
        <v>23669.2</v>
      </c>
      <c r="P23" t="n">
        <v>132.76</v>
      </c>
      <c r="Q23" t="n">
        <v>194.63</v>
      </c>
      <c r="R23" t="n">
        <v>25.46</v>
      </c>
      <c r="S23" t="n">
        <v>17.82</v>
      </c>
      <c r="T23" t="n">
        <v>1662.16</v>
      </c>
      <c r="U23" t="n">
        <v>0.7</v>
      </c>
      <c r="V23" t="n">
        <v>0.77</v>
      </c>
      <c r="W23" t="n">
        <v>1.14</v>
      </c>
      <c r="X23" t="n">
        <v>0.1</v>
      </c>
      <c r="Y23" t="n">
        <v>0.5</v>
      </c>
      <c r="Z23" t="n">
        <v>10</v>
      </c>
      <c r="AA23" t="n">
        <v>396.4312074757062</v>
      </c>
      <c r="AB23" t="n">
        <v>542.4146673788024</v>
      </c>
      <c r="AC23" t="n">
        <v>490.6473728079358</v>
      </c>
      <c r="AD23" t="n">
        <v>396431.2074757062</v>
      </c>
      <c r="AE23" t="n">
        <v>542414.6673788024</v>
      </c>
      <c r="AF23" t="n">
        <v>2.471814818645409e-06</v>
      </c>
      <c r="AG23" t="n">
        <v>18.61979166666667</v>
      </c>
      <c r="AH23" t="n">
        <v>490647.3728079358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6.9895</v>
      </c>
      <c r="E24" t="n">
        <v>14.31</v>
      </c>
      <c r="F24" t="n">
        <v>11.79</v>
      </c>
      <c r="G24" t="n">
        <v>117.89</v>
      </c>
      <c r="H24" t="n">
        <v>2.13</v>
      </c>
      <c r="I24" t="n">
        <v>6</v>
      </c>
      <c r="J24" t="n">
        <v>191.55</v>
      </c>
      <c r="K24" t="n">
        <v>50.28</v>
      </c>
      <c r="L24" t="n">
        <v>23</v>
      </c>
      <c r="M24" t="n">
        <v>4</v>
      </c>
      <c r="N24" t="n">
        <v>38.27</v>
      </c>
      <c r="O24" t="n">
        <v>23857.96</v>
      </c>
      <c r="P24" t="n">
        <v>131.82</v>
      </c>
      <c r="Q24" t="n">
        <v>194.63</v>
      </c>
      <c r="R24" t="n">
        <v>25.67</v>
      </c>
      <c r="S24" t="n">
        <v>17.82</v>
      </c>
      <c r="T24" t="n">
        <v>1765.6</v>
      </c>
      <c r="U24" t="n">
        <v>0.6899999999999999</v>
      </c>
      <c r="V24" t="n">
        <v>0.77</v>
      </c>
      <c r="W24" t="n">
        <v>1.15</v>
      </c>
      <c r="X24" t="n">
        <v>0.1</v>
      </c>
      <c r="Y24" t="n">
        <v>0.5</v>
      </c>
      <c r="Z24" t="n">
        <v>10</v>
      </c>
      <c r="AA24" t="n">
        <v>395.8025016825235</v>
      </c>
      <c r="AB24" t="n">
        <v>541.5544443760277</v>
      </c>
      <c r="AC24" t="n">
        <v>489.8692482812154</v>
      </c>
      <c r="AD24" t="n">
        <v>395802.5016825235</v>
      </c>
      <c r="AE24" t="n">
        <v>541554.4443760277</v>
      </c>
      <c r="AF24" t="n">
        <v>2.470754333203015e-06</v>
      </c>
      <c r="AG24" t="n">
        <v>18.6328125</v>
      </c>
      <c r="AH24" t="n">
        <v>489869.2482812154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7.0134</v>
      </c>
      <c r="E25" t="n">
        <v>14.26</v>
      </c>
      <c r="F25" t="n">
        <v>11.77</v>
      </c>
      <c r="G25" t="n">
        <v>141.27</v>
      </c>
      <c r="H25" t="n">
        <v>2.21</v>
      </c>
      <c r="I25" t="n">
        <v>5</v>
      </c>
      <c r="J25" t="n">
        <v>193.08</v>
      </c>
      <c r="K25" t="n">
        <v>50.28</v>
      </c>
      <c r="L25" t="n">
        <v>24</v>
      </c>
      <c r="M25" t="n">
        <v>3</v>
      </c>
      <c r="N25" t="n">
        <v>38.8</v>
      </c>
      <c r="O25" t="n">
        <v>24047.45</v>
      </c>
      <c r="P25" t="n">
        <v>131.41</v>
      </c>
      <c r="Q25" t="n">
        <v>194.64</v>
      </c>
      <c r="R25" t="n">
        <v>25.15</v>
      </c>
      <c r="S25" t="n">
        <v>17.82</v>
      </c>
      <c r="T25" t="n">
        <v>1510.61</v>
      </c>
      <c r="U25" t="n">
        <v>0.71</v>
      </c>
      <c r="V25" t="n">
        <v>0.77</v>
      </c>
      <c r="W25" t="n">
        <v>1.14</v>
      </c>
      <c r="X25" t="n">
        <v>0.09</v>
      </c>
      <c r="Y25" t="n">
        <v>0.5</v>
      </c>
      <c r="Z25" t="n">
        <v>10</v>
      </c>
      <c r="AA25" t="n">
        <v>394.8997433689909</v>
      </c>
      <c r="AB25" t="n">
        <v>540.3192506245666</v>
      </c>
      <c r="AC25" t="n">
        <v>488.7519396877884</v>
      </c>
      <c r="AD25" t="n">
        <v>394899.743368991</v>
      </c>
      <c r="AE25" t="n">
        <v>540319.2506245666</v>
      </c>
      <c r="AF25" t="n">
        <v>2.479202867227416e-06</v>
      </c>
      <c r="AG25" t="n">
        <v>18.56770833333333</v>
      </c>
      <c r="AH25" t="n">
        <v>488751.9396877884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7.016</v>
      </c>
      <c r="E26" t="n">
        <v>14.25</v>
      </c>
      <c r="F26" t="n">
        <v>11.77</v>
      </c>
      <c r="G26" t="n">
        <v>141.21</v>
      </c>
      <c r="H26" t="n">
        <v>2.28</v>
      </c>
      <c r="I26" t="n">
        <v>5</v>
      </c>
      <c r="J26" t="n">
        <v>194.62</v>
      </c>
      <c r="K26" t="n">
        <v>50.28</v>
      </c>
      <c r="L26" t="n">
        <v>25</v>
      </c>
      <c r="M26" t="n">
        <v>3</v>
      </c>
      <c r="N26" t="n">
        <v>39.34</v>
      </c>
      <c r="O26" t="n">
        <v>24237.67</v>
      </c>
      <c r="P26" t="n">
        <v>131.69</v>
      </c>
      <c r="Q26" t="n">
        <v>194.63</v>
      </c>
      <c r="R26" t="n">
        <v>25.03</v>
      </c>
      <c r="S26" t="n">
        <v>17.82</v>
      </c>
      <c r="T26" t="n">
        <v>1454.45</v>
      </c>
      <c r="U26" t="n">
        <v>0.71</v>
      </c>
      <c r="V26" t="n">
        <v>0.77</v>
      </c>
      <c r="W26" t="n">
        <v>1.14</v>
      </c>
      <c r="X26" t="n">
        <v>0.08</v>
      </c>
      <c r="Y26" t="n">
        <v>0.5</v>
      </c>
      <c r="Z26" t="n">
        <v>10</v>
      </c>
      <c r="AA26" t="n">
        <v>395.0621535285729</v>
      </c>
      <c r="AB26" t="n">
        <v>540.5414673699372</v>
      </c>
      <c r="AC26" t="n">
        <v>488.952948378864</v>
      </c>
      <c r="AD26" t="n">
        <v>395062.1535285729</v>
      </c>
      <c r="AE26" t="n">
        <v>540541.4673699372</v>
      </c>
      <c r="AF26" t="n">
        <v>2.480121954610824e-06</v>
      </c>
      <c r="AG26" t="n">
        <v>18.5546875</v>
      </c>
      <c r="AH26" t="n">
        <v>488952.948378864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7.0155</v>
      </c>
      <c r="E27" t="n">
        <v>14.25</v>
      </c>
      <c r="F27" t="n">
        <v>11.77</v>
      </c>
      <c r="G27" t="n">
        <v>141.22</v>
      </c>
      <c r="H27" t="n">
        <v>2.35</v>
      </c>
      <c r="I27" t="n">
        <v>5</v>
      </c>
      <c r="J27" t="n">
        <v>196.17</v>
      </c>
      <c r="K27" t="n">
        <v>50.28</v>
      </c>
      <c r="L27" t="n">
        <v>26</v>
      </c>
      <c r="M27" t="n">
        <v>3</v>
      </c>
      <c r="N27" t="n">
        <v>39.89</v>
      </c>
      <c r="O27" t="n">
        <v>24428.62</v>
      </c>
      <c r="P27" t="n">
        <v>131.33</v>
      </c>
      <c r="Q27" t="n">
        <v>194.63</v>
      </c>
      <c r="R27" t="n">
        <v>25.02</v>
      </c>
      <c r="S27" t="n">
        <v>17.82</v>
      </c>
      <c r="T27" t="n">
        <v>1449.38</v>
      </c>
      <c r="U27" t="n">
        <v>0.71</v>
      </c>
      <c r="V27" t="n">
        <v>0.77</v>
      </c>
      <c r="W27" t="n">
        <v>1.14</v>
      </c>
      <c r="X27" t="n">
        <v>0.08</v>
      </c>
      <c r="Y27" t="n">
        <v>0.5</v>
      </c>
      <c r="Z27" t="n">
        <v>10</v>
      </c>
      <c r="AA27" t="n">
        <v>394.793445079375</v>
      </c>
      <c r="AB27" t="n">
        <v>540.1738086151645</v>
      </c>
      <c r="AC27" t="n">
        <v>488.6203784596344</v>
      </c>
      <c r="AD27" t="n">
        <v>394793.445079375</v>
      </c>
      <c r="AE27" t="n">
        <v>540173.8086151645</v>
      </c>
      <c r="AF27" t="n">
        <v>2.479945207037092e-06</v>
      </c>
      <c r="AG27" t="n">
        <v>18.5546875</v>
      </c>
      <c r="AH27" t="n">
        <v>488620.3784596344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7.021</v>
      </c>
      <c r="E28" t="n">
        <v>14.24</v>
      </c>
      <c r="F28" t="n">
        <v>11.76</v>
      </c>
      <c r="G28" t="n">
        <v>141.09</v>
      </c>
      <c r="H28" t="n">
        <v>2.42</v>
      </c>
      <c r="I28" t="n">
        <v>5</v>
      </c>
      <c r="J28" t="n">
        <v>197.73</v>
      </c>
      <c r="K28" t="n">
        <v>50.28</v>
      </c>
      <c r="L28" t="n">
        <v>27</v>
      </c>
      <c r="M28" t="n">
        <v>3</v>
      </c>
      <c r="N28" t="n">
        <v>40.45</v>
      </c>
      <c r="O28" t="n">
        <v>24620.33</v>
      </c>
      <c r="P28" t="n">
        <v>130.09</v>
      </c>
      <c r="Q28" t="n">
        <v>194.63</v>
      </c>
      <c r="R28" t="n">
        <v>24.65</v>
      </c>
      <c r="S28" t="n">
        <v>17.82</v>
      </c>
      <c r="T28" t="n">
        <v>1261.26</v>
      </c>
      <c r="U28" t="n">
        <v>0.72</v>
      </c>
      <c r="V28" t="n">
        <v>0.77</v>
      </c>
      <c r="W28" t="n">
        <v>1.14</v>
      </c>
      <c r="X28" t="n">
        <v>0.07000000000000001</v>
      </c>
      <c r="Y28" t="n">
        <v>0.5</v>
      </c>
      <c r="Z28" t="n">
        <v>10</v>
      </c>
      <c r="AA28" t="n">
        <v>393.6777279066088</v>
      </c>
      <c r="AB28" t="n">
        <v>538.6472351574181</v>
      </c>
      <c r="AC28" t="n">
        <v>487.239499030136</v>
      </c>
      <c r="AD28" t="n">
        <v>393677.7279066088</v>
      </c>
      <c r="AE28" t="n">
        <v>538647.2351574181</v>
      </c>
      <c r="AF28" t="n">
        <v>2.481889430348146e-06</v>
      </c>
      <c r="AG28" t="n">
        <v>18.54166666666667</v>
      </c>
      <c r="AH28" t="n">
        <v>487239.499030136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7.0192</v>
      </c>
      <c r="E29" t="n">
        <v>14.25</v>
      </c>
      <c r="F29" t="n">
        <v>11.76</v>
      </c>
      <c r="G29" t="n">
        <v>141.13</v>
      </c>
      <c r="H29" t="n">
        <v>2.49</v>
      </c>
      <c r="I29" t="n">
        <v>5</v>
      </c>
      <c r="J29" t="n">
        <v>199.29</v>
      </c>
      <c r="K29" t="n">
        <v>50.28</v>
      </c>
      <c r="L29" t="n">
        <v>28</v>
      </c>
      <c r="M29" t="n">
        <v>3</v>
      </c>
      <c r="N29" t="n">
        <v>41.01</v>
      </c>
      <c r="O29" t="n">
        <v>24812.8</v>
      </c>
      <c r="P29" t="n">
        <v>128.06</v>
      </c>
      <c r="Q29" t="n">
        <v>194.63</v>
      </c>
      <c r="R29" t="n">
        <v>24.72</v>
      </c>
      <c r="S29" t="n">
        <v>17.82</v>
      </c>
      <c r="T29" t="n">
        <v>1298.95</v>
      </c>
      <c r="U29" t="n">
        <v>0.72</v>
      </c>
      <c r="V29" t="n">
        <v>0.77</v>
      </c>
      <c r="W29" t="n">
        <v>1.14</v>
      </c>
      <c r="X29" t="n">
        <v>0.07000000000000001</v>
      </c>
      <c r="Y29" t="n">
        <v>0.5</v>
      </c>
      <c r="Z29" t="n">
        <v>10</v>
      </c>
      <c r="AA29" t="n">
        <v>392.1414650268617</v>
      </c>
      <c r="AB29" t="n">
        <v>536.5452525102132</v>
      </c>
      <c r="AC29" t="n">
        <v>485.3381266566292</v>
      </c>
      <c r="AD29" t="n">
        <v>392141.4650268618</v>
      </c>
      <c r="AE29" t="n">
        <v>536545.2525102132</v>
      </c>
      <c r="AF29" t="n">
        <v>2.48125313908271e-06</v>
      </c>
      <c r="AG29" t="n">
        <v>18.5546875</v>
      </c>
      <c r="AH29" t="n">
        <v>485338.1266566292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7.0169</v>
      </c>
      <c r="E30" t="n">
        <v>14.25</v>
      </c>
      <c r="F30" t="n">
        <v>11.77</v>
      </c>
      <c r="G30" t="n">
        <v>141.19</v>
      </c>
      <c r="H30" t="n">
        <v>2.56</v>
      </c>
      <c r="I30" t="n">
        <v>5</v>
      </c>
      <c r="J30" t="n">
        <v>200.85</v>
      </c>
      <c r="K30" t="n">
        <v>50.28</v>
      </c>
      <c r="L30" t="n">
        <v>29</v>
      </c>
      <c r="M30" t="n">
        <v>3</v>
      </c>
      <c r="N30" t="n">
        <v>41.57</v>
      </c>
      <c r="O30" t="n">
        <v>25006.03</v>
      </c>
      <c r="P30" t="n">
        <v>127.51</v>
      </c>
      <c r="Q30" t="n">
        <v>194.63</v>
      </c>
      <c r="R30" t="n">
        <v>24.95</v>
      </c>
      <c r="S30" t="n">
        <v>17.82</v>
      </c>
      <c r="T30" t="n">
        <v>1410.98</v>
      </c>
      <c r="U30" t="n">
        <v>0.71</v>
      </c>
      <c r="V30" t="n">
        <v>0.77</v>
      </c>
      <c r="W30" t="n">
        <v>1.14</v>
      </c>
      <c r="X30" t="n">
        <v>0.08</v>
      </c>
      <c r="Y30" t="n">
        <v>0.5</v>
      </c>
      <c r="Z30" t="n">
        <v>10</v>
      </c>
      <c r="AA30" t="n">
        <v>391.8013756158694</v>
      </c>
      <c r="AB30" t="n">
        <v>536.0799271744075</v>
      </c>
      <c r="AC30" t="n">
        <v>484.9172113177846</v>
      </c>
      <c r="AD30" t="n">
        <v>391801.3756158694</v>
      </c>
      <c r="AE30" t="n">
        <v>536079.9271744075</v>
      </c>
      <c r="AF30" t="n">
        <v>2.480440100243542e-06</v>
      </c>
      <c r="AG30" t="n">
        <v>18.5546875</v>
      </c>
      <c r="AH30" t="n">
        <v>484917.2113177846</v>
      </c>
    </row>
    <row r="31">
      <c r="A31" t="n">
        <v>29</v>
      </c>
      <c r="B31" t="n">
        <v>80</v>
      </c>
      <c r="C31" t="inlineStr">
        <is>
          <t xml:space="preserve">CONCLUIDO	</t>
        </is>
      </c>
      <c r="D31" t="n">
        <v>7.046</v>
      </c>
      <c r="E31" t="n">
        <v>14.19</v>
      </c>
      <c r="F31" t="n">
        <v>11.74</v>
      </c>
      <c r="G31" t="n">
        <v>176.09</v>
      </c>
      <c r="H31" t="n">
        <v>2.63</v>
      </c>
      <c r="I31" t="n">
        <v>4</v>
      </c>
      <c r="J31" t="n">
        <v>202.43</v>
      </c>
      <c r="K31" t="n">
        <v>50.28</v>
      </c>
      <c r="L31" t="n">
        <v>30</v>
      </c>
      <c r="M31" t="n">
        <v>2</v>
      </c>
      <c r="N31" t="n">
        <v>42.15</v>
      </c>
      <c r="O31" t="n">
        <v>25200.04</v>
      </c>
      <c r="P31" t="n">
        <v>125.2</v>
      </c>
      <c r="Q31" t="n">
        <v>194.64</v>
      </c>
      <c r="R31" t="n">
        <v>24</v>
      </c>
      <c r="S31" t="n">
        <v>17.82</v>
      </c>
      <c r="T31" t="n">
        <v>942.38</v>
      </c>
      <c r="U31" t="n">
        <v>0.74</v>
      </c>
      <c r="V31" t="n">
        <v>0.77</v>
      </c>
      <c r="W31" t="n">
        <v>1.14</v>
      </c>
      <c r="X31" t="n">
        <v>0.05</v>
      </c>
      <c r="Y31" t="n">
        <v>0.5</v>
      </c>
      <c r="Z31" t="n">
        <v>10</v>
      </c>
      <c r="AA31" t="n">
        <v>380.886020785513</v>
      </c>
      <c r="AB31" t="n">
        <v>521.145057144045</v>
      </c>
      <c r="AC31" t="n">
        <v>471.4077043218981</v>
      </c>
      <c r="AD31" t="n">
        <v>380886.020785513</v>
      </c>
      <c r="AE31" t="n">
        <v>521145.0571440451</v>
      </c>
      <c r="AF31" t="n">
        <v>2.490726809034759e-06</v>
      </c>
      <c r="AG31" t="n">
        <v>18.4765625</v>
      </c>
      <c r="AH31" t="n">
        <v>471407.7043218981</v>
      </c>
    </row>
    <row r="32">
      <c r="A32" t="n">
        <v>30</v>
      </c>
      <c r="B32" t="n">
        <v>80</v>
      </c>
      <c r="C32" t="inlineStr">
        <is>
          <t xml:space="preserve">CONCLUIDO	</t>
        </is>
      </c>
      <c r="D32" t="n">
        <v>7.0435</v>
      </c>
      <c r="E32" t="n">
        <v>14.2</v>
      </c>
      <c r="F32" t="n">
        <v>11.74</v>
      </c>
      <c r="G32" t="n">
        <v>176.16</v>
      </c>
      <c r="H32" t="n">
        <v>2.7</v>
      </c>
      <c r="I32" t="n">
        <v>4</v>
      </c>
      <c r="J32" t="n">
        <v>204.01</v>
      </c>
      <c r="K32" t="n">
        <v>50.28</v>
      </c>
      <c r="L32" t="n">
        <v>31</v>
      </c>
      <c r="M32" t="n">
        <v>2</v>
      </c>
      <c r="N32" t="n">
        <v>42.73</v>
      </c>
      <c r="O32" t="n">
        <v>25394.96</v>
      </c>
      <c r="P32" t="n">
        <v>126.05</v>
      </c>
      <c r="Q32" t="n">
        <v>194.63</v>
      </c>
      <c r="R32" t="n">
        <v>24.21</v>
      </c>
      <c r="S32" t="n">
        <v>17.82</v>
      </c>
      <c r="T32" t="n">
        <v>1047.21</v>
      </c>
      <c r="U32" t="n">
        <v>0.74</v>
      </c>
      <c r="V32" t="n">
        <v>0.77</v>
      </c>
      <c r="W32" t="n">
        <v>1.14</v>
      </c>
      <c r="X32" t="n">
        <v>0.06</v>
      </c>
      <c r="Y32" t="n">
        <v>0.5</v>
      </c>
      <c r="Z32" t="n">
        <v>10</v>
      </c>
      <c r="AA32" t="n">
        <v>389.8399639629492</v>
      </c>
      <c r="AB32" t="n">
        <v>533.396237219507</v>
      </c>
      <c r="AC32" t="n">
        <v>482.4896489655973</v>
      </c>
      <c r="AD32" t="n">
        <v>389839.9639629492</v>
      </c>
      <c r="AE32" t="n">
        <v>533396.237219507</v>
      </c>
      <c r="AF32" t="n">
        <v>2.489843071166097e-06</v>
      </c>
      <c r="AG32" t="n">
        <v>18.48958333333333</v>
      </c>
      <c r="AH32" t="n">
        <v>482489.6489655973</v>
      </c>
    </row>
    <row r="33">
      <c r="A33" t="n">
        <v>31</v>
      </c>
      <c r="B33" t="n">
        <v>80</v>
      </c>
      <c r="C33" t="inlineStr">
        <is>
          <t xml:space="preserve">CONCLUIDO	</t>
        </is>
      </c>
      <c r="D33" t="n">
        <v>7.0443</v>
      </c>
      <c r="E33" t="n">
        <v>14.2</v>
      </c>
      <c r="F33" t="n">
        <v>11.74</v>
      </c>
      <c r="G33" t="n">
        <v>176.14</v>
      </c>
      <c r="H33" t="n">
        <v>2.76</v>
      </c>
      <c r="I33" t="n">
        <v>4</v>
      </c>
      <c r="J33" t="n">
        <v>205.59</v>
      </c>
      <c r="K33" t="n">
        <v>50.28</v>
      </c>
      <c r="L33" t="n">
        <v>32</v>
      </c>
      <c r="M33" t="n">
        <v>2</v>
      </c>
      <c r="N33" t="n">
        <v>43.31</v>
      </c>
      <c r="O33" t="n">
        <v>25590.57</v>
      </c>
      <c r="P33" t="n">
        <v>126.76</v>
      </c>
      <c r="Q33" t="n">
        <v>194.63</v>
      </c>
      <c r="R33" t="n">
        <v>24.16</v>
      </c>
      <c r="S33" t="n">
        <v>17.82</v>
      </c>
      <c r="T33" t="n">
        <v>1022.14</v>
      </c>
      <c r="U33" t="n">
        <v>0.74</v>
      </c>
      <c r="V33" t="n">
        <v>0.77</v>
      </c>
      <c r="W33" t="n">
        <v>1.14</v>
      </c>
      <c r="X33" t="n">
        <v>0.06</v>
      </c>
      <c r="Y33" t="n">
        <v>0.5</v>
      </c>
      <c r="Z33" t="n">
        <v>10</v>
      </c>
      <c r="AA33" t="n">
        <v>390.3722329359375</v>
      </c>
      <c r="AB33" t="n">
        <v>534.1245111103993</v>
      </c>
      <c r="AC33" t="n">
        <v>483.1484174184816</v>
      </c>
      <c r="AD33" t="n">
        <v>390372.2329359375</v>
      </c>
      <c r="AE33" t="n">
        <v>534124.5111103994</v>
      </c>
      <c r="AF33" t="n">
        <v>2.490125867284069e-06</v>
      </c>
      <c r="AG33" t="n">
        <v>18.48958333333333</v>
      </c>
      <c r="AH33" t="n">
        <v>483148.4174184817</v>
      </c>
    </row>
    <row r="34">
      <c r="A34" t="n">
        <v>32</v>
      </c>
      <c r="B34" t="n">
        <v>80</v>
      </c>
      <c r="C34" t="inlineStr">
        <is>
          <t xml:space="preserve">CONCLUIDO	</t>
        </is>
      </c>
      <c r="D34" t="n">
        <v>7.0449</v>
      </c>
      <c r="E34" t="n">
        <v>14.19</v>
      </c>
      <c r="F34" t="n">
        <v>11.74</v>
      </c>
      <c r="G34" t="n">
        <v>176.12</v>
      </c>
      <c r="H34" t="n">
        <v>2.83</v>
      </c>
      <c r="I34" t="n">
        <v>4</v>
      </c>
      <c r="J34" t="n">
        <v>207.19</v>
      </c>
      <c r="K34" t="n">
        <v>50.28</v>
      </c>
      <c r="L34" t="n">
        <v>33</v>
      </c>
      <c r="M34" t="n">
        <v>2</v>
      </c>
      <c r="N34" t="n">
        <v>43.91</v>
      </c>
      <c r="O34" t="n">
        <v>25786.97</v>
      </c>
      <c r="P34" t="n">
        <v>126.8</v>
      </c>
      <c r="Q34" t="n">
        <v>194.63</v>
      </c>
      <c r="R34" t="n">
        <v>24.12</v>
      </c>
      <c r="S34" t="n">
        <v>17.82</v>
      </c>
      <c r="T34" t="n">
        <v>1004.49</v>
      </c>
      <c r="U34" t="n">
        <v>0.74</v>
      </c>
      <c r="V34" t="n">
        <v>0.77</v>
      </c>
      <c r="W34" t="n">
        <v>1.14</v>
      </c>
      <c r="X34" t="n">
        <v>0.06</v>
      </c>
      <c r="Y34" t="n">
        <v>0.5</v>
      </c>
      <c r="Z34" t="n">
        <v>10</v>
      </c>
      <c r="AA34" t="n">
        <v>382.144173085451</v>
      </c>
      <c r="AB34" t="n">
        <v>522.8665166265822</v>
      </c>
      <c r="AC34" t="n">
        <v>472.9648701275055</v>
      </c>
      <c r="AD34" t="n">
        <v>382144.173085451</v>
      </c>
      <c r="AE34" t="n">
        <v>522866.5166265822</v>
      </c>
      <c r="AF34" t="n">
        <v>2.490337964372547e-06</v>
      </c>
      <c r="AG34" t="n">
        <v>18.4765625</v>
      </c>
      <c r="AH34" t="n">
        <v>472964.8701275055</v>
      </c>
    </row>
    <row r="35">
      <c r="A35" t="n">
        <v>33</v>
      </c>
      <c r="B35" t="n">
        <v>80</v>
      </c>
      <c r="C35" t="inlineStr">
        <is>
          <t xml:space="preserve">CONCLUIDO	</t>
        </is>
      </c>
      <c r="D35" t="n">
        <v>7.0409</v>
      </c>
      <c r="E35" t="n">
        <v>14.2</v>
      </c>
      <c r="F35" t="n">
        <v>11.75</v>
      </c>
      <c r="G35" t="n">
        <v>176.24</v>
      </c>
      <c r="H35" t="n">
        <v>2.89</v>
      </c>
      <c r="I35" t="n">
        <v>4</v>
      </c>
      <c r="J35" t="n">
        <v>208.78</v>
      </c>
      <c r="K35" t="n">
        <v>50.28</v>
      </c>
      <c r="L35" t="n">
        <v>34</v>
      </c>
      <c r="M35" t="n">
        <v>1</v>
      </c>
      <c r="N35" t="n">
        <v>44.5</v>
      </c>
      <c r="O35" t="n">
        <v>25984.2</v>
      </c>
      <c r="P35" t="n">
        <v>127.03</v>
      </c>
      <c r="Q35" t="n">
        <v>194.65</v>
      </c>
      <c r="R35" t="n">
        <v>24.3</v>
      </c>
      <c r="S35" t="n">
        <v>17.82</v>
      </c>
      <c r="T35" t="n">
        <v>1093.79</v>
      </c>
      <c r="U35" t="n">
        <v>0.73</v>
      </c>
      <c r="V35" t="n">
        <v>0.77</v>
      </c>
      <c r="W35" t="n">
        <v>1.14</v>
      </c>
      <c r="X35" t="n">
        <v>0.06</v>
      </c>
      <c r="Y35" t="n">
        <v>0.5</v>
      </c>
      <c r="Z35" t="n">
        <v>10</v>
      </c>
      <c r="AA35" t="n">
        <v>390.6889740646567</v>
      </c>
      <c r="AB35" t="n">
        <v>534.5578902963456</v>
      </c>
      <c r="AC35" t="n">
        <v>483.5404355031728</v>
      </c>
      <c r="AD35" t="n">
        <v>390688.9740646568</v>
      </c>
      <c r="AE35" t="n">
        <v>534557.8902963456</v>
      </c>
      <c r="AF35" t="n">
        <v>2.488923983782689e-06</v>
      </c>
      <c r="AG35" t="n">
        <v>18.48958333333333</v>
      </c>
      <c r="AH35" t="n">
        <v>483540.4355031727</v>
      </c>
    </row>
    <row r="36">
      <c r="A36" t="n">
        <v>34</v>
      </c>
      <c r="B36" t="n">
        <v>80</v>
      </c>
      <c r="C36" t="inlineStr">
        <is>
          <t xml:space="preserve">CONCLUIDO	</t>
        </is>
      </c>
      <c r="D36" t="n">
        <v>7.0429</v>
      </c>
      <c r="E36" t="n">
        <v>14.2</v>
      </c>
      <c r="F36" t="n">
        <v>11.75</v>
      </c>
      <c r="G36" t="n">
        <v>176.18</v>
      </c>
      <c r="H36" t="n">
        <v>2.96</v>
      </c>
      <c r="I36" t="n">
        <v>4</v>
      </c>
      <c r="J36" t="n">
        <v>210.39</v>
      </c>
      <c r="K36" t="n">
        <v>50.28</v>
      </c>
      <c r="L36" t="n">
        <v>35</v>
      </c>
      <c r="M36" t="n">
        <v>1</v>
      </c>
      <c r="N36" t="n">
        <v>45.11</v>
      </c>
      <c r="O36" t="n">
        <v>26182.25</v>
      </c>
      <c r="P36" t="n">
        <v>127.3</v>
      </c>
      <c r="Q36" t="n">
        <v>194.65</v>
      </c>
      <c r="R36" t="n">
        <v>24.15</v>
      </c>
      <c r="S36" t="n">
        <v>17.82</v>
      </c>
      <c r="T36" t="n">
        <v>1018.41</v>
      </c>
      <c r="U36" t="n">
        <v>0.74</v>
      </c>
      <c r="V36" t="n">
        <v>0.77</v>
      </c>
      <c r="W36" t="n">
        <v>1.14</v>
      </c>
      <c r="X36" t="n">
        <v>0.06</v>
      </c>
      <c r="Y36" t="n">
        <v>0.5</v>
      </c>
      <c r="Z36" t="n">
        <v>10</v>
      </c>
      <c r="AA36" t="n">
        <v>390.8567757021326</v>
      </c>
      <c r="AB36" t="n">
        <v>534.7874838996257</v>
      </c>
      <c r="AC36" t="n">
        <v>483.7481170151923</v>
      </c>
      <c r="AD36" t="n">
        <v>390856.7757021326</v>
      </c>
      <c r="AE36" t="n">
        <v>534787.4838996257</v>
      </c>
      <c r="AF36" t="n">
        <v>2.489630974077618e-06</v>
      </c>
      <c r="AG36" t="n">
        <v>18.48958333333333</v>
      </c>
      <c r="AH36" t="n">
        <v>483748.1170151923</v>
      </c>
    </row>
    <row r="37">
      <c r="A37" t="n">
        <v>35</v>
      </c>
      <c r="B37" t="n">
        <v>80</v>
      </c>
      <c r="C37" t="inlineStr">
        <is>
          <t xml:space="preserve">CONCLUIDO	</t>
        </is>
      </c>
      <c r="D37" t="n">
        <v>7.044</v>
      </c>
      <c r="E37" t="n">
        <v>14.2</v>
      </c>
      <c r="F37" t="n">
        <v>11.74</v>
      </c>
      <c r="G37" t="n">
        <v>176.15</v>
      </c>
      <c r="H37" t="n">
        <v>3.02</v>
      </c>
      <c r="I37" t="n">
        <v>4</v>
      </c>
      <c r="J37" t="n">
        <v>212</v>
      </c>
      <c r="K37" t="n">
        <v>50.28</v>
      </c>
      <c r="L37" t="n">
        <v>36</v>
      </c>
      <c r="M37" t="n">
        <v>0</v>
      </c>
      <c r="N37" t="n">
        <v>45.72</v>
      </c>
      <c r="O37" t="n">
        <v>26381.14</v>
      </c>
      <c r="P37" t="n">
        <v>127.67</v>
      </c>
      <c r="Q37" t="n">
        <v>194.65</v>
      </c>
      <c r="R37" t="n">
        <v>24.12</v>
      </c>
      <c r="S37" t="n">
        <v>17.82</v>
      </c>
      <c r="T37" t="n">
        <v>1002.23</v>
      </c>
      <c r="U37" t="n">
        <v>0.74</v>
      </c>
      <c r="V37" t="n">
        <v>0.77</v>
      </c>
      <c r="W37" t="n">
        <v>1.14</v>
      </c>
      <c r="X37" t="n">
        <v>0.06</v>
      </c>
      <c r="Y37" t="n">
        <v>0.5</v>
      </c>
      <c r="Z37" t="n">
        <v>10</v>
      </c>
      <c r="AA37" t="n">
        <v>391.0813776083777</v>
      </c>
      <c r="AB37" t="n">
        <v>535.0947941364871</v>
      </c>
      <c r="AC37" t="n">
        <v>484.0260979943604</v>
      </c>
      <c r="AD37" t="n">
        <v>391081.3776083777</v>
      </c>
      <c r="AE37" t="n">
        <v>535094.7941364871</v>
      </c>
      <c r="AF37" t="n">
        <v>2.490019818739829e-06</v>
      </c>
      <c r="AG37" t="n">
        <v>18.48958333333333</v>
      </c>
      <c r="AH37" t="n">
        <v>484026.0979943604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6.1109</v>
      </c>
      <c r="E2" t="n">
        <v>16.36</v>
      </c>
      <c r="F2" t="n">
        <v>13.18</v>
      </c>
      <c r="G2" t="n">
        <v>10.54</v>
      </c>
      <c r="H2" t="n">
        <v>0.22</v>
      </c>
      <c r="I2" t="n">
        <v>75</v>
      </c>
      <c r="J2" t="n">
        <v>80.84</v>
      </c>
      <c r="K2" t="n">
        <v>35.1</v>
      </c>
      <c r="L2" t="n">
        <v>1</v>
      </c>
      <c r="M2" t="n">
        <v>73</v>
      </c>
      <c r="N2" t="n">
        <v>9.74</v>
      </c>
      <c r="O2" t="n">
        <v>10204.21</v>
      </c>
      <c r="P2" t="n">
        <v>102.3</v>
      </c>
      <c r="Q2" t="n">
        <v>194.65</v>
      </c>
      <c r="R2" t="n">
        <v>68.95</v>
      </c>
      <c r="S2" t="n">
        <v>17.82</v>
      </c>
      <c r="T2" t="n">
        <v>23063.76</v>
      </c>
      <c r="U2" t="n">
        <v>0.26</v>
      </c>
      <c r="V2" t="n">
        <v>0.6899999999999999</v>
      </c>
      <c r="W2" t="n">
        <v>1.26</v>
      </c>
      <c r="X2" t="n">
        <v>1.49</v>
      </c>
      <c r="Y2" t="n">
        <v>0.5</v>
      </c>
      <c r="Z2" t="n">
        <v>10</v>
      </c>
      <c r="AA2" t="n">
        <v>392.7887864180998</v>
      </c>
      <c r="AB2" t="n">
        <v>537.4309461955094</v>
      </c>
      <c r="AC2" t="n">
        <v>486.1392909796796</v>
      </c>
      <c r="AD2" t="n">
        <v>392788.7864180998</v>
      </c>
      <c r="AE2" t="n">
        <v>537430.9461955094</v>
      </c>
      <c r="AF2" t="n">
        <v>2.547365018057704e-06</v>
      </c>
      <c r="AG2" t="n">
        <v>21.30208333333333</v>
      </c>
      <c r="AH2" t="n">
        <v>486139.2909796796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6.7204</v>
      </c>
      <c r="E3" t="n">
        <v>14.88</v>
      </c>
      <c r="F3" t="n">
        <v>12.39</v>
      </c>
      <c r="G3" t="n">
        <v>21.23</v>
      </c>
      <c r="H3" t="n">
        <v>0.43</v>
      </c>
      <c r="I3" t="n">
        <v>35</v>
      </c>
      <c r="J3" t="n">
        <v>82.04000000000001</v>
      </c>
      <c r="K3" t="n">
        <v>35.1</v>
      </c>
      <c r="L3" t="n">
        <v>2</v>
      </c>
      <c r="M3" t="n">
        <v>33</v>
      </c>
      <c r="N3" t="n">
        <v>9.94</v>
      </c>
      <c r="O3" t="n">
        <v>10352.53</v>
      </c>
      <c r="P3" t="n">
        <v>94.48999999999999</v>
      </c>
      <c r="Q3" t="n">
        <v>194.64</v>
      </c>
      <c r="R3" t="n">
        <v>44</v>
      </c>
      <c r="S3" t="n">
        <v>17.82</v>
      </c>
      <c r="T3" t="n">
        <v>10788.7</v>
      </c>
      <c r="U3" t="n">
        <v>0.4</v>
      </c>
      <c r="V3" t="n">
        <v>0.73</v>
      </c>
      <c r="W3" t="n">
        <v>1.2</v>
      </c>
      <c r="X3" t="n">
        <v>0.7</v>
      </c>
      <c r="Y3" t="n">
        <v>0.5</v>
      </c>
      <c r="Z3" t="n">
        <v>10</v>
      </c>
      <c r="AA3" t="n">
        <v>348.6024087813341</v>
      </c>
      <c r="AB3" t="n">
        <v>476.9731949474846</v>
      </c>
      <c r="AC3" t="n">
        <v>431.4515426577795</v>
      </c>
      <c r="AD3" t="n">
        <v>348602.4087813341</v>
      </c>
      <c r="AE3" t="n">
        <v>476973.1949474845</v>
      </c>
      <c r="AF3" t="n">
        <v>2.801438718904743e-06</v>
      </c>
      <c r="AG3" t="n">
        <v>19.375</v>
      </c>
      <c r="AH3" t="n">
        <v>431451.5426577795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6.9335</v>
      </c>
      <c r="E4" t="n">
        <v>14.42</v>
      </c>
      <c r="F4" t="n">
        <v>12.13</v>
      </c>
      <c r="G4" t="n">
        <v>31.66</v>
      </c>
      <c r="H4" t="n">
        <v>0.63</v>
      </c>
      <c r="I4" t="n">
        <v>23</v>
      </c>
      <c r="J4" t="n">
        <v>83.25</v>
      </c>
      <c r="K4" t="n">
        <v>35.1</v>
      </c>
      <c r="L4" t="n">
        <v>3</v>
      </c>
      <c r="M4" t="n">
        <v>21</v>
      </c>
      <c r="N4" t="n">
        <v>10.15</v>
      </c>
      <c r="O4" t="n">
        <v>10501.19</v>
      </c>
      <c r="P4" t="n">
        <v>90.98</v>
      </c>
      <c r="Q4" t="n">
        <v>194.64</v>
      </c>
      <c r="R4" t="n">
        <v>36.54</v>
      </c>
      <c r="S4" t="n">
        <v>17.82</v>
      </c>
      <c r="T4" t="n">
        <v>7119.28</v>
      </c>
      <c r="U4" t="n">
        <v>0.49</v>
      </c>
      <c r="V4" t="n">
        <v>0.75</v>
      </c>
      <c r="W4" t="n">
        <v>1.17</v>
      </c>
      <c r="X4" t="n">
        <v>0.45</v>
      </c>
      <c r="Y4" t="n">
        <v>0.5</v>
      </c>
      <c r="Z4" t="n">
        <v>10</v>
      </c>
      <c r="AA4" t="n">
        <v>333.8861487735402</v>
      </c>
      <c r="AB4" t="n">
        <v>456.8377587692501</v>
      </c>
      <c r="AC4" t="n">
        <v>413.2378042481336</v>
      </c>
      <c r="AD4" t="n">
        <v>333886.1487735402</v>
      </c>
      <c r="AE4" t="n">
        <v>456837.7587692501</v>
      </c>
      <c r="AF4" t="n">
        <v>2.890270721612708e-06</v>
      </c>
      <c r="AG4" t="n">
        <v>18.77604166666667</v>
      </c>
      <c r="AH4" t="n">
        <v>413237.8042481336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7.0436</v>
      </c>
      <c r="E5" t="n">
        <v>14.2</v>
      </c>
      <c r="F5" t="n">
        <v>12.01</v>
      </c>
      <c r="G5" t="n">
        <v>42.4</v>
      </c>
      <c r="H5" t="n">
        <v>0.83</v>
      </c>
      <c r="I5" t="n">
        <v>17</v>
      </c>
      <c r="J5" t="n">
        <v>84.45999999999999</v>
      </c>
      <c r="K5" t="n">
        <v>35.1</v>
      </c>
      <c r="L5" t="n">
        <v>4</v>
      </c>
      <c r="M5" t="n">
        <v>15</v>
      </c>
      <c r="N5" t="n">
        <v>10.36</v>
      </c>
      <c r="O5" t="n">
        <v>10650.22</v>
      </c>
      <c r="P5" t="n">
        <v>88.18000000000001</v>
      </c>
      <c r="Q5" t="n">
        <v>194.65</v>
      </c>
      <c r="R5" t="n">
        <v>32.45</v>
      </c>
      <c r="S5" t="n">
        <v>17.82</v>
      </c>
      <c r="T5" t="n">
        <v>5100.68</v>
      </c>
      <c r="U5" t="n">
        <v>0.55</v>
      </c>
      <c r="V5" t="n">
        <v>0.76</v>
      </c>
      <c r="W5" t="n">
        <v>1.17</v>
      </c>
      <c r="X5" t="n">
        <v>0.33</v>
      </c>
      <c r="Y5" t="n">
        <v>0.5</v>
      </c>
      <c r="Z5" t="n">
        <v>10</v>
      </c>
      <c r="AA5" t="n">
        <v>329.5676159022839</v>
      </c>
      <c r="AB5" t="n">
        <v>450.9289515745733</v>
      </c>
      <c r="AC5" t="n">
        <v>407.8929253190537</v>
      </c>
      <c r="AD5" t="n">
        <v>329567.6159022839</v>
      </c>
      <c r="AE5" t="n">
        <v>450928.9515745733</v>
      </c>
      <c r="AF5" t="n">
        <v>2.936166561585241e-06</v>
      </c>
      <c r="AG5" t="n">
        <v>18.48958333333333</v>
      </c>
      <c r="AH5" t="n">
        <v>407892.9253190537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7.1041</v>
      </c>
      <c r="E6" t="n">
        <v>14.08</v>
      </c>
      <c r="F6" t="n">
        <v>11.94</v>
      </c>
      <c r="G6" t="n">
        <v>51.19</v>
      </c>
      <c r="H6" t="n">
        <v>1.02</v>
      </c>
      <c r="I6" t="n">
        <v>14</v>
      </c>
      <c r="J6" t="n">
        <v>85.67</v>
      </c>
      <c r="K6" t="n">
        <v>35.1</v>
      </c>
      <c r="L6" t="n">
        <v>5</v>
      </c>
      <c r="M6" t="n">
        <v>12</v>
      </c>
      <c r="N6" t="n">
        <v>10.57</v>
      </c>
      <c r="O6" t="n">
        <v>10799.59</v>
      </c>
      <c r="P6" t="n">
        <v>86.34999999999999</v>
      </c>
      <c r="Q6" t="n">
        <v>194.64</v>
      </c>
      <c r="R6" t="n">
        <v>30.31</v>
      </c>
      <c r="S6" t="n">
        <v>17.82</v>
      </c>
      <c r="T6" t="n">
        <v>4049.46</v>
      </c>
      <c r="U6" t="n">
        <v>0.59</v>
      </c>
      <c r="V6" t="n">
        <v>0.76</v>
      </c>
      <c r="W6" t="n">
        <v>1.16</v>
      </c>
      <c r="X6" t="n">
        <v>0.26</v>
      </c>
      <c r="Y6" t="n">
        <v>0.5</v>
      </c>
      <c r="Z6" t="n">
        <v>10</v>
      </c>
      <c r="AA6" t="n">
        <v>319.5120466631387</v>
      </c>
      <c r="AB6" t="n">
        <v>437.1704781211692</v>
      </c>
      <c r="AC6" t="n">
        <v>395.4475412619037</v>
      </c>
      <c r="AD6" t="n">
        <v>319512.0466631387</v>
      </c>
      <c r="AE6" t="n">
        <v>437170.4781211692</v>
      </c>
      <c r="AF6" t="n">
        <v>2.961386346492946e-06</v>
      </c>
      <c r="AG6" t="n">
        <v>18.33333333333333</v>
      </c>
      <c r="AH6" t="n">
        <v>395447.5412619037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7.1653</v>
      </c>
      <c r="E7" t="n">
        <v>13.96</v>
      </c>
      <c r="F7" t="n">
        <v>11.87</v>
      </c>
      <c r="G7" t="n">
        <v>64.77</v>
      </c>
      <c r="H7" t="n">
        <v>1.21</v>
      </c>
      <c r="I7" t="n">
        <v>11</v>
      </c>
      <c r="J7" t="n">
        <v>86.88</v>
      </c>
      <c r="K7" t="n">
        <v>35.1</v>
      </c>
      <c r="L7" t="n">
        <v>6</v>
      </c>
      <c r="M7" t="n">
        <v>9</v>
      </c>
      <c r="N7" t="n">
        <v>10.78</v>
      </c>
      <c r="O7" t="n">
        <v>10949.33</v>
      </c>
      <c r="P7" t="n">
        <v>83.44</v>
      </c>
      <c r="Q7" t="n">
        <v>194.63</v>
      </c>
      <c r="R7" t="n">
        <v>28.23</v>
      </c>
      <c r="S7" t="n">
        <v>17.82</v>
      </c>
      <c r="T7" t="n">
        <v>3021.98</v>
      </c>
      <c r="U7" t="n">
        <v>0.63</v>
      </c>
      <c r="V7" t="n">
        <v>0.76</v>
      </c>
      <c r="W7" t="n">
        <v>1.15</v>
      </c>
      <c r="X7" t="n">
        <v>0.19</v>
      </c>
      <c r="Y7" t="n">
        <v>0.5</v>
      </c>
      <c r="Z7" t="n">
        <v>10</v>
      </c>
      <c r="AA7" t="n">
        <v>316.2649272756796</v>
      </c>
      <c r="AB7" t="n">
        <v>432.7276261224504</v>
      </c>
      <c r="AC7" t="n">
        <v>391.4287088223607</v>
      </c>
      <c r="AD7" t="n">
        <v>316264.9272756795</v>
      </c>
      <c r="AE7" t="n">
        <v>432727.6261224505</v>
      </c>
      <c r="AF7" t="n">
        <v>2.986897930564872e-06</v>
      </c>
      <c r="AG7" t="n">
        <v>18.17708333333333</v>
      </c>
      <c r="AH7" t="n">
        <v>391428.7088223607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7.182</v>
      </c>
      <c r="E8" t="n">
        <v>13.92</v>
      </c>
      <c r="F8" t="n">
        <v>11.86</v>
      </c>
      <c r="G8" t="n">
        <v>71.16</v>
      </c>
      <c r="H8" t="n">
        <v>1.39</v>
      </c>
      <c r="I8" t="n">
        <v>10</v>
      </c>
      <c r="J8" t="n">
        <v>88.09999999999999</v>
      </c>
      <c r="K8" t="n">
        <v>35.1</v>
      </c>
      <c r="L8" t="n">
        <v>7</v>
      </c>
      <c r="M8" t="n">
        <v>8</v>
      </c>
      <c r="N8" t="n">
        <v>11</v>
      </c>
      <c r="O8" t="n">
        <v>11099.43</v>
      </c>
      <c r="P8" t="n">
        <v>82.19</v>
      </c>
      <c r="Q8" t="n">
        <v>194.63</v>
      </c>
      <c r="R8" t="n">
        <v>27.79</v>
      </c>
      <c r="S8" t="n">
        <v>17.82</v>
      </c>
      <c r="T8" t="n">
        <v>2808.74</v>
      </c>
      <c r="U8" t="n">
        <v>0.64</v>
      </c>
      <c r="V8" t="n">
        <v>0.77</v>
      </c>
      <c r="W8" t="n">
        <v>1.15</v>
      </c>
      <c r="X8" t="n">
        <v>0.17</v>
      </c>
      <c r="Y8" t="n">
        <v>0.5</v>
      </c>
      <c r="Z8" t="n">
        <v>10</v>
      </c>
      <c r="AA8" t="n">
        <v>315.0678041514489</v>
      </c>
      <c r="AB8" t="n">
        <v>431.0896694505331</v>
      </c>
      <c r="AC8" t="n">
        <v>389.9470764363245</v>
      </c>
      <c r="AD8" t="n">
        <v>315067.8041514488</v>
      </c>
      <c r="AE8" t="n">
        <v>431089.6694505331</v>
      </c>
      <c r="AF8" t="n">
        <v>2.993859424911296e-06</v>
      </c>
      <c r="AG8" t="n">
        <v>18.125</v>
      </c>
      <c r="AH8" t="n">
        <v>389947.0764363245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7.1996</v>
      </c>
      <c r="E9" t="n">
        <v>13.89</v>
      </c>
      <c r="F9" t="n">
        <v>11.84</v>
      </c>
      <c r="G9" t="n">
        <v>78.95</v>
      </c>
      <c r="H9" t="n">
        <v>1.57</v>
      </c>
      <c r="I9" t="n">
        <v>9</v>
      </c>
      <c r="J9" t="n">
        <v>89.31999999999999</v>
      </c>
      <c r="K9" t="n">
        <v>35.1</v>
      </c>
      <c r="L9" t="n">
        <v>8</v>
      </c>
      <c r="M9" t="n">
        <v>7</v>
      </c>
      <c r="N9" t="n">
        <v>11.22</v>
      </c>
      <c r="O9" t="n">
        <v>11249.89</v>
      </c>
      <c r="P9" t="n">
        <v>79.59999999999999</v>
      </c>
      <c r="Q9" t="n">
        <v>194.63</v>
      </c>
      <c r="R9" t="n">
        <v>27.38</v>
      </c>
      <c r="S9" t="n">
        <v>17.82</v>
      </c>
      <c r="T9" t="n">
        <v>2606.63</v>
      </c>
      <c r="U9" t="n">
        <v>0.65</v>
      </c>
      <c r="V9" t="n">
        <v>0.77</v>
      </c>
      <c r="W9" t="n">
        <v>1.15</v>
      </c>
      <c r="X9" t="n">
        <v>0.16</v>
      </c>
      <c r="Y9" t="n">
        <v>0.5</v>
      </c>
      <c r="Z9" t="n">
        <v>10</v>
      </c>
      <c r="AA9" t="n">
        <v>312.8245173277467</v>
      </c>
      <c r="AB9" t="n">
        <v>428.0203054515139</v>
      </c>
      <c r="AC9" t="n">
        <v>387.1706482294923</v>
      </c>
      <c r="AD9" t="n">
        <v>312824.5173277467</v>
      </c>
      <c r="AE9" t="n">
        <v>428020.3054515139</v>
      </c>
      <c r="AF9" t="n">
        <v>3.001196089611719e-06</v>
      </c>
      <c r="AG9" t="n">
        <v>18.0859375</v>
      </c>
      <c r="AH9" t="n">
        <v>387170.6482294922</v>
      </c>
    </row>
    <row r="10">
      <c r="A10" t="n">
        <v>8</v>
      </c>
      <c r="B10" t="n">
        <v>35</v>
      </c>
      <c r="C10" t="inlineStr">
        <is>
          <t xml:space="preserve">CONCLUIDO	</t>
        </is>
      </c>
      <c r="D10" t="n">
        <v>7.2192</v>
      </c>
      <c r="E10" t="n">
        <v>13.85</v>
      </c>
      <c r="F10" t="n">
        <v>11.82</v>
      </c>
      <c r="G10" t="n">
        <v>88.67</v>
      </c>
      <c r="H10" t="n">
        <v>1.75</v>
      </c>
      <c r="I10" t="n">
        <v>8</v>
      </c>
      <c r="J10" t="n">
        <v>90.54000000000001</v>
      </c>
      <c r="K10" t="n">
        <v>35.1</v>
      </c>
      <c r="L10" t="n">
        <v>9</v>
      </c>
      <c r="M10" t="n">
        <v>6</v>
      </c>
      <c r="N10" t="n">
        <v>11.44</v>
      </c>
      <c r="O10" t="n">
        <v>11400.71</v>
      </c>
      <c r="P10" t="n">
        <v>77.18000000000001</v>
      </c>
      <c r="Q10" t="n">
        <v>194.63</v>
      </c>
      <c r="R10" t="n">
        <v>26.64</v>
      </c>
      <c r="S10" t="n">
        <v>17.82</v>
      </c>
      <c r="T10" t="n">
        <v>2241.98</v>
      </c>
      <c r="U10" t="n">
        <v>0.67</v>
      </c>
      <c r="V10" t="n">
        <v>0.77</v>
      </c>
      <c r="W10" t="n">
        <v>1.15</v>
      </c>
      <c r="X10" t="n">
        <v>0.14</v>
      </c>
      <c r="Y10" t="n">
        <v>0.5</v>
      </c>
      <c r="Z10" t="n">
        <v>10</v>
      </c>
      <c r="AA10" t="n">
        <v>310.6953556765765</v>
      </c>
      <c r="AB10" t="n">
        <v>425.1070925484001</v>
      </c>
      <c r="AC10" t="n">
        <v>384.5354682771318</v>
      </c>
      <c r="AD10" t="n">
        <v>310695.3556765765</v>
      </c>
      <c r="AE10" t="n">
        <v>425107.0925484002</v>
      </c>
      <c r="AF10" t="n">
        <v>3.009366466209917e-06</v>
      </c>
      <c r="AG10" t="n">
        <v>18.03385416666667</v>
      </c>
      <c r="AH10" t="n">
        <v>384535.4682771318</v>
      </c>
    </row>
    <row r="11">
      <c r="A11" t="n">
        <v>9</v>
      </c>
      <c r="B11" t="n">
        <v>35</v>
      </c>
      <c r="C11" t="inlineStr">
        <is>
          <t xml:space="preserve">CONCLUIDO	</t>
        </is>
      </c>
      <c r="D11" t="n">
        <v>7.2352</v>
      </c>
      <c r="E11" t="n">
        <v>13.82</v>
      </c>
      <c r="F11" t="n">
        <v>11.81</v>
      </c>
      <c r="G11" t="n">
        <v>101.22</v>
      </c>
      <c r="H11" t="n">
        <v>1.91</v>
      </c>
      <c r="I11" t="n">
        <v>7</v>
      </c>
      <c r="J11" t="n">
        <v>91.77</v>
      </c>
      <c r="K11" t="n">
        <v>35.1</v>
      </c>
      <c r="L11" t="n">
        <v>10</v>
      </c>
      <c r="M11" t="n">
        <v>1</v>
      </c>
      <c r="N11" t="n">
        <v>11.67</v>
      </c>
      <c r="O11" t="n">
        <v>11551.91</v>
      </c>
      <c r="P11" t="n">
        <v>77.23</v>
      </c>
      <c r="Q11" t="n">
        <v>194.64</v>
      </c>
      <c r="R11" t="n">
        <v>25.91</v>
      </c>
      <c r="S11" t="n">
        <v>17.82</v>
      </c>
      <c r="T11" t="n">
        <v>1883.77</v>
      </c>
      <c r="U11" t="n">
        <v>0.6899999999999999</v>
      </c>
      <c r="V11" t="n">
        <v>0.77</v>
      </c>
      <c r="W11" t="n">
        <v>1.16</v>
      </c>
      <c r="X11" t="n">
        <v>0.12</v>
      </c>
      <c r="Y11" t="n">
        <v>0.5</v>
      </c>
      <c r="Z11" t="n">
        <v>10</v>
      </c>
      <c r="AA11" t="n">
        <v>310.3358220596598</v>
      </c>
      <c r="AB11" t="n">
        <v>424.615162792231</v>
      </c>
      <c r="AC11" t="n">
        <v>384.0904876064636</v>
      </c>
      <c r="AD11" t="n">
        <v>310335.8220596598</v>
      </c>
      <c r="AE11" t="n">
        <v>424615.1627922311</v>
      </c>
      <c r="AF11" t="n">
        <v>3.01603616139212e-06</v>
      </c>
      <c r="AG11" t="n">
        <v>17.99479166666667</v>
      </c>
      <c r="AH11" t="n">
        <v>384090.4876064636</v>
      </c>
    </row>
    <row r="12">
      <c r="A12" t="n">
        <v>10</v>
      </c>
      <c r="B12" t="n">
        <v>35</v>
      </c>
      <c r="C12" t="inlineStr">
        <is>
          <t xml:space="preserve">CONCLUIDO	</t>
        </is>
      </c>
      <c r="D12" t="n">
        <v>7.2341</v>
      </c>
      <c r="E12" t="n">
        <v>13.82</v>
      </c>
      <c r="F12" t="n">
        <v>11.81</v>
      </c>
      <c r="G12" t="n">
        <v>101.24</v>
      </c>
      <c r="H12" t="n">
        <v>2.08</v>
      </c>
      <c r="I12" t="n">
        <v>7</v>
      </c>
      <c r="J12" t="n">
        <v>93</v>
      </c>
      <c r="K12" t="n">
        <v>35.1</v>
      </c>
      <c r="L12" t="n">
        <v>11</v>
      </c>
      <c r="M12" t="n">
        <v>0</v>
      </c>
      <c r="N12" t="n">
        <v>11.9</v>
      </c>
      <c r="O12" t="n">
        <v>11703.47</v>
      </c>
      <c r="P12" t="n">
        <v>78.09999999999999</v>
      </c>
      <c r="Q12" t="n">
        <v>194.64</v>
      </c>
      <c r="R12" t="n">
        <v>25.88</v>
      </c>
      <c r="S12" t="n">
        <v>17.82</v>
      </c>
      <c r="T12" t="n">
        <v>1866.19</v>
      </c>
      <c r="U12" t="n">
        <v>0.6899999999999999</v>
      </c>
      <c r="V12" t="n">
        <v>0.77</v>
      </c>
      <c r="W12" t="n">
        <v>1.16</v>
      </c>
      <c r="X12" t="n">
        <v>0.12</v>
      </c>
      <c r="Y12" t="n">
        <v>0.5</v>
      </c>
      <c r="Z12" t="n">
        <v>10</v>
      </c>
      <c r="AA12" t="n">
        <v>311.0039817435534</v>
      </c>
      <c r="AB12" t="n">
        <v>425.5293683488591</v>
      </c>
      <c r="AC12" t="n">
        <v>384.9174426678626</v>
      </c>
      <c r="AD12" t="n">
        <v>311003.9817435534</v>
      </c>
      <c r="AE12" t="n">
        <v>425529.3683488591</v>
      </c>
      <c r="AF12" t="n">
        <v>3.015577619848343e-06</v>
      </c>
      <c r="AG12" t="n">
        <v>17.99479166666667</v>
      </c>
      <c r="AH12" t="n">
        <v>384917.4426678626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5.6581</v>
      </c>
      <c r="E2" t="n">
        <v>17.67</v>
      </c>
      <c r="F2" t="n">
        <v>13.57</v>
      </c>
      <c r="G2" t="n">
        <v>8.76</v>
      </c>
      <c r="H2" t="n">
        <v>0.16</v>
      </c>
      <c r="I2" t="n">
        <v>93</v>
      </c>
      <c r="J2" t="n">
        <v>107.41</v>
      </c>
      <c r="K2" t="n">
        <v>41.65</v>
      </c>
      <c r="L2" t="n">
        <v>1</v>
      </c>
      <c r="M2" t="n">
        <v>91</v>
      </c>
      <c r="N2" t="n">
        <v>14.77</v>
      </c>
      <c r="O2" t="n">
        <v>13481.73</v>
      </c>
      <c r="P2" t="n">
        <v>128.22</v>
      </c>
      <c r="Q2" t="n">
        <v>194.66</v>
      </c>
      <c r="R2" t="n">
        <v>80.79000000000001</v>
      </c>
      <c r="S2" t="n">
        <v>17.82</v>
      </c>
      <c r="T2" t="n">
        <v>28894.5</v>
      </c>
      <c r="U2" t="n">
        <v>0.22</v>
      </c>
      <c r="V2" t="n">
        <v>0.67</v>
      </c>
      <c r="W2" t="n">
        <v>1.3</v>
      </c>
      <c r="X2" t="n">
        <v>1.88</v>
      </c>
      <c r="Y2" t="n">
        <v>0.5</v>
      </c>
      <c r="Z2" t="n">
        <v>10</v>
      </c>
      <c r="AA2" t="n">
        <v>461.7682646164399</v>
      </c>
      <c r="AB2" t="n">
        <v>631.8117114262809</v>
      </c>
      <c r="AC2" t="n">
        <v>571.5124884410623</v>
      </c>
      <c r="AD2" t="n">
        <v>461768.2646164399</v>
      </c>
      <c r="AE2" t="n">
        <v>631811.7114262809</v>
      </c>
      <c r="AF2" t="n">
        <v>2.204154211677817e-06</v>
      </c>
      <c r="AG2" t="n">
        <v>23.0078125</v>
      </c>
      <c r="AH2" t="n">
        <v>571512.4884410623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6.4453</v>
      </c>
      <c r="E3" t="n">
        <v>15.52</v>
      </c>
      <c r="F3" t="n">
        <v>12.52</v>
      </c>
      <c r="G3" t="n">
        <v>17.47</v>
      </c>
      <c r="H3" t="n">
        <v>0.32</v>
      </c>
      <c r="I3" t="n">
        <v>43</v>
      </c>
      <c r="J3" t="n">
        <v>108.68</v>
      </c>
      <c r="K3" t="n">
        <v>41.65</v>
      </c>
      <c r="L3" t="n">
        <v>2</v>
      </c>
      <c r="M3" t="n">
        <v>41</v>
      </c>
      <c r="N3" t="n">
        <v>15.03</v>
      </c>
      <c r="O3" t="n">
        <v>13638.32</v>
      </c>
      <c r="P3" t="n">
        <v>117.19</v>
      </c>
      <c r="Q3" t="n">
        <v>194.64</v>
      </c>
      <c r="R3" t="n">
        <v>48.55</v>
      </c>
      <c r="S3" t="n">
        <v>17.82</v>
      </c>
      <c r="T3" t="n">
        <v>13021.24</v>
      </c>
      <c r="U3" t="n">
        <v>0.37</v>
      </c>
      <c r="V3" t="n">
        <v>0.72</v>
      </c>
      <c r="W3" t="n">
        <v>1.2</v>
      </c>
      <c r="X3" t="n">
        <v>0.84</v>
      </c>
      <c r="Y3" t="n">
        <v>0.5</v>
      </c>
      <c r="Z3" t="n">
        <v>10</v>
      </c>
      <c r="AA3" t="n">
        <v>394.6674115734828</v>
      </c>
      <c r="AB3" t="n">
        <v>540.0013640121969</v>
      </c>
      <c r="AC3" t="n">
        <v>488.4643917275466</v>
      </c>
      <c r="AD3" t="n">
        <v>394667.4115734828</v>
      </c>
      <c r="AE3" t="n">
        <v>540001.3640121969</v>
      </c>
      <c r="AF3" t="n">
        <v>2.510813725548688e-06</v>
      </c>
      <c r="AG3" t="n">
        <v>20.20833333333333</v>
      </c>
      <c r="AH3" t="n">
        <v>488464.3917275466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6.7258</v>
      </c>
      <c r="E4" t="n">
        <v>14.87</v>
      </c>
      <c r="F4" t="n">
        <v>12.21</v>
      </c>
      <c r="G4" t="n">
        <v>26.16</v>
      </c>
      <c r="H4" t="n">
        <v>0.48</v>
      </c>
      <c r="I4" t="n">
        <v>28</v>
      </c>
      <c r="J4" t="n">
        <v>109.96</v>
      </c>
      <c r="K4" t="n">
        <v>41.65</v>
      </c>
      <c r="L4" t="n">
        <v>3</v>
      </c>
      <c r="M4" t="n">
        <v>26</v>
      </c>
      <c r="N4" t="n">
        <v>15.31</v>
      </c>
      <c r="O4" t="n">
        <v>13795.21</v>
      </c>
      <c r="P4" t="n">
        <v>113.04</v>
      </c>
      <c r="Q4" t="n">
        <v>194.63</v>
      </c>
      <c r="R4" t="n">
        <v>38.81</v>
      </c>
      <c r="S4" t="n">
        <v>17.82</v>
      </c>
      <c r="T4" t="n">
        <v>8228.1</v>
      </c>
      <c r="U4" t="n">
        <v>0.46</v>
      </c>
      <c r="V4" t="n">
        <v>0.74</v>
      </c>
      <c r="W4" t="n">
        <v>1.18</v>
      </c>
      <c r="X4" t="n">
        <v>0.52</v>
      </c>
      <c r="Y4" t="n">
        <v>0.5</v>
      </c>
      <c r="Z4" t="n">
        <v>10</v>
      </c>
      <c r="AA4" t="n">
        <v>376.1191945985948</v>
      </c>
      <c r="AB4" t="n">
        <v>514.6228752575744</v>
      </c>
      <c r="AC4" t="n">
        <v>465.5079903207325</v>
      </c>
      <c r="AD4" t="n">
        <v>376119.1945985949</v>
      </c>
      <c r="AE4" t="n">
        <v>514622.8752575744</v>
      </c>
      <c r="AF4" t="n">
        <v>2.620084550803743e-06</v>
      </c>
      <c r="AG4" t="n">
        <v>19.36197916666667</v>
      </c>
      <c r="AH4" t="n">
        <v>465507.9903207325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6.8564</v>
      </c>
      <c r="E5" t="n">
        <v>14.58</v>
      </c>
      <c r="F5" t="n">
        <v>12.08</v>
      </c>
      <c r="G5" t="n">
        <v>34.52</v>
      </c>
      <c r="H5" t="n">
        <v>0.63</v>
      </c>
      <c r="I5" t="n">
        <v>21</v>
      </c>
      <c r="J5" t="n">
        <v>111.23</v>
      </c>
      <c r="K5" t="n">
        <v>41.65</v>
      </c>
      <c r="L5" t="n">
        <v>4</v>
      </c>
      <c r="M5" t="n">
        <v>19</v>
      </c>
      <c r="N5" t="n">
        <v>15.58</v>
      </c>
      <c r="O5" t="n">
        <v>13952.52</v>
      </c>
      <c r="P5" t="n">
        <v>110.8</v>
      </c>
      <c r="Q5" t="n">
        <v>194.63</v>
      </c>
      <c r="R5" t="n">
        <v>34.62</v>
      </c>
      <c r="S5" t="n">
        <v>17.82</v>
      </c>
      <c r="T5" t="n">
        <v>6168.91</v>
      </c>
      <c r="U5" t="n">
        <v>0.51</v>
      </c>
      <c r="V5" t="n">
        <v>0.75</v>
      </c>
      <c r="W5" t="n">
        <v>1.17</v>
      </c>
      <c r="X5" t="n">
        <v>0.4</v>
      </c>
      <c r="Y5" t="n">
        <v>0.5</v>
      </c>
      <c r="Z5" t="n">
        <v>10</v>
      </c>
      <c r="AA5" t="n">
        <v>363.3680488772499</v>
      </c>
      <c r="AB5" t="n">
        <v>497.1761951407831</v>
      </c>
      <c r="AC5" t="n">
        <v>449.7263968677184</v>
      </c>
      <c r="AD5" t="n">
        <v>363368.0488772499</v>
      </c>
      <c r="AE5" t="n">
        <v>497176.1951407831</v>
      </c>
      <c r="AF5" t="n">
        <v>2.670960735396649e-06</v>
      </c>
      <c r="AG5" t="n">
        <v>18.984375</v>
      </c>
      <c r="AH5" t="n">
        <v>449726.3968677184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6.9295</v>
      </c>
      <c r="E6" t="n">
        <v>14.43</v>
      </c>
      <c r="F6" t="n">
        <v>12.02</v>
      </c>
      <c r="G6" t="n">
        <v>42.41</v>
      </c>
      <c r="H6" t="n">
        <v>0.78</v>
      </c>
      <c r="I6" t="n">
        <v>17</v>
      </c>
      <c r="J6" t="n">
        <v>112.51</v>
      </c>
      <c r="K6" t="n">
        <v>41.65</v>
      </c>
      <c r="L6" t="n">
        <v>5</v>
      </c>
      <c r="M6" t="n">
        <v>15</v>
      </c>
      <c r="N6" t="n">
        <v>15.86</v>
      </c>
      <c r="O6" t="n">
        <v>14110.24</v>
      </c>
      <c r="P6" t="n">
        <v>109.05</v>
      </c>
      <c r="Q6" t="n">
        <v>194.63</v>
      </c>
      <c r="R6" t="n">
        <v>32.61</v>
      </c>
      <c r="S6" t="n">
        <v>17.82</v>
      </c>
      <c r="T6" t="n">
        <v>5182.56</v>
      </c>
      <c r="U6" t="n">
        <v>0.55</v>
      </c>
      <c r="V6" t="n">
        <v>0.76</v>
      </c>
      <c r="W6" t="n">
        <v>1.17</v>
      </c>
      <c r="X6" t="n">
        <v>0.33</v>
      </c>
      <c r="Y6" t="n">
        <v>0.5</v>
      </c>
      <c r="Z6" t="n">
        <v>10</v>
      </c>
      <c r="AA6" t="n">
        <v>360.4504272300763</v>
      </c>
      <c r="AB6" t="n">
        <v>493.1841764867374</v>
      </c>
      <c r="AC6" t="n">
        <v>446.1153708711815</v>
      </c>
      <c r="AD6" t="n">
        <v>360450.4272300763</v>
      </c>
      <c r="AE6" t="n">
        <v>493184.1764867374</v>
      </c>
      <c r="AF6" t="n">
        <v>2.699437374705543e-06</v>
      </c>
      <c r="AG6" t="n">
        <v>18.7890625</v>
      </c>
      <c r="AH6" t="n">
        <v>446115.3708711815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6.9969</v>
      </c>
      <c r="E7" t="n">
        <v>14.29</v>
      </c>
      <c r="F7" t="n">
        <v>11.94</v>
      </c>
      <c r="G7" t="n">
        <v>51.19</v>
      </c>
      <c r="H7" t="n">
        <v>0.93</v>
      </c>
      <c r="I7" t="n">
        <v>14</v>
      </c>
      <c r="J7" t="n">
        <v>113.79</v>
      </c>
      <c r="K7" t="n">
        <v>41.65</v>
      </c>
      <c r="L7" t="n">
        <v>6</v>
      </c>
      <c r="M7" t="n">
        <v>12</v>
      </c>
      <c r="N7" t="n">
        <v>16.14</v>
      </c>
      <c r="O7" t="n">
        <v>14268.39</v>
      </c>
      <c r="P7" t="n">
        <v>107.28</v>
      </c>
      <c r="Q7" t="n">
        <v>194.63</v>
      </c>
      <c r="R7" t="n">
        <v>30.48</v>
      </c>
      <c r="S7" t="n">
        <v>17.82</v>
      </c>
      <c r="T7" t="n">
        <v>4132.39</v>
      </c>
      <c r="U7" t="n">
        <v>0.58</v>
      </c>
      <c r="V7" t="n">
        <v>0.76</v>
      </c>
      <c r="W7" t="n">
        <v>1.16</v>
      </c>
      <c r="X7" t="n">
        <v>0.26</v>
      </c>
      <c r="Y7" t="n">
        <v>0.5</v>
      </c>
      <c r="Z7" t="n">
        <v>10</v>
      </c>
      <c r="AA7" t="n">
        <v>357.6129477762526</v>
      </c>
      <c r="AB7" t="n">
        <v>489.3018119172572</v>
      </c>
      <c r="AC7" t="n">
        <v>442.6035337272795</v>
      </c>
      <c r="AD7" t="n">
        <v>357612.9477762526</v>
      </c>
      <c r="AE7" t="n">
        <v>489301.8119172571</v>
      </c>
      <c r="AF7" t="n">
        <v>2.725693537351499e-06</v>
      </c>
      <c r="AG7" t="n">
        <v>18.60677083333333</v>
      </c>
      <c r="AH7" t="n">
        <v>442603.5337272795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7.0348</v>
      </c>
      <c r="E8" t="n">
        <v>14.22</v>
      </c>
      <c r="F8" t="n">
        <v>11.91</v>
      </c>
      <c r="G8" t="n">
        <v>59.56</v>
      </c>
      <c r="H8" t="n">
        <v>1.07</v>
      </c>
      <c r="I8" t="n">
        <v>12</v>
      </c>
      <c r="J8" t="n">
        <v>115.08</v>
      </c>
      <c r="K8" t="n">
        <v>41.65</v>
      </c>
      <c r="L8" t="n">
        <v>7</v>
      </c>
      <c r="M8" t="n">
        <v>10</v>
      </c>
      <c r="N8" t="n">
        <v>16.43</v>
      </c>
      <c r="O8" t="n">
        <v>14426.96</v>
      </c>
      <c r="P8" t="n">
        <v>105.93</v>
      </c>
      <c r="Q8" t="n">
        <v>194.64</v>
      </c>
      <c r="R8" t="n">
        <v>29.53</v>
      </c>
      <c r="S8" t="n">
        <v>17.82</v>
      </c>
      <c r="T8" t="n">
        <v>3669.79</v>
      </c>
      <c r="U8" t="n">
        <v>0.6</v>
      </c>
      <c r="V8" t="n">
        <v>0.76</v>
      </c>
      <c r="W8" t="n">
        <v>1.15</v>
      </c>
      <c r="X8" t="n">
        <v>0.23</v>
      </c>
      <c r="Y8" t="n">
        <v>0.5</v>
      </c>
      <c r="Z8" t="n">
        <v>10</v>
      </c>
      <c r="AA8" t="n">
        <v>355.8150139480869</v>
      </c>
      <c r="AB8" t="n">
        <v>486.8417995343185</v>
      </c>
      <c r="AC8" t="n">
        <v>440.3783014735194</v>
      </c>
      <c r="AD8" t="n">
        <v>355815.0139480869</v>
      </c>
      <c r="AE8" t="n">
        <v>486841.7995343184</v>
      </c>
      <c r="AF8" t="n">
        <v>2.740457759373483e-06</v>
      </c>
      <c r="AG8" t="n">
        <v>18.515625</v>
      </c>
      <c r="AH8" t="n">
        <v>440378.3014735194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7.0574</v>
      </c>
      <c r="E9" t="n">
        <v>14.17</v>
      </c>
      <c r="F9" t="n">
        <v>11.89</v>
      </c>
      <c r="G9" t="n">
        <v>64.84999999999999</v>
      </c>
      <c r="H9" t="n">
        <v>1.21</v>
      </c>
      <c r="I9" t="n">
        <v>11</v>
      </c>
      <c r="J9" t="n">
        <v>116.37</v>
      </c>
      <c r="K9" t="n">
        <v>41.65</v>
      </c>
      <c r="L9" t="n">
        <v>8</v>
      </c>
      <c r="M9" t="n">
        <v>9</v>
      </c>
      <c r="N9" t="n">
        <v>16.72</v>
      </c>
      <c r="O9" t="n">
        <v>14585.96</v>
      </c>
      <c r="P9" t="n">
        <v>104.37</v>
      </c>
      <c r="Q9" t="n">
        <v>194.64</v>
      </c>
      <c r="R9" t="n">
        <v>28.74</v>
      </c>
      <c r="S9" t="n">
        <v>17.82</v>
      </c>
      <c r="T9" t="n">
        <v>3277.02</v>
      </c>
      <c r="U9" t="n">
        <v>0.62</v>
      </c>
      <c r="V9" t="n">
        <v>0.76</v>
      </c>
      <c r="W9" t="n">
        <v>1.15</v>
      </c>
      <c r="X9" t="n">
        <v>0.2</v>
      </c>
      <c r="Y9" t="n">
        <v>0.5</v>
      </c>
      <c r="Z9" t="n">
        <v>10</v>
      </c>
      <c r="AA9" t="n">
        <v>346.1417820263936</v>
      </c>
      <c r="AB9" t="n">
        <v>473.606456866184</v>
      </c>
      <c r="AC9" t="n">
        <v>428.4061213337117</v>
      </c>
      <c r="AD9" t="n">
        <v>346141.7820263936</v>
      </c>
      <c r="AE9" t="n">
        <v>473606.456866184</v>
      </c>
      <c r="AF9" t="n">
        <v>2.749261754563374e-06</v>
      </c>
      <c r="AG9" t="n">
        <v>18.45052083333333</v>
      </c>
      <c r="AH9" t="n">
        <v>428406.1213337117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7.082</v>
      </c>
      <c r="E10" t="n">
        <v>14.12</v>
      </c>
      <c r="F10" t="n">
        <v>11.86</v>
      </c>
      <c r="G10" t="n">
        <v>71.17</v>
      </c>
      <c r="H10" t="n">
        <v>1.35</v>
      </c>
      <c r="I10" t="n">
        <v>10</v>
      </c>
      <c r="J10" t="n">
        <v>117.66</v>
      </c>
      <c r="K10" t="n">
        <v>41.65</v>
      </c>
      <c r="L10" t="n">
        <v>9</v>
      </c>
      <c r="M10" t="n">
        <v>8</v>
      </c>
      <c r="N10" t="n">
        <v>17.01</v>
      </c>
      <c r="O10" t="n">
        <v>14745.39</v>
      </c>
      <c r="P10" t="n">
        <v>103.04</v>
      </c>
      <c r="Q10" t="n">
        <v>194.63</v>
      </c>
      <c r="R10" t="n">
        <v>27.89</v>
      </c>
      <c r="S10" t="n">
        <v>17.82</v>
      </c>
      <c r="T10" t="n">
        <v>2856.52</v>
      </c>
      <c r="U10" t="n">
        <v>0.64</v>
      </c>
      <c r="V10" t="n">
        <v>0.77</v>
      </c>
      <c r="W10" t="n">
        <v>1.15</v>
      </c>
      <c r="X10" t="n">
        <v>0.18</v>
      </c>
      <c r="Y10" t="n">
        <v>0.5</v>
      </c>
      <c r="Z10" t="n">
        <v>10</v>
      </c>
      <c r="AA10" t="n">
        <v>344.612290242779</v>
      </c>
      <c r="AB10" t="n">
        <v>471.5137387314272</v>
      </c>
      <c r="AC10" t="n">
        <v>426.5131292805876</v>
      </c>
      <c r="AD10" t="n">
        <v>344612.290242779</v>
      </c>
      <c r="AE10" t="n">
        <v>471513.7387314272</v>
      </c>
      <c r="AF10" t="n">
        <v>2.758844864371838e-06</v>
      </c>
      <c r="AG10" t="n">
        <v>18.38541666666667</v>
      </c>
      <c r="AH10" t="n">
        <v>426513.1292805877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7.0984</v>
      </c>
      <c r="E11" t="n">
        <v>14.09</v>
      </c>
      <c r="F11" t="n">
        <v>11.85</v>
      </c>
      <c r="G11" t="n">
        <v>79.01000000000001</v>
      </c>
      <c r="H11" t="n">
        <v>1.48</v>
      </c>
      <c r="I11" t="n">
        <v>9</v>
      </c>
      <c r="J11" t="n">
        <v>118.96</v>
      </c>
      <c r="K11" t="n">
        <v>41.65</v>
      </c>
      <c r="L11" t="n">
        <v>10</v>
      </c>
      <c r="M11" t="n">
        <v>7</v>
      </c>
      <c r="N11" t="n">
        <v>17.31</v>
      </c>
      <c r="O11" t="n">
        <v>14905.25</v>
      </c>
      <c r="P11" t="n">
        <v>102.01</v>
      </c>
      <c r="Q11" t="n">
        <v>194.66</v>
      </c>
      <c r="R11" t="n">
        <v>27.67</v>
      </c>
      <c r="S11" t="n">
        <v>17.82</v>
      </c>
      <c r="T11" t="n">
        <v>2751.04</v>
      </c>
      <c r="U11" t="n">
        <v>0.64</v>
      </c>
      <c r="V11" t="n">
        <v>0.77</v>
      </c>
      <c r="W11" t="n">
        <v>1.15</v>
      </c>
      <c r="X11" t="n">
        <v>0.16</v>
      </c>
      <c r="Y11" t="n">
        <v>0.5</v>
      </c>
      <c r="Z11" t="n">
        <v>10</v>
      </c>
      <c r="AA11" t="n">
        <v>343.5204629181575</v>
      </c>
      <c r="AB11" t="n">
        <v>470.0198524178579</v>
      </c>
      <c r="AC11" t="n">
        <v>425.1618173801029</v>
      </c>
      <c r="AD11" t="n">
        <v>343520.4629181575</v>
      </c>
      <c r="AE11" t="n">
        <v>470019.8524178579</v>
      </c>
      <c r="AF11" t="n">
        <v>2.765233604244148e-06</v>
      </c>
      <c r="AG11" t="n">
        <v>18.34635416666667</v>
      </c>
      <c r="AH11" t="n">
        <v>425161.8173801029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7.1218</v>
      </c>
      <c r="E12" t="n">
        <v>14.04</v>
      </c>
      <c r="F12" t="n">
        <v>11.83</v>
      </c>
      <c r="G12" t="n">
        <v>88.70999999999999</v>
      </c>
      <c r="H12" t="n">
        <v>1.61</v>
      </c>
      <c r="I12" t="n">
        <v>8</v>
      </c>
      <c r="J12" t="n">
        <v>120.26</v>
      </c>
      <c r="K12" t="n">
        <v>41.65</v>
      </c>
      <c r="L12" t="n">
        <v>11</v>
      </c>
      <c r="M12" t="n">
        <v>6</v>
      </c>
      <c r="N12" t="n">
        <v>17.61</v>
      </c>
      <c r="O12" t="n">
        <v>15065.56</v>
      </c>
      <c r="P12" t="n">
        <v>99.90000000000001</v>
      </c>
      <c r="Q12" t="n">
        <v>194.63</v>
      </c>
      <c r="R12" t="n">
        <v>26.78</v>
      </c>
      <c r="S12" t="n">
        <v>17.82</v>
      </c>
      <c r="T12" t="n">
        <v>2311.86</v>
      </c>
      <c r="U12" t="n">
        <v>0.67</v>
      </c>
      <c r="V12" t="n">
        <v>0.77</v>
      </c>
      <c r="W12" t="n">
        <v>1.15</v>
      </c>
      <c r="X12" t="n">
        <v>0.14</v>
      </c>
      <c r="Y12" t="n">
        <v>0.5</v>
      </c>
      <c r="Z12" t="n">
        <v>10</v>
      </c>
      <c r="AA12" t="n">
        <v>341.4638127841503</v>
      </c>
      <c r="AB12" t="n">
        <v>467.2058529715091</v>
      </c>
      <c r="AC12" t="n">
        <v>422.6163820914405</v>
      </c>
      <c r="AD12" t="n">
        <v>341463.8127841503</v>
      </c>
      <c r="AE12" t="n">
        <v>467205.8529715091</v>
      </c>
      <c r="AF12" t="n">
        <v>2.774349245281468e-06</v>
      </c>
      <c r="AG12" t="n">
        <v>18.28125</v>
      </c>
      <c r="AH12" t="n">
        <v>422616.3820914406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7.1492</v>
      </c>
      <c r="E13" t="n">
        <v>13.99</v>
      </c>
      <c r="F13" t="n">
        <v>11.8</v>
      </c>
      <c r="G13" t="n">
        <v>101.11</v>
      </c>
      <c r="H13" t="n">
        <v>1.74</v>
      </c>
      <c r="I13" t="n">
        <v>7</v>
      </c>
      <c r="J13" t="n">
        <v>121.56</v>
      </c>
      <c r="K13" t="n">
        <v>41.65</v>
      </c>
      <c r="L13" t="n">
        <v>12</v>
      </c>
      <c r="M13" t="n">
        <v>5</v>
      </c>
      <c r="N13" t="n">
        <v>17.91</v>
      </c>
      <c r="O13" t="n">
        <v>15226.31</v>
      </c>
      <c r="P13" t="n">
        <v>98.63</v>
      </c>
      <c r="Q13" t="n">
        <v>194.63</v>
      </c>
      <c r="R13" t="n">
        <v>25.83</v>
      </c>
      <c r="S13" t="n">
        <v>17.82</v>
      </c>
      <c r="T13" t="n">
        <v>1845.16</v>
      </c>
      <c r="U13" t="n">
        <v>0.6899999999999999</v>
      </c>
      <c r="V13" t="n">
        <v>0.77</v>
      </c>
      <c r="W13" t="n">
        <v>1.15</v>
      </c>
      <c r="X13" t="n">
        <v>0.11</v>
      </c>
      <c r="Y13" t="n">
        <v>0.5</v>
      </c>
      <c r="Z13" t="n">
        <v>10</v>
      </c>
      <c r="AA13" t="n">
        <v>339.9658696695279</v>
      </c>
      <c r="AB13" t="n">
        <v>465.1563011174965</v>
      </c>
      <c r="AC13" t="n">
        <v>420.7624365898109</v>
      </c>
      <c r="AD13" t="n">
        <v>339965.8696695279</v>
      </c>
      <c r="AE13" t="n">
        <v>465156.3011174964</v>
      </c>
      <c r="AF13" t="n">
        <v>2.785023115555937e-06</v>
      </c>
      <c r="AG13" t="n">
        <v>18.21614583333333</v>
      </c>
      <c r="AH13" t="n">
        <v>420762.4365898109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7.1454</v>
      </c>
      <c r="E14" t="n">
        <v>14</v>
      </c>
      <c r="F14" t="n">
        <v>11.8</v>
      </c>
      <c r="G14" t="n">
        <v>101.17</v>
      </c>
      <c r="H14" t="n">
        <v>1.87</v>
      </c>
      <c r="I14" t="n">
        <v>7</v>
      </c>
      <c r="J14" t="n">
        <v>122.87</v>
      </c>
      <c r="K14" t="n">
        <v>41.65</v>
      </c>
      <c r="L14" t="n">
        <v>13</v>
      </c>
      <c r="M14" t="n">
        <v>5</v>
      </c>
      <c r="N14" t="n">
        <v>18.22</v>
      </c>
      <c r="O14" t="n">
        <v>15387.5</v>
      </c>
      <c r="P14" t="n">
        <v>97.93000000000001</v>
      </c>
      <c r="Q14" t="n">
        <v>194.64</v>
      </c>
      <c r="R14" t="n">
        <v>26.16</v>
      </c>
      <c r="S14" t="n">
        <v>17.82</v>
      </c>
      <c r="T14" t="n">
        <v>2006.09</v>
      </c>
      <c r="U14" t="n">
        <v>0.68</v>
      </c>
      <c r="V14" t="n">
        <v>0.77</v>
      </c>
      <c r="W14" t="n">
        <v>1.14</v>
      </c>
      <c r="X14" t="n">
        <v>0.12</v>
      </c>
      <c r="Y14" t="n">
        <v>0.5</v>
      </c>
      <c r="Z14" t="n">
        <v>10</v>
      </c>
      <c r="AA14" t="n">
        <v>339.4925069769141</v>
      </c>
      <c r="AB14" t="n">
        <v>464.5086253981741</v>
      </c>
      <c r="AC14" t="n">
        <v>420.176574132122</v>
      </c>
      <c r="AD14" t="n">
        <v>339492.5069769141</v>
      </c>
      <c r="AE14" t="n">
        <v>464508.6253981741</v>
      </c>
      <c r="AF14" t="n">
        <v>2.783542797780646e-06</v>
      </c>
      <c r="AG14" t="n">
        <v>18.22916666666667</v>
      </c>
      <c r="AH14" t="n">
        <v>420176.574132122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7.1682</v>
      </c>
      <c r="E15" t="n">
        <v>13.95</v>
      </c>
      <c r="F15" t="n">
        <v>11.78</v>
      </c>
      <c r="G15" t="n">
        <v>117.81</v>
      </c>
      <c r="H15" t="n">
        <v>1.99</v>
      </c>
      <c r="I15" t="n">
        <v>6</v>
      </c>
      <c r="J15" t="n">
        <v>124.18</v>
      </c>
      <c r="K15" t="n">
        <v>41.65</v>
      </c>
      <c r="L15" t="n">
        <v>14</v>
      </c>
      <c r="M15" t="n">
        <v>4</v>
      </c>
      <c r="N15" t="n">
        <v>18.53</v>
      </c>
      <c r="O15" t="n">
        <v>15549.15</v>
      </c>
      <c r="P15" t="n">
        <v>95.72</v>
      </c>
      <c r="Q15" t="n">
        <v>194.63</v>
      </c>
      <c r="R15" t="n">
        <v>25.38</v>
      </c>
      <c r="S15" t="n">
        <v>17.82</v>
      </c>
      <c r="T15" t="n">
        <v>1625.37</v>
      </c>
      <c r="U15" t="n">
        <v>0.7</v>
      </c>
      <c r="V15" t="n">
        <v>0.77</v>
      </c>
      <c r="W15" t="n">
        <v>1.14</v>
      </c>
      <c r="X15" t="n">
        <v>0.09</v>
      </c>
      <c r="Y15" t="n">
        <v>0.5</v>
      </c>
      <c r="Z15" t="n">
        <v>10</v>
      </c>
      <c r="AA15" t="n">
        <v>337.3957665464139</v>
      </c>
      <c r="AB15" t="n">
        <v>461.6397726395045</v>
      </c>
      <c r="AC15" t="n">
        <v>417.5815206542796</v>
      </c>
      <c r="AD15" t="n">
        <v>337395.7665464139</v>
      </c>
      <c r="AE15" t="n">
        <v>461639.7726395045</v>
      </c>
      <c r="AF15" t="n">
        <v>2.792424704432393e-06</v>
      </c>
      <c r="AG15" t="n">
        <v>18.1640625</v>
      </c>
      <c r="AH15" t="n">
        <v>417581.5206542796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7.1697</v>
      </c>
      <c r="E16" t="n">
        <v>13.95</v>
      </c>
      <c r="F16" t="n">
        <v>11.78</v>
      </c>
      <c r="G16" t="n">
        <v>117.78</v>
      </c>
      <c r="H16" t="n">
        <v>2.11</v>
      </c>
      <c r="I16" t="n">
        <v>6</v>
      </c>
      <c r="J16" t="n">
        <v>125.49</v>
      </c>
      <c r="K16" t="n">
        <v>41.65</v>
      </c>
      <c r="L16" t="n">
        <v>15</v>
      </c>
      <c r="M16" t="n">
        <v>4</v>
      </c>
      <c r="N16" t="n">
        <v>18.84</v>
      </c>
      <c r="O16" t="n">
        <v>15711.24</v>
      </c>
      <c r="P16" t="n">
        <v>94.89</v>
      </c>
      <c r="Q16" t="n">
        <v>194.63</v>
      </c>
      <c r="R16" t="n">
        <v>25.28</v>
      </c>
      <c r="S16" t="n">
        <v>17.82</v>
      </c>
      <c r="T16" t="n">
        <v>1573.61</v>
      </c>
      <c r="U16" t="n">
        <v>0.7</v>
      </c>
      <c r="V16" t="n">
        <v>0.77</v>
      </c>
      <c r="W16" t="n">
        <v>1.14</v>
      </c>
      <c r="X16" t="n">
        <v>0.09</v>
      </c>
      <c r="Y16" t="n">
        <v>0.5</v>
      </c>
      <c r="Z16" t="n">
        <v>10</v>
      </c>
      <c r="AA16" t="n">
        <v>336.7428068486219</v>
      </c>
      <c r="AB16" t="n">
        <v>460.7463643744366</v>
      </c>
      <c r="AC16" t="n">
        <v>416.7733780201235</v>
      </c>
      <c r="AD16" t="n">
        <v>336742.8068486219</v>
      </c>
      <c r="AE16" t="n">
        <v>460746.3643744366</v>
      </c>
      <c r="AF16" t="n">
        <v>2.793009040396324e-06</v>
      </c>
      <c r="AG16" t="n">
        <v>18.1640625</v>
      </c>
      <c r="AH16" t="n">
        <v>416773.3780201235</v>
      </c>
    </row>
    <row r="17">
      <c r="A17" t="n">
        <v>15</v>
      </c>
      <c r="B17" t="n">
        <v>50</v>
      </c>
      <c r="C17" t="inlineStr">
        <is>
          <t xml:space="preserve">CONCLUIDO	</t>
        </is>
      </c>
      <c r="D17" t="n">
        <v>7.1672</v>
      </c>
      <c r="E17" t="n">
        <v>13.95</v>
      </c>
      <c r="F17" t="n">
        <v>11.78</v>
      </c>
      <c r="G17" t="n">
        <v>117.83</v>
      </c>
      <c r="H17" t="n">
        <v>2.23</v>
      </c>
      <c r="I17" t="n">
        <v>6</v>
      </c>
      <c r="J17" t="n">
        <v>126.81</v>
      </c>
      <c r="K17" t="n">
        <v>41.65</v>
      </c>
      <c r="L17" t="n">
        <v>16</v>
      </c>
      <c r="M17" t="n">
        <v>3</v>
      </c>
      <c r="N17" t="n">
        <v>19.16</v>
      </c>
      <c r="O17" t="n">
        <v>15873.8</v>
      </c>
      <c r="P17" t="n">
        <v>93.67</v>
      </c>
      <c r="Q17" t="n">
        <v>194.63</v>
      </c>
      <c r="R17" t="n">
        <v>25.38</v>
      </c>
      <c r="S17" t="n">
        <v>17.82</v>
      </c>
      <c r="T17" t="n">
        <v>1620.93</v>
      </c>
      <c r="U17" t="n">
        <v>0.7</v>
      </c>
      <c r="V17" t="n">
        <v>0.77</v>
      </c>
      <c r="W17" t="n">
        <v>1.15</v>
      </c>
      <c r="X17" t="n">
        <v>0.1</v>
      </c>
      <c r="Y17" t="n">
        <v>0.5</v>
      </c>
      <c r="Z17" t="n">
        <v>10</v>
      </c>
      <c r="AA17" t="n">
        <v>335.8545488641286</v>
      </c>
      <c r="AB17" t="n">
        <v>459.5310106128763</v>
      </c>
      <c r="AC17" t="n">
        <v>415.6740159158068</v>
      </c>
      <c r="AD17" t="n">
        <v>335854.5488641286</v>
      </c>
      <c r="AE17" t="n">
        <v>459531.0106128763</v>
      </c>
      <c r="AF17" t="n">
        <v>2.792035147123106e-06</v>
      </c>
      <c r="AG17" t="n">
        <v>18.1640625</v>
      </c>
      <c r="AH17" t="n">
        <v>415674.0159158068</v>
      </c>
    </row>
    <row r="18">
      <c r="A18" t="n">
        <v>16</v>
      </c>
      <c r="B18" t="n">
        <v>50</v>
      </c>
      <c r="C18" t="inlineStr">
        <is>
          <t xml:space="preserve">CONCLUIDO	</t>
        </is>
      </c>
      <c r="D18" t="n">
        <v>7.1622</v>
      </c>
      <c r="E18" t="n">
        <v>13.96</v>
      </c>
      <c r="F18" t="n">
        <v>11.79</v>
      </c>
      <c r="G18" t="n">
        <v>117.93</v>
      </c>
      <c r="H18" t="n">
        <v>2.34</v>
      </c>
      <c r="I18" t="n">
        <v>6</v>
      </c>
      <c r="J18" t="n">
        <v>128.13</v>
      </c>
      <c r="K18" t="n">
        <v>41.65</v>
      </c>
      <c r="L18" t="n">
        <v>17</v>
      </c>
      <c r="M18" t="n">
        <v>1</v>
      </c>
      <c r="N18" t="n">
        <v>19.48</v>
      </c>
      <c r="O18" t="n">
        <v>16036.82</v>
      </c>
      <c r="P18" t="n">
        <v>92.48999999999999</v>
      </c>
      <c r="Q18" t="n">
        <v>194.63</v>
      </c>
      <c r="R18" t="n">
        <v>25.57</v>
      </c>
      <c r="S18" t="n">
        <v>17.82</v>
      </c>
      <c r="T18" t="n">
        <v>1716.36</v>
      </c>
      <c r="U18" t="n">
        <v>0.7</v>
      </c>
      <c r="V18" t="n">
        <v>0.77</v>
      </c>
      <c r="W18" t="n">
        <v>1.15</v>
      </c>
      <c r="X18" t="n">
        <v>0.11</v>
      </c>
      <c r="Y18" t="n">
        <v>0.5</v>
      </c>
      <c r="Z18" t="n">
        <v>10</v>
      </c>
      <c r="AA18" t="n">
        <v>335.0650882385503</v>
      </c>
      <c r="AB18" t="n">
        <v>458.4508357564154</v>
      </c>
      <c r="AC18" t="n">
        <v>414.6969314316115</v>
      </c>
      <c r="AD18" t="n">
        <v>335065.0882385504</v>
      </c>
      <c r="AE18" t="n">
        <v>458450.8357564154</v>
      </c>
      <c r="AF18" t="n">
        <v>2.790087360576671e-06</v>
      </c>
      <c r="AG18" t="n">
        <v>18.17708333333333</v>
      </c>
      <c r="AH18" t="n">
        <v>414696.9314316115</v>
      </c>
    </row>
    <row r="19">
      <c r="A19" t="n">
        <v>17</v>
      </c>
      <c r="B19" t="n">
        <v>50</v>
      </c>
      <c r="C19" t="inlineStr">
        <is>
          <t xml:space="preserve">CONCLUIDO	</t>
        </is>
      </c>
      <c r="D19" t="n">
        <v>7.1851</v>
      </c>
      <c r="E19" t="n">
        <v>13.92</v>
      </c>
      <c r="F19" t="n">
        <v>11.77</v>
      </c>
      <c r="G19" t="n">
        <v>141.25</v>
      </c>
      <c r="H19" t="n">
        <v>2.46</v>
      </c>
      <c r="I19" t="n">
        <v>5</v>
      </c>
      <c r="J19" t="n">
        <v>129.46</v>
      </c>
      <c r="K19" t="n">
        <v>41.65</v>
      </c>
      <c r="L19" t="n">
        <v>18</v>
      </c>
      <c r="M19" t="n">
        <v>0</v>
      </c>
      <c r="N19" t="n">
        <v>19.81</v>
      </c>
      <c r="O19" t="n">
        <v>16200.3</v>
      </c>
      <c r="P19" t="n">
        <v>93.03</v>
      </c>
      <c r="Q19" t="n">
        <v>194.63</v>
      </c>
      <c r="R19" t="n">
        <v>24.93</v>
      </c>
      <c r="S19" t="n">
        <v>17.82</v>
      </c>
      <c r="T19" t="n">
        <v>1404.45</v>
      </c>
      <c r="U19" t="n">
        <v>0.71</v>
      </c>
      <c r="V19" t="n">
        <v>0.77</v>
      </c>
      <c r="W19" t="n">
        <v>1.15</v>
      </c>
      <c r="X19" t="n">
        <v>0.08</v>
      </c>
      <c r="Y19" t="n">
        <v>0.5</v>
      </c>
      <c r="Z19" t="n">
        <v>10</v>
      </c>
      <c r="AA19" t="n">
        <v>335.0686691979402</v>
      </c>
      <c r="AB19" t="n">
        <v>458.4557353830334</v>
      </c>
      <c r="AC19" t="n">
        <v>414.7013634447418</v>
      </c>
      <c r="AD19" t="n">
        <v>335068.6691979402</v>
      </c>
      <c r="AE19" t="n">
        <v>458455.7353830334</v>
      </c>
      <c r="AF19" t="n">
        <v>2.799008222959347e-06</v>
      </c>
      <c r="AG19" t="n">
        <v>18.125</v>
      </c>
      <c r="AH19" t="n">
        <v>414701.3634447418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6.451</v>
      </c>
      <c r="E2" t="n">
        <v>15.5</v>
      </c>
      <c r="F2" t="n">
        <v>12.87</v>
      </c>
      <c r="G2" t="n">
        <v>12.87</v>
      </c>
      <c r="H2" t="n">
        <v>0.28</v>
      </c>
      <c r="I2" t="n">
        <v>60</v>
      </c>
      <c r="J2" t="n">
        <v>61.76</v>
      </c>
      <c r="K2" t="n">
        <v>28.92</v>
      </c>
      <c r="L2" t="n">
        <v>1</v>
      </c>
      <c r="M2" t="n">
        <v>58</v>
      </c>
      <c r="N2" t="n">
        <v>6.84</v>
      </c>
      <c r="O2" t="n">
        <v>7851.41</v>
      </c>
      <c r="P2" t="n">
        <v>82.12</v>
      </c>
      <c r="Q2" t="n">
        <v>194.64</v>
      </c>
      <c r="R2" t="n">
        <v>59.13</v>
      </c>
      <c r="S2" t="n">
        <v>17.82</v>
      </c>
      <c r="T2" t="n">
        <v>18230.34</v>
      </c>
      <c r="U2" t="n">
        <v>0.3</v>
      </c>
      <c r="V2" t="n">
        <v>0.71</v>
      </c>
      <c r="W2" t="n">
        <v>1.24</v>
      </c>
      <c r="X2" t="n">
        <v>1.19</v>
      </c>
      <c r="Y2" t="n">
        <v>0.5</v>
      </c>
      <c r="Z2" t="n">
        <v>10</v>
      </c>
      <c r="AA2" t="n">
        <v>340.8457080184967</v>
      </c>
      <c r="AB2" t="n">
        <v>466.3601347622841</v>
      </c>
      <c r="AC2" t="n">
        <v>421.8513780411311</v>
      </c>
      <c r="AD2" t="n">
        <v>340845.7080184967</v>
      </c>
      <c r="AE2" t="n">
        <v>466360.1347622841</v>
      </c>
      <c r="AF2" t="n">
        <v>2.853126114818798e-06</v>
      </c>
      <c r="AG2" t="n">
        <v>20.18229166666667</v>
      </c>
      <c r="AH2" t="n">
        <v>421851.3780411311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6.9237</v>
      </c>
      <c r="E3" t="n">
        <v>14.44</v>
      </c>
      <c r="F3" t="n">
        <v>12.24</v>
      </c>
      <c r="G3" t="n">
        <v>25.33</v>
      </c>
      <c r="H3" t="n">
        <v>0.55</v>
      </c>
      <c r="I3" t="n">
        <v>29</v>
      </c>
      <c r="J3" t="n">
        <v>62.92</v>
      </c>
      <c r="K3" t="n">
        <v>28.92</v>
      </c>
      <c r="L3" t="n">
        <v>2</v>
      </c>
      <c r="M3" t="n">
        <v>27</v>
      </c>
      <c r="N3" t="n">
        <v>7</v>
      </c>
      <c r="O3" t="n">
        <v>7994.37</v>
      </c>
      <c r="P3" t="n">
        <v>75.98</v>
      </c>
      <c r="Q3" t="n">
        <v>194.65</v>
      </c>
      <c r="R3" t="n">
        <v>39.65</v>
      </c>
      <c r="S3" t="n">
        <v>17.82</v>
      </c>
      <c r="T3" t="n">
        <v>8642.700000000001</v>
      </c>
      <c r="U3" t="n">
        <v>0.45</v>
      </c>
      <c r="V3" t="n">
        <v>0.74</v>
      </c>
      <c r="W3" t="n">
        <v>1.19</v>
      </c>
      <c r="X3" t="n">
        <v>0.5600000000000001</v>
      </c>
      <c r="Y3" t="n">
        <v>0.5</v>
      </c>
      <c r="Z3" t="n">
        <v>10</v>
      </c>
      <c r="AA3" t="n">
        <v>312.1207641330593</v>
      </c>
      <c r="AB3" t="n">
        <v>427.0573992831428</v>
      </c>
      <c r="AC3" t="n">
        <v>386.2996404743832</v>
      </c>
      <c r="AD3" t="n">
        <v>312120.7641330592</v>
      </c>
      <c r="AE3" t="n">
        <v>427057.3992831428</v>
      </c>
      <c r="AF3" t="n">
        <v>3.062190246654924e-06</v>
      </c>
      <c r="AG3" t="n">
        <v>18.80208333333333</v>
      </c>
      <c r="AH3" t="n">
        <v>386299.6404743833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7.0912</v>
      </c>
      <c r="E4" t="n">
        <v>14.1</v>
      </c>
      <c r="F4" t="n">
        <v>12.04</v>
      </c>
      <c r="G4" t="n">
        <v>38.03</v>
      </c>
      <c r="H4" t="n">
        <v>0.8100000000000001</v>
      </c>
      <c r="I4" t="n">
        <v>19</v>
      </c>
      <c r="J4" t="n">
        <v>64.08</v>
      </c>
      <c r="K4" t="n">
        <v>28.92</v>
      </c>
      <c r="L4" t="n">
        <v>3</v>
      </c>
      <c r="M4" t="n">
        <v>17</v>
      </c>
      <c r="N4" t="n">
        <v>7.16</v>
      </c>
      <c r="O4" t="n">
        <v>8137.65</v>
      </c>
      <c r="P4" t="n">
        <v>72.34</v>
      </c>
      <c r="Q4" t="n">
        <v>194.63</v>
      </c>
      <c r="R4" t="n">
        <v>33.37</v>
      </c>
      <c r="S4" t="n">
        <v>17.82</v>
      </c>
      <c r="T4" t="n">
        <v>5554.25</v>
      </c>
      <c r="U4" t="n">
        <v>0.53</v>
      </c>
      <c r="V4" t="n">
        <v>0.75</v>
      </c>
      <c r="W4" t="n">
        <v>1.17</v>
      </c>
      <c r="X4" t="n">
        <v>0.36</v>
      </c>
      <c r="Y4" t="n">
        <v>0.5</v>
      </c>
      <c r="Z4" t="n">
        <v>10</v>
      </c>
      <c r="AA4" t="n">
        <v>299.1628066374746</v>
      </c>
      <c r="AB4" t="n">
        <v>409.3277501729453</v>
      </c>
      <c r="AC4" t="n">
        <v>370.2620841915442</v>
      </c>
      <c r="AD4" t="n">
        <v>299162.8066374746</v>
      </c>
      <c r="AE4" t="n">
        <v>409327.7501729453</v>
      </c>
      <c r="AF4" t="n">
        <v>3.136271571136732e-06</v>
      </c>
      <c r="AG4" t="n">
        <v>18.359375</v>
      </c>
      <c r="AH4" t="n">
        <v>370262.0841915442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7.1803</v>
      </c>
      <c r="E5" t="n">
        <v>13.93</v>
      </c>
      <c r="F5" t="n">
        <v>11.94</v>
      </c>
      <c r="G5" t="n">
        <v>51.16</v>
      </c>
      <c r="H5" t="n">
        <v>1.07</v>
      </c>
      <c r="I5" t="n">
        <v>14</v>
      </c>
      <c r="J5" t="n">
        <v>65.25</v>
      </c>
      <c r="K5" t="n">
        <v>28.92</v>
      </c>
      <c r="L5" t="n">
        <v>4</v>
      </c>
      <c r="M5" t="n">
        <v>12</v>
      </c>
      <c r="N5" t="n">
        <v>7.33</v>
      </c>
      <c r="O5" t="n">
        <v>8281.25</v>
      </c>
      <c r="P5" t="n">
        <v>69.48</v>
      </c>
      <c r="Q5" t="n">
        <v>194.63</v>
      </c>
      <c r="R5" t="n">
        <v>30.24</v>
      </c>
      <c r="S5" t="n">
        <v>17.82</v>
      </c>
      <c r="T5" t="n">
        <v>4013.65</v>
      </c>
      <c r="U5" t="n">
        <v>0.59</v>
      </c>
      <c r="V5" t="n">
        <v>0.76</v>
      </c>
      <c r="W5" t="n">
        <v>1.16</v>
      </c>
      <c r="X5" t="n">
        <v>0.25</v>
      </c>
      <c r="Y5" t="n">
        <v>0.5</v>
      </c>
      <c r="Z5" t="n">
        <v>10</v>
      </c>
      <c r="AA5" t="n">
        <v>295.7084708269732</v>
      </c>
      <c r="AB5" t="n">
        <v>404.6013755224769</v>
      </c>
      <c r="AC5" t="n">
        <v>365.986788104208</v>
      </c>
      <c r="AD5" t="n">
        <v>295708.4708269732</v>
      </c>
      <c r="AE5" t="n">
        <v>404601.3755224769</v>
      </c>
      <c r="AF5" t="n">
        <v>3.175678412995414e-06</v>
      </c>
      <c r="AG5" t="n">
        <v>18.13802083333333</v>
      </c>
      <c r="AH5" t="n">
        <v>365986.788104208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7.2266</v>
      </c>
      <c r="E6" t="n">
        <v>13.84</v>
      </c>
      <c r="F6" t="n">
        <v>11.89</v>
      </c>
      <c r="G6" t="n">
        <v>64.84999999999999</v>
      </c>
      <c r="H6" t="n">
        <v>1.31</v>
      </c>
      <c r="I6" t="n">
        <v>11</v>
      </c>
      <c r="J6" t="n">
        <v>66.42</v>
      </c>
      <c r="K6" t="n">
        <v>28.92</v>
      </c>
      <c r="L6" t="n">
        <v>5</v>
      </c>
      <c r="M6" t="n">
        <v>8</v>
      </c>
      <c r="N6" t="n">
        <v>7.49</v>
      </c>
      <c r="O6" t="n">
        <v>8425.16</v>
      </c>
      <c r="P6" t="n">
        <v>66.45999999999999</v>
      </c>
      <c r="Q6" t="n">
        <v>194.64</v>
      </c>
      <c r="R6" t="n">
        <v>28.55</v>
      </c>
      <c r="S6" t="n">
        <v>17.82</v>
      </c>
      <c r="T6" t="n">
        <v>3181.57</v>
      </c>
      <c r="U6" t="n">
        <v>0.62</v>
      </c>
      <c r="V6" t="n">
        <v>0.76</v>
      </c>
      <c r="W6" t="n">
        <v>1.16</v>
      </c>
      <c r="X6" t="n">
        <v>0.2</v>
      </c>
      <c r="Y6" t="n">
        <v>0.5</v>
      </c>
      <c r="Z6" t="n">
        <v>10</v>
      </c>
      <c r="AA6" t="n">
        <v>292.7966901969873</v>
      </c>
      <c r="AB6" t="n">
        <v>400.6173488058349</v>
      </c>
      <c r="AC6" t="n">
        <v>362.3829913057857</v>
      </c>
      <c r="AD6" t="n">
        <v>292796.6901969873</v>
      </c>
      <c r="AE6" t="n">
        <v>400617.3488058349</v>
      </c>
      <c r="AF6" t="n">
        <v>3.196155817911879e-06</v>
      </c>
      <c r="AG6" t="n">
        <v>18.02083333333333</v>
      </c>
      <c r="AH6" t="n">
        <v>362382.9913057857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7.2589</v>
      </c>
      <c r="E7" t="n">
        <v>13.78</v>
      </c>
      <c r="F7" t="n">
        <v>11.86</v>
      </c>
      <c r="G7" t="n">
        <v>79.04000000000001</v>
      </c>
      <c r="H7" t="n">
        <v>1.55</v>
      </c>
      <c r="I7" t="n">
        <v>9</v>
      </c>
      <c r="J7" t="n">
        <v>67.59</v>
      </c>
      <c r="K7" t="n">
        <v>28.92</v>
      </c>
      <c r="L7" t="n">
        <v>6</v>
      </c>
      <c r="M7" t="n">
        <v>1</v>
      </c>
      <c r="N7" t="n">
        <v>7.66</v>
      </c>
      <c r="O7" t="n">
        <v>8569.4</v>
      </c>
      <c r="P7" t="n">
        <v>63.93</v>
      </c>
      <c r="Q7" t="n">
        <v>194.63</v>
      </c>
      <c r="R7" t="n">
        <v>27.4</v>
      </c>
      <c r="S7" t="n">
        <v>17.82</v>
      </c>
      <c r="T7" t="n">
        <v>2617.81</v>
      </c>
      <c r="U7" t="n">
        <v>0.65</v>
      </c>
      <c r="V7" t="n">
        <v>0.77</v>
      </c>
      <c r="W7" t="n">
        <v>1.16</v>
      </c>
      <c r="X7" t="n">
        <v>0.17</v>
      </c>
      <c r="Y7" t="n">
        <v>0.5</v>
      </c>
      <c r="Z7" t="n">
        <v>10</v>
      </c>
      <c r="AA7" t="n">
        <v>290.3110004509423</v>
      </c>
      <c r="AB7" t="n">
        <v>397.216318434404</v>
      </c>
      <c r="AC7" t="n">
        <v>359.3065504996281</v>
      </c>
      <c r="AD7" t="n">
        <v>290311.0004509423</v>
      </c>
      <c r="AE7" t="n">
        <v>397216.318434404</v>
      </c>
      <c r="AF7" t="n">
        <v>3.210441350931355e-06</v>
      </c>
      <c r="AG7" t="n">
        <v>17.94270833333333</v>
      </c>
      <c r="AH7" t="n">
        <v>359306.5504996281</v>
      </c>
    </row>
    <row r="8">
      <c r="A8" t="n">
        <v>6</v>
      </c>
      <c r="B8" t="n">
        <v>25</v>
      </c>
      <c r="C8" t="inlineStr">
        <is>
          <t xml:space="preserve">CONCLUIDO	</t>
        </is>
      </c>
      <c r="D8" t="n">
        <v>7.2597</v>
      </c>
      <c r="E8" t="n">
        <v>13.77</v>
      </c>
      <c r="F8" t="n">
        <v>11.85</v>
      </c>
      <c r="G8" t="n">
        <v>79.03</v>
      </c>
      <c r="H8" t="n">
        <v>1.78</v>
      </c>
      <c r="I8" t="n">
        <v>9</v>
      </c>
      <c r="J8" t="n">
        <v>68.76000000000001</v>
      </c>
      <c r="K8" t="n">
        <v>28.92</v>
      </c>
      <c r="L8" t="n">
        <v>7</v>
      </c>
      <c r="M8" t="n">
        <v>0</v>
      </c>
      <c r="N8" t="n">
        <v>7.83</v>
      </c>
      <c r="O8" t="n">
        <v>8713.950000000001</v>
      </c>
      <c r="P8" t="n">
        <v>64.90000000000001</v>
      </c>
      <c r="Q8" t="n">
        <v>194.63</v>
      </c>
      <c r="R8" t="n">
        <v>27.34</v>
      </c>
      <c r="S8" t="n">
        <v>17.82</v>
      </c>
      <c r="T8" t="n">
        <v>2586.82</v>
      </c>
      <c r="U8" t="n">
        <v>0.65</v>
      </c>
      <c r="V8" t="n">
        <v>0.77</v>
      </c>
      <c r="W8" t="n">
        <v>1.16</v>
      </c>
      <c r="X8" t="n">
        <v>0.17</v>
      </c>
      <c r="Y8" t="n">
        <v>0.5</v>
      </c>
      <c r="Z8" t="n">
        <v>10</v>
      </c>
      <c r="AA8" t="n">
        <v>291.0062349386553</v>
      </c>
      <c r="AB8" t="n">
        <v>398.1675689320739</v>
      </c>
      <c r="AC8" t="n">
        <v>360.1670149848888</v>
      </c>
      <c r="AD8" t="n">
        <v>291006.2349386553</v>
      </c>
      <c r="AE8" t="n">
        <v>398167.5689320739</v>
      </c>
      <c r="AF8" t="n">
        <v>3.210795172182611e-06</v>
      </c>
      <c r="AG8" t="n">
        <v>17.9296875</v>
      </c>
      <c r="AH8" t="n">
        <v>360167.0149848888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4.7127</v>
      </c>
      <c r="E2" t="n">
        <v>21.22</v>
      </c>
      <c r="F2" t="n">
        <v>14.37</v>
      </c>
      <c r="G2" t="n">
        <v>6.53</v>
      </c>
      <c r="H2" t="n">
        <v>0.11</v>
      </c>
      <c r="I2" t="n">
        <v>132</v>
      </c>
      <c r="J2" t="n">
        <v>167.88</v>
      </c>
      <c r="K2" t="n">
        <v>51.39</v>
      </c>
      <c r="L2" t="n">
        <v>1</v>
      </c>
      <c r="M2" t="n">
        <v>130</v>
      </c>
      <c r="N2" t="n">
        <v>30.49</v>
      </c>
      <c r="O2" t="n">
        <v>20939.59</v>
      </c>
      <c r="P2" t="n">
        <v>182.46</v>
      </c>
      <c r="Q2" t="n">
        <v>194.67</v>
      </c>
      <c r="R2" t="n">
        <v>105.94</v>
      </c>
      <c r="S2" t="n">
        <v>17.82</v>
      </c>
      <c r="T2" t="n">
        <v>41274.45</v>
      </c>
      <c r="U2" t="n">
        <v>0.17</v>
      </c>
      <c r="V2" t="n">
        <v>0.63</v>
      </c>
      <c r="W2" t="n">
        <v>1.36</v>
      </c>
      <c r="X2" t="n">
        <v>2.68</v>
      </c>
      <c r="Y2" t="n">
        <v>0.5</v>
      </c>
      <c r="Z2" t="n">
        <v>10</v>
      </c>
      <c r="AA2" t="n">
        <v>655.795028920945</v>
      </c>
      <c r="AB2" t="n">
        <v>897.2876902044214</v>
      </c>
      <c r="AC2" t="n">
        <v>811.6518124024934</v>
      </c>
      <c r="AD2" t="n">
        <v>655795.028920945</v>
      </c>
      <c r="AE2" t="n">
        <v>897287.6902044214</v>
      </c>
      <c r="AF2" t="n">
        <v>1.644099591420192e-06</v>
      </c>
      <c r="AG2" t="n">
        <v>27.63020833333333</v>
      </c>
      <c r="AH2" t="n">
        <v>811651.8124024934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5.7838</v>
      </c>
      <c r="E3" t="n">
        <v>17.29</v>
      </c>
      <c r="F3" t="n">
        <v>12.88</v>
      </c>
      <c r="G3" t="n">
        <v>12.88</v>
      </c>
      <c r="H3" t="n">
        <v>0.21</v>
      </c>
      <c r="I3" t="n">
        <v>60</v>
      </c>
      <c r="J3" t="n">
        <v>169.33</v>
      </c>
      <c r="K3" t="n">
        <v>51.39</v>
      </c>
      <c r="L3" t="n">
        <v>2</v>
      </c>
      <c r="M3" t="n">
        <v>58</v>
      </c>
      <c r="N3" t="n">
        <v>30.94</v>
      </c>
      <c r="O3" t="n">
        <v>21118.46</v>
      </c>
      <c r="P3" t="n">
        <v>162.87</v>
      </c>
      <c r="Q3" t="n">
        <v>194.66</v>
      </c>
      <c r="R3" t="n">
        <v>59.37</v>
      </c>
      <c r="S3" t="n">
        <v>17.82</v>
      </c>
      <c r="T3" t="n">
        <v>18345.96</v>
      </c>
      <c r="U3" t="n">
        <v>0.3</v>
      </c>
      <c r="V3" t="n">
        <v>0.7</v>
      </c>
      <c r="W3" t="n">
        <v>1.24</v>
      </c>
      <c r="X3" t="n">
        <v>1.2</v>
      </c>
      <c r="Y3" t="n">
        <v>0.5</v>
      </c>
      <c r="Z3" t="n">
        <v>10</v>
      </c>
      <c r="AA3" t="n">
        <v>515.5003526911711</v>
      </c>
      <c r="AB3" t="n">
        <v>705.3303248225529</v>
      </c>
      <c r="AC3" t="n">
        <v>638.0145885588162</v>
      </c>
      <c r="AD3" t="n">
        <v>515500.3526911711</v>
      </c>
      <c r="AE3" t="n">
        <v>705330.324822553</v>
      </c>
      <c r="AF3" t="n">
        <v>2.017769689743906e-06</v>
      </c>
      <c r="AG3" t="n">
        <v>22.51302083333333</v>
      </c>
      <c r="AH3" t="n">
        <v>638014.5885588161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6.1942</v>
      </c>
      <c r="E4" t="n">
        <v>16.14</v>
      </c>
      <c r="F4" t="n">
        <v>12.45</v>
      </c>
      <c r="G4" t="n">
        <v>19.15</v>
      </c>
      <c r="H4" t="n">
        <v>0.31</v>
      </c>
      <c r="I4" t="n">
        <v>39</v>
      </c>
      <c r="J4" t="n">
        <v>170.79</v>
      </c>
      <c r="K4" t="n">
        <v>51.39</v>
      </c>
      <c r="L4" t="n">
        <v>3</v>
      </c>
      <c r="M4" t="n">
        <v>37</v>
      </c>
      <c r="N4" t="n">
        <v>31.4</v>
      </c>
      <c r="O4" t="n">
        <v>21297.94</v>
      </c>
      <c r="P4" t="n">
        <v>156.91</v>
      </c>
      <c r="Q4" t="n">
        <v>194.65</v>
      </c>
      <c r="R4" t="n">
        <v>46.33</v>
      </c>
      <c r="S4" t="n">
        <v>17.82</v>
      </c>
      <c r="T4" t="n">
        <v>11933.5</v>
      </c>
      <c r="U4" t="n">
        <v>0.38</v>
      </c>
      <c r="V4" t="n">
        <v>0.73</v>
      </c>
      <c r="W4" t="n">
        <v>1.2</v>
      </c>
      <c r="X4" t="n">
        <v>0.76</v>
      </c>
      <c r="Y4" t="n">
        <v>0.5</v>
      </c>
      <c r="Z4" t="n">
        <v>10</v>
      </c>
      <c r="AA4" t="n">
        <v>468.6164260128352</v>
      </c>
      <c r="AB4" t="n">
        <v>641.1816679683873</v>
      </c>
      <c r="AC4" t="n">
        <v>579.9881894816065</v>
      </c>
      <c r="AD4" t="n">
        <v>468616.4260128352</v>
      </c>
      <c r="AE4" t="n">
        <v>641181.6679683872</v>
      </c>
      <c r="AF4" t="n">
        <v>2.160944191052889e-06</v>
      </c>
      <c r="AG4" t="n">
        <v>21.015625</v>
      </c>
      <c r="AH4" t="n">
        <v>579988.1894816065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6.4057</v>
      </c>
      <c r="E5" t="n">
        <v>15.61</v>
      </c>
      <c r="F5" t="n">
        <v>12.26</v>
      </c>
      <c r="G5" t="n">
        <v>25.36</v>
      </c>
      <c r="H5" t="n">
        <v>0.41</v>
      </c>
      <c r="I5" t="n">
        <v>29</v>
      </c>
      <c r="J5" t="n">
        <v>172.25</v>
      </c>
      <c r="K5" t="n">
        <v>51.39</v>
      </c>
      <c r="L5" t="n">
        <v>4</v>
      </c>
      <c r="M5" t="n">
        <v>27</v>
      </c>
      <c r="N5" t="n">
        <v>31.86</v>
      </c>
      <c r="O5" t="n">
        <v>21478.05</v>
      </c>
      <c r="P5" t="n">
        <v>153.91</v>
      </c>
      <c r="Q5" t="n">
        <v>194.63</v>
      </c>
      <c r="R5" t="n">
        <v>40.08</v>
      </c>
      <c r="S5" t="n">
        <v>17.82</v>
      </c>
      <c r="T5" t="n">
        <v>8860.35</v>
      </c>
      <c r="U5" t="n">
        <v>0.44</v>
      </c>
      <c r="V5" t="n">
        <v>0.74</v>
      </c>
      <c r="W5" t="n">
        <v>1.18</v>
      </c>
      <c r="X5" t="n">
        <v>0.57</v>
      </c>
      <c r="Y5" t="n">
        <v>0.5</v>
      </c>
      <c r="Z5" t="n">
        <v>10</v>
      </c>
      <c r="AA5" t="n">
        <v>450.1840555949622</v>
      </c>
      <c r="AB5" t="n">
        <v>615.9616855838618</v>
      </c>
      <c r="AC5" t="n">
        <v>557.1751668193928</v>
      </c>
      <c r="AD5" t="n">
        <v>450184.0555949621</v>
      </c>
      <c r="AE5" t="n">
        <v>615961.6855838618</v>
      </c>
      <c r="AF5" t="n">
        <v>2.234729295894142e-06</v>
      </c>
      <c r="AG5" t="n">
        <v>20.32552083333333</v>
      </c>
      <c r="AH5" t="n">
        <v>557175.1668193927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6.5424</v>
      </c>
      <c r="E6" t="n">
        <v>15.28</v>
      </c>
      <c r="F6" t="n">
        <v>12.13</v>
      </c>
      <c r="G6" t="n">
        <v>31.65</v>
      </c>
      <c r="H6" t="n">
        <v>0.51</v>
      </c>
      <c r="I6" t="n">
        <v>23</v>
      </c>
      <c r="J6" t="n">
        <v>173.71</v>
      </c>
      <c r="K6" t="n">
        <v>51.39</v>
      </c>
      <c r="L6" t="n">
        <v>5</v>
      </c>
      <c r="M6" t="n">
        <v>21</v>
      </c>
      <c r="N6" t="n">
        <v>32.32</v>
      </c>
      <c r="O6" t="n">
        <v>21658.78</v>
      </c>
      <c r="P6" t="n">
        <v>151.78</v>
      </c>
      <c r="Q6" t="n">
        <v>194.65</v>
      </c>
      <c r="R6" t="n">
        <v>36.48</v>
      </c>
      <c r="S6" t="n">
        <v>17.82</v>
      </c>
      <c r="T6" t="n">
        <v>7089.36</v>
      </c>
      <c r="U6" t="n">
        <v>0.49</v>
      </c>
      <c r="V6" t="n">
        <v>0.75</v>
      </c>
      <c r="W6" t="n">
        <v>1.17</v>
      </c>
      <c r="X6" t="n">
        <v>0.45</v>
      </c>
      <c r="Y6" t="n">
        <v>0.5</v>
      </c>
      <c r="Z6" t="n">
        <v>10</v>
      </c>
      <c r="AA6" t="n">
        <v>443.834371313206</v>
      </c>
      <c r="AB6" t="n">
        <v>607.2737674212631</v>
      </c>
      <c r="AC6" t="n">
        <v>549.3164113726625</v>
      </c>
      <c r="AD6" t="n">
        <v>443834.371313206</v>
      </c>
      <c r="AE6" t="n">
        <v>607273.767421263</v>
      </c>
      <c r="AF6" t="n">
        <v>2.28241924308941e-06</v>
      </c>
      <c r="AG6" t="n">
        <v>19.89583333333333</v>
      </c>
      <c r="AH6" t="n">
        <v>549316.4113726625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6.6421</v>
      </c>
      <c r="E7" t="n">
        <v>15.06</v>
      </c>
      <c r="F7" t="n">
        <v>12.04</v>
      </c>
      <c r="G7" t="n">
        <v>38.02</v>
      </c>
      <c r="H7" t="n">
        <v>0.61</v>
      </c>
      <c r="I7" t="n">
        <v>19</v>
      </c>
      <c r="J7" t="n">
        <v>175.18</v>
      </c>
      <c r="K7" t="n">
        <v>51.39</v>
      </c>
      <c r="L7" t="n">
        <v>6</v>
      </c>
      <c r="M7" t="n">
        <v>17</v>
      </c>
      <c r="N7" t="n">
        <v>32.79</v>
      </c>
      <c r="O7" t="n">
        <v>21840.16</v>
      </c>
      <c r="P7" t="n">
        <v>149.89</v>
      </c>
      <c r="Q7" t="n">
        <v>194.63</v>
      </c>
      <c r="R7" t="n">
        <v>33.37</v>
      </c>
      <c r="S7" t="n">
        <v>17.82</v>
      </c>
      <c r="T7" t="n">
        <v>5554.17</v>
      </c>
      <c r="U7" t="n">
        <v>0.53</v>
      </c>
      <c r="V7" t="n">
        <v>0.75</v>
      </c>
      <c r="W7" t="n">
        <v>1.17</v>
      </c>
      <c r="X7" t="n">
        <v>0.35</v>
      </c>
      <c r="Y7" t="n">
        <v>0.5</v>
      </c>
      <c r="Z7" t="n">
        <v>10</v>
      </c>
      <c r="AA7" t="n">
        <v>430.9292108473117</v>
      </c>
      <c r="AB7" t="n">
        <v>589.6163575363282</v>
      </c>
      <c r="AC7" t="n">
        <v>533.3441999048156</v>
      </c>
      <c r="AD7" t="n">
        <v>430929.2108473117</v>
      </c>
      <c r="AE7" t="n">
        <v>589616.3575363283</v>
      </c>
      <c r="AF7" t="n">
        <v>2.317201157759258e-06</v>
      </c>
      <c r="AG7" t="n">
        <v>19.609375</v>
      </c>
      <c r="AH7" t="n">
        <v>533344.1999048155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6.6871</v>
      </c>
      <c r="E8" t="n">
        <v>14.95</v>
      </c>
      <c r="F8" t="n">
        <v>12.01</v>
      </c>
      <c r="G8" t="n">
        <v>42.37</v>
      </c>
      <c r="H8" t="n">
        <v>0.7</v>
      </c>
      <c r="I8" t="n">
        <v>17</v>
      </c>
      <c r="J8" t="n">
        <v>176.66</v>
      </c>
      <c r="K8" t="n">
        <v>51.39</v>
      </c>
      <c r="L8" t="n">
        <v>7</v>
      </c>
      <c r="M8" t="n">
        <v>15</v>
      </c>
      <c r="N8" t="n">
        <v>33.27</v>
      </c>
      <c r="O8" t="n">
        <v>22022.17</v>
      </c>
      <c r="P8" t="n">
        <v>149.26</v>
      </c>
      <c r="Q8" t="n">
        <v>194.65</v>
      </c>
      <c r="R8" t="n">
        <v>32.34</v>
      </c>
      <c r="S8" t="n">
        <v>17.82</v>
      </c>
      <c r="T8" t="n">
        <v>5047.2</v>
      </c>
      <c r="U8" t="n">
        <v>0.55</v>
      </c>
      <c r="V8" t="n">
        <v>0.76</v>
      </c>
      <c r="W8" t="n">
        <v>1.16</v>
      </c>
      <c r="X8" t="n">
        <v>0.32</v>
      </c>
      <c r="Y8" t="n">
        <v>0.5</v>
      </c>
      <c r="Z8" t="n">
        <v>10</v>
      </c>
      <c r="AA8" t="n">
        <v>428.9525642837656</v>
      </c>
      <c r="AB8" t="n">
        <v>586.9118225045928</v>
      </c>
      <c r="AC8" t="n">
        <v>530.8977819006701</v>
      </c>
      <c r="AD8" t="n">
        <v>428952.5642837656</v>
      </c>
      <c r="AE8" t="n">
        <v>586911.8225045928</v>
      </c>
      <c r="AF8" t="n">
        <v>2.33290011623612e-06</v>
      </c>
      <c r="AG8" t="n">
        <v>19.46614583333333</v>
      </c>
      <c r="AH8" t="n">
        <v>530897.7819006701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6.7373</v>
      </c>
      <c r="E9" t="n">
        <v>14.84</v>
      </c>
      <c r="F9" t="n">
        <v>11.96</v>
      </c>
      <c r="G9" t="n">
        <v>47.85</v>
      </c>
      <c r="H9" t="n">
        <v>0.8</v>
      </c>
      <c r="I9" t="n">
        <v>15</v>
      </c>
      <c r="J9" t="n">
        <v>178.14</v>
      </c>
      <c r="K9" t="n">
        <v>51.39</v>
      </c>
      <c r="L9" t="n">
        <v>8</v>
      </c>
      <c r="M9" t="n">
        <v>13</v>
      </c>
      <c r="N9" t="n">
        <v>33.75</v>
      </c>
      <c r="O9" t="n">
        <v>22204.83</v>
      </c>
      <c r="P9" t="n">
        <v>148.01</v>
      </c>
      <c r="Q9" t="n">
        <v>194.63</v>
      </c>
      <c r="R9" t="n">
        <v>30.99</v>
      </c>
      <c r="S9" t="n">
        <v>17.82</v>
      </c>
      <c r="T9" t="n">
        <v>4384.25</v>
      </c>
      <c r="U9" t="n">
        <v>0.57</v>
      </c>
      <c r="V9" t="n">
        <v>0.76</v>
      </c>
      <c r="W9" t="n">
        <v>1.16</v>
      </c>
      <c r="X9" t="n">
        <v>0.28</v>
      </c>
      <c r="Y9" t="n">
        <v>0.5</v>
      </c>
      <c r="Z9" t="n">
        <v>10</v>
      </c>
      <c r="AA9" t="n">
        <v>426.455606239427</v>
      </c>
      <c r="AB9" t="n">
        <v>583.4953743503143</v>
      </c>
      <c r="AC9" t="n">
        <v>527.8073947632208</v>
      </c>
      <c r="AD9" t="n">
        <v>426455.606239427</v>
      </c>
      <c r="AE9" t="n">
        <v>583495.3743503143</v>
      </c>
      <c r="AF9" t="n">
        <v>2.35041317658142e-06</v>
      </c>
      <c r="AG9" t="n">
        <v>19.32291666666667</v>
      </c>
      <c r="AH9" t="n">
        <v>527807.3947632208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6.7868</v>
      </c>
      <c r="E10" t="n">
        <v>14.73</v>
      </c>
      <c r="F10" t="n">
        <v>11.92</v>
      </c>
      <c r="G10" t="n">
        <v>55.02</v>
      </c>
      <c r="H10" t="n">
        <v>0.89</v>
      </c>
      <c r="I10" t="n">
        <v>13</v>
      </c>
      <c r="J10" t="n">
        <v>179.63</v>
      </c>
      <c r="K10" t="n">
        <v>51.39</v>
      </c>
      <c r="L10" t="n">
        <v>9</v>
      </c>
      <c r="M10" t="n">
        <v>11</v>
      </c>
      <c r="N10" t="n">
        <v>34.24</v>
      </c>
      <c r="O10" t="n">
        <v>22388.15</v>
      </c>
      <c r="P10" t="n">
        <v>147.13</v>
      </c>
      <c r="Q10" t="n">
        <v>194.63</v>
      </c>
      <c r="R10" t="n">
        <v>29.82</v>
      </c>
      <c r="S10" t="n">
        <v>17.82</v>
      </c>
      <c r="T10" t="n">
        <v>3806.62</v>
      </c>
      <c r="U10" t="n">
        <v>0.6</v>
      </c>
      <c r="V10" t="n">
        <v>0.76</v>
      </c>
      <c r="W10" t="n">
        <v>1.15</v>
      </c>
      <c r="X10" t="n">
        <v>0.23</v>
      </c>
      <c r="Y10" t="n">
        <v>0.5</v>
      </c>
      <c r="Z10" t="n">
        <v>10</v>
      </c>
      <c r="AA10" t="n">
        <v>424.3507042471175</v>
      </c>
      <c r="AB10" t="n">
        <v>580.6153545827144</v>
      </c>
      <c r="AC10" t="n">
        <v>525.2022400401075</v>
      </c>
      <c r="AD10" t="n">
        <v>424350.7042471175</v>
      </c>
      <c r="AE10" t="n">
        <v>580615.3545827144</v>
      </c>
      <c r="AF10" t="n">
        <v>2.367682030905969e-06</v>
      </c>
      <c r="AG10" t="n">
        <v>19.1796875</v>
      </c>
      <c r="AH10" t="n">
        <v>525202.2400401075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6.808</v>
      </c>
      <c r="E11" t="n">
        <v>14.69</v>
      </c>
      <c r="F11" t="n">
        <v>11.91</v>
      </c>
      <c r="G11" t="n">
        <v>59.55</v>
      </c>
      <c r="H11" t="n">
        <v>0.98</v>
      </c>
      <c r="I11" t="n">
        <v>12</v>
      </c>
      <c r="J11" t="n">
        <v>181.12</v>
      </c>
      <c r="K11" t="n">
        <v>51.39</v>
      </c>
      <c r="L11" t="n">
        <v>10</v>
      </c>
      <c r="M11" t="n">
        <v>10</v>
      </c>
      <c r="N11" t="n">
        <v>34.73</v>
      </c>
      <c r="O11" t="n">
        <v>22572.13</v>
      </c>
      <c r="P11" t="n">
        <v>146.64</v>
      </c>
      <c r="Q11" t="n">
        <v>194.63</v>
      </c>
      <c r="R11" t="n">
        <v>29.36</v>
      </c>
      <c r="S11" t="n">
        <v>17.82</v>
      </c>
      <c r="T11" t="n">
        <v>3581.78</v>
      </c>
      <c r="U11" t="n">
        <v>0.61</v>
      </c>
      <c r="V11" t="n">
        <v>0.76</v>
      </c>
      <c r="W11" t="n">
        <v>1.16</v>
      </c>
      <c r="X11" t="n">
        <v>0.22</v>
      </c>
      <c r="Y11" t="n">
        <v>0.5</v>
      </c>
      <c r="Z11" t="n">
        <v>10</v>
      </c>
      <c r="AA11" t="n">
        <v>415.0939727956799</v>
      </c>
      <c r="AB11" t="n">
        <v>567.9498862326876</v>
      </c>
      <c r="AC11" t="n">
        <v>513.7455462133111</v>
      </c>
      <c r="AD11" t="n">
        <v>415093.9727956799</v>
      </c>
      <c r="AE11" t="n">
        <v>567949.8862326876</v>
      </c>
      <c r="AF11" t="n">
        <v>2.37507798467729e-06</v>
      </c>
      <c r="AG11" t="n">
        <v>19.12760416666667</v>
      </c>
      <c r="AH11" t="n">
        <v>513745.546213311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6.8366</v>
      </c>
      <c r="E12" t="n">
        <v>14.63</v>
      </c>
      <c r="F12" t="n">
        <v>11.88</v>
      </c>
      <c r="G12" t="n">
        <v>64.81</v>
      </c>
      <c r="H12" t="n">
        <v>1.07</v>
      </c>
      <c r="I12" t="n">
        <v>11</v>
      </c>
      <c r="J12" t="n">
        <v>182.62</v>
      </c>
      <c r="K12" t="n">
        <v>51.39</v>
      </c>
      <c r="L12" t="n">
        <v>11</v>
      </c>
      <c r="M12" t="n">
        <v>9</v>
      </c>
      <c r="N12" t="n">
        <v>35.22</v>
      </c>
      <c r="O12" t="n">
        <v>22756.91</v>
      </c>
      <c r="P12" t="n">
        <v>145.67</v>
      </c>
      <c r="Q12" t="n">
        <v>194.63</v>
      </c>
      <c r="R12" t="n">
        <v>28.47</v>
      </c>
      <c r="S12" t="n">
        <v>17.82</v>
      </c>
      <c r="T12" t="n">
        <v>3144.38</v>
      </c>
      <c r="U12" t="n">
        <v>0.63</v>
      </c>
      <c r="V12" t="n">
        <v>0.76</v>
      </c>
      <c r="W12" t="n">
        <v>1.15</v>
      </c>
      <c r="X12" t="n">
        <v>0.2</v>
      </c>
      <c r="Y12" t="n">
        <v>0.5</v>
      </c>
      <c r="Z12" t="n">
        <v>10</v>
      </c>
      <c r="AA12" t="n">
        <v>413.5038584730564</v>
      </c>
      <c r="AB12" t="n">
        <v>565.7742216655812</v>
      </c>
      <c r="AC12" t="n">
        <v>511.7775240189248</v>
      </c>
      <c r="AD12" t="n">
        <v>413503.8584730563</v>
      </c>
      <c r="AE12" t="n">
        <v>565774.2216655812</v>
      </c>
      <c r="AF12" t="n">
        <v>2.385055544953696e-06</v>
      </c>
      <c r="AG12" t="n">
        <v>19.04947916666667</v>
      </c>
      <c r="AH12" t="n">
        <v>511777.5240189248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6.8603</v>
      </c>
      <c r="E13" t="n">
        <v>14.58</v>
      </c>
      <c r="F13" t="n">
        <v>11.87</v>
      </c>
      <c r="G13" t="n">
        <v>71.19</v>
      </c>
      <c r="H13" t="n">
        <v>1.16</v>
      </c>
      <c r="I13" t="n">
        <v>10</v>
      </c>
      <c r="J13" t="n">
        <v>184.12</v>
      </c>
      <c r="K13" t="n">
        <v>51.39</v>
      </c>
      <c r="L13" t="n">
        <v>12</v>
      </c>
      <c r="M13" t="n">
        <v>8</v>
      </c>
      <c r="N13" t="n">
        <v>35.73</v>
      </c>
      <c r="O13" t="n">
        <v>22942.24</v>
      </c>
      <c r="P13" t="n">
        <v>144.55</v>
      </c>
      <c r="Q13" t="n">
        <v>194.64</v>
      </c>
      <c r="R13" t="n">
        <v>27.94</v>
      </c>
      <c r="S13" t="n">
        <v>17.82</v>
      </c>
      <c r="T13" t="n">
        <v>2883.39</v>
      </c>
      <c r="U13" t="n">
        <v>0.64</v>
      </c>
      <c r="V13" t="n">
        <v>0.77</v>
      </c>
      <c r="W13" t="n">
        <v>1.15</v>
      </c>
      <c r="X13" t="n">
        <v>0.18</v>
      </c>
      <c r="Y13" t="n">
        <v>0.5</v>
      </c>
      <c r="Z13" t="n">
        <v>10</v>
      </c>
      <c r="AA13" t="n">
        <v>411.8354344244003</v>
      </c>
      <c r="AB13" t="n">
        <v>563.4914102765358</v>
      </c>
      <c r="AC13" t="n">
        <v>509.712580944904</v>
      </c>
      <c r="AD13" t="n">
        <v>411835.4344244003</v>
      </c>
      <c r="AE13" t="n">
        <v>563491.4102765358</v>
      </c>
      <c r="AF13" t="n">
        <v>2.393323663084843e-06</v>
      </c>
      <c r="AG13" t="n">
        <v>18.984375</v>
      </c>
      <c r="AH13" t="n">
        <v>509712.580944904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6.8842</v>
      </c>
      <c r="E14" t="n">
        <v>14.53</v>
      </c>
      <c r="F14" t="n">
        <v>11.85</v>
      </c>
      <c r="G14" t="n">
        <v>78.98999999999999</v>
      </c>
      <c r="H14" t="n">
        <v>1.24</v>
      </c>
      <c r="I14" t="n">
        <v>9</v>
      </c>
      <c r="J14" t="n">
        <v>185.63</v>
      </c>
      <c r="K14" t="n">
        <v>51.39</v>
      </c>
      <c r="L14" t="n">
        <v>13</v>
      </c>
      <c r="M14" t="n">
        <v>7</v>
      </c>
      <c r="N14" t="n">
        <v>36.24</v>
      </c>
      <c r="O14" t="n">
        <v>23128.27</v>
      </c>
      <c r="P14" t="n">
        <v>143.85</v>
      </c>
      <c r="Q14" t="n">
        <v>194.63</v>
      </c>
      <c r="R14" t="n">
        <v>27.33</v>
      </c>
      <c r="S14" t="n">
        <v>17.82</v>
      </c>
      <c r="T14" t="n">
        <v>2585.06</v>
      </c>
      <c r="U14" t="n">
        <v>0.65</v>
      </c>
      <c r="V14" t="n">
        <v>0.77</v>
      </c>
      <c r="W14" t="n">
        <v>1.15</v>
      </c>
      <c r="X14" t="n">
        <v>0.16</v>
      </c>
      <c r="Y14" t="n">
        <v>0.5</v>
      </c>
      <c r="Z14" t="n">
        <v>10</v>
      </c>
      <c r="AA14" t="n">
        <v>410.6345770416826</v>
      </c>
      <c r="AB14" t="n">
        <v>561.8483442274127</v>
      </c>
      <c r="AC14" t="n">
        <v>508.2263268134515</v>
      </c>
      <c r="AD14" t="n">
        <v>410634.5770416826</v>
      </c>
      <c r="AE14" t="n">
        <v>561848.3442274127</v>
      </c>
      <c r="AF14" t="n">
        <v>2.401661554364777e-06</v>
      </c>
      <c r="AG14" t="n">
        <v>18.91927083333333</v>
      </c>
      <c r="AH14" t="n">
        <v>508226.3268134515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6.8826</v>
      </c>
      <c r="E15" t="n">
        <v>14.53</v>
      </c>
      <c r="F15" t="n">
        <v>11.85</v>
      </c>
      <c r="G15" t="n">
        <v>79.01000000000001</v>
      </c>
      <c r="H15" t="n">
        <v>1.33</v>
      </c>
      <c r="I15" t="n">
        <v>9</v>
      </c>
      <c r="J15" t="n">
        <v>187.14</v>
      </c>
      <c r="K15" t="n">
        <v>51.39</v>
      </c>
      <c r="L15" t="n">
        <v>14</v>
      </c>
      <c r="M15" t="n">
        <v>7</v>
      </c>
      <c r="N15" t="n">
        <v>36.75</v>
      </c>
      <c r="O15" t="n">
        <v>23314.98</v>
      </c>
      <c r="P15" t="n">
        <v>143.92</v>
      </c>
      <c r="Q15" t="n">
        <v>194.66</v>
      </c>
      <c r="R15" t="n">
        <v>27.54</v>
      </c>
      <c r="S15" t="n">
        <v>17.82</v>
      </c>
      <c r="T15" t="n">
        <v>2687.22</v>
      </c>
      <c r="U15" t="n">
        <v>0.65</v>
      </c>
      <c r="V15" t="n">
        <v>0.77</v>
      </c>
      <c r="W15" t="n">
        <v>1.15</v>
      </c>
      <c r="X15" t="n">
        <v>0.17</v>
      </c>
      <c r="Y15" t="n">
        <v>0.5</v>
      </c>
      <c r="Z15" t="n">
        <v>10</v>
      </c>
      <c r="AA15" t="n">
        <v>410.7275591157838</v>
      </c>
      <c r="AB15" t="n">
        <v>561.9755664032775</v>
      </c>
      <c r="AC15" t="n">
        <v>508.3414070834093</v>
      </c>
      <c r="AD15" t="n">
        <v>410727.5591157838</v>
      </c>
      <c r="AE15" t="n">
        <v>561975.5664032776</v>
      </c>
      <c r="AF15" t="n">
        <v>2.401103369174488e-06</v>
      </c>
      <c r="AG15" t="n">
        <v>18.91927083333333</v>
      </c>
      <c r="AH15" t="n">
        <v>508341.4070834093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6.9162</v>
      </c>
      <c r="E16" t="n">
        <v>14.46</v>
      </c>
      <c r="F16" t="n">
        <v>11.82</v>
      </c>
      <c r="G16" t="n">
        <v>88.61</v>
      </c>
      <c r="H16" t="n">
        <v>1.41</v>
      </c>
      <c r="I16" t="n">
        <v>8</v>
      </c>
      <c r="J16" t="n">
        <v>188.66</v>
      </c>
      <c r="K16" t="n">
        <v>51.39</v>
      </c>
      <c r="L16" t="n">
        <v>15</v>
      </c>
      <c r="M16" t="n">
        <v>6</v>
      </c>
      <c r="N16" t="n">
        <v>37.27</v>
      </c>
      <c r="O16" t="n">
        <v>23502.4</v>
      </c>
      <c r="P16" t="n">
        <v>142.81</v>
      </c>
      <c r="Q16" t="n">
        <v>194.64</v>
      </c>
      <c r="R16" t="n">
        <v>26.35</v>
      </c>
      <c r="S16" t="n">
        <v>17.82</v>
      </c>
      <c r="T16" t="n">
        <v>2098.68</v>
      </c>
      <c r="U16" t="n">
        <v>0.68</v>
      </c>
      <c r="V16" t="n">
        <v>0.77</v>
      </c>
      <c r="W16" t="n">
        <v>1.15</v>
      </c>
      <c r="X16" t="n">
        <v>0.13</v>
      </c>
      <c r="Y16" t="n">
        <v>0.5</v>
      </c>
      <c r="Z16" t="n">
        <v>10</v>
      </c>
      <c r="AA16" t="n">
        <v>408.9458356506597</v>
      </c>
      <c r="AB16" t="n">
        <v>559.5377337542031</v>
      </c>
      <c r="AC16" t="n">
        <v>506.1362377608428</v>
      </c>
      <c r="AD16" t="n">
        <v>408945.8356506597</v>
      </c>
      <c r="AE16" t="n">
        <v>559537.7337542032</v>
      </c>
      <c r="AF16" t="n">
        <v>2.412825258170546e-06</v>
      </c>
      <c r="AG16" t="n">
        <v>18.828125</v>
      </c>
      <c r="AH16" t="n">
        <v>506136.2377608428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6.9134</v>
      </c>
      <c r="E17" t="n">
        <v>14.46</v>
      </c>
      <c r="F17" t="n">
        <v>11.82</v>
      </c>
      <c r="G17" t="n">
        <v>88.66</v>
      </c>
      <c r="H17" t="n">
        <v>1.49</v>
      </c>
      <c r="I17" t="n">
        <v>8</v>
      </c>
      <c r="J17" t="n">
        <v>190.19</v>
      </c>
      <c r="K17" t="n">
        <v>51.39</v>
      </c>
      <c r="L17" t="n">
        <v>16</v>
      </c>
      <c r="M17" t="n">
        <v>6</v>
      </c>
      <c r="N17" t="n">
        <v>37.79</v>
      </c>
      <c r="O17" t="n">
        <v>23690.52</v>
      </c>
      <c r="P17" t="n">
        <v>142.12</v>
      </c>
      <c r="Q17" t="n">
        <v>194.63</v>
      </c>
      <c r="R17" t="n">
        <v>26.69</v>
      </c>
      <c r="S17" t="n">
        <v>17.82</v>
      </c>
      <c r="T17" t="n">
        <v>2266.6</v>
      </c>
      <c r="U17" t="n">
        <v>0.67</v>
      </c>
      <c r="V17" t="n">
        <v>0.77</v>
      </c>
      <c r="W17" t="n">
        <v>1.15</v>
      </c>
      <c r="X17" t="n">
        <v>0.13</v>
      </c>
      <c r="Y17" t="n">
        <v>0.5</v>
      </c>
      <c r="Z17" t="n">
        <v>10</v>
      </c>
      <c r="AA17" t="n">
        <v>408.4675771134808</v>
      </c>
      <c r="AB17" t="n">
        <v>558.8833593243573</v>
      </c>
      <c r="AC17" t="n">
        <v>505.5443159081614</v>
      </c>
      <c r="AD17" t="n">
        <v>408467.5771134808</v>
      </c>
      <c r="AE17" t="n">
        <v>558883.3593243574</v>
      </c>
      <c r="AF17" t="n">
        <v>2.411848434087541e-06</v>
      </c>
      <c r="AG17" t="n">
        <v>18.828125</v>
      </c>
      <c r="AH17" t="n">
        <v>505544.3159081613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6.941</v>
      </c>
      <c r="E18" t="n">
        <v>14.41</v>
      </c>
      <c r="F18" t="n">
        <v>11.8</v>
      </c>
      <c r="G18" t="n">
        <v>101.12</v>
      </c>
      <c r="H18" t="n">
        <v>1.57</v>
      </c>
      <c r="I18" t="n">
        <v>7</v>
      </c>
      <c r="J18" t="n">
        <v>191.72</v>
      </c>
      <c r="K18" t="n">
        <v>51.39</v>
      </c>
      <c r="L18" t="n">
        <v>17</v>
      </c>
      <c r="M18" t="n">
        <v>5</v>
      </c>
      <c r="N18" t="n">
        <v>38.33</v>
      </c>
      <c r="O18" t="n">
        <v>23879.37</v>
      </c>
      <c r="P18" t="n">
        <v>141.05</v>
      </c>
      <c r="Q18" t="n">
        <v>194.63</v>
      </c>
      <c r="R18" t="n">
        <v>25.79</v>
      </c>
      <c r="S18" t="n">
        <v>17.82</v>
      </c>
      <c r="T18" t="n">
        <v>1824.44</v>
      </c>
      <c r="U18" t="n">
        <v>0.6899999999999999</v>
      </c>
      <c r="V18" t="n">
        <v>0.77</v>
      </c>
      <c r="W18" t="n">
        <v>1.15</v>
      </c>
      <c r="X18" t="n">
        <v>0.11</v>
      </c>
      <c r="Y18" t="n">
        <v>0.5</v>
      </c>
      <c r="Z18" t="n">
        <v>10</v>
      </c>
      <c r="AA18" t="n">
        <v>406.9129100359618</v>
      </c>
      <c r="AB18" t="n">
        <v>556.756195241825</v>
      </c>
      <c r="AC18" t="n">
        <v>503.6201653801724</v>
      </c>
      <c r="AD18" t="n">
        <v>406912.9100359618</v>
      </c>
      <c r="AE18" t="n">
        <v>556756.1952418251</v>
      </c>
      <c r="AF18" t="n">
        <v>2.421477128620016e-06</v>
      </c>
      <c r="AG18" t="n">
        <v>18.76302083333333</v>
      </c>
      <c r="AH18" t="n">
        <v>503620.1653801724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6.9363</v>
      </c>
      <c r="E19" t="n">
        <v>14.42</v>
      </c>
      <c r="F19" t="n">
        <v>11.81</v>
      </c>
      <c r="G19" t="n">
        <v>101.2</v>
      </c>
      <c r="H19" t="n">
        <v>1.65</v>
      </c>
      <c r="I19" t="n">
        <v>7</v>
      </c>
      <c r="J19" t="n">
        <v>193.26</v>
      </c>
      <c r="K19" t="n">
        <v>51.39</v>
      </c>
      <c r="L19" t="n">
        <v>18</v>
      </c>
      <c r="M19" t="n">
        <v>5</v>
      </c>
      <c r="N19" t="n">
        <v>38.86</v>
      </c>
      <c r="O19" t="n">
        <v>24068.93</v>
      </c>
      <c r="P19" t="n">
        <v>141.73</v>
      </c>
      <c r="Q19" t="n">
        <v>194.63</v>
      </c>
      <c r="R19" t="n">
        <v>26.18</v>
      </c>
      <c r="S19" t="n">
        <v>17.82</v>
      </c>
      <c r="T19" t="n">
        <v>2018.69</v>
      </c>
      <c r="U19" t="n">
        <v>0.68</v>
      </c>
      <c r="V19" t="n">
        <v>0.77</v>
      </c>
      <c r="W19" t="n">
        <v>1.15</v>
      </c>
      <c r="X19" t="n">
        <v>0.12</v>
      </c>
      <c r="Y19" t="n">
        <v>0.5</v>
      </c>
      <c r="Z19" t="n">
        <v>10</v>
      </c>
      <c r="AA19" t="n">
        <v>407.5939337908871</v>
      </c>
      <c r="AB19" t="n">
        <v>557.6880019879615</v>
      </c>
      <c r="AC19" t="n">
        <v>504.4630417982565</v>
      </c>
      <c r="AD19" t="n">
        <v>407593.9337908871</v>
      </c>
      <c r="AE19" t="n">
        <v>557688.0019879615</v>
      </c>
      <c r="AF19" t="n">
        <v>2.419837459623544e-06</v>
      </c>
      <c r="AG19" t="n">
        <v>18.77604166666667</v>
      </c>
      <c r="AH19" t="n">
        <v>504463.0417982565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6.9351</v>
      </c>
      <c r="E20" t="n">
        <v>14.42</v>
      </c>
      <c r="F20" t="n">
        <v>11.81</v>
      </c>
      <c r="G20" t="n">
        <v>101.23</v>
      </c>
      <c r="H20" t="n">
        <v>1.73</v>
      </c>
      <c r="I20" t="n">
        <v>7</v>
      </c>
      <c r="J20" t="n">
        <v>194.8</v>
      </c>
      <c r="K20" t="n">
        <v>51.39</v>
      </c>
      <c r="L20" t="n">
        <v>19</v>
      </c>
      <c r="M20" t="n">
        <v>5</v>
      </c>
      <c r="N20" t="n">
        <v>39.41</v>
      </c>
      <c r="O20" t="n">
        <v>24259.23</v>
      </c>
      <c r="P20" t="n">
        <v>140.93</v>
      </c>
      <c r="Q20" t="n">
        <v>194.63</v>
      </c>
      <c r="R20" t="n">
        <v>26.22</v>
      </c>
      <c r="S20" t="n">
        <v>17.82</v>
      </c>
      <c r="T20" t="n">
        <v>2038.91</v>
      </c>
      <c r="U20" t="n">
        <v>0.68</v>
      </c>
      <c r="V20" t="n">
        <v>0.77</v>
      </c>
      <c r="W20" t="n">
        <v>1.15</v>
      </c>
      <c r="X20" t="n">
        <v>0.12</v>
      </c>
      <c r="Y20" t="n">
        <v>0.5</v>
      </c>
      <c r="Z20" t="n">
        <v>10</v>
      </c>
      <c r="AA20" t="n">
        <v>406.9936613171195</v>
      </c>
      <c r="AB20" t="n">
        <v>556.8666827072001</v>
      </c>
      <c r="AC20" t="n">
        <v>503.7201080769221</v>
      </c>
      <c r="AD20" t="n">
        <v>406993.6613171195</v>
      </c>
      <c r="AE20" t="n">
        <v>556866.6827072001</v>
      </c>
      <c r="AF20" t="n">
        <v>2.419418820730828e-06</v>
      </c>
      <c r="AG20" t="n">
        <v>18.77604166666667</v>
      </c>
      <c r="AH20" t="n">
        <v>503720.1080769221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6.9658</v>
      </c>
      <c r="E21" t="n">
        <v>14.36</v>
      </c>
      <c r="F21" t="n">
        <v>11.78</v>
      </c>
      <c r="G21" t="n">
        <v>117.8</v>
      </c>
      <c r="H21" t="n">
        <v>1.81</v>
      </c>
      <c r="I21" t="n">
        <v>6</v>
      </c>
      <c r="J21" t="n">
        <v>196.35</v>
      </c>
      <c r="K21" t="n">
        <v>51.39</v>
      </c>
      <c r="L21" t="n">
        <v>20</v>
      </c>
      <c r="M21" t="n">
        <v>4</v>
      </c>
      <c r="N21" t="n">
        <v>39.96</v>
      </c>
      <c r="O21" t="n">
        <v>24450.27</v>
      </c>
      <c r="P21" t="n">
        <v>139.33</v>
      </c>
      <c r="Q21" t="n">
        <v>194.63</v>
      </c>
      <c r="R21" t="n">
        <v>25.32</v>
      </c>
      <c r="S21" t="n">
        <v>17.82</v>
      </c>
      <c r="T21" t="n">
        <v>1590.59</v>
      </c>
      <c r="U21" t="n">
        <v>0.7</v>
      </c>
      <c r="V21" t="n">
        <v>0.77</v>
      </c>
      <c r="W21" t="n">
        <v>1.15</v>
      </c>
      <c r="X21" t="n">
        <v>0.09</v>
      </c>
      <c r="Y21" t="n">
        <v>0.5</v>
      </c>
      <c r="Z21" t="n">
        <v>10</v>
      </c>
      <c r="AA21" t="n">
        <v>404.9257094568904</v>
      </c>
      <c r="AB21" t="n">
        <v>554.0372197404374</v>
      </c>
      <c r="AC21" t="n">
        <v>501.1606850845311</v>
      </c>
      <c r="AD21" t="n">
        <v>404925.7094568905</v>
      </c>
      <c r="AE21" t="n">
        <v>554037.2197404375</v>
      </c>
      <c r="AF21" t="n">
        <v>2.430128999069487e-06</v>
      </c>
      <c r="AG21" t="n">
        <v>18.69791666666667</v>
      </c>
      <c r="AH21" t="n">
        <v>501160.6850845311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6.965</v>
      </c>
      <c r="E22" t="n">
        <v>14.36</v>
      </c>
      <c r="F22" t="n">
        <v>11.78</v>
      </c>
      <c r="G22" t="n">
        <v>117.82</v>
      </c>
      <c r="H22" t="n">
        <v>1.88</v>
      </c>
      <c r="I22" t="n">
        <v>6</v>
      </c>
      <c r="J22" t="n">
        <v>197.9</v>
      </c>
      <c r="K22" t="n">
        <v>51.39</v>
      </c>
      <c r="L22" t="n">
        <v>21</v>
      </c>
      <c r="M22" t="n">
        <v>4</v>
      </c>
      <c r="N22" t="n">
        <v>40.51</v>
      </c>
      <c r="O22" t="n">
        <v>24642.07</v>
      </c>
      <c r="P22" t="n">
        <v>139.83</v>
      </c>
      <c r="Q22" t="n">
        <v>194.63</v>
      </c>
      <c r="R22" t="n">
        <v>25.35</v>
      </c>
      <c r="S22" t="n">
        <v>17.82</v>
      </c>
      <c r="T22" t="n">
        <v>1607.51</v>
      </c>
      <c r="U22" t="n">
        <v>0.7</v>
      </c>
      <c r="V22" t="n">
        <v>0.77</v>
      </c>
      <c r="W22" t="n">
        <v>1.15</v>
      </c>
      <c r="X22" t="n">
        <v>0.1</v>
      </c>
      <c r="Y22" t="n">
        <v>0.5</v>
      </c>
      <c r="Z22" t="n">
        <v>10</v>
      </c>
      <c r="AA22" t="n">
        <v>405.3343128813229</v>
      </c>
      <c r="AB22" t="n">
        <v>554.5962889720569</v>
      </c>
      <c r="AC22" t="n">
        <v>501.6663975333433</v>
      </c>
      <c r="AD22" t="n">
        <v>405334.3128813229</v>
      </c>
      <c r="AE22" t="n">
        <v>554596.2889720568</v>
      </c>
      <c r="AF22" t="n">
        <v>2.429849906474343e-06</v>
      </c>
      <c r="AG22" t="n">
        <v>18.69791666666667</v>
      </c>
      <c r="AH22" t="n">
        <v>501666.3975333433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6.9686</v>
      </c>
      <c r="E23" t="n">
        <v>14.35</v>
      </c>
      <c r="F23" t="n">
        <v>11.77</v>
      </c>
      <c r="G23" t="n">
        <v>117.74</v>
      </c>
      <c r="H23" t="n">
        <v>1.96</v>
      </c>
      <c r="I23" t="n">
        <v>6</v>
      </c>
      <c r="J23" t="n">
        <v>199.46</v>
      </c>
      <c r="K23" t="n">
        <v>51.39</v>
      </c>
      <c r="L23" t="n">
        <v>22</v>
      </c>
      <c r="M23" t="n">
        <v>4</v>
      </c>
      <c r="N23" t="n">
        <v>41.07</v>
      </c>
      <c r="O23" t="n">
        <v>24834.62</v>
      </c>
      <c r="P23" t="n">
        <v>139.35</v>
      </c>
      <c r="Q23" t="n">
        <v>194.63</v>
      </c>
      <c r="R23" t="n">
        <v>25.16</v>
      </c>
      <c r="S23" t="n">
        <v>17.82</v>
      </c>
      <c r="T23" t="n">
        <v>1513.02</v>
      </c>
      <c r="U23" t="n">
        <v>0.71</v>
      </c>
      <c r="V23" t="n">
        <v>0.77</v>
      </c>
      <c r="W23" t="n">
        <v>1.14</v>
      </c>
      <c r="X23" t="n">
        <v>0.09</v>
      </c>
      <c r="Y23" t="n">
        <v>0.5</v>
      </c>
      <c r="Z23" t="n">
        <v>10</v>
      </c>
      <c r="AA23" t="n">
        <v>404.838413119258</v>
      </c>
      <c r="AB23" t="n">
        <v>553.9177770400462</v>
      </c>
      <c r="AC23" t="n">
        <v>501.0526418278263</v>
      </c>
      <c r="AD23" t="n">
        <v>404838.413119258</v>
      </c>
      <c r="AE23" t="n">
        <v>553917.7770400462</v>
      </c>
      <c r="AF23" t="n">
        <v>2.431105823152492e-06</v>
      </c>
      <c r="AG23" t="n">
        <v>18.68489583333333</v>
      </c>
      <c r="AH23" t="n">
        <v>501052.6418278263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6.963</v>
      </c>
      <c r="E24" t="n">
        <v>14.36</v>
      </c>
      <c r="F24" t="n">
        <v>11.79</v>
      </c>
      <c r="G24" t="n">
        <v>117.86</v>
      </c>
      <c r="H24" t="n">
        <v>2.03</v>
      </c>
      <c r="I24" t="n">
        <v>6</v>
      </c>
      <c r="J24" t="n">
        <v>201.03</v>
      </c>
      <c r="K24" t="n">
        <v>51.39</v>
      </c>
      <c r="L24" t="n">
        <v>23</v>
      </c>
      <c r="M24" t="n">
        <v>4</v>
      </c>
      <c r="N24" t="n">
        <v>41.64</v>
      </c>
      <c r="O24" t="n">
        <v>25027.94</v>
      </c>
      <c r="P24" t="n">
        <v>138.85</v>
      </c>
      <c r="Q24" t="n">
        <v>194.63</v>
      </c>
      <c r="R24" t="n">
        <v>25.5</v>
      </c>
      <c r="S24" t="n">
        <v>17.82</v>
      </c>
      <c r="T24" t="n">
        <v>1682.42</v>
      </c>
      <c r="U24" t="n">
        <v>0.7</v>
      </c>
      <c r="V24" t="n">
        <v>0.77</v>
      </c>
      <c r="W24" t="n">
        <v>1.15</v>
      </c>
      <c r="X24" t="n">
        <v>0.1</v>
      </c>
      <c r="Y24" t="n">
        <v>0.5</v>
      </c>
      <c r="Z24" t="n">
        <v>10</v>
      </c>
      <c r="AA24" t="n">
        <v>404.6535612905288</v>
      </c>
      <c r="AB24" t="n">
        <v>553.6648546128916</v>
      </c>
      <c r="AC24" t="n">
        <v>500.8238579621406</v>
      </c>
      <c r="AD24" t="n">
        <v>404653.5612905288</v>
      </c>
      <c r="AE24" t="n">
        <v>553664.8546128917</v>
      </c>
      <c r="AF24" t="n">
        <v>2.429152174986482e-06</v>
      </c>
      <c r="AG24" t="n">
        <v>18.69791666666667</v>
      </c>
      <c r="AH24" t="n">
        <v>500823.8579621406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6.9627</v>
      </c>
      <c r="E25" t="n">
        <v>14.36</v>
      </c>
      <c r="F25" t="n">
        <v>11.79</v>
      </c>
      <c r="G25" t="n">
        <v>117.86</v>
      </c>
      <c r="H25" t="n">
        <v>2.1</v>
      </c>
      <c r="I25" t="n">
        <v>6</v>
      </c>
      <c r="J25" t="n">
        <v>202.61</v>
      </c>
      <c r="K25" t="n">
        <v>51.39</v>
      </c>
      <c r="L25" t="n">
        <v>24</v>
      </c>
      <c r="M25" t="n">
        <v>4</v>
      </c>
      <c r="N25" t="n">
        <v>42.21</v>
      </c>
      <c r="O25" t="n">
        <v>25222.04</v>
      </c>
      <c r="P25" t="n">
        <v>138.14</v>
      </c>
      <c r="Q25" t="n">
        <v>194.64</v>
      </c>
      <c r="R25" t="n">
        <v>25.47</v>
      </c>
      <c r="S25" t="n">
        <v>17.82</v>
      </c>
      <c r="T25" t="n">
        <v>1668.24</v>
      </c>
      <c r="U25" t="n">
        <v>0.7</v>
      </c>
      <c r="V25" t="n">
        <v>0.77</v>
      </c>
      <c r="W25" t="n">
        <v>1.15</v>
      </c>
      <c r="X25" t="n">
        <v>0.1</v>
      </c>
      <c r="Y25" t="n">
        <v>0.5</v>
      </c>
      <c r="Z25" t="n">
        <v>10</v>
      </c>
      <c r="AA25" t="n">
        <v>404.1053517756702</v>
      </c>
      <c r="AB25" t="n">
        <v>552.9147701693653</v>
      </c>
      <c r="AC25" t="n">
        <v>500.1453605251542</v>
      </c>
      <c r="AD25" t="n">
        <v>404105.3517756702</v>
      </c>
      <c r="AE25" t="n">
        <v>552914.7701693653</v>
      </c>
      <c r="AF25" t="n">
        <v>2.429047515263303e-06</v>
      </c>
      <c r="AG25" t="n">
        <v>18.69791666666667</v>
      </c>
      <c r="AH25" t="n">
        <v>500145.3605251542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6.9857</v>
      </c>
      <c r="E26" t="n">
        <v>14.32</v>
      </c>
      <c r="F26" t="n">
        <v>11.77</v>
      </c>
      <c r="G26" t="n">
        <v>141.28</v>
      </c>
      <c r="H26" t="n">
        <v>2.17</v>
      </c>
      <c r="I26" t="n">
        <v>5</v>
      </c>
      <c r="J26" t="n">
        <v>204.19</v>
      </c>
      <c r="K26" t="n">
        <v>51.39</v>
      </c>
      <c r="L26" t="n">
        <v>25</v>
      </c>
      <c r="M26" t="n">
        <v>3</v>
      </c>
      <c r="N26" t="n">
        <v>42.79</v>
      </c>
      <c r="O26" t="n">
        <v>25417.05</v>
      </c>
      <c r="P26" t="n">
        <v>137.33</v>
      </c>
      <c r="Q26" t="n">
        <v>194.63</v>
      </c>
      <c r="R26" t="n">
        <v>25.07</v>
      </c>
      <c r="S26" t="n">
        <v>17.82</v>
      </c>
      <c r="T26" t="n">
        <v>1474.88</v>
      </c>
      <c r="U26" t="n">
        <v>0.71</v>
      </c>
      <c r="V26" t="n">
        <v>0.77</v>
      </c>
      <c r="W26" t="n">
        <v>1.15</v>
      </c>
      <c r="X26" t="n">
        <v>0.09</v>
      </c>
      <c r="Y26" t="n">
        <v>0.5</v>
      </c>
      <c r="Z26" t="n">
        <v>10</v>
      </c>
      <c r="AA26" t="n">
        <v>402.8827132899889</v>
      </c>
      <c r="AB26" t="n">
        <v>551.241902254253</v>
      </c>
      <c r="AC26" t="n">
        <v>498.6321487759753</v>
      </c>
      <c r="AD26" t="n">
        <v>402882.7132899889</v>
      </c>
      <c r="AE26" t="n">
        <v>551241.9022542529</v>
      </c>
      <c r="AF26" t="n">
        <v>2.4370714273737e-06</v>
      </c>
      <c r="AG26" t="n">
        <v>18.64583333333333</v>
      </c>
      <c r="AH26" t="n">
        <v>498632.1487759753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6.9868</v>
      </c>
      <c r="E27" t="n">
        <v>14.31</v>
      </c>
      <c r="F27" t="n">
        <v>11.77</v>
      </c>
      <c r="G27" t="n">
        <v>141.25</v>
      </c>
      <c r="H27" t="n">
        <v>2.24</v>
      </c>
      <c r="I27" t="n">
        <v>5</v>
      </c>
      <c r="J27" t="n">
        <v>205.77</v>
      </c>
      <c r="K27" t="n">
        <v>51.39</v>
      </c>
      <c r="L27" t="n">
        <v>26</v>
      </c>
      <c r="M27" t="n">
        <v>3</v>
      </c>
      <c r="N27" t="n">
        <v>43.38</v>
      </c>
      <c r="O27" t="n">
        <v>25612.75</v>
      </c>
      <c r="P27" t="n">
        <v>138.04</v>
      </c>
      <c r="Q27" t="n">
        <v>194.63</v>
      </c>
      <c r="R27" t="n">
        <v>25.11</v>
      </c>
      <c r="S27" t="n">
        <v>17.82</v>
      </c>
      <c r="T27" t="n">
        <v>1490.93</v>
      </c>
      <c r="U27" t="n">
        <v>0.71</v>
      </c>
      <c r="V27" t="n">
        <v>0.77</v>
      </c>
      <c r="W27" t="n">
        <v>1.14</v>
      </c>
      <c r="X27" t="n">
        <v>0.08</v>
      </c>
      <c r="Y27" t="n">
        <v>0.5</v>
      </c>
      <c r="Z27" t="n">
        <v>10</v>
      </c>
      <c r="AA27" t="n">
        <v>403.4114589922769</v>
      </c>
      <c r="AB27" t="n">
        <v>551.9653554507375</v>
      </c>
      <c r="AC27" t="n">
        <v>499.2865566147603</v>
      </c>
      <c r="AD27" t="n">
        <v>403411.4589922769</v>
      </c>
      <c r="AE27" t="n">
        <v>551965.3554507375</v>
      </c>
      <c r="AF27" t="n">
        <v>2.437455179692023e-06</v>
      </c>
      <c r="AG27" t="n">
        <v>18.6328125</v>
      </c>
      <c r="AH27" t="n">
        <v>499286.5566147603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6.9869</v>
      </c>
      <c r="E28" t="n">
        <v>14.31</v>
      </c>
      <c r="F28" t="n">
        <v>11.77</v>
      </c>
      <c r="G28" t="n">
        <v>141.25</v>
      </c>
      <c r="H28" t="n">
        <v>2.31</v>
      </c>
      <c r="I28" t="n">
        <v>5</v>
      </c>
      <c r="J28" t="n">
        <v>207.37</v>
      </c>
      <c r="K28" t="n">
        <v>51.39</v>
      </c>
      <c r="L28" t="n">
        <v>27</v>
      </c>
      <c r="M28" t="n">
        <v>3</v>
      </c>
      <c r="N28" t="n">
        <v>43.97</v>
      </c>
      <c r="O28" t="n">
        <v>25809.25</v>
      </c>
      <c r="P28" t="n">
        <v>137.7</v>
      </c>
      <c r="Q28" t="n">
        <v>194.63</v>
      </c>
      <c r="R28" t="n">
        <v>25.09</v>
      </c>
      <c r="S28" t="n">
        <v>17.82</v>
      </c>
      <c r="T28" t="n">
        <v>1483.18</v>
      </c>
      <c r="U28" t="n">
        <v>0.71</v>
      </c>
      <c r="V28" t="n">
        <v>0.77</v>
      </c>
      <c r="W28" t="n">
        <v>1.14</v>
      </c>
      <c r="X28" t="n">
        <v>0.08</v>
      </c>
      <c r="Y28" t="n">
        <v>0.5</v>
      </c>
      <c r="Z28" t="n">
        <v>10</v>
      </c>
      <c r="AA28" t="n">
        <v>403.1444260543959</v>
      </c>
      <c r="AB28" t="n">
        <v>551.5999892044669</v>
      </c>
      <c r="AC28" t="n">
        <v>498.956060410239</v>
      </c>
      <c r="AD28" t="n">
        <v>403144.4260543959</v>
      </c>
      <c r="AE28" t="n">
        <v>551599.9892044668</v>
      </c>
      <c r="AF28" t="n">
        <v>2.437490066266416e-06</v>
      </c>
      <c r="AG28" t="n">
        <v>18.6328125</v>
      </c>
      <c r="AH28" t="n">
        <v>498956.060410239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6.9899</v>
      </c>
      <c r="E29" t="n">
        <v>14.31</v>
      </c>
      <c r="F29" t="n">
        <v>11.76</v>
      </c>
      <c r="G29" t="n">
        <v>141.17</v>
      </c>
      <c r="H29" t="n">
        <v>2.38</v>
      </c>
      <c r="I29" t="n">
        <v>5</v>
      </c>
      <c r="J29" t="n">
        <v>208.97</v>
      </c>
      <c r="K29" t="n">
        <v>51.39</v>
      </c>
      <c r="L29" t="n">
        <v>28</v>
      </c>
      <c r="M29" t="n">
        <v>3</v>
      </c>
      <c r="N29" t="n">
        <v>44.57</v>
      </c>
      <c r="O29" t="n">
        <v>26006.56</v>
      </c>
      <c r="P29" t="n">
        <v>136.98</v>
      </c>
      <c r="Q29" t="n">
        <v>194.63</v>
      </c>
      <c r="R29" t="n">
        <v>24.83</v>
      </c>
      <c r="S29" t="n">
        <v>17.82</v>
      </c>
      <c r="T29" t="n">
        <v>1352.4</v>
      </c>
      <c r="U29" t="n">
        <v>0.72</v>
      </c>
      <c r="V29" t="n">
        <v>0.77</v>
      </c>
      <c r="W29" t="n">
        <v>1.14</v>
      </c>
      <c r="X29" t="n">
        <v>0.08</v>
      </c>
      <c r="Y29" t="n">
        <v>0.5</v>
      </c>
      <c r="Z29" t="n">
        <v>10</v>
      </c>
      <c r="AA29" t="n">
        <v>402.4775674956625</v>
      </c>
      <c r="AB29" t="n">
        <v>550.6875639046847</v>
      </c>
      <c r="AC29" t="n">
        <v>498.1307157004711</v>
      </c>
      <c r="AD29" t="n">
        <v>402477.5674956625</v>
      </c>
      <c r="AE29" t="n">
        <v>550687.5639046847</v>
      </c>
      <c r="AF29" t="n">
        <v>2.438536663498207e-06</v>
      </c>
      <c r="AG29" t="n">
        <v>18.6328125</v>
      </c>
      <c r="AH29" t="n">
        <v>498130.7157004711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6.9922</v>
      </c>
      <c r="E30" t="n">
        <v>14.3</v>
      </c>
      <c r="F30" t="n">
        <v>11.76</v>
      </c>
      <c r="G30" t="n">
        <v>141.12</v>
      </c>
      <c r="H30" t="n">
        <v>2.45</v>
      </c>
      <c r="I30" t="n">
        <v>5</v>
      </c>
      <c r="J30" t="n">
        <v>210.57</v>
      </c>
      <c r="K30" t="n">
        <v>51.39</v>
      </c>
      <c r="L30" t="n">
        <v>29</v>
      </c>
      <c r="M30" t="n">
        <v>3</v>
      </c>
      <c r="N30" t="n">
        <v>45.18</v>
      </c>
      <c r="O30" t="n">
        <v>26204.71</v>
      </c>
      <c r="P30" t="n">
        <v>135.36</v>
      </c>
      <c r="Q30" t="n">
        <v>194.63</v>
      </c>
      <c r="R30" t="n">
        <v>24.59</v>
      </c>
      <c r="S30" t="n">
        <v>17.82</v>
      </c>
      <c r="T30" t="n">
        <v>1232.78</v>
      </c>
      <c r="U30" t="n">
        <v>0.72</v>
      </c>
      <c r="V30" t="n">
        <v>0.77</v>
      </c>
      <c r="W30" t="n">
        <v>1.15</v>
      </c>
      <c r="X30" t="n">
        <v>0.07000000000000001</v>
      </c>
      <c r="Y30" t="n">
        <v>0.5</v>
      </c>
      <c r="Z30" t="n">
        <v>10</v>
      </c>
      <c r="AA30" t="n">
        <v>401.166169808371</v>
      </c>
      <c r="AB30" t="n">
        <v>548.8932517341497</v>
      </c>
      <c r="AC30" t="n">
        <v>496.5076501651589</v>
      </c>
      <c r="AD30" t="n">
        <v>401166.169808371</v>
      </c>
      <c r="AE30" t="n">
        <v>548893.2517341496</v>
      </c>
      <c r="AF30" t="n">
        <v>2.439339054709247e-06</v>
      </c>
      <c r="AG30" t="n">
        <v>18.61979166666667</v>
      </c>
      <c r="AH30" t="n">
        <v>496507.6501651589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6.991</v>
      </c>
      <c r="E31" t="n">
        <v>14.3</v>
      </c>
      <c r="F31" t="n">
        <v>11.76</v>
      </c>
      <c r="G31" t="n">
        <v>141.15</v>
      </c>
      <c r="H31" t="n">
        <v>2.51</v>
      </c>
      <c r="I31" t="n">
        <v>5</v>
      </c>
      <c r="J31" t="n">
        <v>212.19</v>
      </c>
      <c r="K31" t="n">
        <v>51.39</v>
      </c>
      <c r="L31" t="n">
        <v>30</v>
      </c>
      <c r="M31" t="n">
        <v>3</v>
      </c>
      <c r="N31" t="n">
        <v>45.79</v>
      </c>
      <c r="O31" t="n">
        <v>26403.69</v>
      </c>
      <c r="P31" t="n">
        <v>134.26</v>
      </c>
      <c r="Q31" t="n">
        <v>194.64</v>
      </c>
      <c r="R31" t="n">
        <v>24.76</v>
      </c>
      <c r="S31" t="n">
        <v>17.82</v>
      </c>
      <c r="T31" t="n">
        <v>1317.8</v>
      </c>
      <c r="U31" t="n">
        <v>0.72</v>
      </c>
      <c r="V31" t="n">
        <v>0.77</v>
      </c>
      <c r="W31" t="n">
        <v>1.14</v>
      </c>
      <c r="X31" t="n">
        <v>0.08</v>
      </c>
      <c r="Y31" t="n">
        <v>0.5</v>
      </c>
      <c r="Z31" t="n">
        <v>10</v>
      </c>
      <c r="AA31" t="n">
        <v>400.3360667444756</v>
      </c>
      <c r="AB31" t="n">
        <v>547.7574681005653</v>
      </c>
      <c r="AC31" t="n">
        <v>495.4802641274816</v>
      </c>
      <c r="AD31" t="n">
        <v>400336.0667444756</v>
      </c>
      <c r="AE31" t="n">
        <v>547757.4681005654</v>
      </c>
      <c r="AF31" t="n">
        <v>2.43892041581653e-06</v>
      </c>
      <c r="AG31" t="n">
        <v>18.61979166666667</v>
      </c>
      <c r="AH31" t="n">
        <v>495480.2641274816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6.9884</v>
      </c>
      <c r="E32" t="n">
        <v>14.31</v>
      </c>
      <c r="F32" t="n">
        <v>11.77</v>
      </c>
      <c r="G32" t="n">
        <v>141.21</v>
      </c>
      <c r="H32" t="n">
        <v>2.58</v>
      </c>
      <c r="I32" t="n">
        <v>5</v>
      </c>
      <c r="J32" t="n">
        <v>213.81</v>
      </c>
      <c r="K32" t="n">
        <v>51.39</v>
      </c>
      <c r="L32" t="n">
        <v>31</v>
      </c>
      <c r="M32" t="n">
        <v>3</v>
      </c>
      <c r="N32" t="n">
        <v>46.41</v>
      </c>
      <c r="O32" t="n">
        <v>26603.52</v>
      </c>
      <c r="P32" t="n">
        <v>133.15</v>
      </c>
      <c r="Q32" t="n">
        <v>194.63</v>
      </c>
      <c r="R32" t="n">
        <v>24.81</v>
      </c>
      <c r="S32" t="n">
        <v>17.82</v>
      </c>
      <c r="T32" t="n">
        <v>1344.42</v>
      </c>
      <c r="U32" t="n">
        <v>0.72</v>
      </c>
      <c r="V32" t="n">
        <v>0.77</v>
      </c>
      <c r="W32" t="n">
        <v>1.15</v>
      </c>
      <c r="X32" t="n">
        <v>0.08</v>
      </c>
      <c r="Y32" t="n">
        <v>0.5</v>
      </c>
      <c r="Z32" t="n">
        <v>10</v>
      </c>
      <c r="AA32" t="n">
        <v>399.5681412475756</v>
      </c>
      <c r="AB32" t="n">
        <v>546.7067585572249</v>
      </c>
      <c r="AC32" t="n">
        <v>494.5298328282775</v>
      </c>
      <c r="AD32" t="n">
        <v>399568.1412475756</v>
      </c>
      <c r="AE32" t="n">
        <v>546706.7585572249</v>
      </c>
      <c r="AF32" t="n">
        <v>2.438013364882311e-06</v>
      </c>
      <c r="AG32" t="n">
        <v>18.6328125</v>
      </c>
      <c r="AH32" t="n">
        <v>494529.8328282775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7.0195</v>
      </c>
      <c r="E33" t="n">
        <v>14.25</v>
      </c>
      <c r="F33" t="n">
        <v>11.74</v>
      </c>
      <c r="G33" t="n">
        <v>176.07</v>
      </c>
      <c r="H33" t="n">
        <v>2.64</v>
      </c>
      <c r="I33" t="n">
        <v>4</v>
      </c>
      <c r="J33" t="n">
        <v>215.43</v>
      </c>
      <c r="K33" t="n">
        <v>51.39</v>
      </c>
      <c r="L33" t="n">
        <v>32</v>
      </c>
      <c r="M33" t="n">
        <v>2</v>
      </c>
      <c r="N33" t="n">
        <v>47.04</v>
      </c>
      <c r="O33" t="n">
        <v>26804.21</v>
      </c>
      <c r="P33" t="n">
        <v>132.07</v>
      </c>
      <c r="Q33" t="n">
        <v>194.63</v>
      </c>
      <c r="R33" t="n">
        <v>24.02</v>
      </c>
      <c r="S33" t="n">
        <v>17.82</v>
      </c>
      <c r="T33" t="n">
        <v>952.36</v>
      </c>
      <c r="U33" t="n">
        <v>0.74</v>
      </c>
      <c r="V33" t="n">
        <v>0.77</v>
      </c>
      <c r="W33" t="n">
        <v>1.14</v>
      </c>
      <c r="X33" t="n">
        <v>0.05</v>
      </c>
      <c r="Y33" t="n">
        <v>0.5</v>
      </c>
      <c r="Z33" t="n">
        <v>10</v>
      </c>
      <c r="AA33" t="n">
        <v>397.9430275067689</v>
      </c>
      <c r="AB33" t="n">
        <v>544.483206242095</v>
      </c>
      <c r="AC33" t="n">
        <v>492.5184932253281</v>
      </c>
      <c r="AD33" t="n">
        <v>397943.0275067689</v>
      </c>
      <c r="AE33" t="n">
        <v>544483.206242095</v>
      </c>
      <c r="AF33" t="n">
        <v>2.448863089518542e-06</v>
      </c>
      <c r="AG33" t="n">
        <v>18.5546875</v>
      </c>
      <c r="AH33" t="n">
        <v>492518.4932253282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7.0162</v>
      </c>
      <c r="E34" t="n">
        <v>14.25</v>
      </c>
      <c r="F34" t="n">
        <v>11.74</v>
      </c>
      <c r="G34" t="n">
        <v>176.17</v>
      </c>
      <c r="H34" t="n">
        <v>2.7</v>
      </c>
      <c r="I34" t="n">
        <v>4</v>
      </c>
      <c r="J34" t="n">
        <v>217.07</v>
      </c>
      <c r="K34" t="n">
        <v>51.39</v>
      </c>
      <c r="L34" t="n">
        <v>33</v>
      </c>
      <c r="M34" t="n">
        <v>2</v>
      </c>
      <c r="N34" t="n">
        <v>47.68</v>
      </c>
      <c r="O34" t="n">
        <v>27005.77</v>
      </c>
      <c r="P34" t="n">
        <v>132.92</v>
      </c>
      <c r="Q34" t="n">
        <v>194.63</v>
      </c>
      <c r="R34" t="n">
        <v>24.23</v>
      </c>
      <c r="S34" t="n">
        <v>17.82</v>
      </c>
      <c r="T34" t="n">
        <v>1056.38</v>
      </c>
      <c r="U34" t="n">
        <v>0.74</v>
      </c>
      <c r="V34" t="n">
        <v>0.77</v>
      </c>
      <c r="W34" t="n">
        <v>1.14</v>
      </c>
      <c r="X34" t="n">
        <v>0.06</v>
      </c>
      <c r="Y34" t="n">
        <v>0.5</v>
      </c>
      <c r="Z34" t="n">
        <v>10</v>
      </c>
      <c r="AA34" t="n">
        <v>398.6724842138487</v>
      </c>
      <c r="AB34" t="n">
        <v>545.4812810900803</v>
      </c>
      <c r="AC34" t="n">
        <v>493.4213132106286</v>
      </c>
      <c r="AD34" t="n">
        <v>398672.4842138487</v>
      </c>
      <c r="AE34" t="n">
        <v>545481.2810900803</v>
      </c>
      <c r="AF34" t="n">
        <v>2.447711832563573e-06</v>
      </c>
      <c r="AG34" t="n">
        <v>18.5546875</v>
      </c>
      <c r="AH34" t="n">
        <v>493421.3132106286</v>
      </c>
    </row>
    <row r="35">
      <c r="A35" t="n">
        <v>33</v>
      </c>
      <c r="B35" t="n">
        <v>85</v>
      </c>
      <c r="C35" t="inlineStr">
        <is>
          <t xml:space="preserve">CONCLUIDO	</t>
        </is>
      </c>
      <c r="D35" t="n">
        <v>7.0204</v>
      </c>
      <c r="E35" t="n">
        <v>14.24</v>
      </c>
      <c r="F35" t="n">
        <v>11.74</v>
      </c>
      <c r="G35" t="n">
        <v>176.04</v>
      </c>
      <c r="H35" t="n">
        <v>2.76</v>
      </c>
      <c r="I35" t="n">
        <v>4</v>
      </c>
      <c r="J35" t="n">
        <v>218.71</v>
      </c>
      <c r="K35" t="n">
        <v>51.39</v>
      </c>
      <c r="L35" t="n">
        <v>34</v>
      </c>
      <c r="M35" t="n">
        <v>2</v>
      </c>
      <c r="N35" t="n">
        <v>48.32</v>
      </c>
      <c r="O35" t="n">
        <v>27208.22</v>
      </c>
      <c r="P35" t="n">
        <v>133.42</v>
      </c>
      <c r="Q35" t="n">
        <v>194.63</v>
      </c>
      <c r="R35" t="n">
        <v>23.99</v>
      </c>
      <c r="S35" t="n">
        <v>17.82</v>
      </c>
      <c r="T35" t="n">
        <v>939.27</v>
      </c>
      <c r="U35" t="n">
        <v>0.74</v>
      </c>
      <c r="V35" t="n">
        <v>0.77</v>
      </c>
      <c r="W35" t="n">
        <v>1.14</v>
      </c>
      <c r="X35" t="n">
        <v>0.05</v>
      </c>
      <c r="Y35" t="n">
        <v>0.5</v>
      </c>
      <c r="Z35" t="n">
        <v>10</v>
      </c>
      <c r="AA35" t="n">
        <v>398.9703716702772</v>
      </c>
      <c r="AB35" t="n">
        <v>545.8888638498327</v>
      </c>
      <c r="AC35" t="n">
        <v>493.7899968438363</v>
      </c>
      <c r="AD35" t="n">
        <v>398970.3716702772</v>
      </c>
      <c r="AE35" t="n">
        <v>545888.8638498327</v>
      </c>
      <c r="AF35" t="n">
        <v>2.44917706868808e-06</v>
      </c>
      <c r="AG35" t="n">
        <v>18.54166666666667</v>
      </c>
      <c r="AH35" t="n">
        <v>493789.9968438363</v>
      </c>
    </row>
    <row r="36">
      <c r="A36" t="n">
        <v>34</v>
      </c>
      <c r="B36" t="n">
        <v>85</v>
      </c>
      <c r="C36" t="inlineStr">
        <is>
          <t xml:space="preserve">CONCLUIDO	</t>
        </is>
      </c>
      <c r="D36" t="n">
        <v>7.0163</v>
      </c>
      <c r="E36" t="n">
        <v>14.25</v>
      </c>
      <c r="F36" t="n">
        <v>11.74</v>
      </c>
      <c r="G36" t="n">
        <v>176.17</v>
      </c>
      <c r="H36" t="n">
        <v>2.82</v>
      </c>
      <c r="I36" t="n">
        <v>4</v>
      </c>
      <c r="J36" t="n">
        <v>220.36</v>
      </c>
      <c r="K36" t="n">
        <v>51.39</v>
      </c>
      <c r="L36" t="n">
        <v>35</v>
      </c>
      <c r="M36" t="n">
        <v>2</v>
      </c>
      <c r="N36" t="n">
        <v>48.97</v>
      </c>
      <c r="O36" t="n">
        <v>27411.55</v>
      </c>
      <c r="P36" t="n">
        <v>133.62</v>
      </c>
      <c r="Q36" t="n">
        <v>194.63</v>
      </c>
      <c r="R36" t="n">
        <v>24.23</v>
      </c>
      <c r="S36" t="n">
        <v>17.82</v>
      </c>
      <c r="T36" t="n">
        <v>1056.66</v>
      </c>
      <c r="U36" t="n">
        <v>0.74</v>
      </c>
      <c r="V36" t="n">
        <v>0.77</v>
      </c>
      <c r="W36" t="n">
        <v>1.14</v>
      </c>
      <c r="X36" t="n">
        <v>0.06</v>
      </c>
      <c r="Y36" t="n">
        <v>0.5</v>
      </c>
      <c r="Z36" t="n">
        <v>10</v>
      </c>
      <c r="AA36" t="n">
        <v>399.2132789879368</v>
      </c>
      <c r="AB36" t="n">
        <v>546.221220358169</v>
      </c>
      <c r="AC36" t="n">
        <v>494.0906337134824</v>
      </c>
      <c r="AD36" t="n">
        <v>399213.2789879368</v>
      </c>
      <c r="AE36" t="n">
        <v>546221.2203581691</v>
      </c>
      <c r="AF36" t="n">
        <v>2.447746719137966e-06</v>
      </c>
      <c r="AG36" t="n">
        <v>18.5546875</v>
      </c>
      <c r="AH36" t="n">
        <v>494090.6337134824</v>
      </c>
    </row>
    <row r="37">
      <c r="A37" t="n">
        <v>35</v>
      </c>
      <c r="B37" t="n">
        <v>85</v>
      </c>
      <c r="C37" t="inlineStr">
        <is>
          <t xml:space="preserve">CONCLUIDO	</t>
        </is>
      </c>
      <c r="D37" t="n">
        <v>7.0167</v>
      </c>
      <c r="E37" t="n">
        <v>14.25</v>
      </c>
      <c r="F37" t="n">
        <v>11.74</v>
      </c>
      <c r="G37" t="n">
        <v>176.15</v>
      </c>
      <c r="H37" t="n">
        <v>2.88</v>
      </c>
      <c r="I37" t="n">
        <v>4</v>
      </c>
      <c r="J37" t="n">
        <v>222.01</v>
      </c>
      <c r="K37" t="n">
        <v>51.39</v>
      </c>
      <c r="L37" t="n">
        <v>36</v>
      </c>
      <c r="M37" t="n">
        <v>2</v>
      </c>
      <c r="N37" t="n">
        <v>49.62</v>
      </c>
      <c r="O37" t="n">
        <v>27615.8</v>
      </c>
      <c r="P37" t="n">
        <v>133.47</v>
      </c>
      <c r="Q37" t="n">
        <v>194.63</v>
      </c>
      <c r="R37" t="n">
        <v>24.19</v>
      </c>
      <c r="S37" t="n">
        <v>17.82</v>
      </c>
      <c r="T37" t="n">
        <v>1038.19</v>
      </c>
      <c r="U37" t="n">
        <v>0.74</v>
      </c>
      <c r="V37" t="n">
        <v>0.77</v>
      </c>
      <c r="W37" t="n">
        <v>1.14</v>
      </c>
      <c r="X37" t="n">
        <v>0.06</v>
      </c>
      <c r="Y37" t="n">
        <v>0.5</v>
      </c>
      <c r="Z37" t="n">
        <v>10</v>
      </c>
      <c r="AA37" t="n">
        <v>399.0883654820575</v>
      </c>
      <c r="AB37" t="n">
        <v>546.0503081886302</v>
      </c>
      <c r="AC37" t="n">
        <v>493.9360331615275</v>
      </c>
      <c r="AD37" t="n">
        <v>399088.3654820575</v>
      </c>
      <c r="AE37" t="n">
        <v>546050.3081886302</v>
      </c>
      <c r="AF37" t="n">
        <v>2.447886265435538e-06</v>
      </c>
      <c r="AG37" t="n">
        <v>18.5546875</v>
      </c>
      <c r="AH37" t="n">
        <v>493936.0331615275</v>
      </c>
    </row>
    <row r="38">
      <c r="A38" t="n">
        <v>36</v>
      </c>
      <c r="B38" t="n">
        <v>85</v>
      </c>
      <c r="C38" t="inlineStr">
        <is>
          <t xml:space="preserve">CONCLUIDO	</t>
        </is>
      </c>
      <c r="D38" t="n">
        <v>7.0195</v>
      </c>
      <c r="E38" t="n">
        <v>14.25</v>
      </c>
      <c r="F38" t="n">
        <v>11.74</v>
      </c>
      <c r="G38" t="n">
        <v>176.07</v>
      </c>
      <c r="H38" t="n">
        <v>2.94</v>
      </c>
      <c r="I38" t="n">
        <v>4</v>
      </c>
      <c r="J38" t="n">
        <v>223.68</v>
      </c>
      <c r="K38" t="n">
        <v>51.39</v>
      </c>
      <c r="L38" t="n">
        <v>37</v>
      </c>
      <c r="M38" t="n">
        <v>2</v>
      </c>
      <c r="N38" t="n">
        <v>50.29</v>
      </c>
      <c r="O38" t="n">
        <v>27821.09</v>
      </c>
      <c r="P38" t="n">
        <v>133.1</v>
      </c>
      <c r="Q38" t="n">
        <v>194.63</v>
      </c>
      <c r="R38" t="n">
        <v>24</v>
      </c>
      <c r="S38" t="n">
        <v>17.82</v>
      </c>
      <c r="T38" t="n">
        <v>942.35</v>
      </c>
      <c r="U38" t="n">
        <v>0.74</v>
      </c>
      <c r="V38" t="n">
        <v>0.77</v>
      </c>
      <c r="W38" t="n">
        <v>1.14</v>
      </c>
      <c r="X38" t="n">
        <v>0.05</v>
      </c>
      <c r="Y38" t="n">
        <v>0.5</v>
      </c>
      <c r="Z38" t="n">
        <v>10</v>
      </c>
      <c r="AA38" t="n">
        <v>398.7415483877386</v>
      </c>
      <c r="AB38" t="n">
        <v>545.5757777396927</v>
      </c>
      <c r="AC38" t="n">
        <v>493.506791232629</v>
      </c>
      <c r="AD38" t="n">
        <v>398741.5483877386</v>
      </c>
      <c r="AE38" t="n">
        <v>545575.7777396927</v>
      </c>
      <c r="AF38" t="n">
        <v>2.448863089518542e-06</v>
      </c>
      <c r="AG38" t="n">
        <v>18.5546875</v>
      </c>
      <c r="AH38" t="n">
        <v>493506.791232629</v>
      </c>
    </row>
    <row r="39">
      <c r="A39" t="n">
        <v>37</v>
      </c>
      <c r="B39" t="n">
        <v>85</v>
      </c>
      <c r="C39" t="inlineStr">
        <is>
          <t xml:space="preserve">CONCLUIDO	</t>
        </is>
      </c>
      <c r="D39" t="n">
        <v>7.0188</v>
      </c>
      <c r="E39" t="n">
        <v>14.25</v>
      </c>
      <c r="F39" t="n">
        <v>11.74</v>
      </c>
      <c r="G39" t="n">
        <v>176.09</v>
      </c>
      <c r="H39" t="n">
        <v>3</v>
      </c>
      <c r="I39" t="n">
        <v>4</v>
      </c>
      <c r="J39" t="n">
        <v>225.35</v>
      </c>
      <c r="K39" t="n">
        <v>51.39</v>
      </c>
      <c r="L39" t="n">
        <v>38</v>
      </c>
      <c r="M39" t="n">
        <v>1</v>
      </c>
      <c r="N39" t="n">
        <v>50.96</v>
      </c>
      <c r="O39" t="n">
        <v>28027.19</v>
      </c>
      <c r="P39" t="n">
        <v>132.82</v>
      </c>
      <c r="Q39" t="n">
        <v>194.63</v>
      </c>
      <c r="R39" t="n">
        <v>24.03</v>
      </c>
      <c r="S39" t="n">
        <v>17.82</v>
      </c>
      <c r="T39" t="n">
        <v>958.9299999999999</v>
      </c>
      <c r="U39" t="n">
        <v>0.74</v>
      </c>
      <c r="V39" t="n">
        <v>0.77</v>
      </c>
      <c r="W39" t="n">
        <v>1.14</v>
      </c>
      <c r="X39" t="n">
        <v>0.05</v>
      </c>
      <c r="Y39" t="n">
        <v>0.5</v>
      </c>
      <c r="Z39" t="n">
        <v>10</v>
      </c>
      <c r="AA39" t="n">
        <v>398.5394124542792</v>
      </c>
      <c r="AB39" t="n">
        <v>545.2992064379255</v>
      </c>
      <c r="AC39" t="n">
        <v>493.2566155077321</v>
      </c>
      <c r="AD39" t="n">
        <v>398539.4124542791</v>
      </c>
      <c r="AE39" t="n">
        <v>545299.2064379255</v>
      </c>
      <c r="AF39" t="n">
        <v>2.448618883497791e-06</v>
      </c>
      <c r="AG39" t="n">
        <v>18.5546875</v>
      </c>
      <c r="AH39" t="n">
        <v>493256.6155077321</v>
      </c>
    </row>
    <row r="40">
      <c r="A40" t="n">
        <v>38</v>
      </c>
      <c r="B40" t="n">
        <v>85</v>
      </c>
      <c r="C40" t="inlineStr">
        <is>
          <t xml:space="preserve">CONCLUIDO	</t>
        </is>
      </c>
      <c r="D40" t="n">
        <v>7.0185</v>
      </c>
      <c r="E40" t="n">
        <v>14.25</v>
      </c>
      <c r="F40" t="n">
        <v>11.74</v>
      </c>
      <c r="G40" t="n">
        <v>176.1</v>
      </c>
      <c r="H40" t="n">
        <v>3.05</v>
      </c>
      <c r="I40" t="n">
        <v>4</v>
      </c>
      <c r="J40" t="n">
        <v>227.03</v>
      </c>
      <c r="K40" t="n">
        <v>51.39</v>
      </c>
      <c r="L40" t="n">
        <v>39</v>
      </c>
      <c r="M40" t="n">
        <v>1</v>
      </c>
      <c r="N40" t="n">
        <v>51.64</v>
      </c>
      <c r="O40" t="n">
        <v>28234.24</v>
      </c>
      <c r="P40" t="n">
        <v>133.05</v>
      </c>
      <c r="Q40" t="n">
        <v>194.63</v>
      </c>
      <c r="R40" t="n">
        <v>24.03</v>
      </c>
      <c r="S40" t="n">
        <v>17.82</v>
      </c>
      <c r="T40" t="n">
        <v>957.4</v>
      </c>
      <c r="U40" t="n">
        <v>0.74</v>
      </c>
      <c r="V40" t="n">
        <v>0.77</v>
      </c>
      <c r="W40" t="n">
        <v>1.14</v>
      </c>
      <c r="X40" t="n">
        <v>0.05</v>
      </c>
      <c r="Y40" t="n">
        <v>0.5</v>
      </c>
      <c r="Z40" t="n">
        <v>10</v>
      </c>
      <c r="AA40" t="n">
        <v>398.7241511333679</v>
      </c>
      <c r="AB40" t="n">
        <v>545.55197404875</v>
      </c>
      <c r="AC40" t="n">
        <v>493.4852593325411</v>
      </c>
      <c r="AD40" t="n">
        <v>398724.1511333679</v>
      </c>
      <c r="AE40" t="n">
        <v>545551.97404875</v>
      </c>
      <c r="AF40" t="n">
        <v>2.448514223774613e-06</v>
      </c>
      <c r="AG40" t="n">
        <v>18.5546875</v>
      </c>
      <c r="AH40" t="n">
        <v>493485.2593325411</v>
      </c>
    </row>
    <row r="41">
      <c r="A41" t="n">
        <v>39</v>
      </c>
      <c r="B41" t="n">
        <v>85</v>
      </c>
      <c r="C41" t="inlineStr">
        <is>
          <t xml:space="preserve">CONCLUIDO	</t>
        </is>
      </c>
      <c r="D41" t="n">
        <v>7.0189</v>
      </c>
      <c r="E41" t="n">
        <v>14.25</v>
      </c>
      <c r="F41" t="n">
        <v>11.74</v>
      </c>
      <c r="G41" t="n">
        <v>176.09</v>
      </c>
      <c r="H41" t="n">
        <v>3.11</v>
      </c>
      <c r="I41" t="n">
        <v>4</v>
      </c>
      <c r="J41" t="n">
        <v>228.71</v>
      </c>
      <c r="K41" t="n">
        <v>51.39</v>
      </c>
      <c r="L41" t="n">
        <v>40</v>
      </c>
      <c r="M41" t="n">
        <v>0</v>
      </c>
      <c r="N41" t="n">
        <v>52.32</v>
      </c>
      <c r="O41" t="n">
        <v>28442.24</v>
      </c>
      <c r="P41" t="n">
        <v>133.48</v>
      </c>
      <c r="Q41" t="n">
        <v>194.63</v>
      </c>
      <c r="R41" t="n">
        <v>23.95</v>
      </c>
      <c r="S41" t="n">
        <v>17.82</v>
      </c>
      <c r="T41" t="n">
        <v>916.28</v>
      </c>
      <c r="U41" t="n">
        <v>0.74</v>
      </c>
      <c r="V41" t="n">
        <v>0.77</v>
      </c>
      <c r="W41" t="n">
        <v>1.14</v>
      </c>
      <c r="X41" t="n">
        <v>0.05</v>
      </c>
      <c r="Y41" t="n">
        <v>0.5</v>
      </c>
      <c r="Z41" t="n">
        <v>10</v>
      </c>
      <c r="AA41" t="n">
        <v>399.048995627986</v>
      </c>
      <c r="AB41" t="n">
        <v>545.9964406174142</v>
      </c>
      <c r="AC41" t="n">
        <v>493.8873066357047</v>
      </c>
      <c r="AD41" t="n">
        <v>399048.995627986</v>
      </c>
      <c r="AE41" t="n">
        <v>545996.4406174142</v>
      </c>
      <c r="AF41" t="n">
        <v>2.448653770072184e-06</v>
      </c>
      <c r="AG41" t="n">
        <v>18.5546875</v>
      </c>
      <c r="AH41" t="n">
        <v>493887.3066357047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6.6222</v>
      </c>
      <c r="E2" t="n">
        <v>15.1</v>
      </c>
      <c r="F2" t="n">
        <v>12.72</v>
      </c>
      <c r="G2" t="n">
        <v>14.67</v>
      </c>
      <c r="H2" t="n">
        <v>0.34</v>
      </c>
      <c r="I2" t="n">
        <v>52</v>
      </c>
      <c r="J2" t="n">
        <v>51.33</v>
      </c>
      <c r="K2" t="n">
        <v>24.83</v>
      </c>
      <c r="L2" t="n">
        <v>1</v>
      </c>
      <c r="M2" t="n">
        <v>50</v>
      </c>
      <c r="N2" t="n">
        <v>5.51</v>
      </c>
      <c r="O2" t="n">
        <v>6564.78</v>
      </c>
      <c r="P2" t="n">
        <v>70.52</v>
      </c>
      <c r="Q2" t="n">
        <v>194.65</v>
      </c>
      <c r="R2" t="n">
        <v>54.11</v>
      </c>
      <c r="S2" t="n">
        <v>17.82</v>
      </c>
      <c r="T2" t="n">
        <v>15759.42</v>
      </c>
      <c r="U2" t="n">
        <v>0.33</v>
      </c>
      <c r="V2" t="n">
        <v>0.71</v>
      </c>
      <c r="W2" t="n">
        <v>1.23</v>
      </c>
      <c r="X2" t="n">
        <v>1.03</v>
      </c>
      <c r="Y2" t="n">
        <v>0.5</v>
      </c>
      <c r="Z2" t="n">
        <v>10</v>
      </c>
      <c r="AA2" t="n">
        <v>314.1673800926585</v>
      </c>
      <c r="AB2" t="n">
        <v>429.8576695293903</v>
      </c>
      <c r="AC2" t="n">
        <v>388.8326568585329</v>
      </c>
      <c r="AD2" t="n">
        <v>314167.3800926585</v>
      </c>
      <c r="AE2" t="n">
        <v>429857.6695293903</v>
      </c>
      <c r="AF2" t="n">
        <v>3.038567572878526e-06</v>
      </c>
      <c r="AG2" t="n">
        <v>19.66145833333333</v>
      </c>
      <c r="AH2" t="n">
        <v>388832.6568585329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7.0372</v>
      </c>
      <c r="E3" t="n">
        <v>14.21</v>
      </c>
      <c r="F3" t="n">
        <v>12.16</v>
      </c>
      <c r="G3" t="n">
        <v>29.18</v>
      </c>
      <c r="H3" t="n">
        <v>0.66</v>
      </c>
      <c r="I3" t="n">
        <v>25</v>
      </c>
      <c r="J3" t="n">
        <v>52.47</v>
      </c>
      <c r="K3" t="n">
        <v>24.83</v>
      </c>
      <c r="L3" t="n">
        <v>2</v>
      </c>
      <c r="M3" t="n">
        <v>23</v>
      </c>
      <c r="N3" t="n">
        <v>5.64</v>
      </c>
      <c r="O3" t="n">
        <v>6705.1</v>
      </c>
      <c r="P3" t="n">
        <v>64.66</v>
      </c>
      <c r="Q3" t="n">
        <v>194.64</v>
      </c>
      <c r="R3" t="n">
        <v>37.11</v>
      </c>
      <c r="S3" t="n">
        <v>17.82</v>
      </c>
      <c r="T3" t="n">
        <v>7391.56</v>
      </c>
      <c r="U3" t="n">
        <v>0.48</v>
      </c>
      <c r="V3" t="n">
        <v>0.75</v>
      </c>
      <c r="W3" t="n">
        <v>1.17</v>
      </c>
      <c r="X3" t="n">
        <v>0.47</v>
      </c>
      <c r="Y3" t="n">
        <v>0.5</v>
      </c>
      <c r="Z3" t="n">
        <v>10</v>
      </c>
      <c r="AA3" t="n">
        <v>295.6013811248999</v>
      </c>
      <c r="AB3" t="n">
        <v>404.454850667636</v>
      </c>
      <c r="AC3" t="n">
        <v>365.8542473758641</v>
      </c>
      <c r="AD3" t="n">
        <v>295601.3811249</v>
      </c>
      <c r="AE3" t="n">
        <v>404454.850667636</v>
      </c>
      <c r="AF3" t="n">
        <v>3.228988511953847e-06</v>
      </c>
      <c r="AG3" t="n">
        <v>18.50260416666667</v>
      </c>
      <c r="AH3" t="n">
        <v>365854.2473758641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7.174</v>
      </c>
      <c r="E4" t="n">
        <v>13.94</v>
      </c>
      <c r="F4" t="n">
        <v>12</v>
      </c>
      <c r="G4" t="n">
        <v>44.98</v>
      </c>
      <c r="H4" t="n">
        <v>0.97</v>
      </c>
      <c r="I4" t="n">
        <v>16</v>
      </c>
      <c r="J4" t="n">
        <v>53.61</v>
      </c>
      <c r="K4" t="n">
        <v>24.83</v>
      </c>
      <c r="L4" t="n">
        <v>3</v>
      </c>
      <c r="M4" t="n">
        <v>14</v>
      </c>
      <c r="N4" t="n">
        <v>5.78</v>
      </c>
      <c r="O4" t="n">
        <v>6845.59</v>
      </c>
      <c r="P4" t="n">
        <v>60.63</v>
      </c>
      <c r="Q4" t="n">
        <v>194.63</v>
      </c>
      <c r="R4" t="n">
        <v>32.22</v>
      </c>
      <c r="S4" t="n">
        <v>17.82</v>
      </c>
      <c r="T4" t="n">
        <v>4993.27</v>
      </c>
      <c r="U4" t="n">
        <v>0.55</v>
      </c>
      <c r="V4" t="n">
        <v>0.76</v>
      </c>
      <c r="W4" t="n">
        <v>1.16</v>
      </c>
      <c r="X4" t="n">
        <v>0.31</v>
      </c>
      <c r="Y4" t="n">
        <v>0.5</v>
      </c>
      <c r="Z4" t="n">
        <v>10</v>
      </c>
      <c r="AA4" t="n">
        <v>283.2929343685674</v>
      </c>
      <c r="AB4" t="n">
        <v>387.6138908052747</v>
      </c>
      <c r="AC4" t="n">
        <v>350.6205650863311</v>
      </c>
      <c r="AD4" t="n">
        <v>283292.9343685674</v>
      </c>
      <c r="AE4" t="n">
        <v>387613.8908052747</v>
      </c>
      <c r="AF4" t="n">
        <v>3.291758595003254e-06</v>
      </c>
      <c r="AG4" t="n">
        <v>18.15104166666667</v>
      </c>
      <c r="AH4" t="n">
        <v>350620.565086331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7.2445</v>
      </c>
      <c r="E5" t="n">
        <v>13.8</v>
      </c>
      <c r="F5" t="n">
        <v>11.91</v>
      </c>
      <c r="G5" t="n">
        <v>59.55</v>
      </c>
      <c r="H5" t="n">
        <v>1.27</v>
      </c>
      <c r="I5" t="n">
        <v>12</v>
      </c>
      <c r="J5" t="n">
        <v>54.75</v>
      </c>
      <c r="K5" t="n">
        <v>24.83</v>
      </c>
      <c r="L5" t="n">
        <v>4</v>
      </c>
      <c r="M5" t="n">
        <v>6</v>
      </c>
      <c r="N5" t="n">
        <v>5.92</v>
      </c>
      <c r="O5" t="n">
        <v>6986.39</v>
      </c>
      <c r="P5" t="n">
        <v>57.58</v>
      </c>
      <c r="Q5" t="n">
        <v>194.65</v>
      </c>
      <c r="R5" t="n">
        <v>29.24</v>
      </c>
      <c r="S5" t="n">
        <v>17.82</v>
      </c>
      <c r="T5" t="n">
        <v>3523.42</v>
      </c>
      <c r="U5" t="n">
        <v>0.61</v>
      </c>
      <c r="V5" t="n">
        <v>0.76</v>
      </c>
      <c r="W5" t="n">
        <v>1.16</v>
      </c>
      <c r="X5" t="n">
        <v>0.22</v>
      </c>
      <c r="Y5" t="n">
        <v>0.5</v>
      </c>
      <c r="Z5" t="n">
        <v>10</v>
      </c>
      <c r="AA5" t="n">
        <v>279.9355475392198</v>
      </c>
      <c r="AB5" t="n">
        <v>383.020166027908</v>
      </c>
      <c r="AC5" t="n">
        <v>346.465258954383</v>
      </c>
      <c r="AD5" t="n">
        <v>279935.5475392198</v>
      </c>
      <c r="AE5" t="n">
        <v>383020.166027908</v>
      </c>
      <c r="AF5" t="n">
        <v>3.324107212364242e-06</v>
      </c>
      <c r="AG5" t="n">
        <v>17.96875</v>
      </c>
      <c r="AH5" t="n">
        <v>346465.258954383</v>
      </c>
    </row>
    <row r="6">
      <c r="A6" t="n">
        <v>4</v>
      </c>
      <c r="B6" t="n">
        <v>20</v>
      </c>
      <c r="C6" t="inlineStr">
        <is>
          <t xml:space="preserve">CONCLUIDO	</t>
        </is>
      </c>
      <c r="D6" t="n">
        <v>7.2534</v>
      </c>
      <c r="E6" t="n">
        <v>13.79</v>
      </c>
      <c r="F6" t="n">
        <v>11.9</v>
      </c>
      <c r="G6" t="n">
        <v>64.93000000000001</v>
      </c>
      <c r="H6" t="n">
        <v>1.55</v>
      </c>
      <c r="I6" t="n">
        <v>11</v>
      </c>
      <c r="J6" t="n">
        <v>55.89</v>
      </c>
      <c r="K6" t="n">
        <v>24.83</v>
      </c>
      <c r="L6" t="n">
        <v>5</v>
      </c>
      <c r="M6" t="n">
        <v>0</v>
      </c>
      <c r="N6" t="n">
        <v>6.07</v>
      </c>
      <c r="O6" t="n">
        <v>7127.49</v>
      </c>
      <c r="P6" t="n">
        <v>57.75</v>
      </c>
      <c r="Q6" t="n">
        <v>194.63</v>
      </c>
      <c r="R6" t="n">
        <v>28.77</v>
      </c>
      <c r="S6" t="n">
        <v>17.82</v>
      </c>
      <c r="T6" t="n">
        <v>3292.24</v>
      </c>
      <c r="U6" t="n">
        <v>0.62</v>
      </c>
      <c r="V6" t="n">
        <v>0.76</v>
      </c>
      <c r="W6" t="n">
        <v>1.17</v>
      </c>
      <c r="X6" t="n">
        <v>0.22</v>
      </c>
      <c r="Y6" t="n">
        <v>0.5</v>
      </c>
      <c r="Z6" t="n">
        <v>10</v>
      </c>
      <c r="AA6" t="n">
        <v>279.9570005334676</v>
      </c>
      <c r="AB6" t="n">
        <v>383.0495189610771</v>
      </c>
      <c r="AC6" t="n">
        <v>346.4918104848074</v>
      </c>
      <c r="AD6" t="n">
        <v>279957.0005334676</v>
      </c>
      <c r="AE6" t="n">
        <v>383049.5189610771</v>
      </c>
      <c r="AF6" t="n">
        <v>3.328190938527544e-06</v>
      </c>
      <c r="AG6" t="n">
        <v>17.95572916666667</v>
      </c>
      <c r="AH6" t="n">
        <v>346491.8104848075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5.2373</v>
      </c>
      <c r="E2" t="n">
        <v>19.09</v>
      </c>
      <c r="F2" t="n">
        <v>13.92</v>
      </c>
      <c r="G2" t="n">
        <v>7.59</v>
      </c>
      <c r="H2" t="n">
        <v>0.13</v>
      </c>
      <c r="I2" t="n">
        <v>110</v>
      </c>
      <c r="J2" t="n">
        <v>133.21</v>
      </c>
      <c r="K2" t="n">
        <v>46.47</v>
      </c>
      <c r="L2" t="n">
        <v>1</v>
      </c>
      <c r="M2" t="n">
        <v>108</v>
      </c>
      <c r="N2" t="n">
        <v>20.75</v>
      </c>
      <c r="O2" t="n">
        <v>16663.42</v>
      </c>
      <c r="P2" t="n">
        <v>151.87</v>
      </c>
      <c r="Q2" t="n">
        <v>194.68</v>
      </c>
      <c r="R2" t="n">
        <v>91.73</v>
      </c>
      <c r="S2" t="n">
        <v>17.82</v>
      </c>
      <c r="T2" t="n">
        <v>34278.53</v>
      </c>
      <c r="U2" t="n">
        <v>0.19</v>
      </c>
      <c r="V2" t="n">
        <v>0.65</v>
      </c>
      <c r="W2" t="n">
        <v>1.32</v>
      </c>
      <c r="X2" t="n">
        <v>2.23</v>
      </c>
      <c r="Y2" t="n">
        <v>0.5</v>
      </c>
      <c r="Z2" t="n">
        <v>10</v>
      </c>
      <c r="AA2" t="n">
        <v>540.9291315620019</v>
      </c>
      <c r="AB2" t="n">
        <v>740.123101912172</v>
      </c>
      <c r="AC2" t="n">
        <v>669.4867918349714</v>
      </c>
      <c r="AD2" t="n">
        <v>540929.1315620019</v>
      </c>
      <c r="AE2" t="n">
        <v>740123.101912172</v>
      </c>
      <c r="AF2" t="n">
        <v>1.934681353391379e-06</v>
      </c>
      <c r="AG2" t="n">
        <v>24.85677083333333</v>
      </c>
      <c r="AH2" t="n">
        <v>669486.7918349714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6.1441</v>
      </c>
      <c r="E3" t="n">
        <v>16.28</v>
      </c>
      <c r="F3" t="n">
        <v>12.71</v>
      </c>
      <c r="G3" t="n">
        <v>14.95</v>
      </c>
      <c r="H3" t="n">
        <v>0.26</v>
      </c>
      <c r="I3" t="n">
        <v>51</v>
      </c>
      <c r="J3" t="n">
        <v>134.55</v>
      </c>
      <c r="K3" t="n">
        <v>46.47</v>
      </c>
      <c r="L3" t="n">
        <v>2</v>
      </c>
      <c r="M3" t="n">
        <v>49</v>
      </c>
      <c r="N3" t="n">
        <v>21.09</v>
      </c>
      <c r="O3" t="n">
        <v>16828.84</v>
      </c>
      <c r="P3" t="n">
        <v>137.74</v>
      </c>
      <c r="Q3" t="n">
        <v>194.64</v>
      </c>
      <c r="R3" t="n">
        <v>53.86</v>
      </c>
      <c r="S3" t="n">
        <v>17.82</v>
      </c>
      <c r="T3" t="n">
        <v>15636.69</v>
      </c>
      <c r="U3" t="n">
        <v>0.33</v>
      </c>
      <c r="V3" t="n">
        <v>0.71</v>
      </c>
      <c r="W3" t="n">
        <v>1.23</v>
      </c>
      <c r="X3" t="n">
        <v>1.02</v>
      </c>
      <c r="Y3" t="n">
        <v>0.5</v>
      </c>
      <c r="Z3" t="n">
        <v>10</v>
      </c>
      <c r="AA3" t="n">
        <v>448.8180045219696</v>
      </c>
      <c r="AB3" t="n">
        <v>614.0925942398734</v>
      </c>
      <c r="AC3" t="n">
        <v>555.4844589299884</v>
      </c>
      <c r="AD3" t="n">
        <v>448818.0045219696</v>
      </c>
      <c r="AE3" t="n">
        <v>614092.5942398733</v>
      </c>
      <c r="AF3" t="n">
        <v>2.269657209511002e-06</v>
      </c>
      <c r="AG3" t="n">
        <v>21.19791666666667</v>
      </c>
      <c r="AH3" t="n">
        <v>555484.4589299883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6.491</v>
      </c>
      <c r="E4" t="n">
        <v>15.41</v>
      </c>
      <c r="F4" t="n">
        <v>12.33</v>
      </c>
      <c r="G4" t="n">
        <v>22.41</v>
      </c>
      <c r="H4" t="n">
        <v>0.39</v>
      </c>
      <c r="I4" t="n">
        <v>33</v>
      </c>
      <c r="J4" t="n">
        <v>135.9</v>
      </c>
      <c r="K4" t="n">
        <v>46.47</v>
      </c>
      <c r="L4" t="n">
        <v>3</v>
      </c>
      <c r="M4" t="n">
        <v>31</v>
      </c>
      <c r="N4" t="n">
        <v>21.43</v>
      </c>
      <c r="O4" t="n">
        <v>16994.64</v>
      </c>
      <c r="P4" t="n">
        <v>132.81</v>
      </c>
      <c r="Q4" t="n">
        <v>194.63</v>
      </c>
      <c r="R4" t="n">
        <v>42.11</v>
      </c>
      <c r="S4" t="n">
        <v>17.82</v>
      </c>
      <c r="T4" t="n">
        <v>9853.620000000001</v>
      </c>
      <c r="U4" t="n">
        <v>0.42</v>
      </c>
      <c r="V4" t="n">
        <v>0.74</v>
      </c>
      <c r="W4" t="n">
        <v>1.19</v>
      </c>
      <c r="X4" t="n">
        <v>0.64</v>
      </c>
      <c r="Y4" t="n">
        <v>0.5</v>
      </c>
      <c r="Z4" t="n">
        <v>10</v>
      </c>
      <c r="AA4" t="n">
        <v>417.4513121934581</v>
      </c>
      <c r="AB4" t="n">
        <v>571.1753019952021</v>
      </c>
      <c r="AC4" t="n">
        <v>516.6631328223505</v>
      </c>
      <c r="AD4" t="n">
        <v>417451.3121934581</v>
      </c>
      <c r="AE4" t="n">
        <v>571175.3019952021</v>
      </c>
      <c r="AF4" t="n">
        <v>2.39780357528945e-06</v>
      </c>
      <c r="AG4" t="n">
        <v>20.06510416666667</v>
      </c>
      <c r="AH4" t="n">
        <v>516663.1328223505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6.6568</v>
      </c>
      <c r="E5" t="n">
        <v>15.02</v>
      </c>
      <c r="F5" t="n">
        <v>12.16</v>
      </c>
      <c r="G5" t="n">
        <v>29.19</v>
      </c>
      <c r="H5" t="n">
        <v>0.52</v>
      </c>
      <c r="I5" t="n">
        <v>25</v>
      </c>
      <c r="J5" t="n">
        <v>137.25</v>
      </c>
      <c r="K5" t="n">
        <v>46.47</v>
      </c>
      <c r="L5" t="n">
        <v>4</v>
      </c>
      <c r="M5" t="n">
        <v>23</v>
      </c>
      <c r="N5" t="n">
        <v>21.78</v>
      </c>
      <c r="O5" t="n">
        <v>17160.92</v>
      </c>
      <c r="P5" t="n">
        <v>130.17</v>
      </c>
      <c r="Q5" t="n">
        <v>194.65</v>
      </c>
      <c r="R5" t="n">
        <v>37.3</v>
      </c>
      <c r="S5" t="n">
        <v>17.82</v>
      </c>
      <c r="T5" t="n">
        <v>7488.51</v>
      </c>
      <c r="U5" t="n">
        <v>0.48</v>
      </c>
      <c r="V5" t="n">
        <v>0.75</v>
      </c>
      <c r="W5" t="n">
        <v>1.17</v>
      </c>
      <c r="X5" t="n">
        <v>0.47</v>
      </c>
      <c r="Y5" t="n">
        <v>0.5</v>
      </c>
      <c r="Z5" t="n">
        <v>10</v>
      </c>
      <c r="AA5" t="n">
        <v>402.4569608145899</v>
      </c>
      <c r="AB5" t="n">
        <v>550.6593689345386</v>
      </c>
      <c r="AC5" t="n">
        <v>498.1052116187038</v>
      </c>
      <c r="AD5" t="n">
        <v>402456.9608145899</v>
      </c>
      <c r="AE5" t="n">
        <v>550659.3689345387</v>
      </c>
      <c r="AF5" t="n">
        <v>2.459050814972549e-06</v>
      </c>
      <c r="AG5" t="n">
        <v>19.55729166666667</v>
      </c>
      <c r="AH5" t="n">
        <v>498105.2116187038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6.7571</v>
      </c>
      <c r="E6" t="n">
        <v>14.8</v>
      </c>
      <c r="F6" t="n">
        <v>12.07</v>
      </c>
      <c r="G6" t="n">
        <v>36.22</v>
      </c>
      <c r="H6" t="n">
        <v>0.64</v>
      </c>
      <c r="I6" t="n">
        <v>20</v>
      </c>
      <c r="J6" t="n">
        <v>138.6</v>
      </c>
      <c r="K6" t="n">
        <v>46.47</v>
      </c>
      <c r="L6" t="n">
        <v>5</v>
      </c>
      <c r="M6" t="n">
        <v>18</v>
      </c>
      <c r="N6" t="n">
        <v>22.13</v>
      </c>
      <c r="O6" t="n">
        <v>17327.69</v>
      </c>
      <c r="P6" t="n">
        <v>128.49</v>
      </c>
      <c r="Q6" t="n">
        <v>194.64</v>
      </c>
      <c r="R6" t="n">
        <v>34.33</v>
      </c>
      <c r="S6" t="n">
        <v>17.82</v>
      </c>
      <c r="T6" t="n">
        <v>6027.6</v>
      </c>
      <c r="U6" t="n">
        <v>0.52</v>
      </c>
      <c r="V6" t="n">
        <v>0.75</v>
      </c>
      <c r="W6" t="n">
        <v>1.17</v>
      </c>
      <c r="X6" t="n">
        <v>0.39</v>
      </c>
      <c r="Y6" t="n">
        <v>0.5</v>
      </c>
      <c r="Z6" t="n">
        <v>10</v>
      </c>
      <c r="AA6" t="n">
        <v>398.338197194824</v>
      </c>
      <c r="AB6" t="n">
        <v>545.0238948429483</v>
      </c>
      <c r="AC6" t="n">
        <v>493.0075792649773</v>
      </c>
      <c r="AD6" t="n">
        <v>398338.197194824</v>
      </c>
      <c r="AE6" t="n">
        <v>545023.8948429483</v>
      </c>
      <c r="AF6" t="n">
        <v>2.496102070341758e-06</v>
      </c>
      <c r="AG6" t="n">
        <v>19.27083333333333</v>
      </c>
      <c r="AH6" t="n">
        <v>493007.5792649772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6.8259</v>
      </c>
      <c r="E7" t="n">
        <v>14.65</v>
      </c>
      <c r="F7" t="n">
        <v>12.01</v>
      </c>
      <c r="G7" t="n">
        <v>42.38</v>
      </c>
      <c r="H7" t="n">
        <v>0.76</v>
      </c>
      <c r="I7" t="n">
        <v>17</v>
      </c>
      <c r="J7" t="n">
        <v>139.95</v>
      </c>
      <c r="K7" t="n">
        <v>46.47</v>
      </c>
      <c r="L7" t="n">
        <v>6</v>
      </c>
      <c r="M7" t="n">
        <v>15</v>
      </c>
      <c r="N7" t="n">
        <v>22.49</v>
      </c>
      <c r="O7" t="n">
        <v>17494.97</v>
      </c>
      <c r="P7" t="n">
        <v>127.07</v>
      </c>
      <c r="Q7" t="n">
        <v>194.64</v>
      </c>
      <c r="R7" t="n">
        <v>32.41</v>
      </c>
      <c r="S7" t="n">
        <v>17.82</v>
      </c>
      <c r="T7" t="n">
        <v>5082.63</v>
      </c>
      <c r="U7" t="n">
        <v>0.55</v>
      </c>
      <c r="V7" t="n">
        <v>0.76</v>
      </c>
      <c r="W7" t="n">
        <v>1.16</v>
      </c>
      <c r="X7" t="n">
        <v>0.32</v>
      </c>
      <c r="Y7" t="n">
        <v>0.5</v>
      </c>
      <c r="Z7" t="n">
        <v>10</v>
      </c>
      <c r="AA7" t="n">
        <v>387.4275654641761</v>
      </c>
      <c r="AB7" t="n">
        <v>530.0954871659753</v>
      </c>
      <c r="AC7" t="n">
        <v>479.5039178645429</v>
      </c>
      <c r="AD7" t="n">
        <v>387427.5654641761</v>
      </c>
      <c r="AE7" t="n">
        <v>530095.4871659754</v>
      </c>
      <c r="AF7" t="n">
        <v>2.521517088979858e-06</v>
      </c>
      <c r="AG7" t="n">
        <v>19.07552083333333</v>
      </c>
      <c r="AH7" t="n">
        <v>479503.9178645429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6.8946</v>
      </c>
      <c r="E8" t="n">
        <v>14.5</v>
      </c>
      <c r="F8" t="n">
        <v>11.94</v>
      </c>
      <c r="G8" t="n">
        <v>51.18</v>
      </c>
      <c r="H8" t="n">
        <v>0.88</v>
      </c>
      <c r="I8" t="n">
        <v>14</v>
      </c>
      <c r="J8" t="n">
        <v>141.31</v>
      </c>
      <c r="K8" t="n">
        <v>46.47</v>
      </c>
      <c r="L8" t="n">
        <v>7</v>
      </c>
      <c r="M8" t="n">
        <v>12</v>
      </c>
      <c r="N8" t="n">
        <v>22.85</v>
      </c>
      <c r="O8" t="n">
        <v>17662.75</v>
      </c>
      <c r="P8" t="n">
        <v>125.35</v>
      </c>
      <c r="Q8" t="n">
        <v>194.63</v>
      </c>
      <c r="R8" t="n">
        <v>30.56</v>
      </c>
      <c r="S8" t="n">
        <v>17.82</v>
      </c>
      <c r="T8" t="n">
        <v>4174.1</v>
      </c>
      <c r="U8" t="n">
        <v>0.58</v>
      </c>
      <c r="V8" t="n">
        <v>0.76</v>
      </c>
      <c r="W8" t="n">
        <v>1.15</v>
      </c>
      <c r="X8" t="n">
        <v>0.26</v>
      </c>
      <c r="Y8" t="n">
        <v>0.5</v>
      </c>
      <c r="Z8" t="n">
        <v>10</v>
      </c>
      <c r="AA8" t="n">
        <v>384.1945614011194</v>
      </c>
      <c r="AB8" t="n">
        <v>525.6719483768281</v>
      </c>
      <c r="AC8" t="n">
        <v>475.5025554089562</v>
      </c>
      <c r="AD8" t="n">
        <v>384194.5614011194</v>
      </c>
      <c r="AE8" t="n">
        <v>525671.9483768281</v>
      </c>
      <c r="AF8" t="n">
        <v>2.546895167183892e-06</v>
      </c>
      <c r="AG8" t="n">
        <v>18.88020833333333</v>
      </c>
      <c r="AH8" t="n">
        <v>475502.5554089562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6.9136</v>
      </c>
      <c r="E9" t="n">
        <v>14.46</v>
      </c>
      <c r="F9" t="n">
        <v>11.93</v>
      </c>
      <c r="G9" t="n">
        <v>55.06</v>
      </c>
      <c r="H9" t="n">
        <v>0.99</v>
      </c>
      <c r="I9" t="n">
        <v>13</v>
      </c>
      <c r="J9" t="n">
        <v>142.68</v>
      </c>
      <c r="K9" t="n">
        <v>46.47</v>
      </c>
      <c r="L9" t="n">
        <v>8</v>
      </c>
      <c r="M9" t="n">
        <v>11</v>
      </c>
      <c r="N9" t="n">
        <v>23.21</v>
      </c>
      <c r="O9" t="n">
        <v>17831.04</v>
      </c>
      <c r="P9" t="n">
        <v>124.4</v>
      </c>
      <c r="Q9" t="n">
        <v>194.63</v>
      </c>
      <c r="R9" t="n">
        <v>29.98</v>
      </c>
      <c r="S9" t="n">
        <v>17.82</v>
      </c>
      <c r="T9" t="n">
        <v>3889.71</v>
      </c>
      <c r="U9" t="n">
        <v>0.59</v>
      </c>
      <c r="V9" t="n">
        <v>0.76</v>
      </c>
      <c r="W9" t="n">
        <v>1.16</v>
      </c>
      <c r="X9" t="n">
        <v>0.24</v>
      </c>
      <c r="Y9" t="n">
        <v>0.5</v>
      </c>
      <c r="Z9" t="n">
        <v>10</v>
      </c>
      <c r="AA9" t="n">
        <v>383.0190060620913</v>
      </c>
      <c r="AB9" t="n">
        <v>524.0635017001285</v>
      </c>
      <c r="AC9" t="n">
        <v>474.0476166256117</v>
      </c>
      <c r="AD9" t="n">
        <v>383019.0060620913</v>
      </c>
      <c r="AE9" t="n">
        <v>524063.5017001285</v>
      </c>
      <c r="AF9" t="n">
        <v>2.553913849656624e-06</v>
      </c>
      <c r="AG9" t="n">
        <v>18.828125</v>
      </c>
      <c r="AH9" t="n">
        <v>474047.6166256117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6.9641</v>
      </c>
      <c r="E10" t="n">
        <v>14.36</v>
      </c>
      <c r="F10" t="n">
        <v>11.88</v>
      </c>
      <c r="G10" t="n">
        <v>64.8</v>
      </c>
      <c r="H10" t="n">
        <v>1.11</v>
      </c>
      <c r="I10" t="n">
        <v>11</v>
      </c>
      <c r="J10" t="n">
        <v>144.05</v>
      </c>
      <c r="K10" t="n">
        <v>46.47</v>
      </c>
      <c r="L10" t="n">
        <v>9</v>
      </c>
      <c r="M10" t="n">
        <v>9</v>
      </c>
      <c r="N10" t="n">
        <v>23.58</v>
      </c>
      <c r="O10" t="n">
        <v>17999.83</v>
      </c>
      <c r="P10" t="n">
        <v>122.98</v>
      </c>
      <c r="Q10" t="n">
        <v>194.63</v>
      </c>
      <c r="R10" t="n">
        <v>28.44</v>
      </c>
      <c r="S10" t="n">
        <v>17.82</v>
      </c>
      <c r="T10" t="n">
        <v>3125.76</v>
      </c>
      <c r="U10" t="n">
        <v>0.63</v>
      </c>
      <c r="V10" t="n">
        <v>0.76</v>
      </c>
      <c r="W10" t="n">
        <v>1.15</v>
      </c>
      <c r="X10" t="n">
        <v>0.19</v>
      </c>
      <c r="Y10" t="n">
        <v>0.5</v>
      </c>
      <c r="Z10" t="n">
        <v>10</v>
      </c>
      <c r="AA10" t="n">
        <v>380.7046958200991</v>
      </c>
      <c r="AB10" t="n">
        <v>520.8969603268728</v>
      </c>
      <c r="AC10" t="n">
        <v>471.1832855167507</v>
      </c>
      <c r="AD10" t="n">
        <v>380704.695820099</v>
      </c>
      <c r="AE10" t="n">
        <v>520896.9603268728</v>
      </c>
      <c r="AF10" t="n">
        <v>2.572568768860463e-06</v>
      </c>
      <c r="AG10" t="n">
        <v>18.69791666666667</v>
      </c>
      <c r="AH10" t="n">
        <v>471183.2855167508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6.9839</v>
      </c>
      <c r="E11" t="n">
        <v>14.32</v>
      </c>
      <c r="F11" t="n">
        <v>11.87</v>
      </c>
      <c r="G11" t="n">
        <v>71.2</v>
      </c>
      <c r="H11" t="n">
        <v>1.22</v>
      </c>
      <c r="I11" t="n">
        <v>10</v>
      </c>
      <c r="J11" t="n">
        <v>145.42</v>
      </c>
      <c r="K11" t="n">
        <v>46.47</v>
      </c>
      <c r="L11" t="n">
        <v>10</v>
      </c>
      <c r="M11" t="n">
        <v>8</v>
      </c>
      <c r="N11" t="n">
        <v>23.95</v>
      </c>
      <c r="O11" t="n">
        <v>18169.15</v>
      </c>
      <c r="P11" t="n">
        <v>121.89</v>
      </c>
      <c r="Q11" t="n">
        <v>194.63</v>
      </c>
      <c r="R11" t="n">
        <v>28.01</v>
      </c>
      <c r="S11" t="n">
        <v>17.82</v>
      </c>
      <c r="T11" t="n">
        <v>2917.98</v>
      </c>
      <c r="U11" t="n">
        <v>0.64</v>
      </c>
      <c r="V11" t="n">
        <v>0.77</v>
      </c>
      <c r="W11" t="n">
        <v>1.15</v>
      </c>
      <c r="X11" t="n">
        <v>0.18</v>
      </c>
      <c r="Y11" t="n">
        <v>0.5</v>
      </c>
      <c r="Z11" t="n">
        <v>10</v>
      </c>
      <c r="AA11" t="n">
        <v>379.4254616669625</v>
      </c>
      <c r="AB11" t="n">
        <v>519.1466557227235</v>
      </c>
      <c r="AC11" t="n">
        <v>469.6000275274536</v>
      </c>
      <c r="AD11" t="n">
        <v>379425.4616669625</v>
      </c>
      <c r="AE11" t="n">
        <v>519146.6557227235</v>
      </c>
      <c r="AF11" t="n">
        <v>2.57988297480573e-06</v>
      </c>
      <c r="AG11" t="n">
        <v>18.64583333333333</v>
      </c>
      <c r="AH11" t="n">
        <v>469600.0275274536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7.0047</v>
      </c>
      <c r="E12" t="n">
        <v>14.28</v>
      </c>
      <c r="F12" t="n">
        <v>11.85</v>
      </c>
      <c r="G12" t="n">
        <v>79.01000000000001</v>
      </c>
      <c r="H12" t="n">
        <v>1.33</v>
      </c>
      <c r="I12" t="n">
        <v>9</v>
      </c>
      <c r="J12" t="n">
        <v>146.8</v>
      </c>
      <c r="K12" t="n">
        <v>46.47</v>
      </c>
      <c r="L12" t="n">
        <v>11</v>
      </c>
      <c r="M12" t="n">
        <v>7</v>
      </c>
      <c r="N12" t="n">
        <v>24.33</v>
      </c>
      <c r="O12" t="n">
        <v>18338.99</v>
      </c>
      <c r="P12" t="n">
        <v>121.1</v>
      </c>
      <c r="Q12" t="n">
        <v>194.63</v>
      </c>
      <c r="R12" t="n">
        <v>27.51</v>
      </c>
      <c r="S12" t="n">
        <v>17.82</v>
      </c>
      <c r="T12" t="n">
        <v>2671.87</v>
      </c>
      <c r="U12" t="n">
        <v>0.65</v>
      </c>
      <c r="V12" t="n">
        <v>0.77</v>
      </c>
      <c r="W12" t="n">
        <v>1.15</v>
      </c>
      <c r="X12" t="n">
        <v>0.16</v>
      </c>
      <c r="Y12" t="n">
        <v>0.5</v>
      </c>
      <c r="Z12" t="n">
        <v>10</v>
      </c>
      <c r="AA12" t="n">
        <v>378.3312019856439</v>
      </c>
      <c r="AB12" t="n">
        <v>517.6494413514134</v>
      </c>
      <c r="AC12" t="n">
        <v>468.2457051943877</v>
      </c>
      <c r="AD12" t="n">
        <v>378331.2019856439</v>
      </c>
      <c r="AE12" t="n">
        <v>517649.4413514134</v>
      </c>
      <c r="AF12" t="n">
        <v>2.587566585091667e-06</v>
      </c>
      <c r="AG12" t="n">
        <v>18.59375</v>
      </c>
      <c r="AH12" t="n">
        <v>468245.7051943877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7.0032</v>
      </c>
      <c r="E13" t="n">
        <v>14.28</v>
      </c>
      <c r="F13" t="n">
        <v>11.85</v>
      </c>
      <c r="G13" t="n">
        <v>79.03</v>
      </c>
      <c r="H13" t="n">
        <v>1.43</v>
      </c>
      <c r="I13" t="n">
        <v>9</v>
      </c>
      <c r="J13" t="n">
        <v>148.18</v>
      </c>
      <c r="K13" t="n">
        <v>46.47</v>
      </c>
      <c r="L13" t="n">
        <v>12</v>
      </c>
      <c r="M13" t="n">
        <v>7</v>
      </c>
      <c r="N13" t="n">
        <v>24.71</v>
      </c>
      <c r="O13" t="n">
        <v>18509.36</v>
      </c>
      <c r="P13" t="n">
        <v>120.51</v>
      </c>
      <c r="Q13" t="n">
        <v>194.63</v>
      </c>
      <c r="R13" t="n">
        <v>27.64</v>
      </c>
      <c r="S13" t="n">
        <v>17.82</v>
      </c>
      <c r="T13" t="n">
        <v>2737.16</v>
      </c>
      <c r="U13" t="n">
        <v>0.64</v>
      </c>
      <c r="V13" t="n">
        <v>0.77</v>
      </c>
      <c r="W13" t="n">
        <v>1.15</v>
      </c>
      <c r="X13" t="n">
        <v>0.17</v>
      </c>
      <c r="Y13" t="n">
        <v>0.5</v>
      </c>
      <c r="Z13" t="n">
        <v>10</v>
      </c>
      <c r="AA13" t="n">
        <v>377.9019844938312</v>
      </c>
      <c r="AB13" t="n">
        <v>517.062167043376</v>
      </c>
      <c r="AC13" t="n">
        <v>467.7144795220648</v>
      </c>
      <c r="AD13" t="n">
        <v>377901.9844938312</v>
      </c>
      <c r="AE13" t="n">
        <v>517062.167043376</v>
      </c>
      <c r="AF13" t="n">
        <v>2.587012478580662e-06</v>
      </c>
      <c r="AG13" t="n">
        <v>18.59375</v>
      </c>
      <c r="AH13" t="n">
        <v>467714.4795220648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7.028</v>
      </c>
      <c r="E14" t="n">
        <v>14.23</v>
      </c>
      <c r="F14" t="n">
        <v>11.83</v>
      </c>
      <c r="G14" t="n">
        <v>88.73</v>
      </c>
      <c r="H14" t="n">
        <v>1.54</v>
      </c>
      <c r="I14" t="n">
        <v>8</v>
      </c>
      <c r="J14" t="n">
        <v>149.56</v>
      </c>
      <c r="K14" t="n">
        <v>46.47</v>
      </c>
      <c r="L14" t="n">
        <v>13</v>
      </c>
      <c r="M14" t="n">
        <v>6</v>
      </c>
      <c r="N14" t="n">
        <v>25.1</v>
      </c>
      <c r="O14" t="n">
        <v>18680.25</v>
      </c>
      <c r="P14" t="n">
        <v>119</v>
      </c>
      <c r="Q14" t="n">
        <v>194.63</v>
      </c>
      <c r="R14" t="n">
        <v>26.84</v>
      </c>
      <c r="S14" t="n">
        <v>17.82</v>
      </c>
      <c r="T14" t="n">
        <v>2344.33</v>
      </c>
      <c r="U14" t="n">
        <v>0.66</v>
      </c>
      <c r="V14" t="n">
        <v>0.77</v>
      </c>
      <c r="W14" t="n">
        <v>1.15</v>
      </c>
      <c r="X14" t="n">
        <v>0.14</v>
      </c>
      <c r="Y14" t="n">
        <v>0.5</v>
      </c>
      <c r="Z14" t="n">
        <v>10</v>
      </c>
      <c r="AA14" t="n">
        <v>376.1808606930786</v>
      </c>
      <c r="AB14" t="n">
        <v>514.707249528563</v>
      </c>
      <c r="AC14" t="n">
        <v>465.5843120297181</v>
      </c>
      <c r="AD14" t="n">
        <v>376180.8606930786</v>
      </c>
      <c r="AE14" t="n">
        <v>514707.2495285631</v>
      </c>
      <c r="AF14" t="n">
        <v>2.59617370622928e-06</v>
      </c>
      <c r="AG14" t="n">
        <v>18.52864583333333</v>
      </c>
      <c r="AH14" t="n">
        <v>465584.3120297181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7.0585</v>
      </c>
      <c r="E15" t="n">
        <v>14.17</v>
      </c>
      <c r="F15" t="n">
        <v>11.8</v>
      </c>
      <c r="G15" t="n">
        <v>101.11</v>
      </c>
      <c r="H15" t="n">
        <v>1.64</v>
      </c>
      <c r="I15" t="n">
        <v>7</v>
      </c>
      <c r="J15" t="n">
        <v>150.95</v>
      </c>
      <c r="K15" t="n">
        <v>46.47</v>
      </c>
      <c r="L15" t="n">
        <v>14</v>
      </c>
      <c r="M15" t="n">
        <v>5</v>
      </c>
      <c r="N15" t="n">
        <v>25.49</v>
      </c>
      <c r="O15" t="n">
        <v>18851.69</v>
      </c>
      <c r="P15" t="n">
        <v>117.35</v>
      </c>
      <c r="Q15" t="n">
        <v>194.63</v>
      </c>
      <c r="R15" t="n">
        <v>25.84</v>
      </c>
      <c r="S15" t="n">
        <v>17.82</v>
      </c>
      <c r="T15" t="n">
        <v>1848.18</v>
      </c>
      <c r="U15" t="n">
        <v>0.6899999999999999</v>
      </c>
      <c r="V15" t="n">
        <v>0.77</v>
      </c>
      <c r="W15" t="n">
        <v>1.15</v>
      </c>
      <c r="X15" t="n">
        <v>0.11</v>
      </c>
      <c r="Y15" t="n">
        <v>0.5</v>
      </c>
      <c r="Z15" t="n">
        <v>10</v>
      </c>
      <c r="AA15" t="n">
        <v>365.9880257620759</v>
      </c>
      <c r="AB15" t="n">
        <v>500.7609630998246</v>
      </c>
      <c r="AC15" t="n">
        <v>452.9690396040025</v>
      </c>
      <c r="AD15" t="n">
        <v>365988.025762076</v>
      </c>
      <c r="AE15" t="n">
        <v>500760.9630998246</v>
      </c>
      <c r="AF15" t="n">
        <v>2.607440538619718e-06</v>
      </c>
      <c r="AG15" t="n">
        <v>18.45052083333333</v>
      </c>
      <c r="AH15" t="n">
        <v>452969.0396040025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7.054</v>
      </c>
      <c r="E16" t="n">
        <v>14.18</v>
      </c>
      <c r="F16" t="n">
        <v>11.81</v>
      </c>
      <c r="G16" t="n">
        <v>101.19</v>
      </c>
      <c r="H16" t="n">
        <v>1.74</v>
      </c>
      <c r="I16" t="n">
        <v>7</v>
      </c>
      <c r="J16" t="n">
        <v>152.35</v>
      </c>
      <c r="K16" t="n">
        <v>46.47</v>
      </c>
      <c r="L16" t="n">
        <v>15</v>
      </c>
      <c r="M16" t="n">
        <v>5</v>
      </c>
      <c r="N16" t="n">
        <v>25.88</v>
      </c>
      <c r="O16" t="n">
        <v>19023.66</v>
      </c>
      <c r="P16" t="n">
        <v>118.09</v>
      </c>
      <c r="Q16" t="n">
        <v>194.63</v>
      </c>
      <c r="R16" t="n">
        <v>26.2</v>
      </c>
      <c r="S16" t="n">
        <v>17.82</v>
      </c>
      <c r="T16" t="n">
        <v>2029.36</v>
      </c>
      <c r="U16" t="n">
        <v>0.68</v>
      </c>
      <c r="V16" t="n">
        <v>0.77</v>
      </c>
      <c r="W16" t="n">
        <v>1.15</v>
      </c>
      <c r="X16" t="n">
        <v>0.12</v>
      </c>
      <c r="Y16" t="n">
        <v>0.5</v>
      </c>
      <c r="Z16" t="n">
        <v>10</v>
      </c>
      <c r="AA16" t="n">
        <v>366.6790236931839</v>
      </c>
      <c r="AB16" t="n">
        <v>501.7064169538436</v>
      </c>
      <c r="AC16" t="n">
        <v>453.8242606691468</v>
      </c>
      <c r="AD16" t="n">
        <v>366679.0236931838</v>
      </c>
      <c r="AE16" t="n">
        <v>501706.4169538437</v>
      </c>
      <c r="AF16" t="n">
        <v>2.605778219086703e-06</v>
      </c>
      <c r="AG16" t="n">
        <v>18.46354166666667</v>
      </c>
      <c r="AH16" t="n">
        <v>453824.2606691468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7.0498</v>
      </c>
      <c r="E17" t="n">
        <v>14.18</v>
      </c>
      <c r="F17" t="n">
        <v>11.81</v>
      </c>
      <c r="G17" t="n">
        <v>101.26</v>
      </c>
      <c r="H17" t="n">
        <v>1.84</v>
      </c>
      <c r="I17" t="n">
        <v>7</v>
      </c>
      <c r="J17" t="n">
        <v>153.75</v>
      </c>
      <c r="K17" t="n">
        <v>46.47</v>
      </c>
      <c r="L17" t="n">
        <v>16</v>
      </c>
      <c r="M17" t="n">
        <v>5</v>
      </c>
      <c r="N17" t="n">
        <v>26.28</v>
      </c>
      <c r="O17" t="n">
        <v>19196.18</v>
      </c>
      <c r="P17" t="n">
        <v>116.71</v>
      </c>
      <c r="Q17" t="n">
        <v>194.63</v>
      </c>
      <c r="R17" t="n">
        <v>26.41</v>
      </c>
      <c r="S17" t="n">
        <v>17.82</v>
      </c>
      <c r="T17" t="n">
        <v>2131.98</v>
      </c>
      <c r="U17" t="n">
        <v>0.67</v>
      </c>
      <c r="V17" t="n">
        <v>0.77</v>
      </c>
      <c r="W17" t="n">
        <v>1.15</v>
      </c>
      <c r="X17" t="n">
        <v>0.13</v>
      </c>
      <c r="Y17" t="n">
        <v>0.5</v>
      </c>
      <c r="Z17" t="n">
        <v>10</v>
      </c>
      <c r="AA17" t="n">
        <v>365.6930870809462</v>
      </c>
      <c r="AB17" t="n">
        <v>500.3574149845265</v>
      </c>
      <c r="AC17" t="n">
        <v>452.6040055544452</v>
      </c>
      <c r="AD17" t="n">
        <v>365693.0870809462</v>
      </c>
      <c r="AE17" t="n">
        <v>500357.4149845265</v>
      </c>
      <c r="AF17" t="n">
        <v>2.604226720855888e-06</v>
      </c>
      <c r="AG17" t="n">
        <v>18.46354166666667</v>
      </c>
      <c r="AH17" t="n">
        <v>452604.0055544451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7.0777</v>
      </c>
      <c r="E18" t="n">
        <v>14.13</v>
      </c>
      <c r="F18" t="n">
        <v>11.79</v>
      </c>
      <c r="G18" t="n">
        <v>117.85</v>
      </c>
      <c r="H18" t="n">
        <v>1.94</v>
      </c>
      <c r="I18" t="n">
        <v>6</v>
      </c>
      <c r="J18" t="n">
        <v>155.15</v>
      </c>
      <c r="K18" t="n">
        <v>46.47</v>
      </c>
      <c r="L18" t="n">
        <v>17</v>
      </c>
      <c r="M18" t="n">
        <v>4</v>
      </c>
      <c r="N18" t="n">
        <v>26.68</v>
      </c>
      <c r="O18" t="n">
        <v>19369.26</v>
      </c>
      <c r="P18" t="n">
        <v>115.39</v>
      </c>
      <c r="Q18" t="n">
        <v>194.63</v>
      </c>
      <c r="R18" t="n">
        <v>25.4</v>
      </c>
      <c r="S18" t="n">
        <v>17.82</v>
      </c>
      <c r="T18" t="n">
        <v>1632.15</v>
      </c>
      <c r="U18" t="n">
        <v>0.7</v>
      </c>
      <c r="V18" t="n">
        <v>0.77</v>
      </c>
      <c r="W18" t="n">
        <v>1.15</v>
      </c>
      <c r="X18" t="n">
        <v>0.1</v>
      </c>
      <c r="Y18" t="n">
        <v>0.5</v>
      </c>
      <c r="Z18" t="n">
        <v>10</v>
      </c>
      <c r="AA18" t="n">
        <v>364.0861797788879</v>
      </c>
      <c r="AB18" t="n">
        <v>498.1587735221036</v>
      </c>
      <c r="AC18" t="n">
        <v>450.6151993473831</v>
      </c>
      <c r="AD18" t="n">
        <v>364086.1797788879</v>
      </c>
      <c r="AE18" t="n">
        <v>498158.7735221036</v>
      </c>
      <c r="AF18" t="n">
        <v>2.614533101960583e-06</v>
      </c>
      <c r="AG18" t="n">
        <v>18.3984375</v>
      </c>
      <c r="AH18" t="n">
        <v>450615.1993473831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7.0831</v>
      </c>
      <c r="E19" t="n">
        <v>14.12</v>
      </c>
      <c r="F19" t="n">
        <v>11.77</v>
      </c>
      <c r="G19" t="n">
        <v>117.74</v>
      </c>
      <c r="H19" t="n">
        <v>2.04</v>
      </c>
      <c r="I19" t="n">
        <v>6</v>
      </c>
      <c r="J19" t="n">
        <v>156.56</v>
      </c>
      <c r="K19" t="n">
        <v>46.47</v>
      </c>
      <c r="L19" t="n">
        <v>18</v>
      </c>
      <c r="M19" t="n">
        <v>4</v>
      </c>
      <c r="N19" t="n">
        <v>27.09</v>
      </c>
      <c r="O19" t="n">
        <v>19542.89</v>
      </c>
      <c r="P19" t="n">
        <v>115.13</v>
      </c>
      <c r="Q19" t="n">
        <v>194.63</v>
      </c>
      <c r="R19" t="n">
        <v>25.13</v>
      </c>
      <c r="S19" t="n">
        <v>17.82</v>
      </c>
      <c r="T19" t="n">
        <v>1497.07</v>
      </c>
      <c r="U19" t="n">
        <v>0.71</v>
      </c>
      <c r="V19" t="n">
        <v>0.77</v>
      </c>
      <c r="W19" t="n">
        <v>1.14</v>
      </c>
      <c r="X19" t="n">
        <v>0.09</v>
      </c>
      <c r="Y19" t="n">
        <v>0.5</v>
      </c>
      <c r="Z19" t="n">
        <v>10</v>
      </c>
      <c r="AA19" t="n">
        <v>363.7159644064487</v>
      </c>
      <c r="AB19" t="n">
        <v>497.6522285167827</v>
      </c>
      <c r="AC19" t="n">
        <v>450.1569982864297</v>
      </c>
      <c r="AD19" t="n">
        <v>363715.9644064486</v>
      </c>
      <c r="AE19" t="n">
        <v>497652.2285167826</v>
      </c>
      <c r="AF19" t="n">
        <v>2.616527885400202e-06</v>
      </c>
      <c r="AG19" t="n">
        <v>18.38541666666667</v>
      </c>
      <c r="AH19" t="n">
        <v>450156.9982864297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7.0787</v>
      </c>
      <c r="E20" t="n">
        <v>14.13</v>
      </c>
      <c r="F20" t="n">
        <v>11.78</v>
      </c>
      <c r="G20" t="n">
        <v>117.83</v>
      </c>
      <c r="H20" t="n">
        <v>2.13</v>
      </c>
      <c r="I20" t="n">
        <v>6</v>
      </c>
      <c r="J20" t="n">
        <v>157.97</v>
      </c>
      <c r="K20" t="n">
        <v>46.47</v>
      </c>
      <c r="L20" t="n">
        <v>19</v>
      </c>
      <c r="M20" t="n">
        <v>4</v>
      </c>
      <c r="N20" t="n">
        <v>27.5</v>
      </c>
      <c r="O20" t="n">
        <v>19717.08</v>
      </c>
      <c r="P20" t="n">
        <v>113.94</v>
      </c>
      <c r="Q20" t="n">
        <v>194.63</v>
      </c>
      <c r="R20" t="n">
        <v>25.39</v>
      </c>
      <c r="S20" t="n">
        <v>17.82</v>
      </c>
      <c r="T20" t="n">
        <v>1628.35</v>
      </c>
      <c r="U20" t="n">
        <v>0.7</v>
      </c>
      <c r="V20" t="n">
        <v>0.77</v>
      </c>
      <c r="W20" t="n">
        <v>1.15</v>
      </c>
      <c r="X20" t="n">
        <v>0.1</v>
      </c>
      <c r="Y20" t="n">
        <v>0.5</v>
      </c>
      <c r="Z20" t="n">
        <v>10</v>
      </c>
      <c r="AA20" t="n">
        <v>362.9175234496923</v>
      </c>
      <c r="AB20" t="n">
        <v>496.5597663750196</v>
      </c>
      <c r="AC20" t="n">
        <v>449.1687991981963</v>
      </c>
      <c r="AD20" t="n">
        <v>362917.5234496923</v>
      </c>
      <c r="AE20" t="n">
        <v>496559.7663750196</v>
      </c>
      <c r="AF20" t="n">
        <v>2.614902506301253e-06</v>
      </c>
      <c r="AG20" t="n">
        <v>18.3984375</v>
      </c>
      <c r="AH20" t="n">
        <v>449168.7991981963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7.1017</v>
      </c>
      <c r="E21" t="n">
        <v>14.08</v>
      </c>
      <c r="F21" t="n">
        <v>11.76</v>
      </c>
      <c r="G21" t="n">
        <v>141.18</v>
      </c>
      <c r="H21" t="n">
        <v>2.22</v>
      </c>
      <c r="I21" t="n">
        <v>5</v>
      </c>
      <c r="J21" t="n">
        <v>159.39</v>
      </c>
      <c r="K21" t="n">
        <v>46.47</v>
      </c>
      <c r="L21" t="n">
        <v>20</v>
      </c>
      <c r="M21" t="n">
        <v>3</v>
      </c>
      <c r="N21" t="n">
        <v>27.92</v>
      </c>
      <c r="O21" t="n">
        <v>19891.97</v>
      </c>
      <c r="P21" t="n">
        <v>111.59</v>
      </c>
      <c r="Q21" t="n">
        <v>194.63</v>
      </c>
      <c r="R21" t="n">
        <v>24.83</v>
      </c>
      <c r="S21" t="n">
        <v>17.82</v>
      </c>
      <c r="T21" t="n">
        <v>1350.8</v>
      </c>
      <c r="U21" t="n">
        <v>0.72</v>
      </c>
      <c r="V21" t="n">
        <v>0.77</v>
      </c>
      <c r="W21" t="n">
        <v>1.14</v>
      </c>
      <c r="X21" t="n">
        <v>0.08</v>
      </c>
      <c r="Y21" t="n">
        <v>0.5</v>
      </c>
      <c r="Z21" t="n">
        <v>10</v>
      </c>
      <c r="AA21" t="n">
        <v>360.6269502696647</v>
      </c>
      <c r="AB21" t="n">
        <v>493.4257030971492</v>
      </c>
      <c r="AC21" t="n">
        <v>446.3338465208803</v>
      </c>
      <c r="AD21" t="n">
        <v>360626.9502696648</v>
      </c>
      <c r="AE21" t="n">
        <v>493425.7030971491</v>
      </c>
      <c r="AF21" t="n">
        <v>2.623398806136665e-06</v>
      </c>
      <c r="AG21" t="n">
        <v>18.33333333333333</v>
      </c>
      <c r="AH21" t="n">
        <v>446333.8465208804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7.1003</v>
      </c>
      <c r="E22" t="n">
        <v>14.08</v>
      </c>
      <c r="F22" t="n">
        <v>11.77</v>
      </c>
      <c r="G22" t="n">
        <v>141.21</v>
      </c>
      <c r="H22" t="n">
        <v>2.31</v>
      </c>
      <c r="I22" t="n">
        <v>5</v>
      </c>
      <c r="J22" t="n">
        <v>160.81</v>
      </c>
      <c r="K22" t="n">
        <v>46.47</v>
      </c>
      <c r="L22" t="n">
        <v>21</v>
      </c>
      <c r="M22" t="n">
        <v>3</v>
      </c>
      <c r="N22" t="n">
        <v>28.34</v>
      </c>
      <c r="O22" t="n">
        <v>20067.32</v>
      </c>
      <c r="P22" t="n">
        <v>112.87</v>
      </c>
      <c r="Q22" t="n">
        <v>194.63</v>
      </c>
      <c r="R22" t="n">
        <v>25</v>
      </c>
      <c r="S22" t="n">
        <v>17.82</v>
      </c>
      <c r="T22" t="n">
        <v>1437.44</v>
      </c>
      <c r="U22" t="n">
        <v>0.71</v>
      </c>
      <c r="V22" t="n">
        <v>0.77</v>
      </c>
      <c r="W22" t="n">
        <v>1.14</v>
      </c>
      <c r="X22" t="n">
        <v>0.08</v>
      </c>
      <c r="Y22" t="n">
        <v>0.5</v>
      </c>
      <c r="Z22" t="n">
        <v>10</v>
      </c>
      <c r="AA22" t="n">
        <v>361.6684296650587</v>
      </c>
      <c r="AB22" t="n">
        <v>494.8507011527553</v>
      </c>
      <c r="AC22" t="n">
        <v>447.6228447620568</v>
      </c>
      <c r="AD22" t="n">
        <v>361668.4296650587</v>
      </c>
      <c r="AE22" t="n">
        <v>494850.7011527553</v>
      </c>
      <c r="AF22" t="n">
        <v>2.622881640059727e-06</v>
      </c>
      <c r="AG22" t="n">
        <v>18.33333333333333</v>
      </c>
      <c r="AH22" t="n">
        <v>447622.8447620568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7.0992</v>
      </c>
      <c r="E23" t="n">
        <v>14.09</v>
      </c>
      <c r="F23" t="n">
        <v>11.77</v>
      </c>
      <c r="G23" t="n">
        <v>141.24</v>
      </c>
      <c r="H23" t="n">
        <v>2.4</v>
      </c>
      <c r="I23" t="n">
        <v>5</v>
      </c>
      <c r="J23" t="n">
        <v>162.24</v>
      </c>
      <c r="K23" t="n">
        <v>46.47</v>
      </c>
      <c r="L23" t="n">
        <v>22</v>
      </c>
      <c r="M23" t="n">
        <v>3</v>
      </c>
      <c r="N23" t="n">
        <v>28.77</v>
      </c>
      <c r="O23" t="n">
        <v>20243.25</v>
      </c>
      <c r="P23" t="n">
        <v>112.15</v>
      </c>
      <c r="Q23" t="n">
        <v>194.64</v>
      </c>
      <c r="R23" t="n">
        <v>25.09</v>
      </c>
      <c r="S23" t="n">
        <v>17.82</v>
      </c>
      <c r="T23" t="n">
        <v>1484.84</v>
      </c>
      <c r="U23" t="n">
        <v>0.71</v>
      </c>
      <c r="V23" t="n">
        <v>0.77</v>
      </c>
      <c r="W23" t="n">
        <v>1.14</v>
      </c>
      <c r="X23" t="n">
        <v>0.08</v>
      </c>
      <c r="Y23" t="n">
        <v>0.5</v>
      </c>
      <c r="Z23" t="n">
        <v>10</v>
      </c>
      <c r="AA23" t="n">
        <v>361.1363623339275</v>
      </c>
      <c r="AB23" t="n">
        <v>494.1227031571476</v>
      </c>
      <c r="AC23" t="n">
        <v>446.9643258733983</v>
      </c>
      <c r="AD23" t="n">
        <v>361136.3623339275</v>
      </c>
      <c r="AE23" t="n">
        <v>494122.7031571476</v>
      </c>
      <c r="AF23" t="n">
        <v>2.622475295284989e-06</v>
      </c>
      <c r="AG23" t="n">
        <v>18.34635416666667</v>
      </c>
      <c r="AH23" t="n">
        <v>446964.3258733983</v>
      </c>
    </row>
    <row r="24">
      <c r="A24" t="n">
        <v>22</v>
      </c>
      <c r="B24" t="n">
        <v>65</v>
      </c>
      <c r="C24" t="inlineStr">
        <is>
          <t xml:space="preserve">CONCLUIDO	</t>
        </is>
      </c>
      <c r="D24" t="n">
        <v>7.1065</v>
      </c>
      <c r="E24" t="n">
        <v>14.07</v>
      </c>
      <c r="F24" t="n">
        <v>11.76</v>
      </c>
      <c r="G24" t="n">
        <v>141.06</v>
      </c>
      <c r="H24" t="n">
        <v>2.49</v>
      </c>
      <c r="I24" t="n">
        <v>5</v>
      </c>
      <c r="J24" t="n">
        <v>163.67</v>
      </c>
      <c r="K24" t="n">
        <v>46.47</v>
      </c>
      <c r="L24" t="n">
        <v>23</v>
      </c>
      <c r="M24" t="n">
        <v>3</v>
      </c>
      <c r="N24" t="n">
        <v>29.2</v>
      </c>
      <c r="O24" t="n">
        <v>20419.76</v>
      </c>
      <c r="P24" t="n">
        <v>110</v>
      </c>
      <c r="Q24" t="n">
        <v>194.63</v>
      </c>
      <c r="R24" t="n">
        <v>24.57</v>
      </c>
      <c r="S24" t="n">
        <v>17.82</v>
      </c>
      <c r="T24" t="n">
        <v>1225.41</v>
      </c>
      <c r="U24" t="n">
        <v>0.73</v>
      </c>
      <c r="V24" t="n">
        <v>0.77</v>
      </c>
      <c r="W24" t="n">
        <v>1.14</v>
      </c>
      <c r="X24" t="n">
        <v>0.07000000000000001</v>
      </c>
      <c r="Y24" t="n">
        <v>0.5</v>
      </c>
      <c r="Z24" t="n">
        <v>10</v>
      </c>
      <c r="AA24" t="n">
        <v>359.3235233399764</v>
      </c>
      <c r="AB24" t="n">
        <v>491.6422968688117</v>
      </c>
      <c r="AC24" t="n">
        <v>444.7206460799491</v>
      </c>
      <c r="AD24" t="n">
        <v>359323.5233399764</v>
      </c>
      <c r="AE24" t="n">
        <v>491642.2968688118</v>
      </c>
      <c r="AF24" t="n">
        <v>2.625171946971881e-06</v>
      </c>
      <c r="AG24" t="n">
        <v>18.3203125</v>
      </c>
      <c r="AH24" t="n">
        <v>444720.6460799491</v>
      </c>
    </row>
    <row r="25">
      <c r="A25" t="n">
        <v>23</v>
      </c>
      <c r="B25" t="n">
        <v>65</v>
      </c>
      <c r="C25" t="inlineStr">
        <is>
          <t xml:space="preserve">CONCLUIDO	</t>
        </is>
      </c>
      <c r="D25" t="n">
        <v>7.1019</v>
      </c>
      <c r="E25" t="n">
        <v>14.08</v>
      </c>
      <c r="F25" t="n">
        <v>11.76</v>
      </c>
      <c r="G25" t="n">
        <v>141.17</v>
      </c>
      <c r="H25" t="n">
        <v>2.58</v>
      </c>
      <c r="I25" t="n">
        <v>5</v>
      </c>
      <c r="J25" t="n">
        <v>165.1</v>
      </c>
      <c r="K25" t="n">
        <v>46.47</v>
      </c>
      <c r="L25" t="n">
        <v>24</v>
      </c>
      <c r="M25" t="n">
        <v>2</v>
      </c>
      <c r="N25" t="n">
        <v>29.64</v>
      </c>
      <c r="O25" t="n">
        <v>20596.86</v>
      </c>
      <c r="P25" t="n">
        <v>108.02</v>
      </c>
      <c r="Q25" t="n">
        <v>194.63</v>
      </c>
      <c r="R25" t="n">
        <v>24.76</v>
      </c>
      <c r="S25" t="n">
        <v>17.82</v>
      </c>
      <c r="T25" t="n">
        <v>1315.62</v>
      </c>
      <c r="U25" t="n">
        <v>0.72</v>
      </c>
      <c r="V25" t="n">
        <v>0.77</v>
      </c>
      <c r="W25" t="n">
        <v>1.15</v>
      </c>
      <c r="X25" t="n">
        <v>0.08</v>
      </c>
      <c r="Y25" t="n">
        <v>0.5</v>
      </c>
      <c r="Z25" t="n">
        <v>10</v>
      </c>
      <c r="AA25" t="n">
        <v>357.8877942024423</v>
      </c>
      <c r="AB25" t="n">
        <v>489.6778689229384</v>
      </c>
      <c r="AC25" t="n">
        <v>442.9437003801379</v>
      </c>
      <c r="AD25" t="n">
        <v>357887.7942024423</v>
      </c>
      <c r="AE25" t="n">
        <v>489677.8689229384</v>
      </c>
      <c r="AF25" t="n">
        <v>2.623472687004799e-06</v>
      </c>
      <c r="AG25" t="n">
        <v>18.33333333333333</v>
      </c>
      <c r="AH25" t="n">
        <v>442943.7003801379</v>
      </c>
    </row>
    <row r="26">
      <c r="A26" t="n">
        <v>24</v>
      </c>
      <c r="B26" t="n">
        <v>65</v>
      </c>
      <c r="C26" t="inlineStr">
        <is>
          <t xml:space="preserve">CONCLUIDO	</t>
        </is>
      </c>
      <c r="D26" t="n">
        <v>7.0998</v>
      </c>
      <c r="E26" t="n">
        <v>14.08</v>
      </c>
      <c r="F26" t="n">
        <v>11.77</v>
      </c>
      <c r="G26" t="n">
        <v>141.22</v>
      </c>
      <c r="H26" t="n">
        <v>2.66</v>
      </c>
      <c r="I26" t="n">
        <v>5</v>
      </c>
      <c r="J26" t="n">
        <v>166.54</v>
      </c>
      <c r="K26" t="n">
        <v>46.47</v>
      </c>
      <c r="L26" t="n">
        <v>25</v>
      </c>
      <c r="M26" t="n">
        <v>1</v>
      </c>
      <c r="N26" t="n">
        <v>30.08</v>
      </c>
      <c r="O26" t="n">
        <v>20774.56</v>
      </c>
      <c r="P26" t="n">
        <v>107.9</v>
      </c>
      <c r="Q26" t="n">
        <v>194.63</v>
      </c>
      <c r="R26" t="n">
        <v>24.92</v>
      </c>
      <c r="S26" t="n">
        <v>17.82</v>
      </c>
      <c r="T26" t="n">
        <v>1397.1</v>
      </c>
      <c r="U26" t="n">
        <v>0.72</v>
      </c>
      <c r="V26" t="n">
        <v>0.77</v>
      </c>
      <c r="W26" t="n">
        <v>1.15</v>
      </c>
      <c r="X26" t="n">
        <v>0.08</v>
      </c>
      <c r="Y26" t="n">
        <v>0.5</v>
      </c>
      <c r="Z26" t="n">
        <v>10</v>
      </c>
      <c r="AA26" t="n">
        <v>357.8679757982351</v>
      </c>
      <c r="AB26" t="n">
        <v>489.6507525079759</v>
      </c>
      <c r="AC26" t="n">
        <v>442.9191719177613</v>
      </c>
      <c r="AD26" t="n">
        <v>357867.9757982352</v>
      </c>
      <c r="AE26" t="n">
        <v>489650.7525079759</v>
      </c>
      <c r="AF26" t="n">
        <v>2.622696937889392e-06</v>
      </c>
      <c r="AG26" t="n">
        <v>18.33333333333333</v>
      </c>
      <c r="AH26" t="n">
        <v>442919.1719177613</v>
      </c>
    </row>
    <row r="27">
      <c r="A27" t="n">
        <v>25</v>
      </c>
      <c r="B27" t="n">
        <v>65</v>
      </c>
      <c r="C27" t="inlineStr">
        <is>
          <t xml:space="preserve">CONCLUIDO	</t>
        </is>
      </c>
      <c r="D27" t="n">
        <v>7.1006</v>
      </c>
      <c r="E27" t="n">
        <v>14.08</v>
      </c>
      <c r="F27" t="n">
        <v>11.77</v>
      </c>
      <c r="G27" t="n">
        <v>141.2</v>
      </c>
      <c r="H27" t="n">
        <v>2.74</v>
      </c>
      <c r="I27" t="n">
        <v>5</v>
      </c>
      <c r="J27" t="n">
        <v>167.99</v>
      </c>
      <c r="K27" t="n">
        <v>46.47</v>
      </c>
      <c r="L27" t="n">
        <v>26</v>
      </c>
      <c r="M27" t="n">
        <v>1</v>
      </c>
      <c r="N27" t="n">
        <v>30.52</v>
      </c>
      <c r="O27" t="n">
        <v>20952.87</v>
      </c>
      <c r="P27" t="n">
        <v>107.6</v>
      </c>
      <c r="Q27" t="n">
        <v>194.63</v>
      </c>
      <c r="R27" t="n">
        <v>24.84</v>
      </c>
      <c r="S27" t="n">
        <v>17.82</v>
      </c>
      <c r="T27" t="n">
        <v>1357.55</v>
      </c>
      <c r="U27" t="n">
        <v>0.72</v>
      </c>
      <c r="V27" t="n">
        <v>0.77</v>
      </c>
      <c r="W27" t="n">
        <v>1.15</v>
      </c>
      <c r="X27" t="n">
        <v>0.08</v>
      </c>
      <c r="Y27" t="n">
        <v>0.5</v>
      </c>
      <c r="Z27" t="n">
        <v>10</v>
      </c>
      <c r="AA27" t="n">
        <v>357.6240440249243</v>
      </c>
      <c r="AB27" t="n">
        <v>489.3169942942216</v>
      </c>
      <c r="AC27" t="n">
        <v>442.6172671194952</v>
      </c>
      <c r="AD27" t="n">
        <v>357624.0440249243</v>
      </c>
      <c r="AE27" t="n">
        <v>489316.9942942216</v>
      </c>
      <c r="AF27" t="n">
        <v>2.622992461361928e-06</v>
      </c>
      <c r="AG27" t="n">
        <v>18.33333333333333</v>
      </c>
      <c r="AH27" t="n">
        <v>442617.2671194952</v>
      </c>
    </row>
    <row r="28">
      <c r="A28" t="n">
        <v>26</v>
      </c>
      <c r="B28" t="n">
        <v>65</v>
      </c>
      <c r="C28" t="inlineStr">
        <is>
          <t xml:space="preserve">CONCLUIDO	</t>
        </is>
      </c>
      <c r="D28" t="n">
        <v>7.102</v>
      </c>
      <c r="E28" t="n">
        <v>14.08</v>
      </c>
      <c r="F28" t="n">
        <v>11.76</v>
      </c>
      <c r="G28" t="n">
        <v>141.17</v>
      </c>
      <c r="H28" t="n">
        <v>2.82</v>
      </c>
      <c r="I28" t="n">
        <v>5</v>
      </c>
      <c r="J28" t="n">
        <v>169.44</v>
      </c>
      <c r="K28" t="n">
        <v>46.47</v>
      </c>
      <c r="L28" t="n">
        <v>27</v>
      </c>
      <c r="M28" t="n">
        <v>1</v>
      </c>
      <c r="N28" t="n">
        <v>30.97</v>
      </c>
      <c r="O28" t="n">
        <v>21131.78</v>
      </c>
      <c r="P28" t="n">
        <v>107.12</v>
      </c>
      <c r="Q28" t="n">
        <v>194.63</v>
      </c>
      <c r="R28" t="n">
        <v>24.74</v>
      </c>
      <c r="S28" t="n">
        <v>17.82</v>
      </c>
      <c r="T28" t="n">
        <v>1306.56</v>
      </c>
      <c r="U28" t="n">
        <v>0.72</v>
      </c>
      <c r="V28" t="n">
        <v>0.77</v>
      </c>
      <c r="W28" t="n">
        <v>1.15</v>
      </c>
      <c r="X28" t="n">
        <v>0.08</v>
      </c>
      <c r="Y28" t="n">
        <v>0.5</v>
      </c>
      <c r="Z28" t="n">
        <v>10</v>
      </c>
      <c r="AA28" t="n">
        <v>357.1964116356247</v>
      </c>
      <c r="AB28" t="n">
        <v>488.7318887933723</v>
      </c>
      <c r="AC28" t="n">
        <v>442.0880032664462</v>
      </c>
      <c r="AD28" t="n">
        <v>357196.4116356247</v>
      </c>
      <c r="AE28" t="n">
        <v>488731.8887933723</v>
      </c>
      <c r="AF28" t="n">
        <v>2.623509627438866e-06</v>
      </c>
      <c r="AG28" t="n">
        <v>18.33333333333333</v>
      </c>
      <c r="AH28" t="n">
        <v>442088.0032664462</v>
      </c>
    </row>
    <row r="29">
      <c r="A29" t="n">
        <v>27</v>
      </c>
      <c r="B29" t="n">
        <v>65</v>
      </c>
      <c r="C29" t="inlineStr">
        <is>
          <t xml:space="preserve">CONCLUIDO	</t>
        </is>
      </c>
      <c r="D29" t="n">
        <v>7.1265</v>
      </c>
      <c r="E29" t="n">
        <v>14.03</v>
      </c>
      <c r="F29" t="n">
        <v>11.74</v>
      </c>
      <c r="G29" t="n">
        <v>176.15</v>
      </c>
      <c r="H29" t="n">
        <v>2.9</v>
      </c>
      <c r="I29" t="n">
        <v>4</v>
      </c>
      <c r="J29" t="n">
        <v>170.9</v>
      </c>
      <c r="K29" t="n">
        <v>46.47</v>
      </c>
      <c r="L29" t="n">
        <v>28</v>
      </c>
      <c r="M29" t="n">
        <v>0</v>
      </c>
      <c r="N29" t="n">
        <v>31.43</v>
      </c>
      <c r="O29" t="n">
        <v>21311.32</v>
      </c>
      <c r="P29" t="n">
        <v>107.68</v>
      </c>
      <c r="Q29" t="n">
        <v>194.63</v>
      </c>
      <c r="R29" t="n">
        <v>24.11</v>
      </c>
      <c r="S29" t="n">
        <v>17.82</v>
      </c>
      <c r="T29" t="n">
        <v>996.25</v>
      </c>
      <c r="U29" t="n">
        <v>0.74</v>
      </c>
      <c r="V29" t="n">
        <v>0.77</v>
      </c>
      <c r="W29" t="n">
        <v>1.14</v>
      </c>
      <c r="X29" t="n">
        <v>0.06</v>
      </c>
      <c r="Y29" t="n">
        <v>0.5</v>
      </c>
      <c r="Z29" t="n">
        <v>10</v>
      </c>
      <c r="AA29" t="n">
        <v>357.1283858633217</v>
      </c>
      <c r="AB29" t="n">
        <v>488.6388129306222</v>
      </c>
      <c r="AC29" t="n">
        <v>442.0038104334042</v>
      </c>
      <c r="AD29" t="n">
        <v>357128.3858633217</v>
      </c>
      <c r="AE29" t="n">
        <v>488638.8129306222</v>
      </c>
      <c r="AF29" t="n">
        <v>2.632560033785283e-06</v>
      </c>
      <c r="AG29" t="n">
        <v>18.26822916666667</v>
      </c>
      <c r="AH29" t="n">
        <v>442003.8104334042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4.9711</v>
      </c>
      <c r="E2" t="n">
        <v>20.12</v>
      </c>
      <c r="F2" t="n">
        <v>14.14</v>
      </c>
      <c r="G2" t="n">
        <v>7.01</v>
      </c>
      <c r="H2" t="n">
        <v>0.12</v>
      </c>
      <c r="I2" t="n">
        <v>121</v>
      </c>
      <c r="J2" t="n">
        <v>150.44</v>
      </c>
      <c r="K2" t="n">
        <v>49.1</v>
      </c>
      <c r="L2" t="n">
        <v>1</v>
      </c>
      <c r="M2" t="n">
        <v>119</v>
      </c>
      <c r="N2" t="n">
        <v>25.34</v>
      </c>
      <c r="O2" t="n">
        <v>18787.76</v>
      </c>
      <c r="P2" t="n">
        <v>167.15</v>
      </c>
      <c r="Q2" t="n">
        <v>194.65</v>
      </c>
      <c r="R2" t="n">
        <v>99.25</v>
      </c>
      <c r="S2" t="n">
        <v>17.82</v>
      </c>
      <c r="T2" t="n">
        <v>37980.99</v>
      </c>
      <c r="U2" t="n">
        <v>0.18</v>
      </c>
      <c r="V2" t="n">
        <v>0.64</v>
      </c>
      <c r="W2" t="n">
        <v>1.32</v>
      </c>
      <c r="X2" t="n">
        <v>2.45</v>
      </c>
      <c r="Y2" t="n">
        <v>0.5</v>
      </c>
      <c r="Z2" t="n">
        <v>10</v>
      </c>
      <c r="AA2" t="n">
        <v>596.6868941940565</v>
      </c>
      <c r="AB2" t="n">
        <v>816.4133326042286</v>
      </c>
      <c r="AC2" t="n">
        <v>738.4959899837892</v>
      </c>
      <c r="AD2" t="n">
        <v>596686.8941940565</v>
      </c>
      <c r="AE2" t="n">
        <v>816413.3326042285</v>
      </c>
      <c r="AF2" t="n">
        <v>1.781803129952809e-06</v>
      </c>
      <c r="AG2" t="n">
        <v>26.19791666666667</v>
      </c>
      <c r="AH2" t="n">
        <v>738495.9899837892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5.9755</v>
      </c>
      <c r="E3" t="n">
        <v>16.74</v>
      </c>
      <c r="F3" t="n">
        <v>12.78</v>
      </c>
      <c r="G3" t="n">
        <v>13.94</v>
      </c>
      <c r="H3" t="n">
        <v>0.23</v>
      </c>
      <c r="I3" t="n">
        <v>55</v>
      </c>
      <c r="J3" t="n">
        <v>151.83</v>
      </c>
      <c r="K3" t="n">
        <v>49.1</v>
      </c>
      <c r="L3" t="n">
        <v>2</v>
      </c>
      <c r="M3" t="n">
        <v>53</v>
      </c>
      <c r="N3" t="n">
        <v>25.73</v>
      </c>
      <c r="O3" t="n">
        <v>18959.54</v>
      </c>
      <c r="P3" t="n">
        <v>150.26</v>
      </c>
      <c r="Q3" t="n">
        <v>194.63</v>
      </c>
      <c r="R3" t="n">
        <v>56.47</v>
      </c>
      <c r="S3" t="n">
        <v>17.82</v>
      </c>
      <c r="T3" t="n">
        <v>16923.7</v>
      </c>
      <c r="U3" t="n">
        <v>0.32</v>
      </c>
      <c r="V3" t="n">
        <v>0.71</v>
      </c>
      <c r="W3" t="n">
        <v>1.22</v>
      </c>
      <c r="X3" t="n">
        <v>1.09</v>
      </c>
      <c r="Y3" t="n">
        <v>0.5</v>
      </c>
      <c r="Z3" t="n">
        <v>10</v>
      </c>
      <c r="AA3" t="n">
        <v>481.1076215036496</v>
      </c>
      <c r="AB3" t="n">
        <v>658.2726727115718</v>
      </c>
      <c r="AC3" t="n">
        <v>595.4480527194773</v>
      </c>
      <c r="AD3" t="n">
        <v>481107.6215036496</v>
      </c>
      <c r="AE3" t="n">
        <v>658272.6727115718</v>
      </c>
      <c r="AF3" t="n">
        <v>2.141812597419688e-06</v>
      </c>
      <c r="AG3" t="n">
        <v>21.796875</v>
      </c>
      <c r="AH3" t="n">
        <v>595448.0527194773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6.3381</v>
      </c>
      <c r="E4" t="n">
        <v>15.78</v>
      </c>
      <c r="F4" t="n">
        <v>12.4</v>
      </c>
      <c r="G4" t="n">
        <v>20.67</v>
      </c>
      <c r="H4" t="n">
        <v>0.35</v>
      </c>
      <c r="I4" t="n">
        <v>36</v>
      </c>
      <c r="J4" t="n">
        <v>153.23</v>
      </c>
      <c r="K4" t="n">
        <v>49.1</v>
      </c>
      <c r="L4" t="n">
        <v>3</v>
      </c>
      <c r="M4" t="n">
        <v>34</v>
      </c>
      <c r="N4" t="n">
        <v>26.13</v>
      </c>
      <c r="O4" t="n">
        <v>19131.85</v>
      </c>
      <c r="P4" t="n">
        <v>145.21</v>
      </c>
      <c r="Q4" t="n">
        <v>194.65</v>
      </c>
      <c r="R4" t="n">
        <v>44.48</v>
      </c>
      <c r="S4" t="n">
        <v>17.82</v>
      </c>
      <c r="T4" t="n">
        <v>11023.84</v>
      </c>
      <c r="U4" t="n">
        <v>0.4</v>
      </c>
      <c r="V4" t="n">
        <v>0.73</v>
      </c>
      <c r="W4" t="n">
        <v>1.2</v>
      </c>
      <c r="X4" t="n">
        <v>0.71</v>
      </c>
      <c r="Y4" t="n">
        <v>0.5</v>
      </c>
      <c r="Z4" t="n">
        <v>10</v>
      </c>
      <c r="AA4" t="n">
        <v>447.3749160965214</v>
      </c>
      <c r="AB4" t="n">
        <v>612.1180969916071</v>
      </c>
      <c r="AC4" t="n">
        <v>553.6984049278722</v>
      </c>
      <c r="AD4" t="n">
        <v>447374.9160965214</v>
      </c>
      <c r="AE4" t="n">
        <v>612118.0969916071</v>
      </c>
      <c r="AF4" t="n">
        <v>2.271780172990666e-06</v>
      </c>
      <c r="AG4" t="n">
        <v>20.546875</v>
      </c>
      <c r="AH4" t="n">
        <v>553698.4049278721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6.5375</v>
      </c>
      <c r="E5" t="n">
        <v>15.3</v>
      </c>
      <c r="F5" t="n">
        <v>12.2</v>
      </c>
      <c r="G5" t="n">
        <v>27.1</v>
      </c>
      <c r="H5" t="n">
        <v>0.46</v>
      </c>
      <c r="I5" t="n">
        <v>27</v>
      </c>
      <c r="J5" t="n">
        <v>154.63</v>
      </c>
      <c r="K5" t="n">
        <v>49.1</v>
      </c>
      <c r="L5" t="n">
        <v>4</v>
      </c>
      <c r="M5" t="n">
        <v>25</v>
      </c>
      <c r="N5" t="n">
        <v>26.53</v>
      </c>
      <c r="O5" t="n">
        <v>19304.72</v>
      </c>
      <c r="P5" t="n">
        <v>142.03</v>
      </c>
      <c r="Q5" t="n">
        <v>194.63</v>
      </c>
      <c r="R5" t="n">
        <v>38.36</v>
      </c>
      <c r="S5" t="n">
        <v>17.82</v>
      </c>
      <c r="T5" t="n">
        <v>8009.36</v>
      </c>
      <c r="U5" t="n">
        <v>0.46</v>
      </c>
      <c r="V5" t="n">
        <v>0.74</v>
      </c>
      <c r="W5" t="n">
        <v>1.17</v>
      </c>
      <c r="X5" t="n">
        <v>0.51</v>
      </c>
      <c r="Y5" t="n">
        <v>0.5</v>
      </c>
      <c r="Z5" t="n">
        <v>10</v>
      </c>
      <c r="AA5" t="n">
        <v>429.9940994576388</v>
      </c>
      <c r="AB5" t="n">
        <v>588.3368968787751</v>
      </c>
      <c r="AC5" t="n">
        <v>532.1868491766849</v>
      </c>
      <c r="AD5" t="n">
        <v>429994.0994576388</v>
      </c>
      <c r="AE5" t="n">
        <v>588336.8968787751</v>
      </c>
      <c r="AF5" t="n">
        <v>2.343251586583752e-06</v>
      </c>
      <c r="AG5" t="n">
        <v>19.921875</v>
      </c>
      <c r="AH5" t="n">
        <v>532186.8491766849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6.6432</v>
      </c>
      <c r="E6" t="n">
        <v>15.05</v>
      </c>
      <c r="F6" t="n">
        <v>12.1</v>
      </c>
      <c r="G6" t="n">
        <v>33.01</v>
      </c>
      <c r="H6" t="n">
        <v>0.57</v>
      </c>
      <c r="I6" t="n">
        <v>22</v>
      </c>
      <c r="J6" t="n">
        <v>156.03</v>
      </c>
      <c r="K6" t="n">
        <v>49.1</v>
      </c>
      <c r="L6" t="n">
        <v>5</v>
      </c>
      <c r="M6" t="n">
        <v>20</v>
      </c>
      <c r="N6" t="n">
        <v>26.94</v>
      </c>
      <c r="O6" t="n">
        <v>19478.15</v>
      </c>
      <c r="P6" t="n">
        <v>140.28</v>
      </c>
      <c r="Q6" t="n">
        <v>194.63</v>
      </c>
      <c r="R6" t="n">
        <v>35.32</v>
      </c>
      <c r="S6" t="n">
        <v>17.82</v>
      </c>
      <c r="T6" t="n">
        <v>6513.81</v>
      </c>
      <c r="U6" t="n">
        <v>0.5</v>
      </c>
      <c r="V6" t="n">
        <v>0.75</v>
      </c>
      <c r="W6" t="n">
        <v>1.17</v>
      </c>
      <c r="X6" t="n">
        <v>0.42</v>
      </c>
      <c r="Y6" t="n">
        <v>0.5</v>
      </c>
      <c r="Z6" t="n">
        <v>10</v>
      </c>
      <c r="AA6" t="n">
        <v>417.3009389459887</v>
      </c>
      <c r="AB6" t="n">
        <v>570.9695546840152</v>
      </c>
      <c r="AC6" t="n">
        <v>516.477021745775</v>
      </c>
      <c r="AD6" t="n">
        <v>417300.9389459887</v>
      </c>
      <c r="AE6" t="n">
        <v>570969.5546840152</v>
      </c>
      <c r="AF6" t="n">
        <v>2.381137887570659e-06</v>
      </c>
      <c r="AG6" t="n">
        <v>19.59635416666667</v>
      </c>
      <c r="AH6" t="n">
        <v>516477.021745775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6.742</v>
      </c>
      <c r="E7" t="n">
        <v>14.83</v>
      </c>
      <c r="F7" t="n">
        <v>12.01</v>
      </c>
      <c r="G7" t="n">
        <v>40.02</v>
      </c>
      <c r="H7" t="n">
        <v>0.67</v>
      </c>
      <c r="I7" t="n">
        <v>18</v>
      </c>
      <c r="J7" t="n">
        <v>157.44</v>
      </c>
      <c r="K7" t="n">
        <v>49.1</v>
      </c>
      <c r="L7" t="n">
        <v>6</v>
      </c>
      <c r="M7" t="n">
        <v>16</v>
      </c>
      <c r="N7" t="n">
        <v>27.35</v>
      </c>
      <c r="O7" t="n">
        <v>19652.13</v>
      </c>
      <c r="P7" t="n">
        <v>138.62</v>
      </c>
      <c r="Q7" t="n">
        <v>194.63</v>
      </c>
      <c r="R7" t="n">
        <v>32.39</v>
      </c>
      <c r="S7" t="n">
        <v>17.82</v>
      </c>
      <c r="T7" t="n">
        <v>5066.14</v>
      </c>
      <c r="U7" t="n">
        <v>0.55</v>
      </c>
      <c r="V7" t="n">
        <v>0.76</v>
      </c>
      <c r="W7" t="n">
        <v>1.16</v>
      </c>
      <c r="X7" t="n">
        <v>0.32</v>
      </c>
      <c r="Y7" t="n">
        <v>0.5</v>
      </c>
      <c r="Z7" t="n">
        <v>10</v>
      </c>
      <c r="AA7" t="n">
        <v>413.0409899593702</v>
      </c>
      <c r="AB7" t="n">
        <v>565.1409045448382</v>
      </c>
      <c r="AC7" t="n">
        <v>511.2046497953193</v>
      </c>
      <c r="AD7" t="n">
        <v>413040.9899593702</v>
      </c>
      <c r="AE7" t="n">
        <v>565140.9045448382</v>
      </c>
      <c r="AF7" t="n">
        <v>2.416551005238648e-06</v>
      </c>
      <c r="AG7" t="n">
        <v>19.30989583333333</v>
      </c>
      <c r="AH7" t="n">
        <v>511204.6497953193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6.7714</v>
      </c>
      <c r="E8" t="n">
        <v>14.77</v>
      </c>
      <c r="F8" t="n">
        <v>12</v>
      </c>
      <c r="G8" t="n">
        <v>45.01</v>
      </c>
      <c r="H8" t="n">
        <v>0.78</v>
      </c>
      <c r="I8" t="n">
        <v>16</v>
      </c>
      <c r="J8" t="n">
        <v>158.86</v>
      </c>
      <c r="K8" t="n">
        <v>49.1</v>
      </c>
      <c r="L8" t="n">
        <v>7</v>
      </c>
      <c r="M8" t="n">
        <v>14</v>
      </c>
      <c r="N8" t="n">
        <v>27.77</v>
      </c>
      <c r="O8" t="n">
        <v>19826.68</v>
      </c>
      <c r="P8" t="n">
        <v>137.85</v>
      </c>
      <c r="Q8" t="n">
        <v>194.64</v>
      </c>
      <c r="R8" t="n">
        <v>32.29</v>
      </c>
      <c r="S8" t="n">
        <v>17.82</v>
      </c>
      <c r="T8" t="n">
        <v>5025.72</v>
      </c>
      <c r="U8" t="n">
        <v>0.55</v>
      </c>
      <c r="V8" t="n">
        <v>0.76</v>
      </c>
      <c r="W8" t="n">
        <v>1.16</v>
      </c>
      <c r="X8" t="n">
        <v>0.32</v>
      </c>
      <c r="Y8" t="n">
        <v>0.5</v>
      </c>
      <c r="Z8" t="n">
        <v>10</v>
      </c>
      <c r="AA8" t="n">
        <v>411.6912612805569</v>
      </c>
      <c r="AB8" t="n">
        <v>563.2941462206592</v>
      </c>
      <c r="AC8" t="n">
        <v>509.5341434936582</v>
      </c>
      <c r="AD8" t="n">
        <v>411691.2612805569</v>
      </c>
      <c r="AE8" t="n">
        <v>563294.1462206591</v>
      </c>
      <c r="AF8" t="n">
        <v>2.427088916771429e-06</v>
      </c>
      <c r="AG8" t="n">
        <v>19.23177083333333</v>
      </c>
      <c r="AH8" t="n">
        <v>509534.1434936582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6.8253</v>
      </c>
      <c r="E9" t="n">
        <v>14.65</v>
      </c>
      <c r="F9" t="n">
        <v>11.95</v>
      </c>
      <c r="G9" t="n">
        <v>51.2</v>
      </c>
      <c r="H9" t="n">
        <v>0.88</v>
      </c>
      <c r="I9" t="n">
        <v>14</v>
      </c>
      <c r="J9" t="n">
        <v>160.28</v>
      </c>
      <c r="K9" t="n">
        <v>49.1</v>
      </c>
      <c r="L9" t="n">
        <v>8</v>
      </c>
      <c r="M9" t="n">
        <v>12</v>
      </c>
      <c r="N9" t="n">
        <v>28.19</v>
      </c>
      <c r="O9" t="n">
        <v>20001.93</v>
      </c>
      <c r="P9" t="n">
        <v>136.59</v>
      </c>
      <c r="Q9" t="n">
        <v>194.63</v>
      </c>
      <c r="R9" t="n">
        <v>30.48</v>
      </c>
      <c r="S9" t="n">
        <v>17.82</v>
      </c>
      <c r="T9" t="n">
        <v>4131.07</v>
      </c>
      <c r="U9" t="n">
        <v>0.58</v>
      </c>
      <c r="V9" t="n">
        <v>0.76</v>
      </c>
      <c r="W9" t="n">
        <v>1.16</v>
      </c>
      <c r="X9" t="n">
        <v>0.26</v>
      </c>
      <c r="Y9" t="n">
        <v>0.5</v>
      </c>
      <c r="Z9" t="n">
        <v>10</v>
      </c>
      <c r="AA9" t="n">
        <v>401.05660610157</v>
      </c>
      <c r="AB9" t="n">
        <v>548.743341836895</v>
      </c>
      <c r="AC9" t="n">
        <v>496.3720474580983</v>
      </c>
      <c r="AD9" t="n">
        <v>401056.60610157</v>
      </c>
      <c r="AE9" t="n">
        <v>548743.341836895</v>
      </c>
      <c r="AF9" t="n">
        <v>2.446408421248197e-06</v>
      </c>
      <c r="AG9" t="n">
        <v>19.07552083333333</v>
      </c>
      <c r="AH9" t="n">
        <v>496372.0474580983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6.8681</v>
      </c>
      <c r="E10" t="n">
        <v>14.56</v>
      </c>
      <c r="F10" t="n">
        <v>11.92</v>
      </c>
      <c r="G10" t="n">
        <v>59.58</v>
      </c>
      <c r="H10" t="n">
        <v>0.99</v>
      </c>
      <c r="I10" t="n">
        <v>12</v>
      </c>
      <c r="J10" t="n">
        <v>161.71</v>
      </c>
      <c r="K10" t="n">
        <v>49.1</v>
      </c>
      <c r="L10" t="n">
        <v>9</v>
      </c>
      <c r="M10" t="n">
        <v>10</v>
      </c>
      <c r="N10" t="n">
        <v>28.61</v>
      </c>
      <c r="O10" t="n">
        <v>20177.64</v>
      </c>
      <c r="P10" t="n">
        <v>135.72</v>
      </c>
      <c r="Q10" t="n">
        <v>194.63</v>
      </c>
      <c r="R10" t="n">
        <v>29.62</v>
      </c>
      <c r="S10" t="n">
        <v>17.82</v>
      </c>
      <c r="T10" t="n">
        <v>3712.19</v>
      </c>
      <c r="U10" t="n">
        <v>0.6</v>
      </c>
      <c r="V10" t="n">
        <v>0.76</v>
      </c>
      <c r="W10" t="n">
        <v>1.16</v>
      </c>
      <c r="X10" t="n">
        <v>0.23</v>
      </c>
      <c r="Y10" t="n">
        <v>0.5</v>
      </c>
      <c r="Z10" t="n">
        <v>10</v>
      </c>
      <c r="AA10" t="n">
        <v>399.111442121467</v>
      </c>
      <c r="AB10" t="n">
        <v>546.0818826647399</v>
      </c>
      <c r="AC10" t="n">
        <v>493.9645942139522</v>
      </c>
      <c r="AD10" t="n">
        <v>399111.442121467</v>
      </c>
      <c r="AE10" t="n">
        <v>546081.8826647399</v>
      </c>
      <c r="AF10" t="n">
        <v>2.461749326472791e-06</v>
      </c>
      <c r="AG10" t="n">
        <v>18.95833333333333</v>
      </c>
      <c r="AH10" t="n">
        <v>493964.5942139522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6.9009</v>
      </c>
      <c r="E11" t="n">
        <v>14.49</v>
      </c>
      <c r="F11" t="n">
        <v>11.88</v>
      </c>
      <c r="G11" t="n">
        <v>64.79000000000001</v>
      </c>
      <c r="H11" t="n">
        <v>1.09</v>
      </c>
      <c r="I11" t="n">
        <v>11</v>
      </c>
      <c r="J11" t="n">
        <v>163.13</v>
      </c>
      <c r="K11" t="n">
        <v>49.1</v>
      </c>
      <c r="L11" t="n">
        <v>10</v>
      </c>
      <c r="M11" t="n">
        <v>9</v>
      </c>
      <c r="N11" t="n">
        <v>29.04</v>
      </c>
      <c r="O11" t="n">
        <v>20353.94</v>
      </c>
      <c r="P11" t="n">
        <v>134.34</v>
      </c>
      <c r="Q11" t="n">
        <v>194.63</v>
      </c>
      <c r="R11" t="n">
        <v>28.36</v>
      </c>
      <c r="S11" t="n">
        <v>17.82</v>
      </c>
      <c r="T11" t="n">
        <v>3086.16</v>
      </c>
      <c r="U11" t="n">
        <v>0.63</v>
      </c>
      <c r="V11" t="n">
        <v>0.76</v>
      </c>
      <c r="W11" t="n">
        <v>1.15</v>
      </c>
      <c r="X11" t="n">
        <v>0.19</v>
      </c>
      <c r="Y11" t="n">
        <v>0.5</v>
      </c>
      <c r="Z11" t="n">
        <v>10</v>
      </c>
      <c r="AA11" t="n">
        <v>397.1383260819604</v>
      </c>
      <c r="AB11" t="n">
        <v>543.3821782517507</v>
      </c>
      <c r="AC11" t="n">
        <v>491.5225458010798</v>
      </c>
      <c r="AD11" t="n">
        <v>397138.3260819604</v>
      </c>
      <c r="AE11" t="n">
        <v>543382.1782517507</v>
      </c>
      <c r="AF11" t="n">
        <v>2.473505908046779e-06</v>
      </c>
      <c r="AG11" t="n">
        <v>18.8671875</v>
      </c>
      <c r="AH11" t="n">
        <v>491522.5458010798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6.9192</v>
      </c>
      <c r="E12" t="n">
        <v>14.45</v>
      </c>
      <c r="F12" t="n">
        <v>11.87</v>
      </c>
      <c r="G12" t="n">
        <v>71.22</v>
      </c>
      <c r="H12" t="n">
        <v>1.18</v>
      </c>
      <c r="I12" t="n">
        <v>10</v>
      </c>
      <c r="J12" t="n">
        <v>164.57</v>
      </c>
      <c r="K12" t="n">
        <v>49.1</v>
      </c>
      <c r="L12" t="n">
        <v>11</v>
      </c>
      <c r="M12" t="n">
        <v>8</v>
      </c>
      <c r="N12" t="n">
        <v>29.47</v>
      </c>
      <c r="O12" t="n">
        <v>20530.82</v>
      </c>
      <c r="P12" t="n">
        <v>133.42</v>
      </c>
      <c r="Q12" t="n">
        <v>194.63</v>
      </c>
      <c r="R12" t="n">
        <v>28.05</v>
      </c>
      <c r="S12" t="n">
        <v>17.82</v>
      </c>
      <c r="T12" t="n">
        <v>2937.32</v>
      </c>
      <c r="U12" t="n">
        <v>0.64</v>
      </c>
      <c r="V12" t="n">
        <v>0.76</v>
      </c>
      <c r="W12" t="n">
        <v>1.16</v>
      </c>
      <c r="X12" t="n">
        <v>0.18</v>
      </c>
      <c r="Y12" t="n">
        <v>0.5</v>
      </c>
      <c r="Z12" t="n">
        <v>10</v>
      </c>
      <c r="AA12" t="n">
        <v>395.9749463025574</v>
      </c>
      <c r="AB12" t="n">
        <v>541.790390712878</v>
      </c>
      <c r="AC12" t="n">
        <v>490.0826762308293</v>
      </c>
      <c r="AD12" t="n">
        <v>395974.9463025574</v>
      </c>
      <c r="AE12" t="n">
        <v>541790.390712878</v>
      </c>
      <c r="AF12" t="n">
        <v>2.480065220327388e-06</v>
      </c>
      <c r="AG12" t="n">
        <v>18.81510416666667</v>
      </c>
      <c r="AH12" t="n">
        <v>490082.6762308293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6.9451</v>
      </c>
      <c r="E13" t="n">
        <v>14.4</v>
      </c>
      <c r="F13" t="n">
        <v>11.85</v>
      </c>
      <c r="G13" t="n">
        <v>78.98</v>
      </c>
      <c r="H13" t="n">
        <v>1.28</v>
      </c>
      <c r="I13" t="n">
        <v>9</v>
      </c>
      <c r="J13" t="n">
        <v>166.01</v>
      </c>
      <c r="K13" t="n">
        <v>49.1</v>
      </c>
      <c r="L13" t="n">
        <v>12</v>
      </c>
      <c r="M13" t="n">
        <v>7</v>
      </c>
      <c r="N13" t="n">
        <v>29.91</v>
      </c>
      <c r="O13" t="n">
        <v>20708.3</v>
      </c>
      <c r="P13" t="n">
        <v>132.59</v>
      </c>
      <c r="Q13" t="n">
        <v>194.63</v>
      </c>
      <c r="R13" t="n">
        <v>27.35</v>
      </c>
      <c r="S13" t="n">
        <v>17.82</v>
      </c>
      <c r="T13" t="n">
        <v>2595.36</v>
      </c>
      <c r="U13" t="n">
        <v>0.65</v>
      </c>
      <c r="V13" t="n">
        <v>0.77</v>
      </c>
      <c r="W13" t="n">
        <v>1.15</v>
      </c>
      <c r="X13" t="n">
        <v>0.16</v>
      </c>
      <c r="Y13" t="n">
        <v>0.5</v>
      </c>
      <c r="Z13" t="n">
        <v>10</v>
      </c>
      <c r="AA13" t="n">
        <v>394.6863953231497</v>
      </c>
      <c r="AB13" t="n">
        <v>540.0273384159952</v>
      </c>
      <c r="AC13" t="n">
        <v>488.4878871707015</v>
      </c>
      <c r="AD13" t="n">
        <v>394686.3953231497</v>
      </c>
      <c r="AE13" t="n">
        <v>540027.3384159952</v>
      </c>
      <c r="AF13" t="n">
        <v>2.489348618582458e-06</v>
      </c>
      <c r="AG13" t="n">
        <v>18.75</v>
      </c>
      <c r="AH13" t="n">
        <v>488487.8871707015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6.9432</v>
      </c>
      <c r="E14" t="n">
        <v>14.4</v>
      </c>
      <c r="F14" t="n">
        <v>11.85</v>
      </c>
      <c r="G14" t="n">
        <v>79.01000000000001</v>
      </c>
      <c r="H14" t="n">
        <v>1.38</v>
      </c>
      <c r="I14" t="n">
        <v>9</v>
      </c>
      <c r="J14" t="n">
        <v>167.45</v>
      </c>
      <c r="K14" t="n">
        <v>49.1</v>
      </c>
      <c r="L14" t="n">
        <v>13</v>
      </c>
      <c r="M14" t="n">
        <v>7</v>
      </c>
      <c r="N14" t="n">
        <v>30.36</v>
      </c>
      <c r="O14" t="n">
        <v>20886.38</v>
      </c>
      <c r="P14" t="n">
        <v>132.43</v>
      </c>
      <c r="Q14" t="n">
        <v>194.63</v>
      </c>
      <c r="R14" t="n">
        <v>27.68</v>
      </c>
      <c r="S14" t="n">
        <v>17.82</v>
      </c>
      <c r="T14" t="n">
        <v>2758.82</v>
      </c>
      <c r="U14" t="n">
        <v>0.64</v>
      </c>
      <c r="V14" t="n">
        <v>0.77</v>
      </c>
      <c r="W14" t="n">
        <v>1.15</v>
      </c>
      <c r="X14" t="n">
        <v>0.16</v>
      </c>
      <c r="Y14" t="n">
        <v>0.5</v>
      </c>
      <c r="Z14" t="n">
        <v>10</v>
      </c>
      <c r="AA14" t="n">
        <v>394.6018444939284</v>
      </c>
      <c r="AB14" t="n">
        <v>539.9116522413352</v>
      </c>
      <c r="AC14" t="n">
        <v>488.3832419221847</v>
      </c>
      <c r="AD14" t="n">
        <v>394601.8444939284</v>
      </c>
      <c r="AE14" t="n">
        <v>539911.6522413353</v>
      </c>
      <c r="AF14" t="n">
        <v>2.488667597088843e-06</v>
      </c>
      <c r="AG14" t="n">
        <v>18.75</v>
      </c>
      <c r="AH14" t="n">
        <v>488383.2419221847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6.9767</v>
      </c>
      <c r="E15" t="n">
        <v>14.33</v>
      </c>
      <c r="F15" t="n">
        <v>11.81</v>
      </c>
      <c r="G15" t="n">
        <v>88.59</v>
      </c>
      <c r="H15" t="n">
        <v>1.47</v>
      </c>
      <c r="I15" t="n">
        <v>8</v>
      </c>
      <c r="J15" t="n">
        <v>168.9</v>
      </c>
      <c r="K15" t="n">
        <v>49.1</v>
      </c>
      <c r="L15" t="n">
        <v>14</v>
      </c>
      <c r="M15" t="n">
        <v>6</v>
      </c>
      <c r="N15" t="n">
        <v>30.81</v>
      </c>
      <c r="O15" t="n">
        <v>21065.06</v>
      </c>
      <c r="P15" t="n">
        <v>130.96</v>
      </c>
      <c r="Q15" t="n">
        <v>194.63</v>
      </c>
      <c r="R15" t="n">
        <v>26.43</v>
      </c>
      <c r="S15" t="n">
        <v>17.82</v>
      </c>
      <c r="T15" t="n">
        <v>2138.31</v>
      </c>
      <c r="U15" t="n">
        <v>0.67</v>
      </c>
      <c r="V15" t="n">
        <v>0.77</v>
      </c>
      <c r="W15" t="n">
        <v>1.14</v>
      </c>
      <c r="X15" t="n">
        <v>0.13</v>
      </c>
      <c r="Y15" t="n">
        <v>0.5</v>
      </c>
      <c r="Z15" t="n">
        <v>10</v>
      </c>
      <c r="AA15" t="n">
        <v>392.586194531094</v>
      </c>
      <c r="AB15" t="n">
        <v>537.1537510379848</v>
      </c>
      <c r="AC15" t="n">
        <v>485.8885509389433</v>
      </c>
      <c r="AD15" t="n">
        <v>392586.1945310939</v>
      </c>
      <c r="AE15" t="n">
        <v>537153.7510379847</v>
      </c>
      <c r="AF15" t="n">
        <v>2.500675081318373e-06</v>
      </c>
      <c r="AG15" t="n">
        <v>18.65885416666667</v>
      </c>
      <c r="AH15" t="n">
        <v>485888.5509389433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6.9724</v>
      </c>
      <c r="E16" t="n">
        <v>14.34</v>
      </c>
      <c r="F16" t="n">
        <v>11.82</v>
      </c>
      <c r="G16" t="n">
        <v>88.66</v>
      </c>
      <c r="H16" t="n">
        <v>1.56</v>
      </c>
      <c r="I16" t="n">
        <v>8</v>
      </c>
      <c r="J16" t="n">
        <v>170.35</v>
      </c>
      <c r="K16" t="n">
        <v>49.1</v>
      </c>
      <c r="L16" t="n">
        <v>15</v>
      </c>
      <c r="M16" t="n">
        <v>6</v>
      </c>
      <c r="N16" t="n">
        <v>31.26</v>
      </c>
      <c r="O16" t="n">
        <v>21244.37</v>
      </c>
      <c r="P16" t="n">
        <v>130.37</v>
      </c>
      <c r="Q16" t="n">
        <v>194.63</v>
      </c>
      <c r="R16" t="n">
        <v>26.63</v>
      </c>
      <c r="S16" t="n">
        <v>17.82</v>
      </c>
      <c r="T16" t="n">
        <v>2236.66</v>
      </c>
      <c r="U16" t="n">
        <v>0.67</v>
      </c>
      <c r="V16" t="n">
        <v>0.77</v>
      </c>
      <c r="W16" t="n">
        <v>1.15</v>
      </c>
      <c r="X16" t="n">
        <v>0.13</v>
      </c>
      <c r="Y16" t="n">
        <v>0.5</v>
      </c>
      <c r="Z16" t="n">
        <v>10</v>
      </c>
      <c r="AA16" t="n">
        <v>392.2546404075474</v>
      </c>
      <c r="AB16" t="n">
        <v>536.7001040590127</v>
      </c>
      <c r="AC16" t="n">
        <v>485.4781993909468</v>
      </c>
      <c r="AD16" t="n">
        <v>392254.6404075474</v>
      </c>
      <c r="AE16" t="n">
        <v>536700.1040590127</v>
      </c>
      <c r="AF16" t="n">
        <v>2.499133822148612e-06</v>
      </c>
      <c r="AG16" t="n">
        <v>18.671875</v>
      </c>
      <c r="AH16" t="n">
        <v>485478.1993909468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6.9972</v>
      </c>
      <c r="E17" t="n">
        <v>14.29</v>
      </c>
      <c r="F17" t="n">
        <v>11.8</v>
      </c>
      <c r="G17" t="n">
        <v>101.15</v>
      </c>
      <c r="H17" t="n">
        <v>1.65</v>
      </c>
      <c r="I17" t="n">
        <v>7</v>
      </c>
      <c r="J17" t="n">
        <v>171.81</v>
      </c>
      <c r="K17" t="n">
        <v>49.1</v>
      </c>
      <c r="L17" t="n">
        <v>16</v>
      </c>
      <c r="M17" t="n">
        <v>5</v>
      </c>
      <c r="N17" t="n">
        <v>31.72</v>
      </c>
      <c r="O17" t="n">
        <v>21424.29</v>
      </c>
      <c r="P17" t="n">
        <v>129.86</v>
      </c>
      <c r="Q17" t="n">
        <v>194.63</v>
      </c>
      <c r="R17" t="n">
        <v>26.05</v>
      </c>
      <c r="S17" t="n">
        <v>17.82</v>
      </c>
      <c r="T17" t="n">
        <v>1953.35</v>
      </c>
      <c r="U17" t="n">
        <v>0.68</v>
      </c>
      <c r="V17" t="n">
        <v>0.77</v>
      </c>
      <c r="W17" t="n">
        <v>1.14</v>
      </c>
      <c r="X17" t="n">
        <v>0.11</v>
      </c>
      <c r="Y17" t="n">
        <v>0.5</v>
      </c>
      <c r="Z17" t="n">
        <v>10</v>
      </c>
      <c r="AA17" t="n">
        <v>391.2614169135754</v>
      </c>
      <c r="AB17" t="n">
        <v>535.3411318566322</v>
      </c>
      <c r="AC17" t="n">
        <v>484.248925588232</v>
      </c>
      <c r="AD17" t="n">
        <v>391261.4169135754</v>
      </c>
      <c r="AE17" t="n">
        <v>535341.1318566322</v>
      </c>
      <c r="AF17" t="n">
        <v>2.508022944802116e-06</v>
      </c>
      <c r="AG17" t="n">
        <v>18.60677083333333</v>
      </c>
      <c r="AH17" t="n">
        <v>484248.925588232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6.9934</v>
      </c>
      <c r="E18" t="n">
        <v>14.3</v>
      </c>
      <c r="F18" t="n">
        <v>11.81</v>
      </c>
      <c r="G18" t="n">
        <v>101.22</v>
      </c>
      <c r="H18" t="n">
        <v>1.74</v>
      </c>
      <c r="I18" t="n">
        <v>7</v>
      </c>
      <c r="J18" t="n">
        <v>173.28</v>
      </c>
      <c r="K18" t="n">
        <v>49.1</v>
      </c>
      <c r="L18" t="n">
        <v>17</v>
      </c>
      <c r="M18" t="n">
        <v>5</v>
      </c>
      <c r="N18" t="n">
        <v>32.18</v>
      </c>
      <c r="O18" t="n">
        <v>21604.83</v>
      </c>
      <c r="P18" t="n">
        <v>129.64</v>
      </c>
      <c r="Q18" t="n">
        <v>194.63</v>
      </c>
      <c r="R18" t="n">
        <v>26.19</v>
      </c>
      <c r="S18" t="n">
        <v>17.82</v>
      </c>
      <c r="T18" t="n">
        <v>2024.27</v>
      </c>
      <c r="U18" t="n">
        <v>0.68</v>
      </c>
      <c r="V18" t="n">
        <v>0.77</v>
      </c>
      <c r="W18" t="n">
        <v>1.15</v>
      </c>
      <c r="X18" t="n">
        <v>0.12</v>
      </c>
      <c r="Y18" t="n">
        <v>0.5</v>
      </c>
      <c r="Z18" t="n">
        <v>10</v>
      </c>
      <c r="AA18" t="n">
        <v>391.2075325743083</v>
      </c>
      <c r="AB18" t="n">
        <v>535.2674049264377</v>
      </c>
      <c r="AC18" t="n">
        <v>484.182235052779</v>
      </c>
      <c r="AD18" t="n">
        <v>391207.5325743083</v>
      </c>
      <c r="AE18" t="n">
        <v>535267.4049264378</v>
      </c>
      <c r="AF18" t="n">
        <v>2.506660901814886e-06</v>
      </c>
      <c r="AG18" t="n">
        <v>18.61979166666667</v>
      </c>
      <c r="AH18" t="n">
        <v>484182.235052779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6.9953</v>
      </c>
      <c r="E19" t="n">
        <v>14.3</v>
      </c>
      <c r="F19" t="n">
        <v>11.8</v>
      </c>
      <c r="G19" t="n">
        <v>101.19</v>
      </c>
      <c r="H19" t="n">
        <v>1.83</v>
      </c>
      <c r="I19" t="n">
        <v>7</v>
      </c>
      <c r="J19" t="n">
        <v>174.75</v>
      </c>
      <c r="K19" t="n">
        <v>49.1</v>
      </c>
      <c r="L19" t="n">
        <v>18</v>
      </c>
      <c r="M19" t="n">
        <v>5</v>
      </c>
      <c r="N19" t="n">
        <v>32.65</v>
      </c>
      <c r="O19" t="n">
        <v>21786.02</v>
      </c>
      <c r="P19" t="n">
        <v>128.22</v>
      </c>
      <c r="Q19" t="n">
        <v>194.63</v>
      </c>
      <c r="R19" t="n">
        <v>26.08</v>
      </c>
      <c r="S19" t="n">
        <v>17.82</v>
      </c>
      <c r="T19" t="n">
        <v>1969.94</v>
      </c>
      <c r="U19" t="n">
        <v>0.68</v>
      </c>
      <c r="V19" t="n">
        <v>0.77</v>
      </c>
      <c r="W19" t="n">
        <v>1.15</v>
      </c>
      <c r="X19" t="n">
        <v>0.12</v>
      </c>
      <c r="Y19" t="n">
        <v>0.5</v>
      </c>
      <c r="Z19" t="n">
        <v>10</v>
      </c>
      <c r="AA19" t="n">
        <v>390.0252069646774</v>
      </c>
      <c r="AB19" t="n">
        <v>533.6496948668162</v>
      </c>
      <c r="AC19" t="n">
        <v>482.7189169707772</v>
      </c>
      <c r="AD19" t="n">
        <v>390025.2069646774</v>
      </c>
      <c r="AE19" t="n">
        <v>533649.6948668162</v>
      </c>
      <c r="AF19" t="n">
        <v>2.5073419233085e-06</v>
      </c>
      <c r="AG19" t="n">
        <v>18.61979166666667</v>
      </c>
      <c r="AH19" t="n">
        <v>482718.9169707772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7.0218</v>
      </c>
      <c r="E20" t="n">
        <v>14.24</v>
      </c>
      <c r="F20" t="n">
        <v>11.78</v>
      </c>
      <c r="G20" t="n">
        <v>117.82</v>
      </c>
      <c r="H20" t="n">
        <v>1.91</v>
      </c>
      <c r="I20" t="n">
        <v>6</v>
      </c>
      <c r="J20" t="n">
        <v>176.22</v>
      </c>
      <c r="K20" t="n">
        <v>49.1</v>
      </c>
      <c r="L20" t="n">
        <v>19</v>
      </c>
      <c r="M20" t="n">
        <v>4</v>
      </c>
      <c r="N20" t="n">
        <v>33.13</v>
      </c>
      <c r="O20" t="n">
        <v>21967.84</v>
      </c>
      <c r="P20" t="n">
        <v>127.56</v>
      </c>
      <c r="Q20" t="n">
        <v>194.63</v>
      </c>
      <c r="R20" t="n">
        <v>25.39</v>
      </c>
      <c r="S20" t="n">
        <v>17.82</v>
      </c>
      <c r="T20" t="n">
        <v>1626.86</v>
      </c>
      <c r="U20" t="n">
        <v>0.7</v>
      </c>
      <c r="V20" t="n">
        <v>0.77</v>
      </c>
      <c r="W20" t="n">
        <v>1.15</v>
      </c>
      <c r="X20" t="n">
        <v>0.1</v>
      </c>
      <c r="Y20" t="n">
        <v>0.5</v>
      </c>
      <c r="Z20" t="n">
        <v>10</v>
      </c>
      <c r="AA20" t="n">
        <v>388.8920695429677</v>
      </c>
      <c r="AB20" t="n">
        <v>532.0992862559381</v>
      </c>
      <c r="AC20" t="n">
        <v>481.3164771817092</v>
      </c>
      <c r="AD20" t="n">
        <v>388892.0695429677</v>
      </c>
      <c r="AE20" t="n">
        <v>532099.2862559381</v>
      </c>
      <c r="AF20" t="n">
        <v>2.516840380982607e-06</v>
      </c>
      <c r="AG20" t="n">
        <v>18.54166666666667</v>
      </c>
      <c r="AH20" t="n">
        <v>481316.4771817092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7.0245</v>
      </c>
      <c r="E21" t="n">
        <v>14.24</v>
      </c>
      <c r="F21" t="n">
        <v>11.78</v>
      </c>
      <c r="G21" t="n">
        <v>117.76</v>
      </c>
      <c r="H21" t="n">
        <v>2</v>
      </c>
      <c r="I21" t="n">
        <v>6</v>
      </c>
      <c r="J21" t="n">
        <v>177.7</v>
      </c>
      <c r="K21" t="n">
        <v>49.1</v>
      </c>
      <c r="L21" t="n">
        <v>20</v>
      </c>
      <c r="M21" t="n">
        <v>4</v>
      </c>
      <c r="N21" t="n">
        <v>33.61</v>
      </c>
      <c r="O21" t="n">
        <v>22150.3</v>
      </c>
      <c r="P21" t="n">
        <v>127.49</v>
      </c>
      <c r="Q21" t="n">
        <v>194.63</v>
      </c>
      <c r="R21" t="n">
        <v>25.14</v>
      </c>
      <c r="S21" t="n">
        <v>17.82</v>
      </c>
      <c r="T21" t="n">
        <v>1505.29</v>
      </c>
      <c r="U21" t="n">
        <v>0.71</v>
      </c>
      <c r="V21" t="n">
        <v>0.77</v>
      </c>
      <c r="W21" t="n">
        <v>1.15</v>
      </c>
      <c r="X21" t="n">
        <v>0.09</v>
      </c>
      <c r="Y21" t="n">
        <v>0.5</v>
      </c>
      <c r="Z21" t="n">
        <v>10</v>
      </c>
      <c r="AA21" t="n">
        <v>388.7826826420858</v>
      </c>
      <c r="AB21" t="n">
        <v>531.9496182723419</v>
      </c>
      <c r="AC21" t="n">
        <v>481.1810933004071</v>
      </c>
      <c r="AD21" t="n">
        <v>388782.6826420858</v>
      </c>
      <c r="AE21" t="n">
        <v>531949.6182723419</v>
      </c>
      <c r="AF21" t="n">
        <v>2.51780814836827e-06</v>
      </c>
      <c r="AG21" t="n">
        <v>18.54166666666667</v>
      </c>
      <c r="AH21" t="n">
        <v>481181.0933004071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7.0222</v>
      </c>
      <c r="E22" t="n">
        <v>14.24</v>
      </c>
      <c r="F22" t="n">
        <v>11.78</v>
      </c>
      <c r="G22" t="n">
        <v>117.81</v>
      </c>
      <c r="H22" t="n">
        <v>2.08</v>
      </c>
      <c r="I22" t="n">
        <v>6</v>
      </c>
      <c r="J22" t="n">
        <v>179.18</v>
      </c>
      <c r="K22" t="n">
        <v>49.1</v>
      </c>
      <c r="L22" t="n">
        <v>21</v>
      </c>
      <c r="M22" t="n">
        <v>4</v>
      </c>
      <c r="N22" t="n">
        <v>34.09</v>
      </c>
      <c r="O22" t="n">
        <v>22333.43</v>
      </c>
      <c r="P22" t="n">
        <v>126.64</v>
      </c>
      <c r="Q22" t="n">
        <v>194.65</v>
      </c>
      <c r="R22" t="n">
        <v>25.41</v>
      </c>
      <c r="S22" t="n">
        <v>17.82</v>
      </c>
      <c r="T22" t="n">
        <v>1637.29</v>
      </c>
      <c r="U22" t="n">
        <v>0.7</v>
      </c>
      <c r="V22" t="n">
        <v>0.77</v>
      </c>
      <c r="W22" t="n">
        <v>1.14</v>
      </c>
      <c r="X22" t="n">
        <v>0.09</v>
      </c>
      <c r="Y22" t="n">
        <v>0.5</v>
      </c>
      <c r="Z22" t="n">
        <v>10</v>
      </c>
      <c r="AA22" t="n">
        <v>388.1709277274057</v>
      </c>
      <c r="AB22" t="n">
        <v>531.1125882093545</v>
      </c>
      <c r="AC22" t="n">
        <v>480.4239482118522</v>
      </c>
      <c r="AD22" t="n">
        <v>388170.9277274057</v>
      </c>
      <c r="AE22" t="n">
        <v>531112.5882093546</v>
      </c>
      <c r="AF22" t="n">
        <v>2.516983753928631e-06</v>
      </c>
      <c r="AG22" t="n">
        <v>18.54166666666667</v>
      </c>
      <c r="AH22" t="n">
        <v>480423.9482118522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7.0184</v>
      </c>
      <c r="E23" t="n">
        <v>14.25</v>
      </c>
      <c r="F23" t="n">
        <v>11.79</v>
      </c>
      <c r="G23" t="n">
        <v>117.89</v>
      </c>
      <c r="H23" t="n">
        <v>2.16</v>
      </c>
      <c r="I23" t="n">
        <v>6</v>
      </c>
      <c r="J23" t="n">
        <v>180.67</v>
      </c>
      <c r="K23" t="n">
        <v>49.1</v>
      </c>
      <c r="L23" t="n">
        <v>22</v>
      </c>
      <c r="M23" t="n">
        <v>4</v>
      </c>
      <c r="N23" t="n">
        <v>34.58</v>
      </c>
      <c r="O23" t="n">
        <v>22517.21</v>
      </c>
      <c r="P23" t="n">
        <v>125.29</v>
      </c>
      <c r="Q23" t="n">
        <v>194.63</v>
      </c>
      <c r="R23" t="n">
        <v>25.65</v>
      </c>
      <c r="S23" t="n">
        <v>17.82</v>
      </c>
      <c r="T23" t="n">
        <v>1756.22</v>
      </c>
      <c r="U23" t="n">
        <v>0.6899999999999999</v>
      </c>
      <c r="V23" t="n">
        <v>0.77</v>
      </c>
      <c r="W23" t="n">
        <v>1.14</v>
      </c>
      <c r="X23" t="n">
        <v>0.1</v>
      </c>
      <c r="Y23" t="n">
        <v>0.5</v>
      </c>
      <c r="Z23" t="n">
        <v>10</v>
      </c>
      <c r="AA23" t="n">
        <v>387.2393775481909</v>
      </c>
      <c r="AB23" t="n">
        <v>529.8380001570595</v>
      </c>
      <c r="AC23" t="n">
        <v>479.2710050543727</v>
      </c>
      <c r="AD23" t="n">
        <v>387239.3775481909</v>
      </c>
      <c r="AE23" t="n">
        <v>529838.0001570595</v>
      </c>
      <c r="AF23" t="n">
        <v>2.5156217109414e-06</v>
      </c>
      <c r="AG23" t="n">
        <v>18.5546875</v>
      </c>
      <c r="AH23" t="n">
        <v>479271.0050543727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7.0432</v>
      </c>
      <c r="E24" t="n">
        <v>14.2</v>
      </c>
      <c r="F24" t="n">
        <v>11.77</v>
      </c>
      <c r="G24" t="n">
        <v>141.23</v>
      </c>
      <c r="H24" t="n">
        <v>2.24</v>
      </c>
      <c r="I24" t="n">
        <v>5</v>
      </c>
      <c r="J24" t="n">
        <v>182.17</v>
      </c>
      <c r="K24" t="n">
        <v>49.1</v>
      </c>
      <c r="L24" t="n">
        <v>23</v>
      </c>
      <c r="M24" t="n">
        <v>3</v>
      </c>
      <c r="N24" t="n">
        <v>35.08</v>
      </c>
      <c r="O24" t="n">
        <v>22701.78</v>
      </c>
      <c r="P24" t="n">
        <v>125.22</v>
      </c>
      <c r="Q24" t="n">
        <v>194.63</v>
      </c>
      <c r="R24" t="n">
        <v>25.02</v>
      </c>
      <c r="S24" t="n">
        <v>17.82</v>
      </c>
      <c r="T24" t="n">
        <v>1450.14</v>
      </c>
      <c r="U24" t="n">
        <v>0.71</v>
      </c>
      <c r="V24" t="n">
        <v>0.77</v>
      </c>
      <c r="W24" t="n">
        <v>1.14</v>
      </c>
      <c r="X24" t="n">
        <v>0.08</v>
      </c>
      <c r="Y24" t="n">
        <v>0.5</v>
      </c>
      <c r="Z24" t="n">
        <v>10</v>
      </c>
      <c r="AA24" t="n">
        <v>386.4396759735008</v>
      </c>
      <c r="AB24" t="n">
        <v>528.7438131822248</v>
      </c>
      <c r="AC24" t="n">
        <v>478.2812457487152</v>
      </c>
      <c r="AD24" t="n">
        <v>386439.6759735008</v>
      </c>
      <c r="AE24" t="n">
        <v>528743.8131822249</v>
      </c>
      <c r="AF24" t="n">
        <v>2.524510833594903e-06</v>
      </c>
      <c r="AG24" t="n">
        <v>18.48958333333333</v>
      </c>
      <c r="AH24" t="n">
        <v>478281.2457487151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7.0453</v>
      </c>
      <c r="E25" t="n">
        <v>14.19</v>
      </c>
      <c r="F25" t="n">
        <v>11.76</v>
      </c>
      <c r="G25" t="n">
        <v>141.18</v>
      </c>
      <c r="H25" t="n">
        <v>2.32</v>
      </c>
      <c r="I25" t="n">
        <v>5</v>
      </c>
      <c r="J25" t="n">
        <v>183.67</v>
      </c>
      <c r="K25" t="n">
        <v>49.1</v>
      </c>
      <c r="L25" t="n">
        <v>24</v>
      </c>
      <c r="M25" t="n">
        <v>3</v>
      </c>
      <c r="N25" t="n">
        <v>35.58</v>
      </c>
      <c r="O25" t="n">
        <v>22886.92</v>
      </c>
      <c r="P25" t="n">
        <v>125.19</v>
      </c>
      <c r="Q25" t="n">
        <v>194.63</v>
      </c>
      <c r="R25" t="n">
        <v>24.87</v>
      </c>
      <c r="S25" t="n">
        <v>17.82</v>
      </c>
      <c r="T25" t="n">
        <v>1371.16</v>
      </c>
      <c r="U25" t="n">
        <v>0.72</v>
      </c>
      <c r="V25" t="n">
        <v>0.77</v>
      </c>
      <c r="W25" t="n">
        <v>1.14</v>
      </c>
      <c r="X25" t="n">
        <v>0.08</v>
      </c>
      <c r="Y25" t="n">
        <v>0.5</v>
      </c>
      <c r="Z25" t="n">
        <v>10</v>
      </c>
      <c r="AA25" t="n">
        <v>378.148817076424</v>
      </c>
      <c r="AB25" t="n">
        <v>517.3998942723645</v>
      </c>
      <c r="AC25" t="n">
        <v>468.0199745383216</v>
      </c>
      <c r="AD25" t="n">
        <v>378148.817076424</v>
      </c>
      <c r="AE25" t="n">
        <v>517399.8942723644</v>
      </c>
      <c r="AF25" t="n">
        <v>2.525263541561531e-06</v>
      </c>
      <c r="AG25" t="n">
        <v>18.4765625</v>
      </c>
      <c r="AH25" t="n">
        <v>468019.9745383216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7.0442</v>
      </c>
      <c r="E26" t="n">
        <v>14.2</v>
      </c>
      <c r="F26" t="n">
        <v>11.77</v>
      </c>
      <c r="G26" t="n">
        <v>141.2</v>
      </c>
      <c r="H26" t="n">
        <v>2.4</v>
      </c>
      <c r="I26" t="n">
        <v>5</v>
      </c>
      <c r="J26" t="n">
        <v>185.18</v>
      </c>
      <c r="K26" t="n">
        <v>49.1</v>
      </c>
      <c r="L26" t="n">
        <v>25</v>
      </c>
      <c r="M26" t="n">
        <v>3</v>
      </c>
      <c r="N26" t="n">
        <v>36.08</v>
      </c>
      <c r="O26" t="n">
        <v>23072.73</v>
      </c>
      <c r="P26" t="n">
        <v>124.7</v>
      </c>
      <c r="Q26" t="n">
        <v>194.63</v>
      </c>
      <c r="R26" t="n">
        <v>24.96</v>
      </c>
      <c r="S26" t="n">
        <v>17.82</v>
      </c>
      <c r="T26" t="n">
        <v>1417.71</v>
      </c>
      <c r="U26" t="n">
        <v>0.71</v>
      </c>
      <c r="V26" t="n">
        <v>0.77</v>
      </c>
      <c r="W26" t="n">
        <v>1.14</v>
      </c>
      <c r="X26" t="n">
        <v>0.08</v>
      </c>
      <c r="Y26" t="n">
        <v>0.5</v>
      </c>
      <c r="Z26" t="n">
        <v>10</v>
      </c>
      <c r="AA26" t="n">
        <v>386.017905283778</v>
      </c>
      <c r="AB26" t="n">
        <v>528.1667279173365</v>
      </c>
      <c r="AC26" t="n">
        <v>477.7592366915634</v>
      </c>
      <c r="AD26" t="n">
        <v>386017.905283778</v>
      </c>
      <c r="AE26" t="n">
        <v>528166.7279173365</v>
      </c>
      <c r="AF26" t="n">
        <v>2.524869265959964e-06</v>
      </c>
      <c r="AG26" t="n">
        <v>18.48958333333333</v>
      </c>
      <c r="AH26" t="n">
        <v>477759.2366915634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7.0498</v>
      </c>
      <c r="E27" t="n">
        <v>14.18</v>
      </c>
      <c r="F27" t="n">
        <v>11.76</v>
      </c>
      <c r="G27" t="n">
        <v>141.07</v>
      </c>
      <c r="H27" t="n">
        <v>2.47</v>
      </c>
      <c r="I27" t="n">
        <v>5</v>
      </c>
      <c r="J27" t="n">
        <v>186.69</v>
      </c>
      <c r="K27" t="n">
        <v>49.1</v>
      </c>
      <c r="L27" t="n">
        <v>26</v>
      </c>
      <c r="M27" t="n">
        <v>3</v>
      </c>
      <c r="N27" t="n">
        <v>36.6</v>
      </c>
      <c r="O27" t="n">
        <v>23259.24</v>
      </c>
      <c r="P27" t="n">
        <v>122.8</v>
      </c>
      <c r="Q27" t="n">
        <v>194.63</v>
      </c>
      <c r="R27" t="n">
        <v>24.59</v>
      </c>
      <c r="S27" t="n">
        <v>17.82</v>
      </c>
      <c r="T27" t="n">
        <v>1234.08</v>
      </c>
      <c r="U27" t="n">
        <v>0.72</v>
      </c>
      <c r="V27" t="n">
        <v>0.77</v>
      </c>
      <c r="W27" t="n">
        <v>1.14</v>
      </c>
      <c r="X27" t="n">
        <v>0.07000000000000001</v>
      </c>
      <c r="Y27" t="n">
        <v>0.5</v>
      </c>
      <c r="Z27" t="n">
        <v>10</v>
      </c>
      <c r="AA27" t="n">
        <v>376.2138258441024</v>
      </c>
      <c r="AB27" t="n">
        <v>514.7523539025137</v>
      </c>
      <c r="AC27" t="n">
        <v>465.6251117055231</v>
      </c>
      <c r="AD27" t="n">
        <v>376213.8258441024</v>
      </c>
      <c r="AE27" t="n">
        <v>514752.3539025137</v>
      </c>
      <c r="AF27" t="n">
        <v>2.526876487204304e-06</v>
      </c>
      <c r="AG27" t="n">
        <v>18.46354166666667</v>
      </c>
      <c r="AH27" t="n">
        <v>465625.1117055231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7.0474</v>
      </c>
      <c r="E28" t="n">
        <v>14.19</v>
      </c>
      <c r="F28" t="n">
        <v>11.76</v>
      </c>
      <c r="G28" t="n">
        <v>141.13</v>
      </c>
      <c r="H28" t="n">
        <v>2.55</v>
      </c>
      <c r="I28" t="n">
        <v>5</v>
      </c>
      <c r="J28" t="n">
        <v>188.21</v>
      </c>
      <c r="K28" t="n">
        <v>49.1</v>
      </c>
      <c r="L28" t="n">
        <v>27</v>
      </c>
      <c r="M28" t="n">
        <v>3</v>
      </c>
      <c r="N28" t="n">
        <v>37.11</v>
      </c>
      <c r="O28" t="n">
        <v>23446.45</v>
      </c>
      <c r="P28" t="n">
        <v>121.29</v>
      </c>
      <c r="Q28" t="n">
        <v>194.63</v>
      </c>
      <c r="R28" t="n">
        <v>24.69</v>
      </c>
      <c r="S28" t="n">
        <v>17.82</v>
      </c>
      <c r="T28" t="n">
        <v>1285.21</v>
      </c>
      <c r="U28" t="n">
        <v>0.72</v>
      </c>
      <c r="V28" t="n">
        <v>0.77</v>
      </c>
      <c r="W28" t="n">
        <v>1.14</v>
      </c>
      <c r="X28" t="n">
        <v>0.07000000000000001</v>
      </c>
      <c r="Y28" t="n">
        <v>0.5</v>
      </c>
      <c r="Z28" t="n">
        <v>10</v>
      </c>
      <c r="AA28" t="n">
        <v>375.0952113242392</v>
      </c>
      <c r="AB28" t="n">
        <v>513.2218161666472</v>
      </c>
      <c r="AC28" t="n">
        <v>464.2406463430445</v>
      </c>
      <c r="AD28" t="n">
        <v>375095.2113242393</v>
      </c>
      <c r="AE28" t="n">
        <v>513221.8161666472</v>
      </c>
      <c r="AF28" t="n">
        <v>2.526016249528158e-06</v>
      </c>
      <c r="AG28" t="n">
        <v>18.4765625</v>
      </c>
      <c r="AH28" t="n">
        <v>464240.6463430445</v>
      </c>
    </row>
    <row r="29">
      <c r="A29" t="n">
        <v>27</v>
      </c>
      <c r="B29" t="n">
        <v>75</v>
      </c>
      <c r="C29" t="inlineStr">
        <is>
          <t xml:space="preserve">CONCLUIDO	</t>
        </is>
      </c>
      <c r="D29" t="n">
        <v>7.0449</v>
      </c>
      <c r="E29" t="n">
        <v>14.19</v>
      </c>
      <c r="F29" t="n">
        <v>11.77</v>
      </c>
      <c r="G29" t="n">
        <v>141.19</v>
      </c>
      <c r="H29" t="n">
        <v>2.62</v>
      </c>
      <c r="I29" t="n">
        <v>5</v>
      </c>
      <c r="J29" t="n">
        <v>189.73</v>
      </c>
      <c r="K29" t="n">
        <v>49.1</v>
      </c>
      <c r="L29" t="n">
        <v>28</v>
      </c>
      <c r="M29" t="n">
        <v>3</v>
      </c>
      <c r="N29" t="n">
        <v>37.64</v>
      </c>
      <c r="O29" t="n">
        <v>23634.36</v>
      </c>
      <c r="P29" t="n">
        <v>119.94</v>
      </c>
      <c r="Q29" t="n">
        <v>194.63</v>
      </c>
      <c r="R29" t="n">
        <v>24.8</v>
      </c>
      <c r="S29" t="n">
        <v>17.82</v>
      </c>
      <c r="T29" t="n">
        <v>1335.92</v>
      </c>
      <c r="U29" t="n">
        <v>0.72</v>
      </c>
      <c r="V29" t="n">
        <v>0.77</v>
      </c>
      <c r="W29" t="n">
        <v>1.15</v>
      </c>
      <c r="X29" t="n">
        <v>0.08</v>
      </c>
      <c r="Y29" t="n">
        <v>0.5</v>
      </c>
      <c r="Z29" t="n">
        <v>10</v>
      </c>
      <c r="AA29" t="n">
        <v>374.1391440821578</v>
      </c>
      <c r="AB29" t="n">
        <v>511.9136827873214</v>
      </c>
      <c r="AC29" t="n">
        <v>463.0573593774649</v>
      </c>
      <c r="AD29" t="n">
        <v>374139.1440821578</v>
      </c>
      <c r="AE29" t="n">
        <v>511913.6827873214</v>
      </c>
      <c r="AF29" t="n">
        <v>2.525120168615507e-06</v>
      </c>
      <c r="AG29" t="n">
        <v>18.4765625</v>
      </c>
      <c r="AH29" t="n">
        <v>463057.3593774649</v>
      </c>
    </row>
    <row r="30">
      <c r="A30" t="n">
        <v>28</v>
      </c>
      <c r="B30" t="n">
        <v>75</v>
      </c>
      <c r="C30" t="inlineStr">
        <is>
          <t xml:space="preserve">CONCLUIDO	</t>
        </is>
      </c>
      <c r="D30" t="n">
        <v>7.0709</v>
      </c>
      <c r="E30" t="n">
        <v>14.14</v>
      </c>
      <c r="F30" t="n">
        <v>11.74</v>
      </c>
      <c r="G30" t="n">
        <v>176.16</v>
      </c>
      <c r="H30" t="n">
        <v>2.69</v>
      </c>
      <c r="I30" t="n">
        <v>4</v>
      </c>
      <c r="J30" t="n">
        <v>191.26</v>
      </c>
      <c r="K30" t="n">
        <v>49.1</v>
      </c>
      <c r="L30" t="n">
        <v>29</v>
      </c>
      <c r="M30" t="n">
        <v>2</v>
      </c>
      <c r="N30" t="n">
        <v>38.17</v>
      </c>
      <c r="O30" t="n">
        <v>23822.99</v>
      </c>
      <c r="P30" t="n">
        <v>119.14</v>
      </c>
      <c r="Q30" t="n">
        <v>194.63</v>
      </c>
      <c r="R30" t="n">
        <v>24.19</v>
      </c>
      <c r="S30" t="n">
        <v>17.82</v>
      </c>
      <c r="T30" t="n">
        <v>1039.01</v>
      </c>
      <c r="U30" t="n">
        <v>0.74</v>
      </c>
      <c r="V30" t="n">
        <v>0.77</v>
      </c>
      <c r="W30" t="n">
        <v>1.14</v>
      </c>
      <c r="X30" t="n">
        <v>0.06</v>
      </c>
      <c r="Y30" t="n">
        <v>0.5</v>
      </c>
      <c r="Z30" t="n">
        <v>10</v>
      </c>
      <c r="AA30" t="n">
        <v>372.9064022934463</v>
      </c>
      <c r="AB30" t="n">
        <v>510.2269910872768</v>
      </c>
      <c r="AC30" t="n">
        <v>461.5316431659859</v>
      </c>
      <c r="AD30" t="n">
        <v>372906.4022934462</v>
      </c>
      <c r="AE30" t="n">
        <v>510226.9910872768</v>
      </c>
      <c r="AF30" t="n">
        <v>2.534439410107083e-06</v>
      </c>
      <c r="AG30" t="n">
        <v>18.41145833333333</v>
      </c>
      <c r="AH30" t="n">
        <v>461531.6431659859</v>
      </c>
    </row>
    <row r="31">
      <c r="A31" t="n">
        <v>29</v>
      </c>
      <c r="B31" t="n">
        <v>75</v>
      </c>
      <c r="C31" t="inlineStr">
        <is>
          <t xml:space="preserve">CONCLUIDO	</t>
        </is>
      </c>
      <c r="D31" t="n">
        <v>7.0702</v>
      </c>
      <c r="E31" t="n">
        <v>14.14</v>
      </c>
      <c r="F31" t="n">
        <v>11.75</v>
      </c>
      <c r="G31" t="n">
        <v>176.18</v>
      </c>
      <c r="H31" t="n">
        <v>2.76</v>
      </c>
      <c r="I31" t="n">
        <v>4</v>
      </c>
      <c r="J31" t="n">
        <v>192.8</v>
      </c>
      <c r="K31" t="n">
        <v>49.1</v>
      </c>
      <c r="L31" t="n">
        <v>30</v>
      </c>
      <c r="M31" t="n">
        <v>1</v>
      </c>
      <c r="N31" t="n">
        <v>38.7</v>
      </c>
      <c r="O31" t="n">
        <v>24012.34</v>
      </c>
      <c r="P31" t="n">
        <v>119.91</v>
      </c>
      <c r="Q31" t="n">
        <v>194.63</v>
      </c>
      <c r="R31" t="n">
        <v>24.22</v>
      </c>
      <c r="S31" t="n">
        <v>17.82</v>
      </c>
      <c r="T31" t="n">
        <v>1052.24</v>
      </c>
      <c r="U31" t="n">
        <v>0.74</v>
      </c>
      <c r="V31" t="n">
        <v>0.77</v>
      </c>
      <c r="W31" t="n">
        <v>1.14</v>
      </c>
      <c r="X31" t="n">
        <v>0.06</v>
      </c>
      <c r="Y31" t="n">
        <v>0.5</v>
      </c>
      <c r="Z31" t="n">
        <v>10</v>
      </c>
      <c r="AA31" t="n">
        <v>373.5501620578671</v>
      </c>
      <c r="AB31" t="n">
        <v>511.1078115976339</v>
      </c>
      <c r="AC31" t="n">
        <v>462.3283994030738</v>
      </c>
      <c r="AD31" t="n">
        <v>373550.1620578671</v>
      </c>
      <c r="AE31" t="n">
        <v>511107.8115976339</v>
      </c>
      <c r="AF31" t="n">
        <v>2.53418850745154e-06</v>
      </c>
      <c r="AG31" t="n">
        <v>18.41145833333333</v>
      </c>
      <c r="AH31" t="n">
        <v>462328.3994030738</v>
      </c>
    </row>
    <row r="32">
      <c r="A32" t="n">
        <v>30</v>
      </c>
      <c r="B32" t="n">
        <v>75</v>
      </c>
      <c r="C32" t="inlineStr">
        <is>
          <t xml:space="preserve">CONCLUIDO	</t>
        </is>
      </c>
      <c r="D32" t="n">
        <v>7.0717</v>
      </c>
      <c r="E32" t="n">
        <v>14.14</v>
      </c>
      <c r="F32" t="n">
        <v>11.74</v>
      </c>
      <c r="G32" t="n">
        <v>176.13</v>
      </c>
      <c r="H32" t="n">
        <v>2.83</v>
      </c>
      <c r="I32" t="n">
        <v>4</v>
      </c>
      <c r="J32" t="n">
        <v>194.34</v>
      </c>
      <c r="K32" t="n">
        <v>49.1</v>
      </c>
      <c r="L32" t="n">
        <v>31</v>
      </c>
      <c r="M32" t="n">
        <v>1</v>
      </c>
      <c r="N32" t="n">
        <v>39.24</v>
      </c>
      <c r="O32" t="n">
        <v>24202.42</v>
      </c>
      <c r="P32" t="n">
        <v>120.58</v>
      </c>
      <c r="Q32" t="n">
        <v>194.63</v>
      </c>
      <c r="R32" t="n">
        <v>24.13</v>
      </c>
      <c r="S32" t="n">
        <v>17.82</v>
      </c>
      <c r="T32" t="n">
        <v>1007.89</v>
      </c>
      <c r="U32" t="n">
        <v>0.74</v>
      </c>
      <c r="V32" t="n">
        <v>0.77</v>
      </c>
      <c r="W32" t="n">
        <v>1.14</v>
      </c>
      <c r="X32" t="n">
        <v>0.06</v>
      </c>
      <c r="Y32" t="n">
        <v>0.5</v>
      </c>
      <c r="Z32" t="n">
        <v>10</v>
      </c>
      <c r="AA32" t="n">
        <v>373.9991694902522</v>
      </c>
      <c r="AB32" t="n">
        <v>511.7221633754331</v>
      </c>
      <c r="AC32" t="n">
        <v>462.884118309448</v>
      </c>
      <c r="AD32" t="n">
        <v>373999.1694902522</v>
      </c>
      <c r="AE32" t="n">
        <v>511722.1633754331</v>
      </c>
      <c r="AF32" t="n">
        <v>2.534726155999131e-06</v>
      </c>
      <c r="AG32" t="n">
        <v>18.41145833333333</v>
      </c>
      <c r="AH32" t="n">
        <v>462884.118309448</v>
      </c>
    </row>
    <row r="33">
      <c r="A33" t="n">
        <v>31</v>
      </c>
      <c r="B33" t="n">
        <v>75</v>
      </c>
      <c r="C33" t="inlineStr">
        <is>
          <t xml:space="preserve">CONCLUIDO	</t>
        </is>
      </c>
      <c r="D33" t="n">
        <v>7.0699</v>
      </c>
      <c r="E33" t="n">
        <v>14.14</v>
      </c>
      <c r="F33" t="n">
        <v>11.75</v>
      </c>
      <c r="G33" t="n">
        <v>176.19</v>
      </c>
      <c r="H33" t="n">
        <v>2.9</v>
      </c>
      <c r="I33" t="n">
        <v>4</v>
      </c>
      <c r="J33" t="n">
        <v>195.89</v>
      </c>
      <c r="K33" t="n">
        <v>49.1</v>
      </c>
      <c r="L33" t="n">
        <v>32</v>
      </c>
      <c r="M33" t="n">
        <v>0</v>
      </c>
      <c r="N33" t="n">
        <v>39.79</v>
      </c>
      <c r="O33" t="n">
        <v>24393.24</v>
      </c>
      <c r="P33" t="n">
        <v>121.08</v>
      </c>
      <c r="Q33" t="n">
        <v>194.63</v>
      </c>
      <c r="R33" t="n">
        <v>24.22</v>
      </c>
      <c r="S33" t="n">
        <v>17.82</v>
      </c>
      <c r="T33" t="n">
        <v>1053.02</v>
      </c>
      <c r="U33" t="n">
        <v>0.74</v>
      </c>
      <c r="V33" t="n">
        <v>0.77</v>
      </c>
      <c r="W33" t="n">
        <v>1.14</v>
      </c>
      <c r="X33" t="n">
        <v>0.06</v>
      </c>
      <c r="Y33" t="n">
        <v>0.5</v>
      </c>
      <c r="Z33" t="n">
        <v>10</v>
      </c>
      <c r="AA33" t="n">
        <v>374.4565463925549</v>
      </c>
      <c r="AB33" t="n">
        <v>512.3479666312084</v>
      </c>
      <c r="AC33" t="n">
        <v>463.4501957808124</v>
      </c>
      <c r="AD33" t="n">
        <v>374456.5463925549</v>
      </c>
      <c r="AE33" t="n">
        <v>512347.9666312083</v>
      </c>
      <c r="AF33" t="n">
        <v>2.534080977742022e-06</v>
      </c>
      <c r="AG33" t="n">
        <v>18.41145833333333</v>
      </c>
      <c r="AH33" t="n">
        <v>463450.1957808124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4.4628</v>
      </c>
      <c r="E2" t="n">
        <v>22.41</v>
      </c>
      <c r="F2" t="n">
        <v>14.62</v>
      </c>
      <c r="G2" t="n">
        <v>6.13</v>
      </c>
      <c r="H2" t="n">
        <v>0.1</v>
      </c>
      <c r="I2" t="n">
        <v>143</v>
      </c>
      <c r="J2" t="n">
        <v>185.69</v>
      </c>
      <c r="K2" t="n">
        <v>53.44</v>
      </c>
      <c r="L2" t="n">
        <v>1</v>
      </c>
      <c r="M2" t="n">
        <v>141</v>
      </c>
      <c r="N2" t="n">
        <v>36.26</v>
      </c>
      <c r="O2" t="n">
        <v>23136.14</v>
      </c>
      <c r="P2" t="n">
        <v>198</v>
      </c>
      <c r="Q2" t="n">
        <v>194.63</v>
      </c>
      <c r="R2" t="n">
        <v>113.2</v>
      </c>
      <c r="S2" t="n">
        <v>17.82</v>
      </c>
      <c r="T2" t="n">
        <v>44849.89</v>
      </c>
      <c r="U2" t="n">
        <v>0.16</v>
      </c>
      <c r="V2" t="n">
        <v>0.62</v>
      </c>
      <c r="W2" t="n">
        <v>1.39</v>
      </c>
      <c r="X2" t="n">
        <v>2.93</v>
      </c>
      <c r="Y2" t="n">
        <v>0.5</v>
      </c>
      <c r="Z2" t="n">
        <v>10</v>
      </c>
      <c r="AA2" t="n">
        <v>727.3700096486148</v>
      </c>
      <c r="AB2" t="n">
        <v>995.2197365013119</v>
      </c>
      <c r="AC2" t="n">
        <v>900.2373616492989</v>
      </c>
      <c r="AD2" t="n">
        <v>727370.0096486148</v>
      </c>
      <c r="AE2" t="n">
        <v>995219.7365013119</v>
      </c>
      <c r="AF2" t="n">
        <v>1.5191286420926e-06</v>
      </c>
      <c r="AG2" t="n">
        <v>29.1796875</v>
      </c>
      <c r="AH2" t="n">
        <v>900237.3616492989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5.611</v>
      </c>
      <c r="E3" t="n">
        <v>17.82</v>
      </c>
      <c r="F3" t="n">
        <v>12.97</v>
      </c>
      <c r="G3" t="n">
        <v>12.16</v>
      </c>
      <c r="H3" t="n">
        <v>0.19</v>
      </c>
      <c r="I3" t="n">
        <v>64</v>
      </c>
      <c r="J3" t="n">
        <v>187.21</v>
      </c>
      <c r="K3" t="n">
        <v>53.44</v>
      </c>
      <c r="L3" t="n">
        <v>2</v>
      </c>
      <c r="M3" t="n">
        <v>62</v>
      </c>
      <c r="N3" t="n">
        <v>36.77</v>
      </c>
      <c r="O3" t="n">
        <v>23322.88</v>
      </c>
      <c r="P3" t="n">
        <v>175.17</v>
      </c>
      <c r="Q3" t="n">
        <v>194.67</v>
      </c>
      <c r="R3" t="n">
        <v>62.28</v>
      </c>
      <c r="S3" t="n">
        <v>17.82</v>
      </c>
      <c r="T3" t="n">
        <v>19782.83</v>
      </c>
      <c r="U3" t="n">
        <v>0.29</v>
      </c>
      <c r="V3" t="n">
        <v>0.7</v>
      </c>
      <c r="W3" t="n">
        <v>1.24</v>
      </c>
      <c r="X3" t="n">
        <v>1.28</v>
      </c>
      <c r="Y3" t="n">
        <v>0.5</v>
      </c>
      <c r="Z3" t="n">
        <v>10</v>
      </c>
      <c r="AA3" t="n">
        <v>549.841357794774</v>
      </c>
      <c r="AB3" t="n">
        <v>752.3172030235229</v>
      </c>
      <c r="AC3" t="n">
        <v>680.5171050507831</v>
      </c>
      <c r="AD3" t="n">
        <v>549841.357794774</v>
      </c>
      <c r="AE3" t="n">
        <v>752317.2030235229</v>
      </c>
      <c r="AF3" t="n">
        <v>1.909973740876038e-06</v>
      </c>
      <c r="AG3" t="n">
        <v>23.203125</v>
      </c>
      <c r="AH3" t="n">
        <v>680517.1050507831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6.0467</v>
      </c>
      <c r="E4" t="n">
        <v>16.54</v>
      </c>
      <c r="F4" t="n">
        <v>12.51</v>
      </c>
      <c r="G4" t="n">
        <v>17.87</v>
      </c>
      <c r="H4" t="n">
        <v>0.28</v>
      </c>
      <c r="I4" t="n">
        <v>42</v>
      </c>
      <c r="J4" t="n">
        <v>188.73</v>
      </c>
      <c r="K4" t="n">
        <v>53.44</v>
      </c>
      <c r="L4" t="n">
        <v>3</v>
      </c>
      <c r="M4" t="n">
        <v>40</v>
      </c>
      <c r="N4" t="n">
        <v>37.29</v>
      </c>
      <c r="O4" t="n">
        <v>23510.33</v>
      </c>
      <c r="P4" t="n">
        <v>168.38</v>
      </c>
      <c r="Q4" t="n">
        <v>194.63</v>
      </c>
      <c r="R4" t="n">
        <v>48.03</v>
      </c>
      <c r="S4" t="n">
        <v>17.82</v>
      </c>
      <c r="T4" t="n">
        <v>12768.04</v>
      </c>
      <c r="U4" t="n">
        <v>0.37</v>
      </c>
      <c r="V4" t="n">
        <v>0.73</v>
      </c>
      <c r="W4" t="n">
        <v>1.2</v>
      </c>
      <c r="X4" t="n">
        <v>0.82</v>
      </c>
      <c r="Y4" t="n">
        <v>0.5</v>
      </c>
      <c r="Z4" t="n">
        <v>10</v>
      </c>
      <c r="AA4" t="n">
        <v>498.6407733941343</v>
      </c>
      <c r="AB4" t="n">
        <v>682.2623046362029</v>
      </c>
      <c r="AC4" t="n">
        <v>617.1481478428816</v>
      </c>
      <c r="AD4" t="n">
        <v>498640.7733941343</v>
      </c>
      <c r="AE4" t="n">
        <v>682262.3046362029</v>
      </c>
      <c r="AF4" t="n">
        <v>2.058285193183949e-06</v>
      </c>
      <c r="AG4" t="n">
        <v>21.53645833333333</v>
      </c>
      <c r="AH4" t="n">
        <v>617148.1478428816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6.2877</v>
      </c>
      <c r="E5" t="n">
        <v>15.9</v>
      </c>
      <c r="F5" t="n">
        <v>12.28</v>
      </c>
      <c r="G5" t="n">
        <v>23.77</v>
      </c>
      <c r="H5" t="n">
        <v>0.37</v>
      </c>
      <c r="I5" t="n">
        <v>31</v>
      </c>
      <c r="J5" t="n">
        <v>190.25</v>
      </c>
      <c r="K5" t="n">
        <v>53.44</v>
      </c>
      <c r="L5" t="n">
        <v>4</v>
      </c>
      <c r="M5" t="n">
        <v>29</v>
      </c>
      <c r="N5" t="n">
        <v>37.82</v>
      </c>
      <c r="O5" t="n">
        <v>23698.48</v>
      </c>
      <c r="P5" t="n">
        <v>164.96</v>
      </c>
      <c r="Q5" t="n">
        <v>194.66</v>
      </c>
      <c r="R5" t="n">
        <v>40.78</v>
      </c>
      <c r="S5" t="n">
        <v>17.82</v>
      </c>
      <c r="T5" t="n">
        <v>9196.67</v>
      </c>
      <c r="U5" t="n">
        <v>0.44</v>
      </c>
      <c r="V5" t="n">
        <v>0.74</v>
      </c>
      <c r="W5" t="n">
        <v>1.19</v>
      </c>
      <c r="X5" t="n">
        <v>0.59</v>
      </c>
      <c r="Y5" t="n">
        <v>0.5</v>
      </c>
      <c r="Z5" t="n">
        <v>10</v>
      </c>
      <c r="AA5" t="n">
        <v>477.7280619733713</v>
      </c>
      <c r="AB5" t="n">
        <v>653.6486102666012</v>
      </c>
      <c r="AC5" t="n">
        <v>591.2653043043425</v>
      </c>
      <c r="AD5" t="n">
        <v>477728.0619733713</v>
      </c>
      <c r="AE5" t="n">
        <v>653648.6102666012</v>
      </c>
      <c r="AF5" t="n">
        <v>2.140321135360232e-06</v>
      </c>
      <c r="AG5" t="n">
        <v>20.703125</v>
      </c>
      <c r="AH5" t="n">
        <v>591265.3043043425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6.4244</v>
      </c>
      <c r="E6" t="n">
        <v>15.57</v>
      </c>
      <c r="F6" t="n">
        <v>12.17</v>
      </c>
      <c r="G6" t="n">
        <v>29.2</v>
      </c>
      <c r="H6" t="n">
        <v>0.46</v>
      </c>
      <c r="I6" t="n">
        <v>25</v>
      </c>
      <c r="J6" t="n">
        <v>191.78</v>
      </c>
      <c r="K6" t="n">
        <v>53.44</v>
      </c>
      <c r="L6" t="n">
        <v>5</v>
      </c>
      <c r="M6" t="n">
        <v>23</v>
      </c>
      <c r="N6" t="n">
        <v>38.35</v>
      </c>
      <c r="O6" t="n">
        <v>23887.36</v>
      </c>
      <c r="P6" t="n">
        <v>162.92</v>
      </c>
      <c r="Q6" t="n">
        <v>194.64</v>
      </c>
      <c r="R6" t="n">
        <v>37.28</v>
      </c>
      <c r="S6" t="n">
        <v>17.82</v>
      </c>
      <c r="T6" t="n">
        <v>7479.14</v>
      </c>
      <c r="U6" t="n">
        <v>0.48</v>
      </c>
      <c r="V6" t="n">
        <v>0.75</v>
      </c>
      <c r="W6" t="n">
        <v>1.18</v>
      </c>
      <c r="X6" t="n">
        <v>0.48</v>
      </c>
      <c r="Y6" t="n">
        <v>0.5</v>
      </c>
      <c r="Z6" t="n">
        <v>10</v>
      </c>
      <c r="AA6" t="n">
        <v>462.662580751852</v>
      </c>
      <c r="AB6" t="n">
        <v>633.0353542171949</v>
      </c>
      <c r="AC6" t="n">
        <v>572.619348481405</v>
      </c>
      <c r="AD6" t="n">
        <v>462662.580751852</v>
      </c>
      <c r="AE6" t="n">
        <v>633035.354217195</v>
      </c>
      <c r="AF6" t="n">
        <v>2.186853555673502e-06</v>
      </c>
      <c r="AG6" t="n">
        <v>20.2734375</v>
      </c>
      <c r="AH6" t="n">
        <v>572619.3484814051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6.5234</v>
      </c>
      <c r="E7" t="n">
        <v>15.33</v>
      </c>
      <c r="F7" t="n">
        <v>12.08</v>
      </c>
      <c r="G7" t="n">
        <v>34.51</v>
      </c>
      <c r="H7" t="n">
        <v>0.55</v>
      </c>
      <c r="I7" t="n">
        <v>21</v>
      </c>
      <c r="J7" t="n">
        <v>193.32</v>
      </c>
      <c r="K7" t="n">
        <v>53.44</v>
      </c>
      <c r="L7" t="n">
        <v>6</v>
      </c>
      <c r="M7" t="n">
        <v>19</v>
      </c>
      <c r="N7" t="n">
        <v>38.89</v>
      </c>
      <c r="O7" t="n">
        <v>24076.95</v>
      </c>
      <c r="P7" t="n">
        <v>161.22</v>
      </c>
      <c r="Q7" t="n">
        <v>194.64</v>
      </c>
      <c r="R7" t="n">
        <v>34.62</v>
      </c>
      <c r="S7" t="n">
        <v>17.82</v>
      </c>
      <c r="T7" t="n">
        <v>6166.75</v>
      </c>
      <c r="U7" t="n">
        <v>0.51</v>
      </c>
      <c r="V7" t="n">
        <v>0.75</v>
      </c>
      <c r="W7" t="n">
        <v>1.17</v>
      </c>
      <c r="X7" t="n">
        <v>0.39</v>
      </c>
      <c r="Y7" t="n">
        <v>0.5</v>
      </c>
      <c r="Z7" t="n">
        <v>10</v>
      </c>
      <c r="AA7" t="n">
        <v>457.7340677881552</v>
      </c>
      <c r="AB7" t="n">
        <v>626.2919453496187</v>
      </c>
      <c r="AC7" t="n">
        <v>566.5195210917162</v>
      </c>
      <c r="AD7" t="n">
        <v>457734.0677881552</v>
      </c>
      <c r="AE7" t="n">
        <v>626291.9453496187</v>
      </c>
      <c r="AF7" t="n">
        <v>2.220552967604838e-06</v>
      </c>
      <c r="AG7" t="n">
        <v>19.9609375</v>
      </c>
      <c r="AH7" t="n">
        <v>566519.5210917162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6.5962</v>
      </c>
      <c r="E8" t="n">
        <v>15.16</v>
      </c>
      <c r="F8" t="n">
        <v>12.02</v>
      </c>
      <c r="G8" t="n">
        <v>40.07</v>
      </c>
      <c r="H8" t="n">
        <v>0.64</v>
      </c>
      <c r="I8" t="n">
        <v>18</v>
      </c>
      <c r="J8" t="n">
        <v>194.86</v>
      </c>
      <c r="K8" t="n">
        <v>53.44</v>
      </c>
      <c r="L8" t="n">
        <v>7</v>
      </c>
      <c r="M8" t="n">
        <v>16</v>
      </c>
      <c r="N8" t="n">
        <v>39.43</v>
      </c>
      <c r="O8" t="n">
        <v>24267.28</v>
      </c>
      <c r="P8" t="n">
        <v>160.16</v>
      </c>
      <c r="Q8" t="n">
        <v>194.63</v>
      </c>
      <c r="R8" t="n">
        <v>32.78</v>
      </c>
      <c r="S8" t="n">
        <v>17.82</v>
      </c>
      <c r="T8" t="n">
        <v>5260.75</v>
      </c>
      <c r="U8" t="n">
        <v>0.54</v>
      </c>
      <c r="V8" t="n">
        <v>0.76</v>
      </c>
      <c r="W8" t="n">
        <v>1.17</v>
      </c>
      <c r="X8" t="n">
        <v>0.34</v>
      </c>
      <c r="Y8" t="n">
        <v>0.5</v>
      </c>
      <c r="Z8" t="n">
        <v>10</v>
      </c>
      <c r="AA8" t="n">
        <v>446.0993949183331</v>
      </c>
      <c r="AB8" t="n">
        <v>610.372872643587</v>
      </c>
      <c r="AC8" t="n">
        <v>552.1197423421894</v>
      </c>
      <c r="AD8" t="n">
        <v>446099.3949183332</v>
      </c>
      <c r="AE8" t="n">
        <v>610372.8726435871</v>
      </c>
      <c r="AF8" t="n">
        <v>2.245333949307881e-06</v>
      </c>
      <c r="AG8" t="n">
        <v>19.73958333333333</v>
      </c>
      <c r="AH8" t="n">
        <v>552119.7423421894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6.6358</v>
      </c>
      <c r="E9" t="n">
        <v>15.07</v>
      </c>
      <c r="F9" t="n">
        <v>12.01</v>
      </c>
      <c r="G9" t="n">
        <v>45.02</v>
      </c>
      <c r="H9" t="n">
        <v>0.72</v>
      </c>
      <c r="I9" t="n">
        <v>16</v>
      </c>
      <c r="J9" t="n">
        <v>196.41</v>
      </c>
      <c r="K9" t="n">
        <v>53.44</v>
      </c>
      <c r="L9" t="n">
        <v>8</v>
      </c>
      <c r="M9" t="n">
        <v>14</v>
      </c>
      <c r="N9" t="n">
        <v>39.98</v>
      </c>
      <c r="O9" t="n">
        <v>24458.36</v>
      </c>
      <c r="P9" t="n">
        <v>159.6</v>
      </c>
      <c r="Q9" t="n">
        <v>194.63</v>
      </c>
      <c r="R9" t="n">
        <v>32.45</v>
      </c>
      <c r="S9" t="n">
        <v>17.82</v>
      </c>
      <c r="T9" t="n">
        <v>5106.48</v>
      </c>
      <c r="U9" t="n">
        <v>0.55</v>
      </c>
      <c r="V9" t="n">
        <v>0.76</v>
      </c>
      <c r="W9" t="n">
        <v>1.16</v>
      </c>
      <c r="X9" t="n">
        <v>0.32</v>
      </c>
      <c r="Y9" t="n">
        <v>0.5</v>
      </c>
      <c r="Z9" t="n">
        <v>10</v>
      </c>
      <c r="AA9" t="n">
        <v>444.4891922773509</v>
      </c>
      <c r="AB9" t="n">
        <v>608.1697223530681</v>
      </c>
      <c r="AC9" t="n">
        <v>550.1268576232568</v>
      </c>
      <c r="AD9" t="n">
        <v>444489.1922773509</v>
      </c>
      <c r="AE9" t="n">
        <v>608169.7223530681</v>
      </c>
      <c r="AF9" t="n">
        <v>2.258813714080415e-06</v>
      </c>
      <c r="AG9" t="n">
        <v>19.62239583333333</v>
      </c>
      <c r="AH9" t="n">
        <v>550126.8576232567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6.6968</v>
      </c>
      <c r="E10" t="n">
        <v>14.93</v>
      </c>
      <c r="F10" t="n">
        <v>11.94</v>
      </c>
      <c r="G10" t="n">
        <v>51.18</v>
      </c>
      <c r="H10" t="n">
        <v>0.8100000000000001</v>
      </c>
      <c r="I10" t="n">
        <v>14</v>
      </c>
      <c r="J10" t="n">
        <v>197.97</v>
      </c>
      <c r="K10" t="n">
        <v>53.44</v>
      </c>
      <c r="L10" t="n">
        <v>9</v>
      </c>
      <c r="M10" t="n">
        <v>12</v>
      </c>
      <c r="N10" t="n">
        <v>40.53</v>
      </c>
      <c r="O10" t="n">
        <v>24650.18</v>
      </c>
      <c r="P10" t="n">
        <v>158.42</v>
      </c>
      <c r="Q10" t="n">
        <v>194.63</v>
      </c>
      <c r="R10" t="n">
        <v>30.41</v>
      </c>
      <c r="S10" t="n">
        <v>17.82</v>
      </c>
      <c r="T10" t="n">
        <v>4096.5</v>
      </c>
      <c r="U10" t="n">
        <v>0.59</v>
      </c>
      <c r="V10" t="n">
        <v>0.76</v>
      </c>
      <c r="W10" t="n">
        <v>1.16</v>
      </c>
      <c r="X10" t="n">
        <v>0.26</v>
      </c>
      <c r="Y10" t="n">
        <v>0.5</v>
      </c>
      <c r="Z10" t="n">
        <v>10</v>
      </c>
      <c r="AA10" t="n">
        <v>441.37895827713</v>
      </c>
      <c r="AB10" t="n">
        <v>603.9141629801258</v>
      </c>
      <c r="AC10" t="n">
        <v>546.277442864153</v>
      </c>
      <c r="AD10" t="n">
        <v>441378.95827713</v>
      </c>
      <c r="AE10" t="n">
        <v>603914.1629801258</v>
      </c>
      <c r="AF10" t="n">
        <v>2.279577998199724e-06</v>
      </c>
      <c r="AG10" t="n">
        <v>19.44010416666667</v>
      </c>
      <c r="AH10" t="n">
        <v>546277.4428641531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6.7213</v>
      </c>
      <c r="E11" t="n">
        <v>14.88</v>
      </c>
      <c r="F11" t="n">
        <v>11.93</v>
      </c>
      <c r="G11" t="n">
        <v>55.04</v>
      </c>
      <c r="H11" t="n">
        <v>0.89</v>
      </c>
      <c r="I11" t="n">
        <v>13</v>
      </c>
      <c r="J11" t="n">
        <v>199.53</v>
      </c>
      <c r="K11" t="n">
        <v>53.44</v>
      </c>
      <c r="L11" t="n">
        <v>10</v>
      </c>
      <c r="M11" t="n">
        <v>11</v>
      </c>
      <c r="N11" t="n">
        <v>41.1</v>
      </c>
      <c r="O11" t="n">
        <v>24842.77</v>
      </c>
      <c r="P11" t="n">
        <v>157.85</v>
      </c>
      <c r="Q11" t="n">
        <v>194.63</v>
      </c>
      <c r="R11" t="n">
        <v>29.72</v>
      </c>
      <c r="S11" t="n">
        <v>17.82</v>
      </c>
      <c r="T11" t="n">
        <v>3755.99</v>
      </c>
      <c r="U11" t="n">
        <v>0.6</v>
      </c>
      <c r="V11" t="n">
        <v>0.76</v>
      </c>
      <c r="W11" t="n">
        <v>1.16</v>
      </c>
      <c r="X11" t="n">
        <v>0.24</v>
      </c>
      <c r="Y11" t="n">
        <v>0.5</v>
      </c>
      <c r="Z11" t="n">
        <v>10</v>
      </c>
      <c r="AA11" t="n">
        <v>440.2144108788965</v>
      </c>
      <c r="AB11" t="n">
        <v>602.3207778536575</v>
      </c>
      <c r="AC11" t="n">
        <v>544.8361281778248</v>
      </c>
      <c r="AD11" t="n">
        <v>440214.4108788965</v>
      </c>
      <c r="AE11" t="n">
        <v>602320.7778536575</v>
      </c>
      <c r="AF11" t="n">
        <v>2.287917751657479e-06</v>
      </c>
      <c r="AG11" t="n">
        <v>19.375</v>
      </c>
      <c r="AH11" t="n">
        <v>544836.1281778248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6.7433</v>
      </c>
      <c r="E12" t="n">
        <v>14.83</v>
      </c>
      <c r="F12" t="n">
        <v>11.91</v>
      </c>
      <c r="G12" t="n">
        <v>59.57</v>
      </c>
      <c r="H12" t="n">
        <v>0.97</v>
      </c>
      <c r="I12" t="n">
        <v>12</v>
      </c>
      <c r="J12" t="n">
        <v>201.1</v>
      </c>
      <c r="K12" t="n">
        <v>53.44</v>
      </c>
      <c r="L12" t="n">
        <v>11</v>
      </c>
      <c r="M12" t="n">
        <v>10</v>
      </c>
      <c r="N12" t="n">
        <v>41.66</v>
      </c>
      <c r="O12" t="n">
        <v>25036.12</v>
      </c>
      <c r="P12" t="n">
        <v>157.19</v>
      </c>
      <c r="Q12" t="n">
        <v>194.66</v>
      </c>
      <c r="R12" t="n">
        <v>29.41</v>
      </c>
      <c r="S12" t="n">
        <v>17.82</v>
      </c>
      <c r="T12" t="n">
        <v>3605.89</v>
      </c>
      <c r="U12" t="n">
        <v>0.61</v>
      </c>
      <c r="V12" t="n">
        <v>0.76</v>
      </c>
      <c r="W12" t="n">
        <v>1.16</v>
      </c>
      <c r="X12" t="n">
        <v>0.23</v>
      </c>
      <c r="Y12" t="n">
        <v>0.5</v>
      </c>
      <c r="Z12" t="n">
        <v>10</v>
      </c>
      <c r="AA12" t="n">
        <v>439.0084983052379</v>
      </c>
      <c r="AB12" t="n">
        <v>600.6707950692696</v>
      </c>
      <c r="AC12" t="n">
        <v>543.3436174346136</v>
      </c>
      <c r="AD12" t="n">
        <v>439008.4983052379</v>
      </c>
      <c r="AE12" t="n">
        <v>600670.7950692696</v>
      </c>
      <c r="AF12" t="n">
        <v>2.295406509864442e-06</v>
      </c>
      <c r="AG12" t="n">
        <v>19.30989583333333</v>
      </c>
      <c r="AH12" t="n">
        <v>543343.6174346136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6.7716</v>
      </c>
      <c r="E13" t="n">
        <v>14.77</v>
      </c>
      <c r="F13" t="n">
        <v>11.89</v>
      </c>
      <c r="G13" t="n">
        <v>64.84999999999999</v>
      </c>
      <c r="H13" t="n">
        <v>1.05</v>
      </c>
      <c r="I13" t="n">
        <v>11</v>
      </c>
      <c r="J13" t="n">
        <v>202.67</v>
      </c>
      <c r="K13" t="n">
        <v>53.44</v>
      </c>
      <c r="L13" t="n">
        <v>12</v>
      </c>
      <c r="M13" t="n">
        <v>9</v>
      </c>
      <c r="N13" t="n">
        <v>42.24</v>
      </c>
      <c r="O13" t="n">
        <v>25230.25</v>
      </c>
      <c r="P13" t="n">
        <v>156.43</v>
      </c>
      <c r="Q13" t="n">
        <v>194.63</v>
      </c>
      <c r="R13" t="n">
        <v>28.74</v>
      </c>
      <c r="S13" t="n">
        <v>17.82</v>
      </c>
      <c r="T13" t="n">
        <v>3280.08</v>
      </c>
      <c r="U13" t="n">
        <v>0.62</v>
      </c>
      <c r="V13" t="n">
        <v>0.76</v>
      </c>
      <c r="W13" t="n">
        <v>1.15</v>
      </c>
      <c r="X13" t="n">
        <v>0.2</v>
      </c>
      <c r="Y13" t="n">
        <v>0.5</v>
      </c>
      <c r="Z13" t="n">
        <v>10</v>
      </c>
      <c r="AA13" t="n">
        <v>437.5650602930269</v>
      </c>
      <c r="AB13" t="n">
        <v>598.6958195009718</v>
      </c>
      <c r="AC13" t="n">
        <v>541.5571307626585</v>
      </c>
      <c r="AD13" t="n">
        <v>437565.0602930269</v>
      </c>
      <c r="AE13" t="n">
        <v>598695.8195009718</v>
      </c>
      <c r="AF13" t="n">
        <v>2.3050397761034e-06</v>
      </c>
      <c r="AG13" t="n">
        <v>19.23177083333333</v>
      </c>
      <c r="AH13" t="n">
        <v>541557.1307626585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6.8003</v>
      </c>
      <c r="E14" t="n">
        <v>14.71</v>
      </c>
      <c r="F14" t="n">
        <v>11.86</v>
      </c>
      <c r="G14" t="n">
        <v>71.19</v>
      </c>
      <c r="H14" t="n">
        <v>1.13</v>
      </c>
      <c r="I14" t="n">
        <v>10</v>
      </c>
      <c r="J14" t="n">
        <v>204.25</v>
      </c>
      <c r="K14" t="n">
        <v>53.44</v>
      </c>
      <c r="L14" t="n">
        <v>13</v>
      </c>
      <c r="M14" t="n">
        <v>8</v>
      </c>
      <c r="N14" t="n">
        <v>42.82</v>
      </c>
      <c r="O14" t="n">
        <v>25425.3</v>
      </c>
      <c r="P14" t="n">
        <v>155.46</v>
      </c>
      <c r="Q14" t="n">
        <v>194.64</v>
      </c>
      <c r="R14" t="n">
        <v>27.87</v>
      </c>
      <c r="S14" t="n">
        <v>17.82</v>
      </c>
      <c r="T14" t="n">
        <v>2846.28</v>
      </c>
      <c r="U14" t="n">
        <v>0.64</v>
      </c>
      <c r="V14" t="n">
        <v>0.77</v>
      </c>
      <c r="W14" t="n">
        <v>1.15</v>
      </c>
      <c r="X14" t="n">
        <v>0.18</v>
      </c>
      <c r="Y14" t="n">
        <v>0.5</v>
      </c>
      <c r="Z14" t="n">
        <v>10</v>
      </c>
      <c r="AA14" t="n">
        <v>435.9122062745955</v>
      </c>
      <c r="AB14" t="n">
        <v>596.4343117141813</v>
      </c>
      <c r="AC14" t="n">
        <v>539.511458104993</v>
      </c>
      <c r="AD14" t="n">
        <v>435912.2062745955</v>
      </c>
      <c r="AE14" t="n">
        <v>596434.3117141812</v>
      </c>
      <c r="AF14" t="n">
        <v>2.314809201582485e-06</v>
      </c>
      <c r="AG14" t="n">
        <v>19.15364583333333</v>
      </c>
      <c r="AH14" t="n">
        <v>539511.458104993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6.8249</v>
      </c>
      <c r="E15" t="n">
        <v>14.65</v>
      </c>
      <c r="F15" t="n">
        <v>11.85</v>
      </c>
      <c r="G15" t="n">
        <v>78.98999999999999</v>
      </c>
      <c r="H15" t="n">
        <v>1.21</v>
      </c>
      <c r="I15" t="n">
        <v>9</v>
      </c>
      <c r="J15" t="n">
        <v>205.84</v>
      </c>
      <c r="K15" t="n">
        <v>53.44</v>
      </c>
      <c r="L15" t="n">
        <v>14</v>
      </c>
      <c r="M15" t="n">
        <v>7</v>
      </c>
      <c r="N15" t="n">
        <v>43.4</v>
      </c>
      <c r="O15" t="n">
        <v>25621.03</v>
      </c>
      <c r="P15" t="n">
        <v>154.87</v>
      </c>
      <c r="Q15" t="n">
        <v>194.63</v>
      </c>
      <c r="R15" t="n">
        <v>27.33</v>
      </c>
      <c r="S15" t="n">
        <v>17.82</v>
      </c>
      <c r="T15" t="n">
        <v>2580.76</v>
      </c>
      <c r="U15" t="n">
        <v>0.65</v>
      </c>
      <c r="V15" t="n">
        <v>0.77</v>
      </c>
      <c r="W15" t="n">
        <v>1.15</v>
      </c>
      <c r="X15" t="n">
        <v>0.16</v>
      </c>
      <c r="Y15" t="n">
        <v>0.5</v>
      </c>
      <c r="Z15" t="n">
        <v>10</v>
      </c>
      <c r="AA15" t="n">
        <v>426.3551291856596</v>
      </c>
      <c r="AB15" t="n">
        <v>583.3578972126149</v>
      </c>
      <c r="AC15" t="n">
        <v>527.6830382505932</v>
      </c>
      <c r="AD15" t="n">
        <v>426355.1291856596</v>
      </c>
      <c r="AE15" t="n">
        <v>583357.8972126149</v>
      </c>
      <c r="AF15" t="n">
        <v>2.323182994850271e-06</v>
      </c>
      <c r="AG15" t="n">
        <v>19.07552083333333</v>
      </c>
      <c r="AH15" t="n">
        <v>527683.0382505932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6.8243</v>
      </c>
      <c r="E16" t="n">
        <v>14.65</v>
      </c>
      <c r="F16" t="n">
        <v>11.85</v>
      </c>
      <c r="G16" t="n">
        <v>79</v>
      </c>
      <c r="H16" t="n">
        <v>1.28</v>
      </c>
      <c r="I16" t="n">
        <v>9</v>
      </c>
      <c r="J16" t="n">
        <v>207.43</v>
      </c>
      <c r="K16" t="n">
        <v>53.44</v>
      </c>
      <c r="L16" t="n">
        <v>15</v>
      </c>
      <c r="M16" t="n">
        <v>7</v>
      </c>
      <c r="N16" t="n">
        <v>44</v>
      </c>
      <c r="O16" t="n">
        <v>25817.56</v>
      </c>
      <c r="P16" t="n">
        <v>154.98</v>
      </c>
      <c r="Q16" t="n">
        <v>194.63</v>
      </c>
      <c r="R16" t="n">
        <v>27.52</v>
      </c>
      <c r="S16" t="n">
        <v>17.82</v>
      </c>
      <c r="T16" t="n">
        <v>2676.93</v>
      </c>
      <c r="U16" t="n">
        <v>0.65</v>
      </c>
      <c r="V16" t="n">
        <v>0.77</v>
      </c>
      <c r="W16" t="n">
        <v>1.15</v>
      </c>
      <c r="X16" t="n">
        <v>0.16</v>
      </c>
      <c r="Y16" t="n">
        <v>0.5</v>
      </c>
      <c r="Z16" t="n">
        <v>10</v>
      </c>
      <c r="AA16" t="n">
        <v>426.4581730841077</v>
      </c>
      <c r="AB16" t="n">
        <v>583.4988864204477</v>
      </c>
      <c r="AC16" t="n">
        <v>527.8105716463099</v>
      </c>
      <c r="AD16" t="n">
        <v>426458.1730841077</v>
      </c>
      <c r="AE16" t="n">
        <v>583498.8864204476</v>
      </c>
      <c r="AF16" t="n">
        <v>2.322978755990081e-06</v>
      </c>
      <c r="AG16" t="n">
        <v>19.07552083333333</v>
      </c>
      <c r="AH16" t="n">
        <v>527810.5716463099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6.8553</v>
      </c>
      <c r="E17" t="n">
        <v>14.59</v>
      </c>
      <c r="F17" t="n">
        <v>11.82</v>
      </c>
      <c r="G17" t="n">
        <v>88.66</v>
      </c>
      <c r="H17" t="n">
        <v>1.36</v>
      </c>
      <c r="I17" t="n">
        <v>8</v>
      </c>
      <c r="J17" t="n">
        <v>209.03</v>
      </c>
      <c r="K17" t="n">
        <v>53.44</v>
      </c>
      <c r="L17" t="n">
        <v>16</v>
      </c>
      <c r="M17" t="n">
        <v>6</v>
      </c>
      <c r="N17" t="n">
        <v>44.6</v>
      </c>
      <c r="O17" t="n">
        <v>26014.91</v>
      </c>
      <c r="P17" t="n">
        <v>154.06</v>
      </c>
      <c r="Q17" t="n">
        <v>194.63</v>
      </c>
      <c r="R17" t="n">
        <v>26.57</v>
      </c>
      <c r="S17" t="n">
        <v>17.82</v>
      </c>
      <c r="T17" t="n">
        <v>2208.1</v>
      </c>
      <c r="U17" t="n">
        <v>0.67</v>
      </c>
      <c r="V17" t="n">
        <v>0.77</v>
      </c>
      <c r="W17" t="n">
        <v>1.15</v>
      </c>
      <c r="X17" t="n">
        <v>0.13</v>
      </c>
      <c r="Y17" t="n">
        <v>0.5</v>
      </c>
      <c r="Z17" t="n">
        <v>10</v>
      </c>
      <c r="AA17" t="n">
        <v>424.640447096279</v>
      </c>
      <c r="AB17" t="n">
        <v>581.0117935314895</v>
      </c>
      <c r="AC17" t="n">
        <v>525.5608434120172</v>
      </c>
      <c r="AD17" t="n">
        <v>424640.447096279</v>
      </c>
      <c r="AE17" t="n">
        <v>581011.7935314896</v>
      </c>
      <c r="AF17" t="n">
        <v>2.333531097099894e-06</v>
      </c>
      <c r="AG17" t="n">
        <v>18.99739583333333</v>
      </c>
      <c r="AH17" t="n">
        <v>525560.8434120172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6.8537</v>
      </c>
      <c r="E18" t="n">
        <v>14.59</v>
      </c>
      <c r="F18" t="n">
        <v>11.82</v>
      </c>
      <c r="G18" t="n">
        <v>88.68000000000001</v>
      </c>
      <c r="H18" t="n">
        <v>1.43</v>
      </c>
      <c r="I18" t="n">
        <v>8</v>
      </c>
      <c r="J18" t="n">
        <v>210.64</v>
      </c>
      <c r="K18" t="n">
        <v>53.44</v>
      </c>
      <c r="L18" t="n">
        <v>17</v>
      </c>
      <c r="M18" t="n">
        <v>6</v>
      </c>
      <c r="N18" t="n">
        <v>45.21</v>
      </c>
      <c r="O18" t="n">
        <v>26213.09</v>
      </c>
      <c r="P18" t="n">
        <v>153.52</v>
      </c>
      <c r="Q18" t="n">
        <v>194.63</v>
      </c>
      <c r="R18" t="n">
        <v>26.77</v>
      </c>
      <c r="S18" t="n">
        <v>17.82</v>
      </c>
      <c r="T18" t="n">
        <v>2309.66</v>
      </c>
      <c r="U18" t="n">
        <v>0.67</v>
      </c>
      <c r="V18" t="n">
        <v>0.77</v>
      </c>
      <c r="W18" t="n">
        <v>1.15</v>
      </c>
      <c r="X18" t="n">
        <v>0.14</v>
      </c>
      <c r="Y18" t="n">
        <v>0.5</v>
      </c>
      <c r="Z18" t="n">
        <v>10</v>
      </c>
      <c r="AA18" t="n">
        <v>424.2520102792107</v>
      </c>
      <c r="AB18" t="n">
        <v>580.4803171417536</v>
      </c>
      <c r="AC18" t="n">
        <v>525.080090382986</v>
      </c>
      <c r="AD18" t="n">
        <v>424252.0102792107</v>
      </c>
      <c r="AE18" t="n">
        <v>580480.3171417536</v>
      </c>
      <c r="AF18" t="n">
        <v>2.332986460139387e-06</v>
      </c>
      <c r="AG18" t="n">
        <v>18.99739583333333</v>
      </c>
      <c r="AH18" t="n">
        <v>525080.090382986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6.8539</v>
      </c>
      <c r="E19" t="n">
        <v>14.59</v>
      </c>
      <c r="F19" t="n">
        <v>11.82</v>
      </c>
      <c r="G19" t="n">
        <v>88.68000000000001</v>
      </c>
      <c r="H19" t="n">
        <v>1.51</v>
      </c>
      <c r="I19" t="n">
        <v>8</v>
      </c>
      <c r="J19" t="n">
        <v>212.25</v>
      </c>
      <c r="K19" t="n">
        <v>53.44</v>
      </c>
      <c r="L19" t="n">
        <v>18</v>
      </c>
      <c r="M19" t="n">
        <v>6</v>
      </c>
      <c r="N19" t="n">
        <v>45.82</v>
      </c>
      <c r="O19" t="n">
        <v>26412.11</v>
      </c>
      <c r="P19" t="n">
        <v>152.8</v>
      </c>
      <c r="Q19" t="n">
        <v>194.64</v>
      </c>
      <c r="R19" t="n">
        <v>26.64</v>
      </c>
      <c r="S19" t="n">
        <v>17.82</v>
      </c>
      <c r="T19" t="n">
        <v>2243.28</v>
      </c>
      <c r="U19" t="n">
        <v>0.67</v>
      </c>
      <c r="V19" t="n">
        <v>0.77</v>
      </c>
      <c r="W19" t="n">
        <v>1.15</v>
      </c>
      <c r="X19" t="n">
        <v>0.14</v>
      </c>
      <c r="Y19" t="n">
        <v>0.5</v>
      </c>
      <c r="Z19" t="n">
        <v>10</v>
      </c>
      <c r="AA19" t="n">
        <v>423.6753041691895</v>
      </c>
      <c r="AB19" t="n">
        <v>579.6912423995448</v>
      </c>
      <c r="AC19" t="n">
        <v>524.3663238267001</v>
      </c>
      <c r="AD19" t="n">
        <v>423675.3041691895</v>
      </c>
      <c r="AE19" t="n">
        <v>579691.2423995448</v>
      </c>
      <c r="AF19" t="n">
        <v>2.33305453975945e-06</v>
      </c>
      <c r="AG19" t="n">
        <v>18.99739583333333</v>
      </c>
      <c r="AH19" t="n">
        <v>524366.3238267001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6.8819</v>
      </c>
      <c r="E20" t="n">
        <v>14.53</v>
      </c>
      <c r="F20" t="n">
        <v>11.8</v>
      </c>
      <c r="G20" t="n">
        <v>101.16</v>
      </c>
      <c r="H20" t="n">
        <v>1.58</v>
      </c>
      <c r="I20" t="n">
        <v>7</v>
      </c>
      <c r="J20" t="n">
        <v>213.87</v>
      </c>
      <c r="K20" t="n">
        <v>53.44</v>
      </c>
      <c r="L20" t="n">
        <v>19</v>
      </c>
      <c r="M20" t="n">
        <v>5</v>
      </c>
      <c r="N20" t="n">
        <v>46.44</v>
      </c>
      <c r="O20" t="n">
        <v>26611.98</v>
      </c>
      <c r="P20" t="n">
        <v>153.16</v>
      </c>
      <c r="Q20" t="n">
        <v>194.63</v>
      </c>
      <c r="R20" t="n">
        <v>25.93</v>
      </c>
      <c r="S20" t="n">
        <v>17.82</v>
      </c>
      <c r="T20" t="n">
        <v>1893.3</v>
      </c>
      <c r="U20" t="n">
        <v>0.6899999999999999</v>
      </c>
      <c r="V20" t="n">
        <v>0.77</v>
      </c>
      <c r="W20" t="n">
        <v>1.15</v>
      </c>
      <c r="X20" t="n">
        <v>0.12</v>
      </c>
      <c r="Y20" t="n">
        <v>0.5</v>
      </c>
      <c r="Z20" t="n">
        <v>10</v>
      </c>
      <c r="AA20" t="n">
        <v>423.1759087931036</v>
      </c>
      <c r="AB20" t="n">
        <v>579.007947614215</v>
      </c>
      <c r="AC20" t="n">
        <v>523.748241736672</v>
      </c>
      <c r="AD20" t="n">
        <v>423175.9087931036</v>
      </c>
      <c r="AE20" t="n">
        <v>579007.9476142151</v>
      </c>
      <c r="AF20" t="n">
        <v>2.342585686568313e-06</v>
      </c>
      <c r="AG20" t="n">
        <v>18.91927083333333</v>
      </c>
      <c r="AH20" t="n">
        <v>523748.241736672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6.8805</v>
      </c>
      <c r="E21" t="n">
        <v>14.53</v>
      </c>
      <c r="F21" t="n">
        <v>11.8</v>
      </c>
      <c r="G21" t="n">
        <v>101.18</v>
      </c>
      <c r="H21" t="n">
        <v>1.65</v>
      </c>
      <c r="I21" t="n">
        <v>7</v>
      </c>
      <c r="J21" t="n">
        <v>215.5</v>
      </c>
      <c r="K21" t="n">
        <v>53.44</v>
      </c>
      <c r="L21" t="n">
        <v>20</v>
      </c>
      <c r="M21" t="n">
        <v>5</v>
      </c>
      <c r="N21" t="n">
        <v>47.07</v>
      </c>
      <c r="O21" t="n">
        <v>26812.71</v>
      </c>
      <c r="P21" t="n">
        <v>152.99</v>
      </c>
      <c r="Q21" t="n">
        <v>194.63</v>
      </c>
      <c r="R21" t="n">
        <v>26.12</v>
      </c>
      <c r="S21" t="n">
        <v>17.82</v>
      </c>
      <c r="T21" t="n">
        <v>1988.82</v>
      </c>
      <c r="U21" t="n">
        <v>0.68</v>
      </c>
      <c r="V21" t="n">
        <v>0.77</v>
      </c>
      <c r="W21" t="n">
        <v>1.15</v>
      </c>
      <c r="X21" t="n">
        <v>0.12</v>
      </c>
      <c r="Y21" t="n">
        <v>0.5</v>
      </c>
      <c r="Z21" t="n">
        <v>10</v>
      </c>
      <c r="AA21" t="n">
        <v>423.0763072200178</v>
      </c>
      <c r="AB21" t="n">
        <v>578.8716683478076</v>
      </c>
      <c r="AC21" t="n">
        <v>523.6249687721813</v>
      </c>
      <c r="AD21" t="n">
        <v>423076.3072200178</v>
      </c>
      <c r="AE21" t="n">
        <v>578871.6683478076</v>
      </c>
      <c r="AF21" t="n">
        <v>2.34210912922787e-06</v>
      </c>
      <c r="AG21" t="n">
        <v>18.91927083333333</v>
      </c>
      <c r="AH21" t="n">
        <v>523624.9687721814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6.8747</v>
      </c>
      <c r="E22" t="n">
        <v>14.55</v>
      </c>
      <c r="F22" t="n">
        <v>11.82</v>
      </c>
      <c r="G22" t="n">
        <v>101.29</v>
      </c>
      <c r="H22" t="n">
        <v>1.72</v>
      </c>
      <c r="I22" t="n">
        <v>7</v>
      </c>
      <c r="J22" t="n">
        <v>217.14</v>
      </c>
      <c r="K22" t="n">
        <v>53.44</v>
      </c>
      <c r="L22" t="n">
        <v>21</v>
      </c>
      <c r="M22" t="n">
        <v>5</v>
      </c>
      <c r="N22" t="n">
        <v>47.7</v>
      </c>
      <c r="O22" t="n">
        <v>27014.3</v>
      </c>
      <c r="P22" t="n">
        <v>152.38</v>
      </c>
      <c r="Q22" t="n">
        <v>194.63</v>
      </c>
      <c r="R22" t="n">
        <v>26.33</v>
      </c>
      <c r="S22" t="n">
        <v>17.82</v>
      </c>
      <c r="T22" t="n">
        <v>2094.31</v>
      </c>
      <c r="U22" t="n">
        <v>0.68</v>
      </c>
      <c r="V22" t="n">
        <v>0.77</v>
      </c>
      <c r="W22" t="n">
        <v>1.15</v>
      </c>
      <c r="X22" t="n">
        <v>0.13</v>
      </c>
      <c r="Y22" t="n">
        <v>0.5</v>
      </c>
      <c r="Z22" t="n">
        <v>10</v>
      </c>
      <c r="AA22" t="n">
        <v>422.8230321581271</v>
      </c>
      <c r="AB22" t="n">
        <v>578.5251262344217</v>
      </c>
      <c r="AC22" t="n">
        <v>523.3115001517222</v>
      </c>
      <c r="AD22" t="n">
        <v>422823.0321581272</v>
      </c>
      <c r="AE22" t="n">
        <v>578525.1262344217</v>
      </c>
      <c r="AF22" t="n">
        <v>2.340134820246034e-06</v>
      </c>
      <c r="AG22" t="n">
        <v>18.9453125</v>
      </c>
      <c r="AH22" t="n">
        <v>523311.5001517221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6.9105</v>
      </c>
      <c r="E23" t="n">
        <v>14.47</v>
      </c>
      <c r="F23" t="n">
        <v>11.78</v>
      </c>
      <c r="G23" t="n">
        <v>117.79</v>
      </c>
      <c r="H23" t="n">
        <v>1.79</v>
      </c>
      <c r="I23" t="n">
        <v>6</v>
      </c>
      <c r="J23" t="n">
        <v>218.78</v>
      </c>
      <c r="K23" t="n">
        <v>53.44</v>
      </c>
      <c r="L23" t="n">
        <v>22</v>
      </c>
      <c r="M23" t="n">
        <v>4</v>
      </c>
      <c r="N23" t="n">
        <v>48.34</v>
      </c>
      <c r="O23" t="n">
        <v>27216.79</v>
      </c>
      <c r="P23" t="n">
        <v>151.11</v>
      </c>
      <c r="Q23" t="n">
        <v>194.64</v>
      </c>
      <c r="R23" t="n">
        <v>25.21</v>
      </c>
      <c r="S23" t="n">
        <v>17.82</v>
      </c>
      <c r="T23" t="n">
        <v>1536.99</v>
      </c>
      <c r="U23" t="n">
        <v>0.71</v>
      </c>
      <c r="V23" t="n">
        <v>0.77</v>
      </c>
      <c r="W23" t="n">
        <v>1.15</v>
      </c>
      <c r="X23" t="n">
        <v>0.09</v>
      </c>
      <c r="Y23" t="n">
        <v>0.5</v>
      </c>
      <c r="Z23" t="n">
        <v>10</v>
      </c>
      <c r="AA23" t="n">
        <v>420.767876382797</v>
      </c>
      <c r="AB23" t="n">
        <v>575.7131714355412</v>
      </c>
      <c r="AC23" t="n">
        <v>520.7679143722434</v>
      </c>
      <c r="AD23" t="n">
        <v>420767.876382797</v>
      </c>
      <c r="AE23" t="n">
        <v>575713.1714355412</v>
      </c>
      <c r="AF23" t="n">
        <v>2.352321072237366e-06</v>
      </c>
      <c r="AG23" t="n">
        <v>18.84114583333333</v>
      </c>
      <c r="AH23" t="n">
        <v>520767.9143722434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6.907</v>
      </c>
      <c r="E24" t="n">
        <v>14.48</v>
      </c>
      <c r="F24" t="n">
        <v>11.79</v>
      </c>
      <c r="G24" t="n">
        <v>117.86</v>
      </c>
      <c r="H24" t="n">
        <v>1.85</v>
      </c>
      <c r="I24" t="n">
        <v>6</v>
      </c>
      <c r="J24" t="n">
        <v>220.43</v>
      </c>
      <c r="K24" t="n">
        <v>53.44</v>
      </c>
      <c r="L24" t="n">
        <v>23</v>
      </c>
      <c r="M24" t="n">
        <v>4</v>
      </c>
      <c r="N24" t="n">
        <v>48.99</v>
      </c>
      <c r="O24" t="n">
        <v>27420.16</v>
      </c>
      <c r="P24" t="n">
        <v>151.67</v>
      </c>
      <c r="Q24" t="n">
        <v>194.63</v>
      </c>
      <c r="R24" t="n">
        <v>25.5</v>
      </c>
      <c r="S24" t="n">
        <v>17.82</v>
      </c>
      <c r="T24" t="n">
        <v>1684.44</v>
      </c>
      <c r="U24" t="n">
        <v>0.7</v>
      </c>
      <c r="V24" t="n">
        <v>0.77</v>
      </c>
      <c r="W24" t="n">
        <v>1.15</v>
      </c>
      <c r="X24" t="n">
        <v>0.1</v>
      </c>
      <c r="Y24" t="n">
        <v>0.5</v>
      </c>
      <c r="Z24" t="n">
        <v>10</v>
      </c>
      <c r="AA24" t="n">
        <v>421.3370586203032</v>
      </c>
      <c r="AB24" t="n">
        <v>576.4919516834451</v>
      </c>
      <c r="AC24" t="n">
        <v>521.4723689263125</v>
      </c>
      <c r="AD24" t="n">
        <v>421337.0586203032</v>
      </c>
      <c r="AE24" t="n">
        <v>576491.9516834451</v>
      </c>
      <c r="AF24" t="n">
        <v>2.351129678886258e-06</v>
      </c>
      <c r="AG24" t="n">
        <v>18.85416666666667</v>
      </c>
      <c r="AH24" t="n">
        <v>521472.3689263124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6.9095</v>
      </c>
      <c r="E25" t="n">
        <v>14.47</v>
      </c>
      <c r="F25" t="n">
        <v>11.78</v>
      </c>
      <c r="G25" t="n">
        <v>117.81</v>
      </c>
      <c r="H25" t="n">
        <v>1.92</v>
      </c>
      <c r="I25" t="n">
        <v>6</v>
      </c>
      <c r="J25" t="n">
        <v>222.08</v>
      </c>
      <c r="K25" t="n">
        <v>53.44</v>
      </c>
      <c r="L25" t="n">
        <v>24</v>
      </c>
      <c r="M25" t="n">
        <v>4</v>
      </c>
      <c r="N25" t="n">
        <v>49.65</v>
      </c>
      <c r="O25" t="n">
        <v>27624.44</v>
      </c>
      <c r="P25" t="n">
        <v>151.31</v>
      </c>
      <c r="Q25" t="n">
        <v>194.63</v>
      </c>
      <c r="R25" t="n">
        <v>25.2</v>
      </c>
      <c r="S25" t="n">
        <v>17.82</v>
      </c>
      <c r="T25" t="n">
        <v>1534.91</v>
      </c>
      <c r="U25" t="n">
        <v>0.71</v>
      </c>
      <c r="V25" t="n">
        <v>0.77</v>
      </c>
      <c r="W25" t="n">
        <v>1.15</v>
      </c>
      <c r="X25" t="n">
        <v>0.09</v>
      </c>
      <c r="Y25" t="n">
        <v>0.5</v>
      </c>
      <c r="Z25" t="n">
        <v>10</v>
      </c>
      <c r="AA25" t="n">
        <v>420.9498413261089</v>
      </c>
      <c r="AB25" t="n">
        <v>575.9621438987073</v>
      </c>
      <c r="AC25" t="n">
        <v>520.9931252529599</v>
      </c>
      <c r="AD25" t="n">
        <v>420949.8413261089</v>
      </c>
      <c r="AE25" t="n">
        <v>575962.1438987072</v>
      </c>
      <c r="AF25" t="n">
        <v>2.35198067413705e-06</v>
      </c>
      <c r="AG25" t="n">
        <v>18.84114583333333</v>
      </c>
      <c r="AH25" t="n">
        <v>520993.1252529599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6.9071</v>
      </c>
      <c r="E26" t="n">
        <v>14.48</v>
      </c>
      <c r="F26" t="n">
        <v>11.79</v>
      </c>
      <c r="G26" t="n">
        <v>117.86</v>
      </c>
      <c r="H26" t="n">
        <v>1.99</v>
      </c>
      <c r="I26" t="n">
        <v>6</v>
      </c>
      <c r="J26" t="n">
        <v>223.75</v>
      </c>
      <c r="K26" t="n">
        <v>53.44</v>
      </c>
      <c r="L26" t="n">
        <v>25</v>
      </c>
      <c r="M26" t="n">
        <v>4</v>
      </c>
      <c r="N26" t="n">
        <v>50.31</v>
      </c>
      <c r="O26" t="n">
        <v>27829.77</v>
      </c>
      <c r="P26" t="n">
        <v>150.87</v>
      </c>
      <c r="Q26" t="n">
        <v>194.63</v>
      </c>
      <c r="R26" t="n">
        <v>25.55</v>
      </c>
      <c r="S26" t="n">
        <v>17.82</v>
      </c>
      <c r="T26" t="n">
        <v>1706.04</v>
      </c>
      <c r="U26" t="n">
        <v>0.7</v>
      </c>
      <c r="V26" t="n">
        <v>0.77</v>
      </c>
      <c r="W26" t="n">
        <v>1.14</v>
      </c>
      <c r="X26" t="n">
        <v>0.1</v>
      </c>
      <c r="Y26" t="n">
        <v>0.5</v>
      </c>
      <c r="Z26" t="n">
        <v>10</v>
      </c>
      <c r="AA26" t="n">
        <v>420.7043019962449</v>
      </c>
      <c r="AB26" t="n">
        <v>575.6261861551567</v>
      </c>
      <c r="AC26" t="n">
        <v>520.6892308449342</v>
      </c>
      <c r="AD26" t="n">
        <v>420704.3019962449</v>
      </c>
      <c r="AE26" t="n">
        <v>575626.1861551567</v>
      </c>
      <c r="AF26" t="n">
        <v>2.351163718696289e-06</v>
      </c>
      <c r="AG26" t="n">
        <v>18.85416666666667</v>
      </c>
      <c r="AH26" t="n">
        <v>520689.2308449341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6.9091</v>
      </c>
      <c r="E27" t="n">
        <v>14.47</v>
      </c>
      <c r="F27" t="n">
        <v>11.78</v>
      </c>
      <c r="G27" t="n">
        <v>117.82</v>
      </c>
      <c r="H27" t="n">
        <v>2.05</v>
      </c>
      <c r="I27" t="n">
        <v>6</v>
      </c>
      <c r="J27" t="n">
        <v>225.42</v>
      </c>
      <c r="K27" t="n">
        <v>53.44</v>
      </c>
      <c r="L27" t="n">
        <v>26</v>
      </c>
      <c r="M27" t="n">
        <v>4</v>
      </c>
      <c r="N27" t="n">
        <v>50.98</v>
      </c>
      <c r="O27" t="n">
        <v>28035.92</v>
      </c>
      <c r="P27" t="n">
        <v>150.24</v>
      </c>
      <c r="Q27" t="n">
        <v>194.63</v>
      </c>
      <c r="R27" t="n">
        <v>25.39</v>
      </c>
      <c r="S27" t="n">
        <v>17.82</v>
      </c>
      <c r="T27" t="n">
        <v>1626.52</v>
      </c>
      <c r="U27" t="n">
        <v>0.7</v>
      </c>
      <c r="V27" t="n">
        <v>0.77</v>
      </c>
      <c r="W27" t="n">
        <v>1.14</v>
      </c>
      <c r="X27" t="n">
        <v>0.1</v>
      </c>
      <c r="Y27" t="n">
        <v>0.5</v>
      </c>
      <c r="Z27" t="n">
        <v>10</v>
      </c>
      <c r="AA27" t="n">
        <v>420.1168435614652</v>
      </c>
      <c r="AB27" t="n">
        <v>574.8223996078541</v>
      </c>
      <c r="AC27" t="n">
        <v>519.9621565575845</v>
      </c>
      <c r="AD27" t="n">
        <v>420116.8435614652</v>
      </c>
      <c r="AE27" t="n">
        <v>574822.3996078541</v>
      </c>
      <c r="AF27" t="n">
        <v>2.351844514896923e-06</v>
      </c>
      <c r="AG27" t="n">
        <v>18.84114583333333</v>
      </c>
      <c r="AH27" t="n">
        <v>519962.1565575846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6.9325</v>
      </c>
      <c r="E28" t="n">
        <v>14.42</v>
      </c>
      <c r="F28" t="n">
        <v>11.77</v>
      </c>
      <c r="G28" t="n">
        <v>141.24</v>
      </c>
      <c r="H28" t="n">
        <v>2.11</v>
      </c>
      <c r="I28" t="n">
        <v>5</v>
      </c>
      <c r="J28" t="n">
        <v>227.1</v>
      </c>
      <c r="K28" t="n">
        <v>53.44</v>
      </c>
      <c r="L28" t="n">
        <v>27</v>
      </c>
      <c r="M28" t="n">
        <v>3</v>
      </c>
      <c r="N28" t="n">
        <v>51.66</v>
      </c>
      <c r="O28" t="n">
        <v>28243</v>
      </c>
      <c r="P28" t="n">
        <v>149.27</v>
      </c>
      <c r="Q28" t="n">
        <v>194.63</v>
      </c>
      <c r="R28" t="n">
        <v>24.98</v>
      </c>
      <c r="S28" t="n">
        <v>17.82</v>
      </c>
      <c r="T28" t="n">
        <v>1430.14</v>
      </c>
      <c r="U28" t="n">
        <v>0.71</v>
      </c>
      <c r="V28" t="n">
        <v>0.77</v>
      </c>
      <c r="W28" t="n">
        <v>1.15</v>
      </c>
      <c r="X28" t="n">
        <v>0.08</v>
      </c>
      <c r="Y28" t="n">
        <v>0.5</v>
      </c>
      <c r="Z28" t="n">
        <v>10</v>
      </c>
      <c r="AA28" t="n">
        <v>418.7452860712265</v>
      </c>
      <c r="AB28" t="n">
        <v>572.9457741408635</v>
      </c>
      <c r="AC28" t="n">
        <v>518.2646335913032</v>
      </c>
      <c r="AD28" t="n">
        <v>418745.2860712265</v>
      </c>
      <c r="AE28" t="n">
        <v>572945.7741408634</v>
      </c>
      <c r="AF28" t="n">
        <v>2.359809830444329e-06</v>
      </c>
      <c r="AG28" t="n">
        <v>18.77604166666667</v>
      </c>
      <c r="AH28" t="n">
        <v>518264.6335913032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6.9337</v>
      </c>
      <c r="E29" t="n">
        <v>14.42</v>
      </c>
      <c r="F29" t="n">
        <v>11.77</v>
      </c>
      <c r="G29" t="n">
        <v>141.21</v>
      </c>
      <c r="H29" t="n">
        <v>2.18</v>
      </c>
      <c r="I29" t="n">
        <v>5</v>
      </c>
      <c r="J29" t="n">
        <v>228.79</v>
      </c>
      <c r="K29" t="n">
        <v>53.44</v>
      </c>
      <c r="L29" t="n">
        <v>28</v>
      </c>
      <c r="M29" t="n">
        <v>3</v>
      </c>
      <c r="N29" t="n">
        <v>52.35</v>
      </c>
      <c r="O29" t="n">
        <v>28451.04</v>
      </c>
      <c r="P29" t="n">
        <v>150.13</v>
      </c>
      <c r="Q29" t="n">
        <v>194.63</v>
      </c>
      <c r="R29" t="n">
        <v>24.88</v>
      </c>
      <c r="S29" t="n">
        <v>17.82</v>
      </c>
      <c r="T29" t="n">
        <v>1378.66</v>
      </c>
      <c r="U29" t="n">
        <v>0.72</v>
      </c>
      <c r="V29" t="n">
        <v>0.77</v>
      </c>
      <c r="W29" t="n">
        <v>1.15</v>
      </c>
      <c r="X29" t="n">
        <v>0.08</v>
      </c>
      <c r="Y29" t="n">
        <v>0.5</v>
      </c>
      <c r="Z29" t="n">
        <v>10</v>
      </c>
      <c r="AA29" t="n">
        <v>419.3913822970586</v>
      </c>
      <c r="AB29" t="n">
        <v>573.8297915008008</v>
      </c>
      <c r="AC29" t="n">
        <v>519.0642815751341</v>
      </c>
      <c r="AD29" t="n">
        <v>419391.3822970586</v>
      </c>
      <c r="AE29" t="n">
        <v>573829.7915008008</v>
      </c>
      <c r="AF29" t="n">
        <v>2.360218308164709e-06</v>
      </c>
      <c r="AG29" t="n">
        <v>18.77604166666667</v>
      </c>
      <c r="AH29" t="n">
        <v>519064.2815751342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6.9347</v>
      </c>
      <c r="E30" t="n">
        <v>14.42</v>
      </c>
      <c r="F30" t="n">
        <v>11.77</v>
      </c>
      <c r="G30" t="n">
        <v>141.19</v>
      </c>
      <c r="H30" t="n">
        <v>2.24</v>
      </c>
      <c r="I30" t="n">
        <v>5</v>
      </c>
      <c r="J30" t="n">
        <v>230.48</v>
      </c>
      <c r="K30" t="n">
        <v>53.44</v>
      </c>
      <c r="L30" t="n">
        <v>29</v>
      </c>
      <c r="M30" t="n">
        <v>3</v>
      </c>
      <c r="N30" t="n">
        <v>53.05</v>
      </c>
      <c r="O30" t="n">
        <v>28660.06</v>
      </c>
      <c r="P30" t="n">
        <v>150.13</v>
      </c>
      <c r="Q30" t="n">
        <v>194.63</v>
      </c>
      <c r="R30" t="n">
        <v>24.97</v>
      </c>
      <c r="S30" t="n">
        <v>17.82</v>
      </c>
      <c r="T30" t="n">
        <v>1424.78</v>
      </c>
      <c r="U30" t="n">
        <v>0.71</v>
      </c>
      <c r="V30" t="n">
        <v>0.77</v>
      </c>
      <c r="W30" t="n">
        <v>1.14</v>
      </c>
      <c r="X30" t="n">
        <v>0.08</v>
      </c>
      <c r="Y30" t="n">
        <v>0.5</v>
      </c>
      <c r="Z30" t="n">
        <v>10</v>
      </c>
      <c r="AA30" t="n">
        <v>419.3672257267187</v>
      </c>
      <c r="AB30" t="n">
        <v>573.796739415549</v>
      </c>
      <c r="AC30" t="n">
        <v>519.0343839345101</v>
      </c>
      <c r="AD30" t="n">
        <v>419367.2257267187</v>
      </c>
      <c r="AE30" t="n">
        <v>573796.7394155491</v>
      </c>
      <c r="AF30" t="n">
        <v>2.360558706265026e-06</v>
      </c>
      <c r="AG30" t="n">
        <v>18.77604166666667</v>
      </c>
      <c r="AH30" t="n">
        <v>519034.3839345101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6.9345</v>
      </c>
      <c r="E31" t="n">
        <v>14.42</v>
      </c>
      <c r="F31" t="n">
        <v>11.77</v>
      </c>
      <c r="G31" t="n">
        <v>141.19</v>
      </c>
      <c r="H31" t="n">
        <v>2.3</v>
      </c>
      <c r="I31" t="n">
        <v>5</v>
      </c>
      <c r="J31" t="n">
        <v>232.18</v>
      </c>
      <c r="K31" t="n">
        <v>53.44</v>
      </c>
      <c r="L31" t="n">
        <v>30</v>
      </c>
      <c r="M31" t="n">
        <v>3</v>
      </c>
      <c r="N31" t="n">
        <v>53.75</v>
      </c>
      <c r="O31" t="n">
        <v>28870.05</v>
      </c>
      <c r="P31" t="n">
        <v>149.97</v>
      </c>
      <c r="Q31" t="n">
        <v>194.63</v>
      </c>
      <c r="R31" t="n">
        <v>24.9</v>
      </c>
      <c r="S31" t="n">
        <v>17.82</v>
      </c>
      <c r="T31" t="n">
        <v>1387.65</v>
      </c>
      <c r="U31" t="n">
        <v>0.72</v>
      </c>
      <c r="V31" t="n">
        <v>0.77</v>
      </c>
      <c r="W31" t="n">
        <v>1.14</v>
      </c>
      <c r="X31" t="n">
        <v>0.08</v>
      </c>
      <c r="Y31" t="n">
        <v>0.5</v>
      </c>
      <c r="Z31" t="n">
        <v>10</v>
      </c>
      <c r="AA31" t="n">
        <v>419.2464939524942</v>
      </c>
      <c r="AB31" t="n">
        <v>573.631548875745</v>
      </c>
      <c r="AC31" t="n">
        <v>518.8849589479786</v>
      </c>
      <c r="AD31" t="n">
        <v>419246.4939524942</v>
      </c>
      <c r="AE31" t="n">
        <v>573631.548875745</v>
      </c>
      <c r="AF31" t="n">
        <v>2.360490626644963e-06</v>
      </c>
      <c r="AG31" t="n">
        <v>18.77604166666667</v>
      </c>
      <c r="AH31" t="n">
        <v>518884.9589479786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6.9374</v>
      </c>
      <c r="E32" t="n">
        <v>14.41</v>
      </c>
      <c r="F32" t="n">
        <v>11.76</v>
      </c>
      <c r="G32" t="n">
        <v>141.12</v>
      </c>
      <c r="H32" t="n">
        <v>2.36</v>
      </c>
      <c r="I32" t="n">
        <v>5</v>
      </c>
      <c r="J32" t="n">
        <v>233.89</v>
      </c>
      <c r="K32" t="n">
        <v>53.44</v>
      </c>
      <c r="L32" t="n">
        <v>31</v>
      </c>
      <c r="M32" t="n">
        <v>3</v>
      </c>
      <c r="N32" t="n">
        <v>54.46</v>
      </c>
      <c r="O32" t="n">
        <v>29081.05</v>
      </c>
      <c r="P32" t="n">
        <v>149.21</v>
      </c>
      <c r="Q32" t="n">
        <v>194.63</v>
      </c>
      <c r="R32" t="n">
        <v>24.7</v>
      </c>
      <c r="S32" t="n">
        <v>17.82</v>
      </c>
      <c r="T32" t="n">
        <v>1285.79</v>
      </c>
      <c r="U32" t="n">
        <v>0.72</v>
      </c>
      <c r="V32" t="n">
        <v>0.77</v>
      </c>
      <c r="W32" t="n">
        <v>1.14</v>
      </c>
      <c r="X32" t="n">
        <v>0.07000000000000001</v>
      </c>
      <c r="Y32" t="n">
        <v>0.5</v>
      </c>
      <c r="Z32" t="n">
        <v>10</v>
      </c>
      <c r="AA32" t="n">
        <v>418.5381616693123</v>
      </c>
      <c r="AB32" t="n">
        <v>572.6623773964808</v>
      </c>
      <c r="AC32" t="n">
        <v>518.0082838344545</v>
      </c>
      <c r="AD32" t="n">
        <v>418538.1616693123</v>
      </c>
      <c r="AE32" t="n">
        <v>572662.3773964808</v>
      </c>
      <c r="AF32" t="n">
        <v>2.361477781135881e-06</v>
      </c>
      <c r="AG32" t="n">
        <v>18.76302083333333</v>
      </c>
      <c r="AH32" t="n">
        <v>518008.2838344545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6.9368</v>
      </c>
      <c r="E33" t="n">
        <v>14.42</v>
      </c>
      <c r="F33" t="n">
        <v>11.76</v>
      </c>
      <c r="G33" t="n">
        <v>141.13</v>
      </c>
      <c r="H33" t="n">
        <v>2.41</v>
      </c>
      <c r="I33" t="n">
        <v>5</v>
      </c>
      <c r="J33" t="n">
        <v>235.61</v>
      </c>
      <c r="K33" t="n">
        <v>53.44</v>
      </c>
      <c r="L33" t="n">
        <v>32</v>
      </c>
      <c r="M33" t="n">
        <v>3</v>
      </c>
      <c r="N33" t="n">
        <v>55.18</v>
      </c>
      <c r="O33" t="n">
        <v>29293.06</v>
      </c>
      <c r="P33" t="n">
        <v>147.92</v>
      </c>
      <c r="Q33" t="n">
        <v>194.63</v>
      </c>
      <c r="R33" t="n">
        <v>24.69</v>
      </c>
      <c r="S33" t="n">
        <v>17.82</v>
      </c>
      <c r="T33" t="n">
        <v>1284.62</v>
      </c>
      <c r="U33" t="n">
        <v>0.72</v>
      </c>
      <c r="V33" t="n">
        <v>0.77</v>
      </c>
      <c r="W33" t="n">
        <v>1.14</v>
      </c>
      <c r="X33" t="n">
        <v>0.07000000000000001</v>
      </c>
      <c r="Y33" t="n">
        <v>0.5</v>
      </c>
      <c r="Z33" t="n">
        <v>10</v>
      </c>
      <c r="AA33" t="n">
        <v>417.5405651777382</v>
      </c>
      <c r="AB33" t="n">
        <v>571.2974218658579</v>
      </c>
      <c r="AC33" t="n">
        <v>516.7735977439473</v>
      </c>
      <c r="AD33" t="n">
        <v>417540.5651777382</v>
      </c>
      <c r="AE33" t="n">
        <v>571297.4218658579</v>
      </c>
      <c r="AF33" t="n">
        <v>2.36127354227569e-06</v>
      </c>
      <c r="AG33" t="n">
        <v>18.77604166666667</v>
      </c>
      <c r="AH33" t="n">
        <v>516773.5977439473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6.9364</v>
      </c>
      <c r="E34" t="n">
        <v>14.42</v>
      </c>
      <c r="F34" t="n">
        <v>11.76</v>
      </c>
      <c r="G34" t="n">
        <v>141.14</v>
      </c>
      <c r="H34" t="n">
        <v>2.47</v>
      </c>
      <c r="I34" t="n">
        <v>5</v>
      </c>
      <c r="J34" t="n">
        <v>237.34</v>
      </c>
      <c r="K34" t="n">
        <v>53.44</v>
      </c>
      <c r="L34" t="n">
        <v>33</v>
      </c>
      <c r="M34" t="n">
        <v>3</v>
      </c>
      <c r="N34" t="n">
        <v>55.91</v>
      </c>
      <c r="O34" t="n">
        <v>29506.09</v>
      </c>
      <c r="P34" t="n">
        <v>147.2</v>
      </c>
      <c r="Q34" t="n">
        <v>194.63</v>
      </c>
      <c r="R34" t="n">
        <v>24.77</v>
      </c>
      <c r="S34" t="n">
        <v>17.82</v>
      </c>
      <c r="T34" t="n">
        <v>1324.7</v>
      </c>
      <c r="U34" t="n">
        <v>0.72</v>
      </c>
      <c r="V34" t="n">
        <v>0.77</v>
      </c>
      <c r="W34" t="n">
        <v>1.14</v>
      </c>
      <c r="X34" t="n">
        <v>0.08</v>
      </c>
      <c r="Y34" t="n">
        <v>0.5</v>
      </c>
      <c r="Z34" t="n">
        <v>10</v>
      </c>
      <c r="AA34" t="n">
        <v>416.9852420897208</v>
      </c>
      <c r="AB34" t="n">
        <v>570.5376043177071</v>
      </c>
      <c r="AC34" t="n">
        <v>516.0862961161812</v>
      </c>
      <c r="AD34" t="n">
        <v>416985.2420897209</v>
      </c>
      <c r="AE34" t="n">
        <v>570537.604317707</v>
      </c>
      <c r="AF34" t="n">
        <v>2.361137383035564e-06</v>
      </c>
      <c r="AG34" t="n">
        <v>18.77604166666667</v>
      </c>
      <c r="AH34" t="n">
        <v>516086.2961161812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6.9331</v>
      </c>
      <c r="E35" t="n">
        <v>14.42</v>
      </c>
      <c r="F35" t="n">
        <v>11.77</v>
      </c>
      <c r="G35" t="n">
        <v>141.23</v>
      </c>
      <c r="H35" t="n">
        <v>2.53</v>
      </c>
      <c r="I35" t="n">
        <v>5</v>
      </c>
      <c r="J35" t="n">
        <v>239.08</v>
      </c>
      <c r="K35" t="n">
        <v>53.44</v>
      </c>
      <c r="L35" t="n">
        <v>34</v>
      </c>
      <c r="M35" t="n">
        <v>3</v>
      </c>
      <c r="N35" t="n">
        <v>56.64</v>
      </c>
      <c r="O35" t="n">
        <v>29720.17</v>
      </c>
      <c r="P35" t="n">
        <v>146.4</v>
      </c>
      <c r="Q35" t="n">
        <v>194.63</v>
      </c>
      <c r="R35" t="n">
        <v>24.88</v>
      </c>
      <c r="S35" t="n">
        <v>17.82</v>
      </c>
      <c r="T35" t="n">
        <v>1378.09</v>
      </c>
      <c r="U35" t="n">
        <v>0.72</v>
      </c>
      <c r="V35" t="n">
        <v>0.77</v>
      </c>
      <c r="W35" t="n">
        <v>1.15</v>
      </c>
      <c r="X35" t="n">
        <v>0.08</v>
      </c>
      <c r="Y35" t="n">
        <v>0.5</v>
      </c>
      <c r="Z35" t="n">
        <v>10</v>
      </c>
      <c r="AA35" t="n">
        <v>416.4781119975167</v>
      </c>
      <c r="AB35" t="n">
        <v>569.8437265525528</v>
      </c>
      <c r="AC35" t="n">
        <v>515.4586410710698</v>
      </c>
      <c r="AD35" t="n">
        <v>416478.1119975167</v>
      </c>
      <c r="AE35" t="n">
        <v>569843.7265525528</v>
      </c>
      <c r="AF35" t="n">
        <v>2.360014069304519e-06</v>
      </c>
      <c r="AG35" t="n">
        <v>18.77604166666667</v>
      </c>
      <c r="AH35" t="n">
        <v>515458.6410710698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6.9647</v>
      </c>
      <c r="E36" t="n">
        <v>14.36</v>
      </c>
      <c r="F36" t="n">
        <v>11.74</v>
      </c>
      <c r="G36" t="n">
        <v>176.11</v>
      </c>
      <c r="H36" t="n">
        <v>2.58</v>
      </c>
      <c r="I36" t="n">
        <v>4</v>
      </c>
      <c r="J36" t="n">
        <v>240.82</v>
      </c>
      <c r="K36" t="n">
        <v>53.44</v>
      </c>
      <c r="L36" t="n">
        <v>35</v>
      </c>
      <c r="M36" t="n">
        <v>2</v>
      </c>
      <c r="N36" t="n">
        <v>57.39</v>
      </c>
      <c r="O36" t="n">
        <v>29935.43</v>
      </c>
      <c r="P36" t="n">
        <v>145.17</v>
      </c>
      <c r="Q36" t="n">
        <v>194.63</v>
      </c>
      <c r="R36" t="n">
        <v>24.06</v>
      </c>
      <c r="S36" t="n">
        <v>17.82</v>
      </c>
      <c r="T36" t="n">
        <v>971.9299999999999</v>
      </c>
      <c r="U36" t="n">
        <v>0.74</v>
      </c>
      <c r="V36" t="n">
        <v>0.77</v>
      </c>
      <c r="W36" t="n">
        <v>1.14</v>
      </c>
      <c r="X36" t="n">
        <v>0.05</v>
      </c>
      <c r="Y36" t="n">
        <v>0.5</v>
      </c>
      <c r="Z36" t="n">
        <v>10</v>
      </c>
      <c r="AA36" t="n">
        <v>414.6441100949573</v>
      </c>
      <c r="AB36" t="n">
        <v>567.3343642390174</v>
      </c>
      <c r="AC36" t="n">
        <v>513.188768774826</v>
      </c>
      <c r="AD36" t="n">
        <v>414644.1100949573</v>
      </c>
      <c r="AE36" t="n">
        <v>567334.3642390174</v>
      </c>
      <c r="AF36" t="n">
        <v>2.370770649274522e-06</v>
      </c>
      <c r="AG36" t="n">
        <v>18.69791666666667</v>
      </c>
      <c r="AH36" t="n">
        <v>513188.768774826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6.9627</v>
      </c>
      <c r="E37" t="n">
        <v>14.36</v>
      </c>
      <c r="F37" t="n">
        <v>11.74</v>
      </c>
      <c r="G37" t="n">
        <v>176.17</v>
      </c>
      <c r="H37" t="n">
        <v>2.64</v>
      </c>
      <c r="I37" t="n">
        <v>4</v>
      </c>
      <c r="J37" t="n">
        <v>242.57</v>
      </c>
      <c r="K37" t="n">
        <v>53.44</v>
      </c>
      <c r="L37" t="n">
        <v>36</v>
      </c>
      <c r="M37" t="n">
        <v>2</v>
      </c>
      <c r="N37" t="n">
        <v>58.14</v>
      </c>
      <c r="O37" t="n">
        <v>30151.65</v>
      </c>
      <c r="P37" t="n">
        <v>146.06</v>
      </c>
      <c r="Q37" t="n">
        <v>194.63</v>
      </c>
      <c r="R37" t="n">
        <v>24.21</v>
      </c>
      <c r="S37" t="n">
        <v>17.82</v>
      </c>
      <c r="T37" t="n">
        <v>1045.64</v>
      </c>
      <c r="U37" t="n">
        <v>0.74</v>
      </c>
      <c r="V37" t="n">
        <v>0.77</v>
      </c>
      <c r="W37" t="n">
        <v>1.14</v>
      </c>
      <c r="X37" t="n">
        <v>0.06</v>
      </c>
      <c r="Y37" t="n">
        <v>0.5</v>
      </c>
      <c r="Z37" t="n">
        <v>10</v>
      </c>
      <c r="AA37" t="n">
        <v>415.3864781011705</v>
      </c>
      <c r="AB37" t="n">
        <v>568.3501048960833</v>
      </c>
      <c r="AC37" t="n">
        <v>514.1075685691825</v>
      </c>
      <c r="AD37" t="n">
        <v>415386.4781011705</v>
      </c>
      <c r="AE37" t="n">
        <v>568350.1048960832</v>
      </c>
      <c r="AF37" t="n">
        <v>2.370089853073888e-06</v>
      </c>
      <c r="AG37" t="n">
        <v>18.69791666666667</v>
      </c>
      <c r="AH37" t="n">
        <v>514107.5685691825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6.9639</v>
      </c>
      <c r="E38" t="n">
        <v>14.36</v>
      </c>
      <c r="F38" t="n">
        <v>11.74</v>
      </c>
      <c r="G38" t="n">
        <v>176.13</v>
      </c>
      <c r="H38" t="n">
        <v>2.69</v>
      </c>
      <c r="I38" t="n">
        <v>4</v>
      </c>
      <c r="J38" t="n">
        <v>244.34</v>
      </c>
      <c r="K38" t="n">
        <v>53.44</v>
      </c>
      <c r="L38" t="n">
        <v>37</v>
      </c>
      <c r="M38" t="n">
        <v>2</v>
      </c>
      <c r="N38" t="n">
        <v>58.9</v>
      </c>
      <c r="O38" t="n">
        <v>30368.96</v>
      </c>
      <c r="P38" t="n">
        <v>146.81</v>
      </c>
      <c r="Q38" t="n">
        <v>194.63</v>
      </c>
      <c r="R38" t="n">
        <v>24.17</v>
      </c>
      <c r="S38" t="n">
        <v>17.82</v>
      </c>
      <c r="T38" t="n">
        <v>1025.82</v>
      </c>
      <c r="U38" t="n">
        <v>0.74</v>
      </c>
      <c r="V38" t="n">
        <v>0.77</v>
      </c>
      <c r="W38" t="n">
        <v>1.14</v>
      </c>
      <c r="X38" t="n">
        <v>0.06</v>
      </c>
      <c r="Y38" t="n">
        <v>0.5</v>
      </c>
      <c r="Z38" t="n">
        <v>10</v>
      </c>
      <c r="AA38" t="n">
        <v>415.9443914152978</v>
      </c>
      <c r="AB38" t="n">
        <v>569.1134665058704</v>
      </c>
      <c r="AC38" t="n">
        <v>514.7980760183165</v>
      </c>
      <c r="AD38" t="n">
        <v>415944.3914152978</v>
      </c>
      <c r="AE38" t="n">
        <v>569113.4665058705</v>
      </c>
      <c r="AF38" t="n">
        <v>2.370498330794268e-06</v>
      </c>
      <c r="AG38" t="n">
        <v>18.69791666666667</v>
      </c>
      <c r="AH38" t="n">
        <v>514798.0760183164</v>
      </c>
    </row>
    <row r="39">
      <c r="A39" t="n">
        <v>37</v>
      </c>
      <c r="B39" t="n">
        <v>95</v>
      </c>
      <c r="C39" t="inlineStr">
        <is>
          <t xml:space="preserve">CONCLUIDO	</t>
        </is>
      </c>
      <c r="D39" t="n">
        <v>6.9651</v>
      </c>
      <c r="E39" t="n">
        <v>14.36</v>
      </c>
      <c r="F39" t="n">
        <v>11.74</v>
      </c>
      <c r="G39" t="n">
        <v>176.1</v>
      </c>
      <c r="H39" t="n">
        <v>2.75</v>
      </c>
      <c r="I39" t="n">
        <v>4</v>
      </c>
      <c r="J39" t="n">
        <v>246.11</v>
      </c>
      <c r="K39" t="n">
        <v>53.44</v>
      </c>
      <c r="L39" t="n">
        <v>38</v>
      </c>
      <c r="M39" t="n">
        <v>2</v>
      </c>
      <c r="N39" t="n">
        <v>59.67</v>
      </c>
      <c r="O39" t="n">
        <v>30587.38</v>
      </c>
      <c r="P39" t="n">
        <v>147.11</v>
      </c>
      <c r="Q39" t="n">
        <v>194.63</v>
      </c>
      <c r="R39" t="n">
        <v>24.04</v>
      </c>
      <c r="S39" t="n">
        <v>17.82</v>
      </c>
      <c r="T39" t="n">
        <v>964.9400000000001</v>
      </c>
      <c r="U39" t="n">
        <v>0.74</v>
      </c>
      <c r="V39" t="n">
        <v>0.77</v>
      </c>
      <c r="W39" t="n">
        <v>1.14</v>
      </c>
      <c r="X39" t="n">
        <v>0.05</v>
      </c>
      <c r="Y39" t="n">
        <v>0.5</v>
      </c>
      <c r="Z39" t="n">
        <v>10</v>
      </c>
      <c r="AA39" t="n">
        <v>416.1505193498777</v>
      </c>
      <c r="AB39" t="n">
        <v>569.3954998396854</v>
      </c>
      <c r="AC39" t="n">
        <v>515.0531924865883</v>
      </c>
      <c r="AD39" t="n">
        <v>416150.5193498777</v>
      </c>
      <c r="AE39" t="n">
        <v>569395.4998396854</v>
      </c>
      <c r="AF39" t="n">
        <v>2.370906808514648e-06</v>
      </c>
      <c r="AG39" t="n">
        <v>18.69791666666667</v>
      </c>
      <c r="AH39" t="n">
        <v>515053.1924865883</v>
      </c>
    </row>
    <row r="40">
      <c r="A40" t="n">
        <v>38</v>
      </c>
      <c r="B40" t="n">
        <v>95</v>
      </c>
      <c r="C40" t="inlineStr">
        <is>
          <t xml:space="preserve">CONCLUIDO	</t>
        </is>
      </c>
      <c r="D40" t="n">
        <v>6.9607</v>
      </c>
      <c r="E40" t="n">
        <v>14.37</v>
      </c>
      <c r="F40" t="n">
        <v>11.75</v>
      </c>
      <c r="G40" t="n">
        <v>176.23</v>
      </c>
      <c r="H40" t="n">
        <v>2.8</v>
      </c>
      <c r="I40" t="n">
        <v>4</v>
      </c>
      <c r="J40" t="n">
        <v>247.89</v>
      </c>
      <c r="K40" t="n">
        <v>53.44</v>
      </c>
      <c r="L40" t="n">
        <v>39</v>
      </c>
      <c r="M40" t="n">
        <v>2</v>
      </c>
      <c r="N40" t="n">
        <v>60.45</v>
      </c>
      <c r="O40" t="n">
        <v>30806.92</v>
      </c>
      <c r="P40" t="n">
        <v>147.47</v>
      </c>
      <c r="Q40" t="n">
        <v>194.63</v>
      </c>
      <c r="R40" t="n">
        <v>24.32</v>
      </c>
      <c r="S40" t="n">
        <v>17.82</v>
      </c>
      <c r="T40" t="n">
        <v>1105.38</v>
      </c>
      <c r="U40" t="n">
        <v>0.73</v>
      </c>
      <c r="V40" t="n">
        <v>0.77</v>
      </c>
      <c r="W40" t="n">
        <v>1.14</v>
      </c>
      <c r="X40" t="n">
        <v>0.06</v>
      </c>
      <c r="Y40" t="n">
        <v>0.5</v>
      </c>
      <c r="Z40" t="n">
        <v>10</v>
      </c>
      <c r="AA40" t="n">
        <v>416.5778670571913</v>
      </c>
      <c r="AB40" t="n">
        <v>569.980215826082</v>
      </c>
      <c r="AC40" t="n">
        <v>515.5821039998974</v>
      </c>
      <c r="AD40" t="n">
        <v>416577.8670571913</v>
      </c>
      <c r="AE40" t="n">
        <v>569980.215826082</v>
      </c>
      <c r="AF40" t="n">
        <v>2.369409056873256e-06</v>
      </c>
      <c r="AG40" t="n">
        <v>18.7109375</v>
      </c>
      <c r="AH40" t="n">
        <v>515582.1039998974</v>
      </c>
    </row>
    <row r="41">
      <c r="A41" t="n">
        <v>39</v>
      </c>
      <c r="B41" t="n">
        <v>95</v>
      </c>
      <c r="C41" t="inlineStr">
        <is>
          <t xml:space="preserve">CONCLUIDO	</t>
        </is>
      </c>
      <c r="D41" t="n">
        <v>6.9642</v>
      </c>
      <c r="E41" t="n">
        <v>14.36</v>
      </c>
      <c r="F41" t="n">
        <v>11.74</v>
      </c>
      <c r="G41" t="n">
        <v>176.12</v>
      </c>
      <c r="H41" t="n">
        <v>2.85</v>
      </c>
      <c r="I41" t="n">
        <v>4</v>
      </c>
      <c r="J41" t="n">
        <v>249.68</v>
      </c>
      <c r="K41" t="n">
        <v>53.44</v>
      </c>
      <c r="L41" t="n">
        <v>40</v>
      </c>
      <c r="M41" t="n">
        <v>2</v>
      </c>
      <c r="N41" t="n">
        <v>61.24</v>
      </c>
      <c r="O41" t="n">
        <v>31027.6</v>
      </c>
      <c r="P41" t="n">
        <v>147.3</v>
      </c>
      <c r="Q41" t="n">
        <v>194.63</v>
      </c>
      <c r="R41" t="n">
        <v>24.17</v>
      </c>
      <c r="S41" t="n">
        <v>17.82</v>
      </c>
      <c r="T41" t="n">
        <v>1025.82</v>
      </c>
      <c r="U41" t="n">
        <v>0.74</v>
      </c>
      <c r="V41" t="n">
        <v>0.77</v>
      </c>
      <c r="W41" t="n">
        <v>1.14</v>
      </c>
      <c r="X41" t="n">
        <v>0.06</v>
      </c>
      <c r="Y41" t="n">
        <v>0.5</v>
      </c>
      <c r="Z41" t="n">
        <v>10</v>
      </c>
      <c r="AA41" t="n">
        <v>416.3202189654217</v>
      </c>
      <c r="AB41" t="n">
        <v>569.6276903402915</v>
      </c>
      <c r="AC41" t="n">
        <v>515.2632230516979</v>
      </c>
      <c r="AD41" t="n">
        <v>416320.2189654217</v>
      </c>
      <c r="AE41" t="n">
        <v>569627.6903402915</v>
      </c>
      <c r="AF41" t="n">
        <v>2.370600450224363e-06</v>
      </c>
      <c r="AG41" t="n">
        <v>18.69791666666667</v>
      </c>
      <c r="AH41" t="n">
        <v>515263.2230516979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5.5149</v>
      </c>
      <c r="E2" t="n">
        <v>18.13</v>
      </c>
      <c r="F2" t="n">
        <v>13.68</v>
      </c>
      <c r="G2" t="n">
        <v>8.289999999999999</v>
      </c>
      <c r="H2" t="n">
        <v>0.15</v>
      </c>
      <c r="I2" t="n">
        <v>99</v>
      </c>
      <c r="J2" t="n">
        <v>116.05</v>
      </c>
      <c r="K2" t="n">
        <v>43.4</v>
      </c>
      <c r="L2" t="n">
        <v>1</v>
      </c>
      <c r="M2" t="n">
        <v>97</v>
      </c>
      <c r="N2" t="n">
        <v>16.65</v>
      </c>
      <c r="O2" t="n">
        <v>14546.17</v>
      </c>
      <c r="P2" t="n">
        <v>136.2</v>
      </c>
      <c r="Q2" t="n">
        <v>194.65</v>
      </c>
      <c r="R2" t="n">
        <v>84.53</v>
      </c>
      <c r="S2" t="n">
        <v>17.82</v>
      </c>
      <c r="T2" t="n">
        <v>30734.09</v>
      </c>
      <c r="U2" t="n">
        <v>0.21</v>
      </c>
      <c r="V2" t="n">
        <v>0.66</v>
      </c>
      <c r="W2" t="n">
        <v>1.3</v>
      </c>
      <c r="X2" t="n">
        <v>2</v>
      </c>
      <c r="Y2" t="n">
        <v>0.5</v>
      </c>
      <c r="Z2" t="n">
        <v>10</v>
      </c>
      <c r="AA2" t="n">
        <v>487.5970537826429</v>
      </c>
      <c r="AB2" t="n">
        <v>667.1518002492371</v>
      </c>
      <c r="AC2" t="n">
        <v>603.4797687868816</v>
      </c>
      <c r="AD2" t="n">
        <v>487597.0537826429</v>
      </c>
      <c r="AE2" t="n">
        <v>667151.8002492371</v>
      </c>
      <c r="AF2" t="n">
        <v>2.107992745097587e-06</v>
      </c>
      <c r="AG2" t="n">
        <v>23.60677083333333</v>
      </c>
      <c r="AH2" t="n">
        <v>603479.7687868816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6.3401</v>
      </c>
      <c r="E3" t="n">
        <v>15.77</v>
      </c>
      <c r="F3" t="n">
        <v>12.59</v>
      </c>
      <c r="G3" t="n">
        <v>16.42</v>
      </c>
      <c r="H3" t="n">
        <v>0.3</v>
      </c>
      <c r="I3" t="n">
        <v>46</v>
      </c>
      <c r="J3" t="n">
        <v>117.34</v>
      </c>
      <c r="K3" t="n">
        <v>43.4</v>
      </c>
      <c r="L3" t="n">
        <v>2</v>
      </c>
      <c r="M3" t="n">
        <v>44</v>
      </c>
      <c r="N3" t="n">
        <v>16.94</v>
      </c>
      <c r="O3" t="n">
        <v>14705.49</v>
      </c>
      <c r="P3" t="n">
        <v>124.23</v>
      </c>
      <c r="Q3" t="n">
        <v>194.65</v>
      </c>
      <c r="R3" t="n">
        <v>50.57</v>
      </c>
      <c r="S3" t="n">
        <v>17.82</v>
      </c>
      <c r="T3" t="n">
        <v>14015.75</v>
      </c>
      <c r="U3" t="n">
        <v>0.35</v>
      </c>
      <c r="V3" t="n">
        <v>0.72</v>
      </c>
      <c r="W3" t="n">
        <v>1.21</v>
      </c>
      <c r="X3" t="n">
        <v>0.9</v>
      </c>
      <c r="Y3" t="n">
        <v>0.5</v>
      </c>
      <c r="Z3" t="n">
        <v>10</v>
      </c>
      <c r="AA3" t="n">
        <v>415.488531329872</v>
      </c>
      <c r="AB3" t="n">
        <v>568.4897386258632</v>
      </c>
      <c r="AC3" t="n">
        <v>514.2338758517694</v>
      </c>
      <c r="AD3" t="n">
        <v>415488.531329872</v>
      </c>
      <c r="AE3" t="n">
        <v>568489.7386258632</v>
      </c>
      <c r="AF3" t="n">
        <v>2.423413806813036e-06</v>
      </c>
      <c r="AG3" t="n">
        <v>20.53385416666667</v>
      </c>
      <c r="AH3" t="n">
        <v>514233.8758517694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6.6383</v>
      </c>
      <c r="E4" t="n">
        <v>15.06</v>
      </c>
      <c r="F4" t="n">
        <v>12.26</v>
      </c>
      <c r="G4" t="n">
        <v>24.53</v>
      </c>
      <c r="H4" t="n">
        <v>0.45</v>
      </c>
      <c r="I4" t="n">
        <v>30</v>
      </c>
      <c r="J4" t="n">
        <v>118.63</v>
      </c>
      <c r="K4" t="n">
        <v>43.4</v>
      </c>
      <c r="L4" t="n">
        <v>3</v>
      </c>
      <c r="M4" t="n">
        <v>28</v>
      </c>
      <c r="N4" t="n">
        <v>17.23</v>
      </c>
      <c r="O4" t="n">
        <v>14865.24</v>
      </c>
      <c r="P4" t="n">
        <v>120.14</v>
      </c>
      <c r="Q4" t="n">
        <v>194.65</v>
      </c>
      <c r="R4" t="n">
        <v>40.31</v>
      </c>
      <c r="S4" t="n">
        <v>17.82</v>
      </c>
      <c r="T4" t="n">
        <v>8966.85</v>
      </c>
      <c r="U4" t="n">
        <v>0.44</v>
      </c>
      <c r="V4" t="n">
        <v>0.74</v>
      </c>
      <c r="W4" t="n">
        <v>1.19</v>
      </c>
      <c r="X4" t="n">
        <v>0.58</v>
      </c>
      <c r="Y4" t="n">
        <v>0.5</v>
      </c>
      <c r="Z4" t="n">
        <v>10</v>
      </c>
      <c r="AA4" t="n">
        <v>387.8924647984038</v>
      </c>
      <c r="AB4" t="n">
        <v>530.7315829449766</v>
      </c>
      <c r="AC4" t="n">
        <v>480.0793055551624</v>
      </c>
      <c r="AD4" t="n">
        <v>387892.4647984038</v>
      </c>
      <c r="AE4" t="n">
        <v>530731.5829449766</v>
      </c>
      <c r="AF4" t="n">
        <v>2.537396551121745e-06</v>
      </c>
      <c r="AG4" t="n">
        <v>19.609375</v>
      </c>
      <c r="AH4" t="n">
        <v>480079.3055551624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6.796</v>
      </c>
      <c r="E5" t="n">
        <v>14.71</v>
      </c>
      <c r="F5" t="n">
        <v>12.1</v>
      </c>
      <c r="G5" t="n">
        <v>33.01</v>
      </c>
      <c r="H5" t="n">
        <v>0.59</v>
      </c>
      <c r="I5" t="n">
        <v>22</v>
      </c>
      <c r="J5" t="n">
        <v>119.93</v>
      </c>
      <c r="K5" t="n">
        <v>43.4</v>
      </c>
      <c r="L5" t="n">
        <v>4</v>
      </c>
      <c r="M5" t="n">
        <v>20</v>
      </c>
      <c r="N5" t="n">
        <v>17.53</v>
      </c>
      <c r="O5" t="n">
        <v>15025.44</v>
      </c>
      <c r="P5" t="n">
        <v>117.41</v>
      </c>
      <c r="Q5" t="n">
        <v>194.63</v>
      </c>
      <c r="R5" t="n">
        <v>35.43</v>
      </c>
      <c r="S5" t="n">
        <v>17.82</v>
      </c>
      <c r="T5" t="n">
        <v>6569.93</v>
      </c>
      <c r="U5" t="n">
        <v>0.5</v>
      </c>
      <c r="V5" t="n">
        <v>0.75</v>
      </c>
      <c r="W5" t="n">
        <v>1.17</v>
      </c>
      <c r="X5" t="n">
        <v>0.42</v>
      </c>
      <c r="Y5" t="n">
        <v>0.5</v>
      </c>
      <c r="Z5" t="n">
        <v>10</v>
      </c>
      <c r="AA5" t="n">
        <v>381.6913379470374</v>
      </c>
      <c r="AB5" t="n">
        <v>522.2469276125285</v>
      </c>
      <c r="AC5" t="n">
        <v>472.4044138193544</v>
      </c>
      <c r="AD5" t="n">
        <v>381691.3379470374</v>
      </c>
      <c r="AE5" t="n">
        <v>522246.9276125284</v>
      </c>
      <c r="AF5" t="n">
        <v>2.597675151985205e-06</v>
      </c>
      <c r="AG5" t="n">
        <v>19.15364583333333</v>
      </c>
      <c r="AH5" t="n">
        <v>472404.4138193544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6.8853</v>
      </c>
      <c r="E6" t="n">
        <v>14.52</v>
      </c>
      <c r="F6" t="n">
        <v>12.01</v>
      </c>
      <c r="G6" t="n">
        <v>40.03</v>
      </c>
      <c r="H6" t="n">
        <v>0.73</v>
      </c>
      <c r="I6" t="n">
        <v>18</v>
      </c>
      <c r="J6" t="n">
        <v>121.23</v>
      </c>
      <c r="K6" t="n">
        <v>43.4</v>
      </c>
      <c r="L6" t="n">
        <v>5</v>
      </c>
      <c r="M6" t="n">
        <v>16</v>
      </c>
      <c r="N6" t="n">
        <v>17.83</v>
      </c>
      <c r="O6" t="n">
        <v>15186.08</v>
      </c>
      <c r="P6" t="n">
        <v>115.62</v>
      </c>
      <c r="Q6" t="n">
        <v>194.63</v>
      </c>
      <c r="R6" t="n">
        <v>32.4</v>
      </c>
      <c r="S6" t="n">
        <v>17.82</v>
      </c>
      <c r="T6" t="n">
        <v>5074.35</v>
      </c>
      <c r="U6" t="n">
        <v>0.55</v>
      </c>
      <c r="V6" t="n">
        <v>0.76</v>
      </c>
      <c r="W6" t="n">
        <v>1.16</v>
      </c>
      <c r="X6" t="n">
        <v>0.32</v>
      </c>
      <c r="Y6" t="n">
        <v>0.5</v>
      </c>
      <c r="Z6" t="n">
        <v>10</v>
      </c>
      <c r="AA6" t="n">
        <v>370.1123679846161</v>
      </c>
      <c r="AB6" t="n">
        <v>506.4040700818413</v>
      </c>
      <c r="AC6" t="n">
        <v>458.0735763758059</v>
      </c>
      <c r="AD6" t="n">
        <v>370112.3679846161</v>
      </c>
      <c r="AE6" t="n">
        <v>506404.0700818413</v>
      </c>
      <c r="AF6" t="n">
        <v>2.631808817534392e-06</v>
      </c>
      <c r="AG6" t="n">
        <v>18.90625</v>
      </c>
      <c r="AH6" t="n">
        <v>458073.5763758059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6.9439</v>
      </c>
      <c r="E7" t="n">
        <v>14.4</v>
      </c>
      <c r="F7" t="n">
        <v>11.96</v>
      </c>
      <c r="G7" t="n">
        <v>47.83</v>
      </c>
      <c r="H7" t="n">
        <v>0.86</v>
      </c>
      <c r="I7" t="n">
        <v>15</v>
      </c>
      <c r="J7" t="n">
        <v>122.54</v>
      </c>
      <c r="K7" t="n">
        <v>43.4</v>
      </c>
      <c r="L7" t="n">
        <v>6</v>
      </c>
      <c r="M7" t="n">
        <v>13</v>
      </c>
      <c r="N7" t="n">
        <v>18.14</v>
      </c>
      <c r="O7" t="n">
        <v>15347.16</v>
      </c>
      <c r="P7" t="n">
        <v>114.16</v>
      </c>
      <c r="Q7" t="n">
        <v>194.63</v>
      </c>
      <c r="R7" t="n">
        <v>30.84</v>
      </c>
      <c r="S7" t="n">
        <v>17.82</v>
      </c>
      <c r="T7" t="n">
        <v>4306.1</v>
      </c>
      <c r="U7" t="n">
        <v>0.58</v>
      </c>
      <c r="V7" t="n">
        <v>0.76</v>
      </c>
      <c r="W7" t="n">
        <v>1.16</v>
      </c>
      <c r="X7" t="n">
        <v>0.27</v>
      </c>
      <c r="Y7" t="n">
        <v>0.5</v>
      </c>
      <c r="Z7" t="n">
        <v>10</v>
      </c>
      <c r="AA7" t="n">
        <v>367.6822755403788</v>
      </c>
      <c r="AB7" t="n">
        <v>503.0791103915236</v>
      </c>
      <c r="AC7" t="n">
        <v>455.0659461717218</v>
      </c>
      <c r="AD7" t="n">
        <v>367682.2755403788</v>
      </c>
      <c r="AE7" t="n">
        <v>503079.1103915236</v>
      </c>
      <c r="AF7" t="n">
        <v>2.65420784106387e-06</v>
      </c>
      <c r="AG7" t="n">
        <v>18.75</v>
      </c>
      <c r="AH7" t="n">
        <v>455065.9461717218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6.9869</v>
      </c>
      <c r="E8" t="n">
        <v>14.31</v>
      </c>
      <c r="F8" t="n">
        <v>11.92</v>
      </c>
      <c r="G8" t="n">
        <v>55.01</v>
      </c>
      <c r="H8" t="n">
        <v>1</v>
      </c>
      <c r="I8" t="n">
        <v>13</v>
      </c>
      <c r="J8" t="n">
        <v>123.85</v>
      </c>
      <c r="K8" t="n">
        <v>43.4</v>
      </c>
      <c r="L8" t="n">
        <v>7</v>
      </c>
      <c r="M8" t="n">
        <v>11</v>
      </c>
      <c r="N8" t="n">
        <v>18.45</v>
      </c>
      <c r="O8" t="n">
        <v>15508.69</v>
      </c>
      <c r="P8" t="n">
        <v>112.82</v>
      </c>
      <c r="Q8" t="n">
        <v>194.63</v>
      </c>
      <c r="R8" t="n">
        <v>29.61</v>
      </c>
      <c r="S8" t="n">
        <v>17.82</v>
      </c>
      <c r="T8" t="n">
        <v>3703.97</v>
      </c>
      <c r="U8" t="n">
        <v>0.6</v>
      </c>
      <c r="V8" t="n">
        <v>0.76</v>
      </c>
      <c r="W8" t="n">
        <v>1.16</v>
      </c>
      <c r="X8" t="n">
        <v>0.23</v>
      </c>
      <c r="Y8" t="n">
        <v>0.5</v>
      </c>
      <c r="Z8" t="n">
        <v>10</v>
      </c>
      <c r="AA8" t="n">
        <v>365.7046455583105</v>
      </c>
      <c r="AB8" t="n">
        <v>500.3732298031805</v>
      </c>
      <c r="AC8" t="n">
        <v>452.6183110290029</v>
      </c>
      <c r="AD8" t="n">
        <v>365704.6455583105</v>
      </c>
      <c r="AE8" t="n">
        <v>500373.2298031806</v>
      </c>
      <c r="AF8" t="n">
        <v>2.670643984609391e-06</v>
      </c>
      <c r="AG8" t="n">
        <v>18.6328125</v>
      </c>
      <c r="AH8" t="n">
        <v>452618.3110290029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7.0323</v>
      </c>
      <c r="E9" t="n">
        <v>14.22</v>
      </c>
      <c r="F9" t="n">
        <v>11.87</v>
      </c>
      <c r="G9" t="n">
        <v>64.76000000000001</v>
      </c>
      <c r="H9" t="n">
        <v>1.13</v>
      </c>
      <c r="I9" t="n">
        <v>11</v>
      </c>
      <c r="J9" t="n">
        <v>125.16</v>
      </c>
      <c r="K9" t="n">
        <v>43.4</v>
      </c>
      <c r="L9" t="n">
        <v>8</v>
      </c>
      <c r="M9" t="n">
        <v>9</v>
      </c>
      <c r="N9" t="n">
        <v>18.76</v>
      </c>
      <c r="O9" t="n">
        <v>15670.68</v>
      </c>
      <c r="P9" t="n">
        <v>110.85</v>
      </c>
      <c r="Q9" t="n">
        <v>194.63</v>
      </c>
      <c r="R9" t="n">
        <v>28.24</v>
      </c>
      <c r="S9" t="n">
        <v>17.82</v>
      </c>
      <c r="T9" t="n">
        <v>3029.97</v>
      </c>
      <c r="U9" t="n">
        <v>0.63</v>
      </c>
      <c r="V9" t="n">
        <v>0.76</v>
      </c>
      <c r="W9" t="n">
        <v>1.15</v>
      </c>
      <c r="X9" t="n">
        <v>0.19</v>
      </c>
      <c r="Y9" t="n">
        <v>0.5</v>
      </c>
      <c r="Z9" t="n">
        <v>10</v>
      </c>
      <c r="AA9" t="n">
        <v>363.18729944251</v>
      </c>
      <c r="AB9" t="n">
        <v>496.9288857900697</v>
      </c>
      <c r="AC9" t="n">
        <v>449.5026903743363</v>
      </c>
      <c r="AD9" t="n">
        <v>363187.29944251</v>
      </c>
      <c r="AE9" t="n">
        <v>496928.8857900697</v>
      </c>
      <c r="AF9" t="n">
        <v>2.687997494306291e-06</v>
      </c>
      <c r="AG9" t="n">
        <v>18.515625</v>
      </c>
      <c r="AH9" t="n">
        <v>449502.6903743363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7.0475</v>
      </c>
      <c r="E10" t="n">
        <v>14.19</v>
      </c>
      <c r="F10" t="n">
        <v>11.87</v>
      </c>
      <c r="G10" t="n">
        <v>71.2</v>
      </c>
      <c r="H10" t="n">
        <v>1.26</v>
      </c>
      <c r="I10" t="n">
        <v>10</v>
      </c>
      <c r="J10" t="n">
        <v>126.48</v>
      </c>
      <c r="K10" t="n">
        <v>43.4</v>
      </c>
      <c r="L10" t="n">
        <v>9</v>
      </c>
      <c r="M10" t="n">
        <v>8</v>
      </c>
      <c r="N10" t="n">
        <v>19.08</v>
      </c>
      <c r="O10" t="n">
        <v>15833.12</v>
      </c>
      <c r="P10" t="n">
        <v>109.71</v>
      </c>
      <c r="Q10" t="n">
        <v>194.63</v>
      </c>
      <c r="R10" t="n">
        <v>28.05</v>
      </c>
      <c r="S10" t="n">
        <v>17.82</v>
      </c>
      <c r="T10" t="n">
        <v>2935.84</v>
      </c>
      <c r="U10" t="n">
        <v>0.64</v>
      </c>
      <c r="V10" t="n">
        <v>0.77</v>
      </c>
      <c r="W10" t="n">
        <v>1.15</v>
      </c>
      <c r="X10" t="n">
        <v>0.18</v>
      </c>
      <c r="Y10" t="n">
        <v>0.5</v>
      </c>
      <c r="Z10" t="n">
        <v>10</v>
      </c>
      <c r="AA10" t="n">
        <v>353.9407994804038</v>
      </c>
      <c r="AB10" t="n">
        <v>484.2774166151277</v>
      </c>
      <c r="AC10" t="n">
        <v>438.0586596610021</v>
      </c>
      <c r="AD10" t="n">
        <v>353940.7994804038</v>
      </c>
      <c r="AE10" t="n">
        <v>484277.4166151276</v>
      </c>
      <c r="AF10" t="n">
        <v>2.693807479931685e-06</v>
      </c>
      <c r="AG10" t="n">
        <v>18.4765625</v>
      </c>
      <c r="AH10" t="n">
        <v>438058.6596610021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7.0662</v>
      </c>
      <c r="E11" t="n">
        <v>14.15</v>
      </c>
      <c r="F11" t="n">
        <v>11.85</v>
      </c>
      <c r="G11" t="n">
        <v>79.02</v>
      </c>
      <c r="H11" t="n">
        <v>1.38</v>
      </c>
      <c r="I11" t="n">
        <v>9</v>
      </c>
      <c r="J11" t="n">
        <v>127.8</v>
      </c>
      <c r="K11" t="n">
        <v>43.4</v>
      </c>
      <c r="L11" t="n">
        <v>10</v>
      </c>
      <c r="M11" t="n">
        <v>7</v>
      </c>
      <c r="N11" t="n">
        <v>19.4</v>
      </c>
      <c r="O11" t="n">
        <v>15996.02</v>
      </c>
      <c r="P11" t="n">
        <v>109.11</v>
      </c>
      <c r="Q11" t="n">
        <v>194.63</v>
      </c>
      <c r="R11" t="n">
        <v>27.63</v>
      </c>
      <c r="S11" t="n">
        <v>17.82</v>
      </c>
      <c r="T11" t="n">
        <v>2735.3</v>
      </c>
      <c r="U11" t="n">
        <v>0.64</v>
      </c>
      <c r="V11" t="n">
        <v>0.77</v>
      </c>
      <c r="W11" t="n">
        <v>1.15</v>
      </c>
      <c r="X11" t="n">
        <v>0.17</v>
      </c>
      <c r="Y11" t="n">
        <v>0.5</v>
      </c>
      <c r="Z11" t="n">
        <v>10</v>
      </c>
      <c r="AA11" t="n">
        <v>353.0834088144028</v>
      </c>
      <c r="AB11" t="n">
        <v>483.1042968804985</v>
      </c>
      <c r="AC11" t="n">
        <v>436.9975008273622</v>
      </c>
      <c r="AD11" t="n">
        <v>353083.4088144028</v>
      </c>
      <c r="AE11" t="n">
        <v>483104.2968804985</v>
      </c>
      <c r="AF11" t="n">
        <v>2.700955291194504e-06</v>
      </c>
      <c r="AG11" t="n">
        <v>18.42447916666667</v>
      </c>
      <c r="AH11" t="n">
        <v>436997.5008273622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7.0904</v>
      </c>
      <c r="E12" t="n">
        <v>14.1</v>
      </c>
      <c r="F12" t="n">
        <v>11.83</v>
      </c>
      <c r="G12" t="n">
        <v>88.70999999999999</v>
      </c>
      <c r="H12" t="n">
        <v>1.5</v>
      </c>
      <c r="I12" t="n">
        <v>8</v>
      </c>
      <c r="J12" t="n">
        <v>129.13</v>
      </c>
      <c r="K12" t="n">
        <v>43.4</v>
      </c>
      <c r="L12" t="n">
        <v>11</v>
      </c>
      <c r="M12" t="n">
        <v>6</v>
      </c>
      <c r="N12" t="n">
        <v>19.73</v>
      </c>
      <c r="O12" t="n">
        <v>16159.39</v>
      </c>
      <c r="P12" t="n">
        <v>107.38</v>
      </c>
      <c r="Q12" t="n">
        <v>194.63</v>
      </c>
      <c r="R12" t="n">
        <v>26.85</v>
      </c>
      <c r="S12" t="n">
        <v>17.82</v>
      </c>
      <c r="T12" t="n">
        <v>2350.15</v>
      </c>
      <c r="U12" t="n">
        <v>0.66</v>
      </c>
      <c r="V12" t="n">
        <v>0.77</v>
      </c>
      <c r="W12" t="n">
        <v>1.15</v>
      </c>
      <c r="X12" t="n">
        <v>0.14</v>
      </c>
      <c r="Y12" t="n">
        <v>0.5</v>
      </c>
      <c r="Z12" t="n">
        <v>10</v>
      </c>
      <c r="AA12" t="n">
        <v>351.2681931294602</v>
      </c>
      <c r="AB12" t="n">
        <v>480.6206386986958</v>
      </c>
      <c r="AC12" t="n">
        <v>434.7508794965946</v>
      </c>
      <c r="AD12" t="n">
        <v>351268.1931294602</v>
      </c>
      <c r="AE12" t="n">
        <v>480620.6386986958</v>
      </c>
      <c r="AF12" t="n">
        <v>2.710205399887565e-06</v>
      </c>
      <c r="AG12" t="n">
        <v>18.359375</v>
      </c>
      <c r="AH12" t="n">
        <v>434750.8794965945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7.0943</v>
      </c>
      <c r="E13" t="n">
        <v>14.1</v>
      </c>
      <c r="F13" t="n">
        <v>11.82</v>
      </c>
      <c r="G13" t="n">
        <v>88.65000000000001</v>
      </c>
      <c r="H13" t="n">
        <v>1.63</v>
      </c>
      <c r="I13" t="n">
        <v>8</v>
      </c>
      <c r="J13" t="n">
        <v>130.45</v>
      </c>
      <c r="K13" t="n">
        <v>43.4</v>
      </c>
      <c r="L13" t="n">
        <v>12</v>
      </c>
      <c r="M13" t="n">
        <v>6</v>
      </c>
      <c r="N13" t="n">
        <v>20.05</v>
      </c>
      <c r="O13" t="n">
        <v>16323.22</v>
      </c>
      <c r="P13" t="n">
        <v>106.42</v>
      </c>
      <c r="Q13" t="n">
        <v>194.63</v>
      </c>
      <c r="R13" t="n">
        <v>26.67</v>
      </c>
      <c r="S13" t="n">
        <v>17.82</v>
      </c>
      <c r="T13" t="n">
        <v>2255.82</v>
      </c>
      <c r="U13" t="n">
        <v>0.67</v>
      </c>
      <c r="V13" t="n">
        <v>0.77</v>
      </c>
      <c r="W13" t="n">
        <v>1.15</v>
      </c>
      <c r="X13" t="n">
        <v>0.13</v>
      </c>
      <c r="Y13" t="n">
        <v>0.5</v>
      </c>
      <c r="Z13" t="n">
        <v>10</v>
      </c>
      <c r="AA13" t="n">
        <v>350.4318480968955</v>
      </c>
      <c r="AB13" t="n">
        <v>479.4763145282022</v>
      </c>
      <c r="AC13" t="n">
        <v>433.7157680188637</v>
      </c>
      <c r="AD13" t="n">
        <v>350431.8480968955</v>
      </c>
      <c r="AE13" t="n">
        <v>479476.3145282022</v>
      </c>
      <c r="AF13" t="n">
        <v>2.711696119883554e-06</v>
      </c>
      <c r="AG13" t="n">
        <v>18.359375</v>
      </c>
      <c r="AH13" t="n">
        <v>433715.7680188637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7.1165</v>
      </c>
      <c r="E14" t="n">
        <v>14.05</v>
      </c>
      <c r="F14" t="n">
        <v>11.8</v>
      </c>
      <c r="G14" t="n">
        <v>101.15</v>
      </c>
      <c r="H14" t="n">
        <v>1.74</v>
      </c>
      <c r="I14" t="n">
        <v>7</v>
      </c>
      <c r="J14" t="n">
        <v>131.79</v>
      </c>
      <c r="K14" t="n">
        <v>43.4</v>
      </c>
      <c r="L14" t="n">
        <v>13</v>
      </c>
      <c r="M14" t="n">
        <v>5</v>
      </c>
      <c r="N14" t="n">
        <v>20.39</v>
      </c>
      <c r="O14" t="n">
        <v>16487.53</v>
      </c>
      <c r="P14" t="n">
        <v>105.6</v>
      </c>
      <c r="Q14" t="n">
        <v>194.63</v>
      </c>
      <c r="R14" t="n">
        <v>26.01</v>
      </c>
      <c r="S14" t="n">
        <v>17.82</v>
      </c>
      <c r="T14" t="n">
        <v>1934.6</v>
      </c>
      <c r="U14" t="n">
        <v>0.68</v>
      </c>
      <c r="V14" t="n">
        <v>0.77</v>
      </c>
      <c r="W14" t="n">
        <v>1.15</v>
      </c>
      <c r="X14" t="n">
        <v>0.11</v>
      </c>
      <c r="Y14" t="n">
        <v>0.5</v>
      </c>
      <c r="Z14" t="n">
        <v>10</v>
      </c>
      <c r="AA14" t="n">
        <v>349.3621162156417</v>
      </c>
      <c r="AB14" t="n">
        <v>478.0126601750308</v>
      </c>
      <c r="AC14" t="n">
        <v>432.3918027829073</v>
      </c>
      <c r="AD14" t="n">
        <v>349362.1162156417</v>
      </c>
      <c r="AE14" t="n">
        <v>478012.6601750308</v>
      </c>
      <c r="AF14" t="n">
        <v>2.7201817567838e-06</v>
      </c>
      <c r="AG14" t="n">
        <v>18.29427083333333</v>
      </c>
      <c r="AH14" t="n">
        <v>432391.8027829073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7.1121</v>
      </c>
      <c r="E15" t="n">
        <v>14.06</v>
      </c>
      <c r="F15" t="n">
        <v>11.81</v>
      </c>
      <c r="G15" t="n">
        <v>101.22</v>
      </c>
      <c r="H15" t="n">
        <v>1.86</v>
      </c>
      <c r="I15" t="n">
        <v>7</v>
      </c>
      <c r="J15" t="n">
        <v>133.12</v>
      </c>
      <c r="K15" t="n">
        <v>43.4</v>
      </c>
      <c r="L15" t="n">
        <v>14</v>
      </c>
      <c r="M15" t="n">
        <v>5</v>
      </c>
      <c r="N15" t="n">
        <v>20.72</v>
      </c>
      <c r="O15" t="n">
        <v>16652.31</v>
      </c>
      <c r="P15" t="n">
        <v>104.34</v>
      </c>
      <c r="Q15" t="n">
        <v>194.63</v>
      </c>
      <c r="R15" t="n">
        <v>26.22</v>
      </c>
      <c r="S15" t="n">
        <v>17.82</v>
      </c>
      <c r="T15" t="n">
        <v>2038.62</v>
      </c>
      <c r="U15" t="n">
        <v>0.68</v>
      </c>
      <c r="V15" t="n">
        <v>0.77</v>
      </c>
      <c r="W15" t="n">
        <v>1.15</v>
      </c>
      <c r="X15" t="n">
        <v>0.12</v>
      </c>
      <c r="Y15" t="n">
        <v>0.5</v>
      </c>
      <c r="Z15" t="n">
        <v>10</v>
      </c>
      <c r="AA15" t="n">
        <v>348.5050617666802</v>
      </c>
      <c r="AB15" t="n">
        <v>476.8400004673878</v>
      </c>
      <c r="AC15" t="n">
        <v>431.3310600719236</v>
      </c>
      <c r="AD15" t="n">
        <v>348505.0617666802</v>
      </c>
      <c r="AE15" t="n">
        <v>476840.0004673878</v>
      </c>
      <c r="AF15" t="n">
        <v>2.718499918839608e-06</v>
      </c>
      <c r="AG15" t="n">
        <v>18.30729166666667</v>
      </c>
      <c r="AH15" t="n">
        <v>431331.0600719235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7.1385</v>
      </c>
      <c r="E16" t="n">
        <v>14.01</v>
      </c>
      <c r="F16" t="n">
        <v>11.78</v>
      </c>
      <c r="G16" t="n">
        <v>117.81</v>
      </c>
      <c r="H16" t="n">
        <v>1.97</v>
      </c>
      <c r="I16" t="n">
        <v>6</v>
      </c>
      <c r="J16" t="n">
        <v>134.46</v>
      </c>
      <c r="K16" t="n">
        <v>43.4</v>
      </c>
      <c r="L16" t="n">
        <v>15</v>
      </c>
      <c r="M16" t="n">
        <v>4</v>
      </c>
      <c r="N16" t="n">
        <v>21.06</v>
      </c>
      <c r="O16" t="n">
        <v>16817.7</v>
      </c>
      <c r="P16" t="n">
        <v>102.48</v>
      </c>
      <c r="Q16" t="n">
        <v>194.63</v>
      </c>
      <c r="R16" t="n">
        <v>25.38</v>
      </c>
      <c r="S16" t="n">
        <v>17.82</v>
      </c>
      <c r="T16" t="n">
        <v>1624.24</v>
      </c>
      <c r="U16" t="n">
        <v>0.7</v>
      </c>
      <c r="V16" t="n">
        <v>0.77</v>
      </c>
      <c r="W16" t="n">
        <v>1.14</v>
      </c>
      <c r="X16" t="n">
        <v>0.09</v>
      </c>
      <c r="Y16" t="n">
        <v>0.5</v>
      </c>
      <c r="Z16" t="n">
        <v>10</v>
      </c>
      <c r="AA16" t="n">
        <v>346.5489808642188</v>
      </c>
      <c r="AB16" t="n">
        <v>474.1636042804413</v>
      </c>
      <c r="AC16" t="n">
        <v>428.9100953807135</v>
      </c>
      <c r="AD16" t="n">
        <v>346548.9808642188</v>
      </c>
      <c r="AE16" t="n">
        <v>474163.6042804413</v>
      </c>
      <c r="AF16" t="n">
        <v>2.728590946504765e-06</v>
      </c>
      <c r="AG16" t="n">
        <v>18.2421875</v>
      </c>
      <c r="AH16" t="n">
        <v>428910.0953807135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7.1403</v>
      </c>
      <c r="E17" t="n">
        <v>14</v>
      </c>
      <c r="F17" t="n">
        <v>11.78</v>
      </c>
      <c r="G17" t="n">
        <v>117.78</v>
      </c>
      <c r="H17" t="n">
        <v>2.08</v>
      </c>
      <c r="I17" t="n">
        <v>6</v>
      </c>
      <c r="J17" t="n">
        <v>135.81</v>
      </c>
      <c r="K17" t="n">
        <v>43.4</v>
      </c>
      <c r="L17" t="n">
        <v>16</v>
      </c>
      <c r="M17" t="n">
        <v>4</v>
      </c>
      <c r="N17" t="n">
        <v>21.41</v>
      </c>
      <c r="O17" t="n">
        <v>16983.46</v>
      </c>
      <c r="P17" t="n">
        <v>102.07</v>
      </c>
      <c r="Q17" t="n">
        <v>194.63</v>
      </c>
      <c r="R17" t="n">
        <v>25.17</v>
      </c>
      <c r="S17" t="n">
        <v>17.82</v>
      </c>
      <c r="T17" t="n">
        <v>1517.37</v>
      </c>
      <c r="U17" t="n">
        <v>0.71</v>
      </c>
      <c r="V17" t="n">
        <v>0.77</v>
      </c>
      <c r="W17" t="n">
        <v>1.15</v>
      </c>
      <c r="X17" t="n">
        <v>0.09</v>
      </c>
      <c r="Y17" t="n">
        <v>0.5</v>
      </c>
      <c r="Z17" t="n">
        <v>10</v>
      </c>
      <c r="AA17" t="n">
        <v>346.20703846456</v>
      </c>
      <c r="AB17" t="n">
        <v>473.695743603794</v>
      </c>
      <c r="AC17" t="n">
        <v>428.4868866703989</v>
      </c>
      <c r="AD17" t="n">
        <v>346207.0384645599</v>
      </c>
      <c r="AE17" t="n">
        <v>473695.743603794</v>
      </c>
      <c r="AF17" t="n">
        <v>2.729278971118298e-06</v>
      </c>
      <c r="AG17" t="n">
        <v>18.22916666666667</v>
      </c>
      <c r="AH17" t="n">
        <v>428486.8866703989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7.1375</v>
      </c>
      <c r="E18" t="n">
        <v>14.01</v>
      </c>
      <c r="F18" t="n">
        <v>11.78</v>
      </c>
      <c r="G18" t="n">
        <v>117.83</v>
      </c>
      <c r="H18" t="n">
        <v>2.19</v>
      </c>
      <c r="I18" t="n">
        <v>6</v>
      </c>
      <c r="J18" t="n">
        <v>137.15</v>
      </c>
      <c r="K18" t="n">
        <v>43.4</v>
      </c>
      <c r="L18" t="n">
        <v>17</v>
      </c>
      <c r="M18" t="n">
        <v>4</v>
      </c>
      <c r="N18" t="n">
        <v>21.75</v>
      </c>
      <c r="O18" t="n">
        <v>17149.71</v>
      </c>
      <c r="P18" t="n">
        <v>100.8</v>
      </c>
      <c r="Q18" t="n">
        <v>194.63</v>
      </c>
      <c r="R18" t="n">
        <v>25.4</v>
      </c>
      <c r="S18" t="n">
        <v>17.82</v>
      </c>
      <c r="T18" t="n">
        <v>1634.58</v>
      </c>
      <c r="U18" t="n">
        <v>0.7</v>
      </c>
      <c r="V18" t="n">
        <v>0.77</v>
      </c>
      <c r="W18" t="n">
        <v>1.15</v>
      </c>
      <c r="X18" t="n">
        <v>0.1</v>
      </c>
      <c r="Y18" t="n">
        <v>0.5</v>
      </c>
      <c r="Z18" t="n">
        <v>10</v>
      </c>
      <c r="AA18" t="n">
        <v>345.2844457871494</v>
      </c>
      <c r="AB18" t="n">
        <v>472.4334116006445</v>
      </c>
      <c r="AC18" t="n">
        <v>427.3450298619359</v>
      </c>
      <c r="AD18" t="n">
        <v>345284.4457871494</v>
      </c>
      <c r="AE18" t="n">
        <v>472433.4116006445</v>
      </c>
      <c r="AF18" t="n">
        <v>2.728208710608358e-06</v>
      </c>
      <c r="AG18" t="n">
        <v>18.2421875</v>
      </c>
      <c r="AH18" t="n">
        <v>427345.0298619359</v>
      </c>
    </row>
    <row r="19">
      <c r="A19" t="n">
        <v>17</v>
      </c>
      <c r="B19" t="n">
        <v>55</v>
      </c>
      <c r="C19" t="inlineStr">
        <is>
          <t xml:space="preserve">CONCLUIDO	</t>
        </is>
      </c>
      <c r="D19" t="n">
        <v>7.1572</v>
      </c>
      <c r="E19" t="n">
        <v>13.97</v>
      </c>
      <c r="F19" t="n">
        <v>11.77</v>
      </c>
      <c r="G19" t="n">
        <v>141.22</v>
      </c>
      <c r="H19" t="n">
        <v>2.3</v>
      </c>
      <c r="I19" t="n">
        <v>5</v>
      </c>
      <c r="J19" t="n">
        <v>138.51</v>
      </c>
      <c r="K19" t="n">
        <v>43.4</v>
      </c>
      <c r="L19" t="n">
        <v>18</v>
      </c>
      <c r="M19" t="n">
        <v>2</v>
      </c>
      <c r="N19" t="n">
        <v>22.11</v>
      </c>
      <c r="O19" t="n">
        <v>17316.45</v>
      </c>
      <c r="P19" t="n">
        <v>99.01000000000001</v>
      </c>
      <c r="Q19" t="n">
        <v>194.63</v>
      </c>
      <c r="R19" t="n">
        <v>24.91</v>
      </c>
      <c r="S19" t="n">
        <v>17.82</v>
      </c>
      <c r="T19" t="n">
        <v>1391.31</v>
      </c>
      <c r="U19" t="n">
        <v>0.72</v>
      </c>
      <c r="V19" t="n">
        <v>0.77</v>
      </c>
      <c r="W19" t="n">
        <v>1.15</v>
      </c>
      <c r="X19" t="n">
        <v>0.08</v>
      </c>
      <c r="Y19" t="n">
        <v>0.5</v>
      </c>
      <c r="Z19" t="n">
        <v>10</v>
      </c>
      <c r="AA19" t="n">
        <v>343.5724134101347</v>
      </c>
      <c r="AB19" t="n">
        <v>470.0909333728752</v>
      </c>
      <c r="AC19" t="n">
        <v>425.226114468536</v>
      </c>
      <c r="AD19" t="n">
        <v>343572.4134101347</v>
      </c>
      <c r="AE19" t="n">
        <v>470090.9333728752</v>
      </c>
      <c r="AF19" t="n">
        <v>2.735738757767584e-06</v>
      </c>
      <c r="AG19" t="n">
        <v>18.19010416666667</v>
      </c>
      <c r="AH19" t="n">
        <v>425226.114468536</v>
      </c>
    </row>
    <row r="20">
      <c r="A20" t="n">
        <v>18</v>
      </c>
      <c r="B20" t="n">
        <v>55</v>
      </c>
      <c r="C20" t="inlineStr">
        <is>
          <t xml:space="preserve">CONCLUIDO	</t>
        </is>
      </c>
      <c r="D20" t="n">
        <v>7.1588</v>
      </c>
      <c r="E20" t="n">
        <v>13.97</v>
      </c>
      <c r="F20" t="n">
        <v>11.77</v>
      </c>
      <c r="G20" t="n">
        <v>141.18</v>
      </c>
      <c r="H20" t="n">
        <v>2.4</v>
      </c>
      <c r="I20" t="n">
        <v>5</v>
      </c>
      <c r="J20" t="n">
        <v>139.86</v>
      </c>
      <c r="K20" t="n">
        <v>43.4</v>
      </c>
      <c r="L20" t="n">
        <v>19</v>
      </c>
      <c r="M20" t="n">
        <v>2</v>
      </c>
      <c r="N20" t="n">
        <v>22.46</v>
      </c>
      <c r="O20" t="n">
        <v>17483.7</v>
      </c>
      <c r="P20" t="n">
        <v>99.75</v>
      </c>
      <c r="Q20" t="n">
        <v>194.63</v>
      </c>
      <c r="R20" t="n">
        <v>24.84</v>
      </c>
      <c r="S20" t="n">
        <v>17.82</v>
      </c>
      <c r="T20" t="n">
        <v>1357.73</v>
      </c>
      <c r="U20" t="n">
        <v>0.72</v>
      </c>
      <c r="V20" t="n">
        <v>0.77</v>
      </c>
      <c r="W20" t="n">
        <v>1.14</v>
      </c>
      <c r="X20" t="n">
        <v>0.08</v>
      </c>
      <c r="Y20" t="n">
        <v>0.5</v>
      </c>
      <c r="Z20" t="n">
        <v>10</v>
      </c>
      <c r="AA20" t="n">
        <v>344.109489149033</v>
      </c>
      <c r="AB20" t="n">
        <v>470.8257840929452</v>
      </c>
      <c r="AC20" t="n">
        <v>425.890832067252</v>
      </c>
      <c r="AD20" t="n">
        <v>344109.489149033</v>
      </c>
      <c r="AE20" t="n">
        <v>470825.7840929452</v>
      </c>
      <c r="AF20" t="n">
        <v>2.736350335201836e-06</v>
      </c>
      <c r="AG20" t="n">
        <v>18.19010416666667</v>
      </c>
      <c r="AH20" t="n">
        <v>425890.832067252</v>
      </c>
    </row>
    <row r="21">
      <c r="A21" t="n">
        <v>19</v>
      </c>
      <c r="B21" t="n">
        <v>55</v>
      </c>
      <c r="C21" t="inlineStr">
        <is>
          <t xml:space="preserve">CONCLUIDO	</t>
        </is>
      </c>
      <c r="D21" t="n">
        <v>7.1565</v>
      </c>
      <c r="E21" t="n">
        <v>13.97</v>
      </c>
      <c r="F21" t="n">
        <v>11.77</v>
      </c>
      <c r="G21" t="n">
        <v>141.24</v>
      </c>
      <c r="H21" t="n">
        <v>2.5</v>
      </c>
      <c r="I21" t="n">
        <v>5</v>
      </c>
      <c r="J21" t="n">
        <v>141.22</v>
      </c>
      <c r="K21" t="n">
        <v>43.4</v>
      </c>
      <c r="L21" t="n">
        <v>20</v>
      </c>
      <c r="M21" t="n">
        <v>1</v>
      </c>
      <c r="N21" t="n">
        <v>22.82</v>
      </c>
      <c r="O21" t="n">
        <v>17651.44</v>
      </c>
      <c r="P21" t="n">
        <v>99.91</v>
      </c>
      <c r="Q21" t="n">
        <v>194.63</v>
      </c>
      <c r="R21" t="n">
        <v>24.9</v>
      </c>
      <c r="S21" t="n">
        <v>17.82</v>
      </c>
      <c r="T21" t="n">
        <v>1387.34</v>
      </c>
      <c r="U21" t="n">
        <v>0.72</v>
      </c>
      <c r="V21" t="n">
        <v>0.77</v>
      </c>
      <c r="W21" t="n">
        <v>1.15</v>
      </c>
      <c r="X21" t="n">
        <v>0.08</v>
      </c>
      <c r="Y21" t="n">
        <v>0.5</v>
      </c>
      <c r="Z21" t="n">
        <v>10</v>
      </c>
      <c r="AA21" t="n">
        <v>344.2679334281573</v>
      </c>
      <c r="AB21" t="n">
        <v>471.0425745457114</v>
      </c>
      <c r="AC21" t="n">
        <v>426.0869323434736</v>
      </c>
      <c r="AD21" t="n">
        <v>344267.9334281574</v>
      </c>
      <c r="AE21" t="n">
        <v>471042.5745457114</v>
      </c>
      <c r="AF21" t="n">
        <v>2.735471192640099e-06</v>
      </c>
      <c r="AG21" t="n">
        <v>18.19010416666667</v>
      </c>
      <c r="AH21" t="n">
        <v>426086.9323434735</v>
      </c>
    </row>
    <row r="22">
      <c r="A22" t="n">
        <v>20</v>
      </c>
      <c r="B22" t="n">
        <v>55</v>
      </c>
      <c r="C22" t="inlineStr">
        <is>
          <t xml:space="preserve">CONCLUIDO	</t>
        </is>
      </c>
      <c r="D22" t="n">
        <v>7.1539</v>
      </c>
      <c r="E22" t="n">
        <v>13.98</v>
      </c>
      <c r="F22" t="n">
        <v>11.77</v>
      </c>
      <c r="G22" t="n">
        <v>141.3</v>
      </c>
      <c r="H22" t="n">
        <v>2.61</v>
      </c>
      <c r="I22" t="n">
        <v>5</v>
      </c>
      <c r="J22" t="n">
        <v>142.59</v>
      </c>
      <c r="K22" t="n">
        <v>43.4</v>
      </c>
      <c r="L22" t="n">
        <v>21</v>
      </c>
      <c r="M22" t="n">
        <v>0</v>
      </c>
      <c r="N22" t="n">
        <v>23.19</v>
      </c>
      <c r="O22" t="n">
        <v>17819.69</v>
      </c>
      <c r="P22" t="n">
        <v>100.79</v>
      </c>
      <c r="Q22" t="n">
        <v>194.63</v>
      </c>
      <c r="R22" t="n">
        <v>24.94</v>
      </c>
      <c r="S22" t="n">
        <v>17.82</v>
      </c>
      <c r="T22" t="n">
        <v>1407.46</v>
      </c>
      <c r="U22" t="n">
        <v>0.71</v>
      </c>
      <c r="V22" t="n">
        <v>0.77</v>
      </c>
      <c r="W22" t="n">
        <v>1.15</v>
      </c>
      <c r="X22" t="n">
        <v>0.09</v>
      </c>
      <c r="Y22" t="n">
        <v>0.5</v>
      </c>
      <c r="Z22" t="n">
        <v>10</v>
      </c>
      <c r="AA22" t="n">
        <v>344.9789942681672</v>
      </c>
      <c r="AB22" t="n">
        <v>472.0154793568032</v>
      </c>
      <c r="AC22" t="n">
        <v>426.9669844848752</v>
      </c>
      <c r="AD22" t="n">
        <v>344978.9942681672</v>
      </c>
      <c r="AE22" t="n">
        <v>472015.4793568032</v>
      </c>
      <c r="AF22" t="n">
        <v>2.73447737930944e-06</v>
      </c>
      <c r="AG22" t="n">
        <v>18.203125</v>
      </c>
      <c r="AH22" t="n">
        <v>426966.9844848752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5.9579</v>
      </c>
      <c r="E2" t="n">
        <v>16.78</v>
      </c>
      <c r="F2" t="n">
        <v>13.31</v>
      </c>
      <c r="G2" t="n">
        <v>9.859999999999999</v>
      </c>
      <c r="H2" t="n">
        <v>0.2</v>
      </c>
      <c r="I2" t="n">
        <v>81</v>
      </c>
      <c r="J2" t="n">
        <v>89.87</v>
      </c>
      <c r="K2" t="n">
        <v>37.55</v>
      </c>
      <c r="L2" t="n">
        <v>1</v>
      </c>
      <c r="M2" t="n">
        <v>79</v>
      </c>
      <c r="N2" t="n">
        <v>11.32</v>
      </c>
      <c r="O2" t="n">
        <v>11317.98</v>
      </c>
      <c r="P2" t="n">
        <v>111.27</v>
      </c>
      <c r="Q2" t="n">
        <v>194.64</v>
      </c>
      <c r="R2" t="n">
        <v>73.03</v>
      </c>
      <c r="S2" t="n">
        <v>17.82</v>
      </c>
      <c r="T2" t="n">
        <v>25074.41</v>
      </c>
      <c r="U2" t="n">
        <v>0.24</v>
      </c>
      <c r="V2" t="n">
        <v>0.68</v>
      </c>
      <c r="W2" t="n">
        <v>1.27</v>
      </c>
      <c r="X2" t="n">
        <v>1.63</v>
      </c>
      <c r="Y2" t="n">
        <v>0.5</v>
      </c>
      <c r="Z2" t="n">
        <v>10</v>
      </c>
      <c r="AA2" t="n">
        <v>418.1091051585447</v>
      </c>
      <c r="AB2" t="n">
        <v>572.0753233498111</v>
      </c>
      <c r="AC2" t="n">
        <v>517.4772574020636</v>
      </c>
      <c r="AD2" t="n">
        <v>418109.1051585447</v>
      </c>
      <c r="AE2" t="n">
        <v>572075.3233498111</v>
      </c>
      <c r="AF2" t="n">
        <v>2.42286457536186e-06</v>
      </c>
      <c r="AG2" t="n">
        <v>21.84895833333333</v>
      </c>
      <c r="AH2" t="n">
        <v>517477.2574020636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6.6226</v>
      </c>
      <c r="E3" t="n">
        <v>15.1</v>
      </c>
      <c r="F3" t="n">
        <v>12.44</v>
      </c>
      <c r="G3" t="n">
        <v>19.65</v>
      </c>
      <c r="H3" t="n">
        <v>0.39</v>
      </c>
      <c r="I3" t="n">
        <v>38</v>
      </c>
      <c r="J3" t="n">
        <v>91.09999999999999</v>
      </c>
      <c r="K3" t="n">
        <v>37.55</v>
      </c>
      <c r="L3" t="n">
        <v>2</v>
      </c>
      <c r="M3" t="n">
        <v>36</v>
      </c>
      <c r="N3" t="n">
        <v>11.54</v>
      </c>
      <c r="O3" t="n">
        <v>11468.97</v>
      </c>
      <c r="P3" t="n">
        <v>102.54</v>
      </c>
      <c r="Q3" t="n">
        <v>194.65</v>
      </c>
      <c r="R3" t="n">
        <v>45.89</v>
      </c>
      <c r="S3" t="n">
        <v>17.82</v>
      </c>
      <c r="T3" t="n">
        <v>11715.9</v>
      </c>
      <c r="U3" t="n">
        <v>0.39</v>
      </c>
      <c r="V3" t="n">
        <v>0.73</v>
      </c>
      <c r="W3" t="n">
        <v>1.2</v>
      </c>
      <c r="X3" t="n">
        <v>0.76</v>
      </c>
      <c r="Y3" t="n">
        <v>0.5</v>
      </c>
      <c r="Z3" t="n">
        <v>10</v>
      </c>
      <c r="AA3" t="n">
        <v>361.959348195871</v>
      </c>
      <c r="AB3" t="n">
        <v>495.2487487210326</v>
      </c>
      <c r="AC3" t="n">
        <v>447.9829032290808</v>
      </c>
      <c r="AD3" t="n">
        <v>361959.348195871</v>
      </c>
      <c r="AE3" t="n">
        <v>495248.7487210326</v>
      </c>
      <c r="AF3" t="n">
        <v>2.693174262205047e-06</v>
      </c>
      <c r="AG3" t="n">
        <v>19.66145833333333</v>
      </c>
      <c r="AH3" t="n">
        <v>447982.9032290808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6.8577</v>
      </c>
      <c r="E4" t="n">
        <v>14.58</v>
      </c>
      <c r="F4" t="n">
        <v>12.17</v>
      </c>
      <c r="G4" t="n">
        <v>29.21</v>
      </c>
      <c r="H4" t="n">
        <v>0.57</v>
      </c>
      <c r="I4" t="n">
        <v>25</v>
      </c>
      <c r="J4" t="n">
        <v>92.31999999999999</v>
      </c>
      <c r="K4" t="n">
        <v>37.55</v>
      </c>
      <c r="L4" t="n">
        <v>3</v>
      </c>
      <c r="M4" t="n">
        <v>23</v>
      </c>
      <c r="N4" t="n">
        <v>11.77</v>
      </c>
      <c r="O4" t="n">
        <v>11620.34</v>
      </c>
      <c r="P4" t="n">
        <v>98.93000000000001</v>
      </c>
      <c r="Q4" t="n">
        <v>194.63</v>
      </c>
      <c r="R4" t="n">
        <v>37.4</v>
      </c>
      <c r="S4" t="n">
        <v>17.82</v>
      </c>
      <c r="T4" t="n">
        <v>7539.11</v>
      </c>
      <c r="U4" t="n">
        <v>0.48</v>
      </c>
      <c r="V4" t="n">
        <v>0.75</v>
      </c>
      <c r="W4" t="n">
        <v>1.18</v>
      </c>
      <c r="X4" t="n">
        <v>0.48</v>
      </c>
      <c r="Y4" t="n">
        <v>0.5</v>
      </c>
      <c r="Z4" t="n">
        <v>10</v>
      </c>
      <c r="AA4" t="n">
        <v>346.0344989535065</v>
      </c>
      <c r="AB4" t="n">
        <v>473.4596674328648</v>
      </c>
      <c r="AC4" t="n">
        <v>428.2733412778881</v>
      </c>
      <c r="AD4" t="n">
        <v>346034.4989535065</v>
      </c>
      <c r="AE4" t="n">
        <v>473459.6674328648</v>
      </c>
      <c r="AF4" t="n">
        <v>2.78878101318569e-06</v>
      </c>
      <c r="AG4" t="n">
        <v>18.984375</v>
      </c>
      <c r="AH4" t="n">
        <v>428273.3412778881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6.9722</v>
      </c>
      <c r="E5" t="n">
        <v>14.34</v>
      </c>
      <c r="F5" t="n">
        <v>12.04</v>
      </c>
      <c r="G5" t="n">
        <v>38.03</v>
      </c>
      <c r="H5" t="n">
        <v>0.75</v>
      </c>
      <c r="I5" t="n">
        <v>19</v>
      </c>
      <c r="J5" t="n">
        <v>93.55</v>
      </c>
      <c r="K5" t="n">
        <v>37.55</v>
      </c>
      <c r="L5" t="n">
        <v>4</v>
      </c>
      <c r="M5" t="n">
        <v>17</v>
      </c>
      <c r="N5" t="n">
        <v>12</v>
      </c>
      <c r="O5" t="n">
        <v>11772.07</v>
      </c>
      <c r="P5" t="n">
        <v>96.47</v>
      </c>
      <c r="Q5" t="n">
        <v>194.63</v>
      </c>
      <c r="R5" t="n">
        <v>33.54</v>
      </c>
      <c r="S5" t="n">
        <v>17.82</v>
      </c>
      <c r="T5" t="n">
        <v>5638.32</v>
      </c>
      <c r="U5" t="n">
        <v>0.53</v>
      </c>
      <c r="V5" t="n">
        <v>0.75</v>
      </c>
      <c r="W5" t="n">
        <v>1.17</v>
      </c>
      <c r="X5" t="n">
        <v>0.36</v>
      </c>
      <c r="Y5" t="n">
        <v>0.5</v>
      </c>
      <c r="Z5" t="n">
        <v>10</v>
      </c>
      <c r="AA5" t="n">
        <v>341.8383258267324</v>
      </c>
      <c r="AB5" t="n">
        <v>467.7182782387192</v>
      </c>
      <c r="AC5" t="n">
        <v>423.0799022103415</v>
      </c>
      <c r="AD5" t="n">
        <v>341838.3258267324</v>
      </c>
      <c r="AE5" t="n">
        <v>467718.2782387192</v>
      </c>
      <c r="AF5" t="n">
        <v>2.835344062897658e-06</v>
      </c>
      <c r="AG5" t="n">
        <v>18.671875</v>
      </c>
      <c r="AH5" t="n">
        <v>423079.9022103415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7.054</v>
      </c>
      <c r="E6" t="n">
        <v>14.18</v>
      </c>
      <c r="F6" t="n">
        <v>11.95</v>
      </c>
      <c r="G6" t="n">
        <v>47.81</v>
      </c>
      <c r="H6" t="n">
        <v>0.93</v>
      </c>
      <c r="I6" t="n">
        <v>15</v>
      </c>
      <c r="J6" t="n">
        <v>94.79000000000001</v>
      </c>
      <c r="K6" t="n">
        <v>37.55</v>
      </c>
      <c r="L6" t="n">
        <v>5</v>
      </c>
      <c r="M6" t="n">
        <v>13</v>
      </c>
      <c r="N6" t="n">
        <v>12.23</v>
      </c>
      <c r="O6" t="n">
        <v>11924.18</v>
      </c>
      <c r="P6" t="n">
        <v>94.23999999999999</v>
      </c>
      <c r="Q6" t="n">
        <v>194.63</v>
      </c>
      <c r="R6" t="n">
        <v>30.65</v>
      </c>
      <c r="S6" t="n">
        <v>17.82</v>
      </c>
      <c r="T6" t="n">
        <v>4214.39</v>
      </c>
      <c r="U6" t="n">
        <v>0.58</v>
      </c>
      <c r="V6" t="n">
        <v>0.76</v>
      </c>
      <c r="W6" t="n">
        <v>1.16</v>
      </c>
      <c r="X6" t="n">
        <v>0.27</v>
      </c>
      <c r="Y6" t="n">
        <v>0.5</v>
      </c>
      <c r="Z6" t="n">
        <v>10</v>
      </c>
      <c r="AA6" t="n">
        <v>330.7097087389852</v>
      </c>
      <c r="AB6" t="n">
        <v>452.4916133793279</v>
      </c>
      <c r="AC6" t="n">
        <v>409.3064488743721</v>
      </c>
      <c r="AD6" t="n">
        <v>330709.7087389852</v>
      </c>
      <c r="AE6" t="n">
        <v>452491.6133793279</v>
      </c>
      <c r="AF6" t="n">
        <v>2.868609193608915e-06</v>
      </c>
      <c r="AG6" t="n">
        <v>18.46354166666667</v>
      </c>
      <c r="AH6" t="n">
        <v>409306.4488743721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7.0876</v>
      </c>
      <c r="E7" t="n">
        <v>14.11</v>
      </c>
      <c r="F7" t="n">
        <v>11.92</v>
      </c>
      <c r="G7" t="n">
        <v>55.03</v>
      </c>
      <c r="H7" t="n">
        <v>1.1</v>
      </c>
      <c r="I7" t="n">
        <v>13</v>
      </c>
      <c r="J7" t="n">
        <v>96.02</v>
      </c>
      <c r="K7" t="n">
        <v>37.55</v>
      </c>
      <c r="L7" t="n">
        <v>6</v>
      </c>
      <c r="M7" t="n">
        <v>11</v>
      </c>
      <c r="N7" t="n">
        <v>12.47</v>
      </c>
      <c r="O7" t="n">
        <v>12076.67</v>
      </c>
      <c r="P7" t="n">
        <v>92.53</v>
      </c>
      <c r="Q7" t="n">
        <v>194.64</v>
      </c>
      <c r="R7" t="n">
        <v>29.78</v>
      </c>
      <c r="S7" t="n">
        <v>17.82</v>
      </c>
      <c r="T7" t="n">
        <v>3786.86</v>
      </c>
      <c r="U7" t="n">
        <v>0.6</v>
      </c>
      <c r="V7" t="n">
        <v>0.76</v>
      </c>
      <c r="W7" t="n">
        <v>1.16</v>
      </c>
      <c r="X7" t="n">
        <v>0.24</v>
      </c>
      <c r="Y7" t="n">
        <v>0.5</v>
      </c>
      <c r="Z7" t="n">
        <v>10</v>
      </c>
      <c r="AA7" t="n">
        <v>328.7988417653116</v>
      </c>
      <c r="AB7" t="n">
        <v>449.8770808844465</v>
      </c>
      <c r="AC7" t="n">
        <v>406.9414436912828</v>
      </c>
      <c r="AD7" t="n">
        <v>328798.8417653117</v>
      </c>
      <c r="AE7" t="n">
        <v>449877.0808844465</v>
      </c>
      <c r="AF7" t="n">
        <v>2.882273110380288e-06</v>
      </c>
      <c r="AG7" t="n">
        <v>18.37239583333333</v>
      </c>
      <c r="AH7" t="n">
        <v>406941.4436912828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7.1266</v>
      </c>
      <c r="E8" t="n">
        <v>14.03</v>
      </c>
      <c r="F8" t="n">
        <v>11.88</v>
      </c>
      <c r="G8" t="n">
        <v>64.81999999999999</v>
      </c>
      <c r="H8" t="n">
        <v>1.27</v>
      </c>
      <c r="I8" t="n">
        <v>11</v>
      </c>
      <c r="J8" t="n">
        <v>97.26000000000001</v>
      </c>
      <c r="K8" t="n">
        <v>37.55</v>
      </c>
      <c r="L8" t="n">
        <v>7</v>
      </c>
      <c r="M8" t="n">
        <v>9</v>
      </c>
      <c r="N8" t="n">
        <v>12.71</v>
      </c>
      <c r="O8" t="n">
        <v>12229.54</v>
      </c>
      <c r="P8" t="n">
        <v>90.59999999999999</v>
      </c>
      <c r="Q8" t="n">
        <v>194.63</v>
      </c>
      <c r="R8" t="n">
        <v>28.59</v>
      </c>
      <c r="S8" t="n">
        <v>17.82</v>
      </c>
      <c r="T8" t="n">
        <v>3203.14</v>
      </c>
      <c r="U8" t="n">
        <v>0.62</v>
      </c>
      <c r="V8" t="n">
        <v>0.76</v>
      </c>
      <c r="W8" t="n">
        <v>1.15</v>
      </c>
      <c r="X8" t="n">
        <v>0.2</v>
      </c>
      <c r="Y8" t="n">
        <v>0.5</v>
      </c>
      <c r="Z8" t="n">
        <v>10</v>
      </c>
      <c r="AA8" t="n">
        <v>326.6303233009696</v>
      </c>
      <c r="AB8" t="n">
        <v>446.910018253251</v>
      </c>
      <c r="AC8" t="n">
        <v>404.25755335331</v>
      </c>
      <c r="AD8" t="n">
        <v>326630.3233009696</v>
      </c>
      <c r="AE8" t="n">
        <v>446910.018253251</v>
      </c>
      <c r="AF8" t="n">
        <v>2.89813301377563e-06</v>
      </c>
      <c r="AG8" t="n">
        <v>18.26822916666667</v>
      </c>
      <c r="AH8" t="n">
        <v>404257.55335331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7.1622</v>
      </c>
      <c r="E9" t="n">
        <v>13.96</v>
      </c>
      <c r="F9" t="n">
        <v>11.85</v>
      </c>
      <c r="G9" t="n">
        <v>79.01000000000001</v>
      </c>
      <c r="H9" t="n">
        <v>1.43</v>
      </c>
      <c r="I9" t="n">
        <v>9</v>
      </c>
      <c r="J9" t="n">
        <v>98.5</v>
      </c>
      <c r="K9" t="n">
        <v>37.55</v>
      </c>
      <c r="L9" t="n">
        <v>8</v>
      </c>
      <c r="M9" t="n">
        <v>7</v>
      </c>
      <c r="N9" t="n">
        <v>12.95</v>
      </c>
      <c r="O9" t="n">
        <v>12382.79</v>
      </c>
      <c r="P9" t="n">
        <v>88.56</v>
      </c>
      <c r="Q9" t="n">
        <v>194.63</v>
      </c>
      <c r="R9" t="n">
        <v>27.48</v>
      </c>
      <c r="S9" t="n">
        <v>17.82</v>
      </c>
      <c r="T9" t="n">
        <v>2657.32</v>
      </c>
      <c r="U9" t="n">
        <v>0.65</v>
      </c>
      <c r="V9" t="n">
        <v>0.77</v>
      </c>
      <c r="W9" t="n">
        <v>1.15</v>
      </c>
      <c r="X9" t="n">
        <v>0.17</v>
      </c>
      <c r="Y9" t="n">
        <v>0.5</v>
      </c>
      <c r="Z9" t="n">
        <v>10</v>
      </c>
      <c r="AA9" t="n">
        <v>324.4788263378608</v>
      </c>
      <c r="AB9" t="n">
        <v>443.9662451909786</v>
      </c>
      <c r="AC9" t="n">
        <v>401.5947298604895</v>
      </c>
      <c r="AD9" t="n">
        <v>324478.8263378608</v>
      </c>
      <c r="AE9" t="n">
        <v>443966.2451909786</v>
      </c>
      <c r="AF9" t="n">
        <v>2.912610258926251e-06</v>
      </c>
      <c r="AG9" t="n">
        <v>18.17708333333333</v>
      </c>
      <c r="AH9" t="n">
        <v>401594.7298604894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7.1911</v>
      </c>
      <c r="E10" t="n">
        <v>13.91</v>
      </c>
      <c r="F10" t="n">
        <v>11.81</v>
      </c>
      <c r="G10" t="n">
        <v>88.61</v>
      </c>
      <c r="H10" t="n">
        <v>1.59</v>
      </c>
      <c r="I10" t="n">
        <v>8</v>
      </c>
      <c r="J10" t="n">
        <v>99.75</v>
      </c>
      <c r="K10" t="n">
        <v>37.55</v>
      </c>
      <c r="L10" t="n">
        <v>9</v>
      </c>
      <c r="M10" t="n">
        <v>6</v>
      </c>
      <c r="N10" t="n">
        <v>13.2</v>
      </c>
      <c r="O10" t="n">
        <v>12536.43</v>
      </c>
      <c r="P10" t="n">
        <v>86.86</v>
      </c>
      <c r="Q10" t="n">
        <v>194.63</v>
      </c>
      <c r="R10" t="n">
        <v>26.5</v>
      </c>
      <c r="S10" t="n">
        <v>17.82</v>
      </c>
      <c r="T10" t="n">
        <v>2173.27</v>
      </c>
      <c r="U10" t="n">
        <v>0.67</v>
      </c>
      <c r="V10" t="n">
        <v>0.77</v>
      </c>
      <c r="W10" t="n">
        <v>1.14</v>
      </c>
      <c r="X10" t="n">
        <v>0.13</v>
      </c>
      <c r="Y10" t="n">
        <v>0.5</v>
      </c>
      <c r="Z10" t="n">
        <v>10</v>
      </c>
      <c r="AA10" t="n">
        <v>322.6697368948297</v>
      </c>
      <c r="AB10" t="n">
        <v>441.4909692036299</v>
      </c>
      <c r="AC10" t="n">
        <v>399.3556907393017</v>
      </c>
      <c r="AD10" t="n">
        <v>322669.7368948297</v>
      </c>
      <c r="AE10" t="n">
        <v>441490.9692036299</v>
      </c>
      <c r="AF10" t="n">
        <v>2.924362854006389e-06</v>
      </c>
      <c r="AG10" t="n">
        <v>18.11197916666667</v>
      </c>
      <c r="AH10" t="n">
        <v>399355.6907393017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7.1882</v>
      </c>
      <c r="E11" t="n">
        <v>13.91</v>
      </c>
      <c r="F11" t="n">
        <v>11.82</v>
      </c>
      <c r="G11" t="n">
        <v>88.65000000000001</v>
      </c>
      <c r="H11" t="n">
        <v>1.74</v>
      </c>
      <c r="I11" t="n">
        <v>8</v>
      </c>
      <c r="J11" t="n">
        <v>101</v>
      </c>
      <c r="K11" t="n">
        <v>37.55</v>
      </c>
      <c r="L11" t="n">
        <v>10</v>
      </c>
      <c r="M11" t="n">
        <v>6</v>
      </c>
      <c r="N11" t="n">
        <v>13.45</v>
      </c>
      <c r="O11" t="n">
        <v>12690.46</v>
      </c>
      <c r="P11" t="n">
        <v>84.34999999999999</v>
      </c>
      <c r="Q11" t="n">
        <v>194.64</v>
      </c>
      <c r="R11" t="n">
        <v>26.49</v>
      </c>
      <c r="S11" t="n">
        <v>17.82</v>
      </c>
      <c r="T11" t="n">
        <v>2170.23</v>
      </c>
      <c r="U11" t="n">
        <v>0.67</v>
      </c>
      <c r="V11" t="n">
        <v>0.77</v>
      </c>
      <c r="W11" t="n">
        <v>1.15</v>
      </c>
      <c r="X11" t="n">
        <v>0.13</v>
      </c>
      <c r="Y11" t="n">
        <v>0.5</v>
      </c>
      <c r="Z11" t="n">
        <v>10</v>
      </c>
      <c r="AA11" t="n">
        <v>320.8384231730174</v>
      </c>
      <c r="AB11" t="n">
        <v>438.9852849775868</v>
      </c>
      <c r="AC11" t="n">
        <v>397.0891454990422</v>
      </c>
      <c r="AD11" t="n">
        <v>320838.4231730173</v>
      </c>
      <c r="AE11" t="n">
        <v>438985.2849775868</v>
      </c>
      <c r="AF11" t="n">
        <v>2.923183527856479e-06</v>
      </c>
      <c r="AG11" t="n">
        <v>18.11197916666667</v>
      </c>
      <c r="AH11" t="n">
        <v>397089.1454990422</v>
      </c>
    </row>
    <row r="12">
      <c r="A12" t="n">
        <v>10</v>
      </c>
      <c r="B12" t="n">
        <v>40</v>
      </c>
      <c r="C12" t="inlineStr">
        <is>
          <t xml:space="preserve">CONCLUIDO	</t>
        </is>
      </c>
      <c r="D12" t="n">
        <v>7.2045</v>
      </c>
      <c r="E12" t="n">
        <v>13.88</v>
      </c>
      <c r="F12" t="n">
        <v>11.81</v>
      </c>
      <c r="G12" t="n">
        <v>101.21</v>
      </c>
      <c r="H12" t="n">
        <v>1.89</v>
      </c>
      <c r="I12" t="n">
        <v>7</v>
      </c>
      <c r="J12" t="n">
        <v>102.25</v>
      </c>
      <c r="K12" t="n">
        <v>37.55</v>
      </c>
      <c r="L12" t="n">
        <v>11</v>
      </c>
      <c r="M12" t="n">
        <v>5</v>
      </c>
      <c r="N12" t="n">
        <v>13.7</v>
      </c>
      <c r="O12" t="n">
        <v>12844.88</v>
      </c>
      <c r="P12" t="n">
        <v>83.73</v>
      </c>
      <c r="Q12" t="n">
        <v>194.63</v>
      </c>
      <c r="R12" t="n">
        <v>26.21</v>
      </c>
      <c r="S12" t="n">
        <v>17.82</v>
      </c>
      <c r="T12" t="n">
        <v>2034.37</v>
      </c>
      <c r="U12" t="n">
        <v>0.68</v>
      </c>
      <c r="V12" t="n">
        <v>0.77</v>
      </c>
      <c r="W12" t="n">
        <v>1.15</v>
      </c>
      <c r="X12" t="n">
        <v>0.12</v>
      </c>
      <c r="Y12" t="n">
        <v>0.5</v>
      </c>
      <c r="Z12" t="n">
        <v>10</v>
      </c>
      <c r="AA12" t="n">
        <v>320.1201390622243</v>
      </c>
      <c r="AB12" t="n">
        <v>438.0024969687412</v>
      </c>
      <c r="AC12" t="n">
        <v>396.2001533984093</v>
      </c>
      <c r="AD12" t="n">
        <v>320120.1390622242</v>
      </c>
      <c r="AE12" t="n">
        <v>438002.4969687412</v>
      </c>
      <c r="AF12" t="n">
        <v>2.929812154147354e-06</v>
      </c>
      <c r="AG12" t="n">
        <v>18.07291666666667</v>
      </c>
      <c r="AH12" t="n">
        <v>396200.1533984093</v>
      </c>
    </row>
    <row r="13">
      <c r="A13" t="n">
        <v>11</v>
      </c>
      <c r="B13" t="n">
        <v>40</v>
      </c>
      <c r="C13" t="inlineStr">
        <is>
          <t xml:space="preserve">CONCLUIDO	</t>
        </is>
      </c>
      <c r="D13" t="n">
        <v>7.2053</v>
      </c>
      <c r="E13" t="n">
        <v>13.88</v>
      </c>
      <c r="F13" t="n">
        <v>11.81</v>
      </c>
      <c r="G13" t="n">
        <v>101.2</v>
      </c>
      <c r="H13" t="n">
        <v>2.04</v>
      </c>
      <c r="I13" t="n">
        <v>7</v>
      </c>
      <c r="J13" t="n">
        <v>103.51</v>
      </c>
      <c r="K13" t="n">
        <v>37.55</v>
      </c>
      <c r="L13" t="n">
        <v>12</v>
      </c>
      <c r="M13" t="n">
        <v>2</v>
      </c>
      <c r="N13" t="n">
        <v>13.95</v>
      </c>
      <c r="O13" t="n">
        <v>12999.7</v>
      </c>
      <c r="P13" t="n">
        <v>82.02</v>
      </c>
      <c r="Q13" t="n">
        <v>194.65</v>
      </c>
      <c r="R13" t="n">
        <v>26.01</v>
      </c>
      <c r="S13" t="n">
        <v>17.82</v>
      </c>
      <c r="T13" t="n">
        <v>1930.86</v>
      </c>
      <c r="U13" t="n">
        <v>0.6899999999999999</v>
      </c>
      <c r="V13" t="n">
        <v>0.77</v>
      </c>
      <c r="W13" t="n">
        <v>1.15</v>
      </c>
      <c r="X13" t="n">
        <v>0.12</v>
      </c>
      <c r="Y13" t="n">
        <v>0.5</v>
      </c>
      <c r="Z13" t="n">
        <v>10</v>
      </c>
      <c r="AA13" t="n">
        <v>318.817844122918</v>
      </c>
      <c r="AB13" t="n">
        <v>436.2206395795845</v>
      </c>
      <c r="AC13" t="n">
        <v>394.5883539776211</v>
      </c>
      <c r="AD13" t="n">
        <v>318817.844122918</v>
      </c>
      <c r="AE13" t="n">
        <v>436220.6395795845</v>
      </c>
      <c r="AF13" t="n">
        <v>2.930137485499053e-06</v>
      </c>
      <c r="AG13" t="n">
        <v>18.07291666666667</v>
      </c>
      <c r="AH13" t="n">
        <v>394588.3539776211</v>
      </c>
    </row>
    <row r="14">
      <c r="A14" t="n">
        <v>12</v>
      </c>
      <c r="B14" t="n">
        <v>40</v>
      </c>
      <c r="C14" t="inlineStr">
        <is>
          <t xml:space="preserve">CONCLUIDO	</t>
        </is>
      </c>
      <c r="D14" t="n">
        <v>7.2256</v>
      </c>
      <c r="E14" t="n">
        <v>13.84</v>
      </c>
      <c r="F14" t="n">
        <v>11.79</v>
      </c>
      <c r="G14" t="n">
        <v>117.86</v>
      </c>
      <c r="H14" t="n">
        <v>2.18</v>
      </c>
      <c r="I14" t="n">
        <v>6</v>
      </c>
      <c r="J14" t="n">
        <v>104.76</v>
      </c>
      <c r="K14" t="n">
        <v>37.55</v>
      </c>
      <c r="L14" t="n">
        <v>13</v>
      </c>
      <c r="M14" t="n">
        <v>0</v>
      </c>
      <c r="N14" t="n">
        <v>14.21</v>
      </c>
      <c r="O14" t="n">
        <v>13154.91</v>
      </c>
      <c r="P14" t="n">
        <v>82.77</v>
      </c>
      <c r="Q14" t="n">
        <v>194.68</v>
      </c>
      <c r="R14" t="n">
        <v>25.34</v>
      </c>
      <c r="S14" t="n">
        <v>17.82</v>
      </c>
      <c r="T14" t="n">
        <v>1605.36</v>
      </c>
      <c r="U14" t="n">
        <v>0.7</v>
      </c>
      <c r="V14" t="n">
        <v>0.77</v>
      </c>
      <c r="W14" t="n">
        <v>1.15</v>
      </c>
      <c r="X14" t="n">
        <v>0.1</v>
      </c>
      <c r="Y14" t="n">
        <v>0.5</v>
      </c>
      <c r="Z14" t="n">
        <v>10</v>
      </c>
      <c r="AA14" t="n">
        <v>319.056422484803</v>
      </c>
      <c r="AB14" t="n">
        <v>436.5470730196501</v>
      </c>
      <c r="AC14" t="n">
        <v>394.8836330683191</v>
      </c>
      <c r="AD14" t="n">
        <v>319056.422484803</v>
      </c>
      <c r="AE14" t="n">
        <v>436547.0730196501</v>
      </c>
      <c r="AF14" t="n">
        <v>2.938392768548423e-06</v>
      </c>
      <c r="AG14" t="n">
        <v>18.02083333333333</v>
      </c>
      <c r="AH14" t="n">
        <v>394883.6330683191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1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4.3375</v>
      </c>
      <c r="E2" t="n">
        <v>23.05</v>
      </c>
      <c r="F2" t="n">
        <v>14.74</v>
      </c>
      <c r="G2" t="n">
        <v>5.94</v>
      </c>
      <c r="H2" t="n">
        <v>0.09</v>
      </c>
      <c r="I2" t="n">
        <v>149</v>
      </c>
      <c r="J2" t="n">
        <v>194.77</v>
      </c>
      <c r="K2" t="n">
        <v>54.38</v>
      </c>
      <c r="L2" t="n">
        <v>1</v>
      </c>
      <c r="M2" t="n">
        <v>147</v>
      </c>
      <c r="N2" t="n">
        <v>39.4</v>
      </c>
      <c r="O2" t="n">
        <v>24256.19</v>
      </c>
      <c r="P2" t="n">
        <v>205.92</v>
      </c>
      <c r="Q2" t="n">
        <v>194.69</v>
      </c>
      <c r="R2" t="n">
        <v>117.32</v>
      </c>
      <c r="S2" t="n">
        <v>17.82</v>
      </c>
      <c r="T2" t="n">
        <v>46879.09</v>
      </c>
      <c r="U2" t="n">
        <v>0.15</v>
      </c>
      <c r="V2" t="n">
        <v>0.62</v>
      </c>
      <c r="W2" t="n">
        <v>1.39</v>
      </c>
      <c r="X2" t="n">
        <v>3.05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5.5283</v>
      </c>
      <c r="E3" t="n">
        <v>18.09</v>
      </c>
      <c r="F3" t="n">
        <v>13.01</v>
      </c>
      <c r="G3" t="n">
        <v>11.82</v>
      </c>
      <c r="H3" t="n">
        <v>0.18</v>
      </c>
      <c r="I3" t="n">
        <v>66</v>
      </c>
      <c r="J3" t="n">
        <v>196.32</v>
      </c>
      <c r="K3" t="n">
        <v>54.38</v>
      </c>
      <c r="L3" t="n">
        <v>2</v>
      </c>
      <c r="M3" t="n">
        <v>64</v>
      </c>
      <c r="N3" t="n">
        <v>39.95</v>
      </c>
      <c r="O3" t="n">
        <v>24447.22</v>
      </c>
      <c r="P3" t="n">
        <v>181.14</v>
      </c>
      <c r="Q3" t="n">
        <v>194.67</v>
      </c>
      <c r="R3" t="n">
        <v>63.57</v>
      </c>
      <c r="S3" t="n">
        <v>17.82</v>
      </c>
      <c r="T3" t="n">
        <v>20420.39</v>
      </c>
      <c r="U3" t="n">
        <v>0.28</v>
      </c>
      <c r="V3" t="n">
        <v>0.7</v>
      </c>
      <c r="W3" t="n">
        <v>1.24</v>
      </c>
      <c r="X3" t="n">
        <v>1.32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5.9781</v>
      </c>
      <c r="E4" t="n">
        <v>16.73</v>
      </c>
      <c r="F4" t="n">
        <v>12.54</v>
      </c>
      <c r="G4" t="n">
        <v>17.5</v>
      </c>
      <c r="H4" t="n">
        <v>0.27</v>
      </c>
      <c r="I4" t="n">
        <v>43</v>
      </c>
      <c r="J4" t="n">
        <v>197.88</v>
      </c>
      <c r="K4" t="n">
        <v>54.38</v>
      </c>
      <c r="L4" t="n">
        <v>3</v>
      </c>
      <c r="M4" t="n">
        <v>41</v>
      </c>
      <c r="N4" t="n">
        <v>40.5</v>
      </c>
      <c r="O4" t="n">
        <v>24639</v>
      </c>
      <c r="P4" t="n">
        <v>174.21</v>
      </c>
      <c r="Q4" t="n">
        <v>194.65</v>
      </c>
      <c r="R4" t="n">
        <v>49.03</v>
      </c>
      <c r="S4" t="n">
        <v>17.82</v>
      </c>
      <c r="T4" t="n">
        <v>13261.91</v>
      </c>
      <c r="U4" t="n">
        <v>0.36</v>
      </c>
      <c r="V4" t="n">
        <v>0.72</v>
      </c>
      <c r="W4" t="n">
        <v>1.2</v>
      </c>
      <c r="X4" t="n">
        <v>0.85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6.2211</v>
      </c>
      <c r="E5" t="n">
        <v>16.07</v>
      </c>
      <c r="F5" t="n">
        <v>12.31</v>
      </c>
      <c r="G5" t="n">
        <v>23.09</v>
      </c>
      <c r="H5" t="n">
        <v>0.36</v>
      </c>
      <c r="I5" t="n">
        <v>32</v>
      </c>
      <c r="J5" t="n">
        <v>199.44</v>
      </c>
      <c r="K5" t="n">
        <v>54.38</v>
      </c>
      <c r="L5" t="n">
        <v>4</v>
      </c>
      <c r="M5" t="n">
        <v>30</v>
      </c>
      <c r="N5" t="n">
        <v>41.06</v>
      </c>
      <c r="O5" t="n">
        <v>24831.54</v>
      </c>
      <c r="P5" t="n">
        <v>170.64</v>
      </c>
      <c r="Q5" t="n">
        <v>194.63</v>
      </c>
      <c r="R5" t="n">
        <v>41.76</v>
      </c>
      <c r="S5" t="n">
        <v>17.82</v>
      </c>
      <c r="T5" t="n">
        <v>9681.969999999999</v>
      </c>
      <c r="U5" t="n">
        <v>0.43</v>
      </c>
      <c r="V5" t="n">
        <v>0.74</v>
      </c>
      <c r="W5" t="n">
        <v>1.19</v>
      </c>
      <c r="X5" t="n">
        <v>0.63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6.3617</v>
      </c>
      <c r="E6" t="n">
        <v>15.72</v>
      </c>
      <c r="F6" t="n">
        <v>12.19</v>
      </c>
      <c r="G6" t="n">
        <v>28.13</v>
      </c>
      <c r="H6" t="n">
        <v>0.44</v>
      </c>
      <c r="I6" t="n">
        <v>26</v>
      </c>
      <c r="J6" t="n">
        <v>201.01</v>
      </c>
      <c r="K6" t="n">
        <v>54.38</v>
      </c>
      <c r="L6" t="n">
        <v>5</v>
      </c>
      <c r="M6" t="n">
        <v>24</v>
      </c>
      <c r="N6" t="n">
        <v>41.63</v>
      </c>
      <c r="O6" t="n">
        <v>25024.84</v>
      </c>
      <c r="P6" t="n">
        <v>168.5</v>
      </c>
      <c r="Q6" t="n">
        <v>194.63</v>
      </c>
      <c r="R6" t="n">
        <v>37.92</v>
      </c>
      <c r="S6" t="n">
        <v>17.82</v>
      </c>
      <c r="T6" t="n">
        <v>7795.25</v>
      </c>
      <c r="U6" t="n">
        <v>0.47</v>
      </c>
      <c r="V6" t="n">
        <v>0.74</v>
      </c>
      <c r="W6" t="n">
        <v>1.18</v>
      </c>
      <c r="X6" t="n">
        <v>0.51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6.4898</v>
      </c>
      <c r="E7" t="n">
        <v>15.41</v>
      </c>
      <c r="F7" t="n">
        <v>12.08</v>
      </c>
      <c r="G7" t="n">
        <v>34.5</v>
      </c>
      <c r="H7" t="n">
        <v>0.53</v>
      </c>
      <c r="I7" t="n">
        <v>21</v>
      </c>
      <c r="J7" t="n">
        <v>202.58</v>
      </c>
      <c r="K7" t="n">
        <v>54.38</v>
      </c>
      <c r="L7" t="n">
        <v>6</v>
      </c>
      <c r="M7" t="n">
        <v>19</v>
      </c>
      <c r="N7" t="n">
        <v>42.2</v>
      </c>
      <c r="O7" t="n">
        <v>25218.93</v>
      </c>
      <c r="P7" t="n">
        <v>166.55</v>
      </c>
      <c r="Q7" t="n">
        <v>194.64</v>
      </c>
      <c r="R7" t="n">
        <v>34.55</v>
      </c>
      <c r="S7" t="n">
        <v>17.82</v>
      </c>
      <c r="T7" t="n">
        <v>6134.41</v>
      </c>
      <c r="U7" t="n">
        <v>0.52</v>
      </c>
      <c r="V7" t="n">
        <v>0.75</v>
      </c>
      <c r="W7" t="n">
        <v>1.17</v>
      </c>
      <c r="X7" t="n">
        <v>0.39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6.5618</v>
      </c>
      <c r="E8" t="n">
        <v>15.24</v>
      </c>
      <c r="F8" t="n">
        <v>12.02</v>
      </c>
      <c r="G8" t="n">
        <v>40.08</v>
      </c>
      <c r="H8" t="n">
        <v>0.61</v>
      </c>
      <c r="I8" t="n">
        <v>18</v>
      </c>
      <c r="J8" t="n">
        <v>204.16</v>
      </c>
      <c r="K8" t="n">
        <v>54.38</v>
      </c>
      <c r="L8" t="n">
        <v>7</v>
      </c>
      <c r="M8" t="n">
        <v>16</v>
      </c>
      <c r="N8" t="n">
        <v>42.78</v>
      </c>
      <c r="O8" t="n">
        <v>25413.94</v>
      </c>
      <c r="P8" t="n">
        <v>165.59</v>
      </c>
      <c r="Q8" t="n">
        <v>194.64</v>
      </c>
      <c r="R8" t="n">
        <v>32.83</v>
      </c>
      <c r="S8" t="n">
        <v>17.82</v>
      </c>
      <c r="T8" t="n">
        <v>5288.25</v>
      </c>
      <c r="U8" t="n">
        <v>0.54</v>
      </c>
      <c r="V8" t="n">
        <v>0.76</v>
      </c>
      <c r="W8" t="n">
        <v>1.17</v>
      </c>
      <c r="X8" t="n">
        <v>0.34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6.6124</v>
      </c>
      <c r="E9" t="n">
        <v>15.12</v>
      </c>
      <c r="F9" t="n">
        <v>11.98</v>
      </c>
      <c r="G9" t="n">
        <v>44.94</v>
      </c>
      <c r="H9" t="n">
        <v>0.6899999999999999</v>
      </c>
      <c r="I9" t="n">
        <v>16</v>
      </c>
      <c r="J9" t="n">
        <v>205.75</v>
      </c>
      <c r="K9" t="n">
        <v>54.38</v>
      </c>
      <c r="L9" t="n">
        <v>8</v>
      </c>
      <c r="M9" t="n">
        <v>14</v>
      </c>
      <c r="N9" t="n">
        <v>43.37</v>
      </c>
      <c r="O9" t="n">
        <v>25609.61</v>
      </c>
      <c r="P9" t="n">
        <v>164.59</v>
      </c>
      <c r="Q9" t="n">
        <v>194.64</v>
      </c>
      <c r="R9" t="n">
        <v>31.59</v>
      </c>
      <c r="S9" t="n">
        <v>17.82</v>
      </c>
      <c r="T9" t="n">
        <v>4676.81</v>
      </c>
      <c r="U9" t="n">
        <v>0.5600000000000001</v>
      </c>
      <c r="V9" t="n">
        <v>0.76</v>
      </c>
      <c r="W9" t="n">
        <v>1.16</v>
      </c>
      <c r="X9" t="n">
        <v>0.3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6.635</v>
      </c>
      <c r="E10" t="n">
        <v>15.07</v>
      </c>
      <c r="F10" t="n">
        <v>11.97</v>
      </c>
      <c r="G10" t="n">
        <v>47.89</v>
      </c>
      <c r="H10" t="n">
        <v>0.77</v>
      </c>
      <c r="I10" t="n">
        <v>15</v>
      </c>
      <c r="J10" t="n">
        <v>207.34</v>
      </c>
      <c r="K10" t="n">
        <v>54.38</v>
      </c>
      <c r="L10" t="n">
        <v>9</v>
      </c>
      <c r="M10" t="n">
        <v>13</v>
      </c>
      <c r="N10" t="n">
        <v>43.96</v>
      </c>
      <c r="O10" t="n">
        <v>25806.1</v>
      </c>
      <c r="P10" t="n">
        <v>164.06</v>
      </c>
      <c r="Q10" t="n">
        <v>194.64</v>
      </c>
      <c r="R10" t="n">
        <v>31.27</v>
      </c>
      <c r="S10" t="n">
        <v>17.82</v>
      </c>
      <c r="T10" t="n">
        <v>4520.66</v>
      </c>
      <c r="U10" t="n">
        <v>0.57</v>
      </c>
      <c r="V10" t="n">
        <v>0.76</v>
      </c>
      <c r="W10" t="n">
        <v>1.16</v>
      </c>
      <c r="X10" t="n">
        <v>0.28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6.6893</v>
      </c>
      <c r="E11" t="n">
        <v>14.95</v>
      </c>
      <c r="F11" t="n">
        <v>11.93</v>
      </c>
      <c r="G11" t="n">
        <v>55.05</v>
      </c>
      <c r="H11" t="n">
        <v>0.85</v>
      </c>
      <c r="I11" t="n">
        <v>13</v>
      </c>
      <c r="J11" t="n">
        <v>208.94</v>
      </c>
      <c r="K11" t="n">
        <v>54.38</v>
      </c>
      <c r="L11" t="n">
        <v>10</v>
      </c>
      <c r="M11" t="n">
        <v>11</v>
      </c>
      <c r="N11" t="n">
        <v>44.56</v>
      </c>
      <c r="O11" t="n">
        <v>26003.41</v>
      </c>
      <c r="P11" t="n">
        <v>163.23</v>
      </c>
      <c r="Q11" t="n">
        <v>194.64</v>
      </c>
      <c r="R11" t="n">
        <v>29.86</v>
      </c>
      <c r="S11" t="n">
        <v>17.82</v>
      </c>
      <c r="T11" t="n">
        <v>3826.07</v>
      </c>
      <c r="U11" t="n">
        <v>0.6</v>
      </c>
      <c r="V11" t="n">
        <v>0.76</v>
      </c>
      <c r="W11" t="n">
        <v>1.16</v>
      </c>
      <c r="X11" t="n">
        <v>0.24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6.7154</v>
      </c>
      <c r="E12" t="n">
        <v>14.89</v>
      </c>
      <c r="F12" t="n">
        <v>11.91</v>
      </c>
      <c r="G12" t="n">
        <v>59.54</v>
      </c>
      <c r="H12" t="n">
        <v>0.93</v>
      </c>
      <c r="I12" t="n">
        <v>12</v>
      </c>
      <c r="J12" t="n">
        <v>210.55</v>
      </c>
      <c r="K12" t="n">
        <v>54.38</v>
      </c>
      <c r="L12" t="n">
        <v>11</v>
      </c>
      <c r="M12" t="n">
        <v>10</v>
      </c>
      <c r="N12" t="n">
        <v>45.17</v>
      </c>
      <c r="O12" t="n">
        <v>26201.54</v>
      </c>
      <c r="P12" t="n">
        <v>162.81</v>
      </c>
      <c r="Q12" t="n">
        <v>194.63</v>
      </c>
      <c r="R12" t="n">
        <v>29.21</v>
      </c>
      <c r="S12" t="n">
        <v>17.82</v>
      </c>
      <c r="T12" t="n">
        <v>3509.63</v>
      </c>
      <c r="U12" t="n">
        <v>0.61</v>
      </c>
      <c r="V12" t="n">
        <v>0.76</v>
      </c>
      <c r="W12" t="n">
        <v>1.16</v>
      </c>
      <c r="X12" t="n">
        <v>0.22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6.7455</v>
      </c>
      <c r="E13" t="n">
        <v>14.82</v>
      </c>
      <c r="F13" t="n">
        <v>11.88</v>
      </c>
      <c r="G13" t="n">
        <v>64.8</v>
      </c>
      <c r="H13" t="n">
        <v>1</v>
      </c>
      <c r="I13" t="n">
        <v>11</v>
      </c>
      <c r="J13" t="n">
        <v>212.16</v>
      </c>
      <c r="K13" t="n">
        <v>54.38</v>
      </c>
      <c r="L13" t="n">
        <v>12</v>
      </c>
      <c r="M13" t="n">
        <v>9</v>
      </c>
      <c r="N13" t="n">
        <v>45.78</v>
      </c>
      <c r="O13" t="n">
        <v>26400.51</v>
      </c>
      <c r="P13" t="n">
        <v>161.72</v>
      </c>
      <c r="Q13" t="n">
        <v>194.64</v>
      </c>
      <c r="R13" t="n">
        <v>28.44</v>
      </c>
      <c r="S13" t="n">
        <v>17.82</v>
      </c>
      <c r="T13" t="n">
        <v>3127.21</v>
      </c>
      <c r="U13" t="n">
        <v>0.63</v>
      </c>
      <c r="V13" t="n">
        <v>0.76</v>
      </c>
      <c r="W13" t="n">
        <v>1.15</v>
      </c>
      <c r="X13" t="n">
        <v>0.19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6.772</v>
      </c>
      <c r="E14" t="n">
        <v>14.77</v>
      </c>
      <c r="F14" t="n">
        <v>11.86</v>
      </c>
      <c r="G14" t="n">
        <v>71.17</v>
      </c>
      <c r="H14" t="n">
        <v>1.08</v>
      </c>
      <c r="I14" t="n">
        <v>10</v>
      </c>
      <c r="J14" t="n">
        <v>213.78</v>
      </c>
      <c r="K14" t="n">
        <v>54.38</v>
      </c>
      <c r="L14" t="n">
        <v>13</v>
      </c>
      <c r="M14" t="n">
        <v>8</v>
      </c>
      <c r="N14" t="n">
        <v>46.4</v>
      </c>
      <c r="O14" t="n">
        <v>26600.32</v>
      </c>
      <c r="P14" t="n">
        <v>160.89</v>
      </c>
      <c r="Q14" t="n">
        <v>194.63</v>
      </c>
      <c r="R14" t="n">
        <v>27.8</v>
      </c>
      <c r="S14" t="n">
        <v>17.82</v>
      </c>
      <c r="T14" t="n">
        <v>2813.83</v>
      </c>
      <c r="U14" t="n">
        <v>0.64</v>
      </c>
      <c r="V14" t="n">
        <v>0.77</v>
      </c>
      <c r="W14" t="n">
        <v>1.15</v>
      </c>
      <c r="X14" t="n">
        <v>0.17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6.7757</v>
      </c>
      <c r="E15" t="n">
        <v>14.76</v>
      </c>
      <c r="F15" t="n">
        <v>11.85</v>
      </c>
      <c r="G15" t="n">
        <v>71.12</v>
      </c>
      <c r="H15" t="n">
        <v>1.15</v>
      </c>
      <c r="I15" t="n">
        <v>10</v>
      </c>
      <c r="J15" t="n">
        <v>215.41</v>
      </c>
      <c r="K15" t="n">
        <v>54.38</v>
      </c>
      <c r="L15" t="n">
        <v>14</v>
      </c>
      <c r="M15" t="n">
        <v>8</v>
      </c>
      <c r="N15" t="n">
        <v>47.03</v>
      </c>
      <c r="O15" t="n">
        <v>26801</v>
      </c>
      <c r="P15" t="n">
        <v>160.95</v>
      </c>
      <c r="Q15" t="n">
        <v>194.63</v>
      </c>
      <c r="R15" t="n">
        <v>27.53</v>
      </c>
      <c r="S15" t="n">
        <v>17.82</v>
      </c>
      <c r="T15" t="n">
        <v>2675.84</v>
      </c>
      <c r="U15" t="n">
        <v>0.65</v>
      </c>
      <c r="V15" t="n">
        <v>0.77</v>
      </c>
      <c r="W15" t="n">
        <v>1.15</v>
      </c>
      <c r="X15" t="n">
        <v>0.17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6.7944</v>
      </c>
      <c r="E16" t="n">
        <v>14.72</v>
      </c>
      <c r="F16" t="n">
        <v>11.85</v>
      </c>
      <c r="G16" t="n">
        <v>79.01000000000001</v>
      </c>
      <c r="H16" t="n">
        <v>1.23</v>
      </c>
      <c r="I16" t="n">
        <v>9</v>
      </c>
      <c r="J16" t="n">
        <v>217.04</v>
      </c>
      <c r="K16" t="n">
        <v>54.38</v>
      </c>
      <c r="L16" t="n">
        <v>15</v>
      </c>
      <c r="M16" t="n">
        <v>7</v>
      </c>
      <c r="N16" t="n">
        <v>47.66</v>
      </c>
      <c r="O16" t="n">
        <v>27002.55</v>
      </c>
      <c r="P16" t="n">
        <v>160.85</v>
      </c>
      <c r="Q16" t="n">
        <v>194.63</v>
      </c>
      <c r="R16" t="n">
        <v>27.58</v>
      </c>
      <c r="S16" t="n">
        <v>17.82</v>
      </c>
      <c r="T16" t="n">
        <v>2706.75</v>
      </c>
      <c r="U16" t="n">
        <v>0.65</v>
      </c>
      <c r="V16" t="n">
        <v>0.77</v>
      </c>
      <c r="W16" t="n">
        <v>1.15</v>
      </c>
      <c r="X16" t="n">
        <v>0.17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6.7922</v>
      </c>
      <c r="E17" t="n">
        <v>14.72</v>
      </c>
      <c r="F17" t="n">
        <v>11.86</v>
      </c>
      <c r="G17" t="n">
        <v>79.04000000000001</v>
      </c>
      <c r="H17" t="n">
        <v>1.3</v>
      </c>
      <c r="I17" t="n">
        <v>9</v>
      </c>
      <c r="J17" t="n">
        <v>218.68</v>
      </c>
      <c r="K17" t="n">
        <v>54.38</v>
      </c>
      <c r="L17" t="n">
        <v>16</v>
      </c>
      <c r="M17" t="n">
        <v>7</v>
      </c>
      <c r="N17" t="n">
        <v>48.31</v>
      </c>
      <c r="O17" t="n">
        <v>27204.98</v>
      </c>
      <c r="P17" t="n">
        <v>160.3</v>
      </c>
      <c r="Q17" t="n">
        <v>194.64</v>
      </c>
      <c r="R17" t="n">
        <v>27.65</v>
      </c>
      <c r="S17" t="n">
        <v>17.82</v>
      </c>
      <c r="T17" t="n">
        <v>2745.39</v>
      </c>
      <c r="U17" t="n">
        <v>0.64</v>
      </c>
      <c r="V17" t="n">
        <v>0.77</v>
      </c>
      <c r="W17" t="n">
        <v>1.15</v>
      </c>
      <c r="X17" t="n">
        <v>0.17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6.8298</v>
      </c>
      <c r="E18" t="n">
        <v>14.64</v>
      </c>
      <c r="F18" t="n">
        <v>11.81</v>
      </c>
      <c r="G18" t="n">
        <v>88.59999999999999</v>
      </c>
      <c r="H18" t="n">
        <v>1.37</v>
      </c>
      <c r="I18" t="n">
        <v>8</v>
      </c>
      <c r="J18" t="n">
        <v>220.33</v>
      </c>
      <c r="K18" t="n">
        <v>54.38</v>
      </c>
      <c r="L18" t="n">
        <v>17</v>
      </c>
      <c r="M18" t="n">
        <v>6</v>
      </c>
      <c r="N18" t="n">
        <v>48.95</v>
      </c>
      <c r="O18" t="n">
        <v>27408.3</v>
      </c>
      <c r="P18" t="n">
        <v>159.2</v>
      </c>
      <c r="Q18" t="n">
        <v>194.64</v>
      </c>
      <c r="R18" t="n">
        <v>26.39</v>
      </c>
      <c r="S18" t="n">
        <v>17.82</v>
      </c>
      <c r="T18" t="n">
        <v>2119.94</v>
      </c>
      <c r="U18" t="n">
        <v>0.68</v>
      </c>
      <c r="V18" t="n">
        <v>0.77</v>
      </c>
      <c r="W18" t="n">
        <v>1.15</v>
      </c>
      <c r="X18" t="n">
        <v>0.13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6.8243</v>
      </c>
      <c r="E19" t="n">
        <v>14.65</v>
      </c>
      <c r="F19" t="n">
        <v>11.83</v>
      </c>
      <c r="G19" t="n">
        <v>88.69</v>
      </c>
      <c r="H19" t="n">
        <v>1.44</v>
      </c>
      <c r="I19" t="n">
        <v>8</v>
      </c>
      <c r="J19" t="n">
        <v>221.99</v>
      </c>
      <c r="K19" t="n">
        <v>54.38</v>
      </c>
      <c r="L19" t="n">
        <v>18</v>
      </c>
      <c r="M19" t="n">
        <v>6</v>
      </c>
      <c r="N19" t="n">
        <v>49.61</v>
      </c>
      <c r="O19" t="n">
        <v>27612.53</v>
      </c>
      <c r="P19" t="n">
        <v>159.23</v>
      </c>
      <c r="Q19" t="n">
        <v>194.63</v>
      </c>
      <c r="R19" t="n">
        <v>26.73</v>
      </c>
      <c r="S19" t="n">
        <v>17.82</v>
      </c>
      <c r="T19" t="n">
        <v>2287.17</v>
      </c>
      <c r="U19" t="n">
        <v>0.67</v>
      </c>
      <c r="V19" t="n">
        <v>0.77</v>
      </c>
      <c r="W19" t="n">
        <v>1.15</v>
      </c>
      <c r="X19" t="n">
        <v>0.14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6.8556</v>
      </c>
      <c r="E20" t="n">
        <v>14.59</v>
      </c>
      <c r="F20" t="n">
        <v>11.8</v>
      </c>
      <c r="G20" t="n">
        <v>101.12</v>
      </c>
      <c r="H20" t="n">
        <v>1.51</v>
      </c>
      <c r="I20" t="n">
        <v>7</v>
      </c>
      <c r="J20" t="n">
        <v>223.65</v>
      </c>
      <c r="K20" t="n">
        <v>54.38</v>
      </c>
      <c r="L20" t="n">
        <v>19</v>
      </c>
      <c r="M20" t="n">
        <v>5</v>
      </c>
      <c r="N20" t="n">
        <v>50.27</v>
      </c>
      <c r="O20" t="n">
        <v>27817.81</v>
      </c>
      <c r="P20" t="n">
        <v>158.05</v>
      </c>
      <c r="Q20" t="n">
        <v>194.63</v>
      </c>
      <c r="R20" t="n">
        <v>25.82</v>
      </c>
      <c r="S20" t="n">
        <v>17.82</v>
      </c>
      <c r="T20" t="n">
        <v>1836.26</v>
      </c>
      <c r="U20" t="n">
        <v>0.6899999999999999</v>
      </c>
      <c r="V20" t="n">
        <v>0.77</v>
      </c>
      <c r="W20" t="n">
        <v>1.15</v>
      </c>
      <c r="X20" t="n">
        <v>0.11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6.8554</v>
      </c>
      <c r="E21" t="n">
        <v>14.59</v>
      </c>
      <c r="F21" t="n">
        <v>11.8</v>
      </c>
      <c r="G21" t="n">
        <v>101.13</v>
      </c>
      <c r="H21" t="n">
        <v>1.58</v>
      </c>
      <c r="I21" t="n">
        <v>7</v>
      </c>
      <c r="J21" t="n">
        <v>225.32</v>
      </c>
      <c r="K21" t="n">
        <v>54.38</v>
      </c>
      <c r="L21" t="n">
        <v>20</v>
      </c>
      <c r="M21" t="n">
        <v>5</v>
      </c>
      <c r="N21" t="n">
        <v>50.95</v>
      </c>
      <c r="O21" t="n">
        <v>28023.89</v>
      </c>
      <c r="P21" t="n">
        <v>158.91</v>
      </c>
      <c r="Q21" t="n">
        <v>194.63</v>
      </c>
      <c r="R21" t="n">
        <v>25.84</v>
      </c>
      <c r="S21" t="n">
        <v>17.82</v>
      </c>
      <c r="T21" t="n">
        <v>1846.83</v>
      </c>
      <c r="U21" t="n">
        <v>0.6899999999999999</v>
      </c>
      <c r="V21" t="n">
        <v>0.77</v>
      </c>
      <c r="W21" t="n">
        <v>1.15</v>
      </c>
      <c r="X21" t="n">
        <v>0.11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6.8496</v>
      </c>
      <c r="E22" t="n">
        <v>14.6</v>
      </c>
      <c r="F22" t="n">
        <v>11.81</v>
      </c>
      <c r="G22" t="n">
        <v>101.23</v>
      </c>
      <c r="H22" t="n">
        <v>1.64</v>
      </c>
      <c r="I22" t="n">
        <v>7</v>
      </c>
      <c r="J22" t="n">
        <v>227</v>
      </c>
      <c r="K22" t="n">
        <v>54.38</v>
      </c>
      <c r="L22" t="n">
        <v>21</v>
      </c>
      <c r="M22" t="n">
        <v>5</v>
      </c>
      <c r="N22" t="n">
        <v>51.62</v>
      </c>
      <c r="O22" t="n">
        <v>28230.92</v>
      </c>
      <c r="P22" t="n">
        <v>158.55</v>
      </c>
      <c r="Q22" t="n">
        <v>194.63</v>
      </c>
      <c r="R22" t="n">
        <v>26.2</v>
      </c>
      <c r="S22" t="n">
        <v>17.82</v>
      </c>
      <c r="T22" t="n">
        <v>2025.96</v>
      </c>
      <c r="U22" t="n">
        <v>0.68</v>
      </c>
      <c r="V22" t="n">
        <v>0.77</v>
      </c>
      <c r="W22" t="n">
        <v>1.15</v>
      </c>
      <c r="X22" t="n">
        <v>0.12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6.851</v>
      </c>
      <c r="E23" t="n">
        <v>14.6</v>
      </c>
      <c r="F23" t="n">
        <v>11.81</v>
      </c>
      <c r="G23" t="n">
        <v>101.21</v>
      </c>
      <c r="H23" t="n">
        <v>1.71</v>
      </c>
      <c r="I23" t="n">
        <v>7</v>
      </c>
      <c r="J23" t="n">
        <v>228.69</v>
      </c>
      <c r="K23" t="n">
        <v>54.38</v>
      </c>
      <c r="L23" t="n">
        <v>22</v>
      </c>
      <c r="M23" t="n">
        <v>5</v>
      </c>
      <c r="N23" t="n">
        <v>52.31</v>
      </c>
      <c r="O23" t="n">
        <v>28438.91</v>
      </c>
      <c r="P23" t="n">
        <v>157.72</v>
      </c>
      <c r="Q23" t="n">
        <v>194.63</v>
      </c>
      <c r="R23" t="n">
        <v>26.2</v>
      </c>
      <c r="S23" t="n">
        <v>17.82</v>
      </c>
      <c r="T23" t="n">
        <v>2025.89</v>
      </c>
      <c r="U23" t="n">
        <v>0.68</v>
      </c>
      <c r="V23" t="n">
        <v>0.77</v>
      </c>
      <c r="W23" t="n">
        <v>1.15</v>
      </c>
      <c r="X23" t="n">
        <v>0.12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6.8817</v>
      </c>
      <c r="E24" t="n">
        <v>14.53</v>
      </c>
      <c r="F24" t="n">
        <v>11.78</v>
      </c>
      <c r="G24" t="n">
        <v>117.81</v>
      </c>
      <c r="H24" t="n">
        <v>1.77</v>
      </c>
      <c r="I24" t="n">
        <v>6</v>
      </c>
      <c r="J24" t="n">
        <v>230.38</v>
      </c>
      <c r="K24" t="n">
        <v>54.38</v>
      </c>
      <c r="L24" t="n">
        <v>23</v>
      </c>
      <c r="M24" t="n">
        <v>4</v>
      </c>
      <c r="N24" t="n">
        <v>53</v>
      </c>
      <c r="O24" t="n">
        <v>28647.87</v>
      </c>
      <c r="P24" t="n">
        <v>157.02</v>
      </c>
      <c r="Q24" t="n">
        <v>194.63</v>
      </c>
      <c r="R24" t="n">
        <v>25.31</v>
      </c>
      <c r="S24" t="n">
        <v>17.82</v>
      </c>
      <c r="T24" t="n">
        <v>1588.13</v>
      </c>
      <c r="U24" t="n">
        <v>0.7</v>
      </c>
      <c r="V24" t="n">
        <v>0.77</v>
      </c>
      <c r="W24" t="n">
        <v>1.15</v>
      </c>
      <c r="X24" t="n">
        <v>0.1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6.8785</v>
      </c>
      <c r="E25" t="n">
        <v>14.54</v>
      </c>
      <c r="F25" t="n">
        <v>11.79</v>
      </c>
      <c r="G25" t="n">
        <v>117.88</v>
      </c>
      <c r="H25" t="n">
        <v>1.84</v>
      </c>
      <c r="I25" t="n">
        <v>6</v>
      </c>
      <c r="J25" t="n">
        <v>232.08</v>
      </c>
      <c r="K25" t="n">
        <v>54.38</v>
      </c>
      <c r="L25" t="n">
        <v>24</v>
      </c>
      <c r="M25" t="n">
        <v>4</v>
      </c>
      <c r="N25" t="n">
        <v>53.71</v>
      </c>
      <c r="O25" t="n">
        <v>28857.81</v>
      </c>
      <c r="P25" t="n">
        <v>157.61</v>
      </c>
      <c r="Q25" t="n">
        <v>194.63</v>
      </c>
      <c r="R25" t="n">
        <v>25.55</v>
      </c>
      <c r="S25" t="n">
        <v>17.82</v>
      </c>
      <c r="T25" t="n">
        <v>1709.02</v>
      </c>
      <c r="U25" t="n">
        <v>0.7</v>
      </c>
      <c r="V25" t="n">
        <v>0.77</v>
      </c>
      <c r="W25" t="n">
        <v>1.15</v>
      </c>
      <c r="X25" t="n">
        <v>0.1</v>
      </c>
      <c r="Y25" t="n">
        <v>0.5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6.8831</v>
      </c>
      <c r="E26" t="n">
        <v>14.53</v>
      </c>
      <c r="F26" t="n">
        <v>11.78</v>
      </c>
      <c r="G26" t="n">
        <v>117.78</v>
      </c>
      <c r="H26" t="n">
        <v>1.9</v>
      </c>
      <c r="I26" t="n">
        <v>6</v>
      </c>
      <c r="J26" t="n">
        <v>233.79</v>
      </c>
      <c r="K26" t="n">
        <v>54.38</v>
      </c>
      <c r="L26" t="n">
        <v>25</v>
      </c>
      <c r="M26" t="n">
        <v>4</v>
      </c>
      <c r="N26" t="n">
        <v>54.42</v>
      </c>
      <c r="O26" t="n">
        <v>29068.74</v>
      </c>
      <c r="P26" t="n">
        <v>157.17</v>
      </c>
      <c r="Q26" t="n">
        <v>194.63</v>
      </c>
      <c r="R26" t="n">
        <v>25.2</v>
      </c>
      <c r="S26" t="n">
        <v>17.82</v>
      </c>
      <c r="T26" t="n">
        <v>1534.24</v>
      </c>
      <c r="U26" t="n">
        <v>0.71</v>
      </c>
      <c r="V26" t="n">
        <v>0.77</v>
      </c>
      <c r="W26" t="n">
        <v>1.15</v>
      </c>
      <c r="X26" t="n">
        <v>0.09</v>
      </c>
      <c r="Y26" t="n">
        <v>0.5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6.8793</v>
      </c>
      <c r="E27" t="n">
        <v>14.54</v>
      </c>
      <c r="F27" t="n">
        <v>11.79</v>
      </c>
      <c r="G27" t="n">
        <v>117.86</v>
      </c>
      <c r="H27" t="n">
        <v>1.96</v>
      </c>
      <c r="I27" t="n">
        <v>6</v>
      </c>
      <c r="J27" t="n">
        <v>235.51</v>
      </c>
      <c r="K27" t="n">
        <v>54.38</v>
      </c>
      <c r="L27" t="n">
        <v>26</v>
      </c>
      <c r="M27" t="n">
        <v>4</v>
      </c>
      <c r="N27" t="n">
        <v>55.14</v>
      </c>
      <c r="O27" t="n">
        <v>29280.69</v>
      </c>
      <c r="P27" t="n">
        <v>156.91</v>
      </c>
      <c r="Q27" t="n">
        <v>194.63</v>
      </c>
      <c r="R27" t="n">
        <v>25.57</v>
      </c>
      <c r="S27" t="n">
        <v>17.82</v>
      </c>
      <c r="T27" t="n">
        <v>1719.63</v>
      </c>
      <c r="U27" t="n">
        <v>0.7</v>
      </c>
      <c r="V27" t="n">
        <v>0.77</v>
      </c>
      <c r="W27" t="n">
        <v>1.14</v>
      </c>
      <c r="X27" t="n">
        <v>0.1</v>
      </c>
      <c r="Y27" t="n">
        <v>0.5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6.8814</v>
      </c>
      <c r="E28" t="n">
        <v>14.53</v>
      </c>
      <c r="F28" t="n">
        <v>11.78</v>
      </c>
      <c r="G28" t="n">
        <v>117.82</v>
      </c>
      <c r="H28" t="n">
        <v>2.02</v>
      </c>
      <c r="I28" t="n">
        <v>6</v>
      </c>
      <c r="J28" t="n">
        <v>237.24</v>
      </c>
      <c r="K28" t="n">
        <v>54.38</v>
      </c>
      <c r="L28" t="n">
        <v>27</v>
      </c>
      <c r="M28" t="n">
        <v>4</v>
      </c>
      <c r="N28" t="n">
        <v>55.86</v>
      </c>
      <c r="O28" t="n">
        <v>29493.67</v>
      </c>
      <c r="P28" t="n">
        <v>156.3</v>
      </c>
      <c r="Q28" t="n">
        <v>194.63</v>
      </c>
      <c r="R28" t="n">
        <v>25.35</v>
      </c>
      <c r="S28" t="n">
        <v>17.82</v>
      </c>
      <c r="T28" t="n">
        <v>1608.86</v>
      </c>
      <c r="U28" t="n">
        <v>0.7</v>
      </c>
      <c r="V28" t="n">
        <v>0.77</v>
      </c>
      <c r="W28" t="n">
        <v>1.15</v>
      </c>
      <c r="X28" t="n">
        <v>0.1</v>
      </c>
      <c r="Y28" t="n">
        <v>0.5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6.9067</v>
      </c>
      <c r="E29" t="n">
        <v>14.48</v>
      </c>
      <c r="F29" t="n">
        <v>11.77</v>
      </c>
      <c r="G29" t="n">
        <v>141.21</v>
      </c>
      <c r="H29" t="n">
        <v>2.08</v>
      </c>
      <c r="I29" t="n">
        <v>5</v>
      </c>
      <c r="J29" t="n">
        <v>238.97</v>
      </c>
      <c r="K29" t="n">
        <v>54.38</v>
      </c>
      <c r="L29" t="n">
        <v>28</v>
      </c>
      <c r="M29" t="n">
        <v>3</v>
      </c>
      <c r="N29" t="n">
        <v>56.6</v>
      </c>
      <c r="O29" t="n">
        <v>29707.68</v>
      </c>
      <c r="P29" t="n">
        <v>155.03</v>
      </c>
      <c r="Q29" t="n">
        <v>194.63</v>
      </c>
      <c r="R29" t="n">
        <v>24.9</v>
      </c>
      <c r="S29" t="n">
        <v>17.82</v>
      </c>
      <c r="T29" t="n">
        <v>1387.98</v>
      </c>
      <c r="U29" t="n">
        <v>0.72</v>
      </c>
      <c r="V29" t="n">
        <v>0.77</v>
      </c>
      <c r="W29" t="n">
        <v>1.15</v>
      </c>
      <c r="X29" t="n">
        <v>0.08</v>
      </c>
      <c r="Y29" t="n">
        <v>0.5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6.907</v>
      </c>
      <c r="E30" t="n">
        <v>14.48</v>
      </c>
      <c r="F30" t="n">
        <v>11.77</v>
      </c>
      <c r="G30" t="n">
        <v>141.2</v>
      </c>
      <c r="H30" t="n">
        <v>2.14</v>
      </c>
      <c r="I30" t="n">
        <v>5</v>
      </c>
      <c r="J30" t="n">
        <v>240.72</v>
      </c>
      <c r="K30" t="n">
        <v>54.38</v>
      </c>
      <c r="L30" t="n">
        <v>29</v>
      </c>
      <c r="M30" t="n">
        <v>3</v>
      </c>
      <c r="N30" t="n">
        <v>57.34</v>
      </c>
      <c r="O30" t="n">
        <v>29922.88</v>
      </c>
      <c r="P30" t="n">
        <v>155.97</v>
      </c>
      <c r="Q30" t="n">
        <v>194.63</v>
      </c>
      <c r="R30" t="n">
        <v>24.92</v>
      </c>
      <c r="S30" t="n">
        <v>17.82</v>
      </c>
      <c r="T30" t="n">
        <v>1398.9</v>
      </c>
      <c r="U30" t="n">
        <v>0.71</v>
      </c>
      <c r="V30" t="n">
        <v>0.77</v>
      </c>
      <c r="W30" t="n">
        <v>1.14</v>
      </c>
      <c r="X30" t="n">
        <v>0.08</v>
      </c>
      <c r="Y30" t="n">
        <v>0.5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6.9063</v>
      </c>
      <c r="E31" t="n">
        <v>14.48</v>
      </c>
      <c r="F31" t="n">
        <v>11.77</v>
      </c>
      <c r="G31" t="n">
        <v>141.22</v>
      </c>
      <c r="H31" t="n">
        <v>2.2</v>
      </c>
      <c r="I31" t="n">
        <v>5</v>
      </c>
      <c r="J31" t="n">
        <v>242.47</v>
      </c>
      <c r="K31" t="n">
        <v>54.38</v>
      </c>
      <c r="L31" t="n">
        <v>30</v>
      </c>
      <c r="M31" t="n">
        <v>3</v>
      </c>
      <c r="N31" t="n">
        <v>58.1</v>
      </c>
      <c r="O31" t="n">
        <v>30139.04</v>
      </c>
      <c r="P31" t="n">
        <v>156.35</v>
      </c>
      <c r="Q31" t="n">
        <v>194.63</v>
      </c>
      <c r="R31" t="n">
        <v>24.9</v>
      </c>
      <c r="S31" t="n">
        <v>17.82</v>
      </c>
      <c r="T31" t="n">
        <v>1387.29</v>
      </c>
      <c r="U31" t="n">
        <v>0.72</v>
      </c>
      <c r="V31" t="n">
        <v>0.77</v>
      </c>
      <c r="W31" t="n">
        <v>1.15</v>
      </c>
      <c r="X31" t="n">
        <v>0.08</v>
      </c>
      <c r="Y31" t="n">
        <v>0.5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6.9033</v>
      </c>
      <c r="E32" t="n">
        <v>14.49</v>
      </c>
      <c r="F32" t="n">
        <v>11.77</v>
      </c>
      <c r="G32" t="n">
        <v>141.3</v>
      </c>
      <c r="H32" t="n">
        <v>2.26</v>
      </c>
      <c r="I32" t="n">
        <v>5</v>
      </c>
      <c r="J32" t="n">
        <v>244.23</v>
      </c>
      <c r="K32" t="n">
        <v>54.38</v>
      </c>
      <c r="L32" t="n">
        <v>31</v>
      </c>
      <c r="M32" t="n">
        <v>3</v>
      </c>
      <c r="N32" t="n">
        <v>58.86</v>
      </c>
      <c r="O32" t="n">
        <v>30356.28</v>
      </c>
      <c r="P32" t="n">
        <v>156.54</v>
      </c>
      <c r="Q32" t="n">
        <v>194.63</v>
      </c>
      <c r="R32" t="n">
        <v>25.13</v>
      </c>
      <c r="S32" t="n">
        <v>17.82</v>
      </c>
      <c r="T32" t="n">
        <v>1504.27</v>
      </c>
      <c r="U32" t="n">
        <v>0.71</v>
      </c>
      <c r="V32" t="n">
        <v>0.77</v>
      </c>
      <c r="W32" t="n">
        <v>1.15</v>
      </c>
      <c r="X32" t="n">
        <v>0.09</v>
      </c>
      <c r="Y32" t="n">
        <v>0.5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6.9089</v>
      </c>
      <c r="E33" t="n">
        <v>14.47</v>
      </c>
      <c r="F33" t="n">
        <v>11.76</v>
      </c>
      <c r="G33" t="n">
        <v>141.16</v>
      </c>
      <c r="H33" t="n">
        <v>2.31</v>
      </c>
      <c r="I33" t="n">
        <v>5</v>
      </c>
      <c r="J33" t="n">
        <v>246</v>
      </c>
      <c r="K33" t="n">
        <v>54.38</v>
      </c>
      <c r="L33" t="n">
        <v>32</v>
      </c>
      <c r="M33" t="n">
        <v>3</v>
      </c>
      <c r="N33" t="n">
        <v>59.63</v>
      </c>
      <c r="O33" t="n">
        <v>30574.64</v>
      </c>
      <c r="P33" t="n">
        <v>155.94</v>
      </c>
      <c r="Q33" t="n">
        <v>194.63</v>
      </c>
      <c r="R33" t="n">
        <v>24.79</v>
      </c>
      <c r="S33" t="n">
        <v>17.82</v>
      </c>
      <c r="T33" t="n">
        <v>1331.84</v>
      </c>
      <c r="U33" t="n">
        <v>0.72</v>
      </c>
      <c r="V33" t="n">
        <v>0.77</v>
      </c>
      <c r="W33" t="n">
        <v>1.14</v>
      </c>
      <c r="X33" t="n">
        <v>0.08</v>
      </c>
      <c r="Y33" t="n">
        <v>0.5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6.9128</v>
      </c>
      <c r="E34" t="n">
        <v>14.47</v>
      </c>
      <c r="F34" t="n">
        <v>11.75</v>
      </c>
      <c r="G34" t="n">
        <v>141.06</v>
      </c>
      <c r="H34" t="n">
        <v>2.37</v>
      </c>
      <c r="I34" t="n">
        <v>5</v>
      </c>
      <c r="J34" t="n">
        <v>247.78</v>
      </c>
      <c r="K34" t="n">
        <v>54.38</v>
      </c>
      <c r="L34" t="n">
        <v>33</v>
      </c>
      <c r="M34" t="n">
        <v>3</v>
      </c>
      <c r="N34" t="n">
        <v>60.41</v>
      </c>
      <c r="O34" t="n">
        <v>30794.11</v>
      </c>
      <c r="P34" t="n">
        <v>154.76</v>
      </c>
      <c r="Q34" t="n">
        <v>194.63</v>
      </c>
      <c r="R34" t="n">
        <v>24.57</v>
      </c>
      <c r="S34" t="n">
        <v>17.82</v>
      </c>
      <c r="T34" t="n">
        <v>1225.2</v>
      </c>
      <c r="U34" t="n">
        <v>0.73</v>
      </c>
      <c r="V34" t="n">
        <v>0.77</v>
      </c>
      <c r="W34" t="n">
        <v>1.14</v>
      </c>
      <c r="X34" t="n">
        <v>0.07000000000000001</v>
      </c>
      <c r="Y34" t="n">
        <v>0.5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6.9097</v>
      </c>
      <c r="E35" t="n">
        <v>14.47</v>
      </c>
      <c r="F35" t="n">
        <v>11.76</v>
      </c>
      <c r="G35" t="n">
        <v>141.14</v>
      </c>
      <c r="H35" t="n">
        <v>2.42</v>
      </c>
      <c r="I35" t="n">
        <v>5</v>
      </c>
      <c r="J35" t="n">
        <v>249.57</v>
      </c>
      <c r="K35" t="n">
        <v>54.38</v>
      </c>
      <c r="L35" t="n">
        <v>34</v>
      </c>
      <c r="M35" t="n">
        <v>3</v>
      </c>
      <c r="N35" t="n">
        <v>61.2</v>
      </c>
      <c r="O35" t="n">
        <v>31014.73</v>
      </c>
      <c r="P35" t="n">
        <v>153.68</v>
      </c>
      <c r="Q35" t="n">
        <v>194.63</v>
      </c>
      <c r="R35" t="n">
        <v>24.74</v>
      </c>
      <c r="S35" t="n">
        <v>17.82</v>
      </c>
      <c r="T35" t="n">
        <v>1306.66</v>
      </c>
      <c r="U35" t="n">
        <v>0.72</v>
      </c>
      <c r="V35" t="n">
        <v>0.77</v>
      </c>
      <c r="W35" t="n">
        <v>1.14</v>
      </c>
      <c r="X35" t="n">
        <v>0.07000000000000001</v>
      </c>
      <c r="Y35" t="n">
        <v>0.5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6.9066</v>
      </c>
      <c r="E36" t="n">
        <v>14.48</v>
      </c>
      <c r="F36" t="n">
        <v>11.77</v>
      </c>
      <c r="G36" t="n">
        <v>141.21</v>
      </c>
      <c r="H36" t="n">
        <v>2.48</v>
      </c>
      <c r="I36" t="n">
        <v>5</v>
      </c>
      <c r="J36" t="n">
        <v>251.37</v>
      </c>
      <c r="K36" t="n">
        <v>54.38</v>
      </c>
      <c r="L36" t="n">
        <v>35</v>
      </c>
      <c r="M36" t="n">
        <v>3</v>
      </c>
      <c r="N36" t="n">
        <v>61.99</v>
      </c>
      <c r="O36" t="n">
        <v>31236.5</v>
      </c>
      <c r="P36" t="n">
        <v>153.6</v>
      </c>
      <c r="Q36" t="n">
        <v>194.63</v>
      </c>
      <c r="R36" t="n">
        <v>24.94</v>
      </c>
      <c r="S36" t="n">
        <v>17.82</v>
      </c>
      <c r="T36" t="n">
        <v>1406.11</v>
      </c>
      <c r="U36" t="n">
        <v>0.71</v>
      </c>
      <c r="V36" t="n">
        <v>0.77</v>
      </c>
      <c r="W36" t="n">
        <v>1.14</v>
      </c>
      <c r="X36" t="n">
        <v>0.08</v>
      </c>
      <c r="Y36" t="n">
        <v>0.5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6.9086</v>
      </c>
      <c r="E37" t="n">
        <v>14.47</v>
      </c>
      <c r="F37" t="n">
        <v>11.76</v>
      </c>
      <c r="G37" t="n">
        <v>141.16</v>
      </c>
      <c r="H37" t="n">
        <v>2.53</v>
      </c>
      <c r="I37" t="n">
        <v>5</v>
      </c>
      <c r="J37" t="n">
        <v>253.18</v>
      </c>
      <c r="K37" t="n">
        <v>54.38</v>
      </c>
      <c r="L37" t="n">
        <v>36</v>
      </c>
      <c r="M37" t="n">
        <v>3</v>
      </c>
      <c r="N37" t="n">
        <v>62.8</v>
      </c>
      <c r="O37" t="n">
        <v>31459.45</v>
      </c>
      <c r="P37" t="n">
        <v>152.14</v>
      </c>
      <c r="Q37" t="n">
        <v>194.63</v>
      </c>
      <c r="R37" t="n">
        <v>24.69</v>
      </c>
      <c r="S37" t="n">
        <v>17.82</v>
      </c>
      <c r="T37" t="n">
        <v>1284.81</v>
      </c>
      <c r="U37" t="n">
        <v>0.72</v>
      </c>
      <c r="V37" t="n">
        <v>0.77</v>
      </c>
      <c r="W37" t="n">
        <v>1.15</v>
      </c>
      <c r="X37" t="n">
        <v>0.08</v>
      </c>
      <c r="Y37" t="n">
        <v>0.5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6.9388</v>
      </c>
      <c r="E38" t="n">
        <v>14.41</v>
      </c>
      <c r="F38" t="n">
        <v>11.74</v>
      </c>
      <c r="G38" t="n">
        <v>176.09</v>
      </c>
      <c r="H38" t="n">
        <v>2.58</v>
      </c>
      <c r="I38" t="n">
        <v>4</v>
      </c>
      <c r="J38" t="n">
        <v>255</v>
      </c>
      <c r="K38" t="n">
        <v>54.38</v>
      </c>
      <c r="L38" t="n">
        <v>37</v>
      </c>
      <c r="M38" t="n">
        <v>2</v>
      </c>
      <c r="N38" t="n">
        <v>63.62</v>
      </c>
      <c r="O38" t="n">
        <v>31683.59</v>
      </c>
      <c r="P38" t="n">
        <v>152.01</v>
      </c>
      <c r="Q38" t="n">
        <v>194.63</v>
      </c>
      <c r="R38" t="n">
        <v>24.05</v>
      </c>
      <c r="S38" t="n">
        <v>17.82</v>
      </c>
      <c r="T38" t="n">
        <v>968.4400000000001</v>
      </c>
      <c r="U38" t="n">
        <v>0.74</v>
      </c>
      <c r="V38" t="n">
        <v>0.77</v>
      </c>
      <c r="W38" t="n">
        <v>1.14</v>
      </c>
      <c r="X38" t="n">
        <v>0.05</v>
      </c>
      <c r="Y38" t="n">
        <v>0.5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6.9368</v>
      </c>
      <c r="E39" t="n">
        <v>14.42</v>
      </c>
      <c r="F39" t="n">
        <v>11.74</v>
      </c>
      <c r="G39" t="n">
        <v>176.15</v>
      </c>
      <c r="H39" t="n">
        <v>2.63</v>
      </c>
      <c r="I39" t="n">
        <v>4</v>
      </c>
      <c r="J39" t="n">
        <v>256.82</v>
      </c>
      <c r="K39" t="n">
        <v>54.38</v>
      </c>
      <c r="L39" t="n">
        <v>38</v>
      </c>
      <c r="M39" t="n">
        <v>2</v>
      </c>
      <c r="N39" t="n">
        <v>64.45</v>
      </c>
      <c r="O39" t="n">
        <v>31909.08</v>
      </c>
      <c r="P39" t="n">
        <v>153.08</v>
      </c>
      <c r="Q39" t="n">
        <v>194.63</v>
      </c>
      <c r="R39" t="n">
        <v>24.18</v>
      </c>
      <c r="S39" t="n">
        <v>17.82</v>
      </c>
      <c r="T39" t="n">
        <v>1033.99</v>
      </c>
      <c r="U39" t="n">
        <v>0.74</v>
      </c>
      <c r="V39" t="n">
        <v>0.77</v>
      </c>
      <c r="W39" t="n">
        <v>1.14</v>
      </c>
      <c r="X39" t="n">
        <v>0.06</v>
      </c>
      <c r="Y39" t="n">
        <v>0.5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6.938</v>
      </c>
      <c r="E40" t="n">
        <v>14.41</v>
      </c>
      <c r="F40" t="n">
        <v>11.74</v>
      </c>
      <c r="G40" t="n">
        <v>176.12</v>
      </c>
      <c r="H40" t="n">
        <v>2.68</v>
      </c>
      <c r="I40" t="n">
        <v>4</v>
      </c>
      <c r="J40" t="n">
        <v>258.66</v>
      </c>
      <c r="K40" t="n">
        <v>54.38</v>
      </c>
      <c r="L40" t="n">
        <v>39</v>
      </c>
      <c r="M40" t="n">
        <v>2</v>
      </c>
      <c r="N40" t="n">
        <v>65.28</v>
      </c>
      <c r="O40" t="n">
        <v>32135.68</v>
      </c>
      <c r="P40" t="n">
        <v>153.86</v>
      </c>
      <c r="Q40" t="n">
        <v>194.63</v>
      </c>
      <c r="R40" t="n">
        <v>24.11</v>
      </c>
      <c r="S40" t="n">
        <v>17.82</v>
      </c>
      <c r="T40" t="n">
        <v>995.47</v>
      </c>
      <c r="U40" t="n">
        <v>0.74</v>
      </c>
      <c r="V40" t="n">
        <v>0.77</v>
      </c>
      <c r="W40" t="n">
        <v>1.14</v>
      </c>
      <c r="X40" t="n">
        <v>0.05</v>
      </c>
      <c r="Y40" t="n">
        <v>0.5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6.9375</v>
      </c>
      <c r="E41" t="n">
        <v>14.41</v>
      </c>
      <c r="F41" t="n">
        <v>11.74</v>
      </c>
      <c r="G41" t="n">
        <v>176.13</v>
      </c>
      <c r="H41" t="n">
        <v>2.73</v>
      </c>
      <c r="I41" t="n">
        <v>4</v>
      </c>
      <c r="J41" t="n">
        <v>260.51</v>
      </c>
      <c r="K41" t="n">
        <v>54.38</v>
      </c>
      <c r="L41" t="n">
        <v>40</v>
      </c>
      <c r="M41" t="n">
        <v>2</v>
      </c>
      <c r="N41" t="n">
        <v>66.13</v>
      </c>
      <c r="O41" t="n">
        <v>32363.54</v>
      </c>
      <c r="P41" t="n">
        <v>154.18</v>
      </c>
      <c r="Q41" t="n">
        <v>194.63</v>
      </c>
      <c r="R41" t="n">
        <v>24.1</v>
      </c>
      <c r="S41" t="n">
        <v>17.82</v>
      </c>
      <c r="T41" t="n">
        <v>991.04</v>
      </c>
      <c r="U41" t="n">
        <v>0.74</v>
      </c>
      <c r="V41" t="n">
        <v>0.77</v>
      </c>
      <c r="W41" t="n">
        <v>1.14</v>
      </c>
      <c r="X41" t="n">
        <v>0.06</v>
      </c>
      <c r="Y41" t="n">
        <v>0.5</v>
      </c>
      <c r="Z41" t="n">
        <v>10</v>
      </c>
    </row>
    <row r="42">
      <c r="A42" t="n">
        <v>0</v>
      </c>
      <c r="B42" t="n">
        <v>40</v>
      </c>
      <c r="C42" t="inlineStr">
        <is>
          <t xml:space="preserve">CONCLUIDO	</t>
        </is>
      </c>
      <c r="D42" t="n">
        <v>5.9579</v>
      </c>
      <c r="E42" t="n">
        <v>16.78</v>
      </c>
      <c r="F42" t="n">
        <v>13.31</v>
      </c>
      <c r="G42" t="n">
        <v>9.859999999999999</v>
      </c>
      <c r="H42" t="n">
        <v>0.2</v>
      </c>
      <c r="I42" t="n">
        <v>81</v>
      </c>
      <c r="J42" t="n">
        <v>89.87</v>
      </c>
      <c r="K42" t="n">
        <v>37.55</v>
      </c>
      <c r="L42" t="n">
        <v>1</v>
      </c>
      <c r="M42" t="n">
        <v>79</v>
      </c>
      <c r="N42" t="n">
        <v>11.32</v>
      </c>
      <c r="O42" t="n">
        <v>11317.98</v>
      </c>
      <c r="P42" t="n">
        <v>111.27</v>
      </c>
      <c r="Q42" t="n">
        <v>194.64</v>
      </c>
      <c r="R42" t="n">
        <v>73.03</v>
      </c>
      <c r="S42" t="n">
        <v>17.82</v>
      </c>
      <c r="T42" t="n">
        <v>25074.41</v>
      </c>
      <c r="U42" t="n">
        <v>0.24</v>
      </c>
      <c r="V42" t="n">
        <v>0.68</v>
      </c>
      <c r="W42" t="n">
        <v>1.27</v>
      </c>
      <c r="X42" t="n">
        <v>1.63</v>
      </c>
      <c r="Y42" t="n">
        <v>0.5</v>
      </c>
      <c r="Z42" t="n">
        <v>10</v>
      </c>
    </row>
    <row r="43">
      <c r="A43" t="n">
        <v>1</v>
      </c>
      <c r="B43" t="n">
        <v>40</v>
      </c>
      <c r="C43" t="inlineStr">
        <is>
          <t xml:space="preserve">CONCLUIDO	</t>
        </is>
      </c>
      <c r="D43" t="n">
        <v>6.6226</v>
      </c>
      <c r="E43" t="n">
        <v>15.1</v>
      </c>
      <c r="F43" t="n">
        <v>12.44</v>
      </c>
      <c r="G43" t="n">
        <v>19.65</v>
      </c>
      <c r="H43" t="n">
        <v>0.39</v>
      </c>
      <c r="I43" t="n">
        <v>38</v>
      </c>
      <c r="J43" t="n">
        <v>91.09999999999999</v>
      </c>
      <c r="K43" t="n">
        <v>37.55</v>
      </c>
      <c r="L43" t="n">
        <v>2</v>
      </c>
      <c r="M43" t="n">
        <v>36</v>
      </c>
      <c r="N43" t="n">
        <v>11.54</v>
      </c>
      <c r="O43" t="n">
        <v>11468.97</v>
      </c>
      <c r="P43" t="n">
        <v>102.54</v>
      </c>
      <c r="Q43" t="n">
        <v>194.65</v>
      </c>
      <c r="R43" t="n">
        <v>45.89</v>
      </c>
      <c r="S43" t="n">
        <v>17.82</v>
      </c>
      <c r="T43" t="n">
        <v>11715.9</v>
      </c>
      <c r="U43" t="n">
        <v>0.39</v>
      </c>
      <c r="V43" t="n">
        <v>0.73</v>
      </c>
      <c r="W43" t="n">
        <v>1.2</v>
      </c>
      <c r="X43" t="n">
        <v>0.76</v>
      </c>
      <c r="Y43" t="n">
        <v>0.5</v>
      </c>
      <c r="Z43" t="n">
        <v>10</v>
      </c>
    </row>
    <row r="44">
      <c r="A44" t="n">
        <v>2</v>
      </c>
      <c r="B44" t="n">
        <v>40</v>
      </c>
      <c r="C44" t="inlineStr">
        <is>
          <t xml:space="preserve">CONCLUIDO	</t>
        </is>
      </c>
      <c r="D44" t="n">
        <v>6.8577</v>
      </c>
      <c r="E44" t="n">
        <v>14.58</v>
      </c>
      <c r="F44" t="n">
        <v>12.17</v>
      </c>
      <c r="G44" t="n">
        <v>29.21</v>
      </c>
      <c r="H44" t="n">
        <v>0.57</v>
      </c>
      <c r="I44" t="n">
        <v>25</v>
      </c>
      <c r="J44" t="n">
        <v>92.31999999999999</v>
      </c>
      <c r="K44" t="n">
        <v>37.55</v>
      </c>
      <c r="L44" t="n">
        <v>3</v>
      </c>
      <c r="M44" t="n">
        <v>23</v>
      </c>
      <c r="N44" t="n">
        <v>11.77</v>
      </c>
      <c r="O44" t="n">
        <v>11620.34</v>
      </c>
      <c r="P44" t="n">
        <v>98.93000000000001</v>
      </c>
      <c r="Q44" t="n">
        <v>194.63</v>
      </c>
      <c r="R44" t="n">
        <v>37.4</v>
      </c>
      <c r="S44" t="n">
        <v>17.82</v>
      </c>
      <c r="T44" t="n">
        <v>7539.11</v>
      </c>
      <c r="U44" t="n">
        <v>0.48</v>
      </c>
      <c r="V44" t="n">
        <v>0.75</v>
      </c>
      <c r="W44" t="n">
        <v>1.18</v>
      </c>
      <c r="X44" t="n">
        <v>0.48</v>
      </c>
      <c r="Y44" t="n">
        <v>0.5</v>
      </c>
      <c r="Z44" t="n">
        <v>10</v>
      </c>
    </row>
    <row r="45">
      <c r="A45" t="n">
        <v>3</v>
      </c>
      <c r="B45" t="n">
        <v>40</v>
      </c>
      <c r="C45" t="inlineStr">
        <is>
          <t xml:space="preserve">CONCLUIDO	</t>
        </is>
      </c>
      <c r="D45" t="n">
        <v>6.9722</v>
      </c>
      <c r="E45" t="n">
        <v>14.34</v>
      </c>
      <c r="F45" t="n">
        <v>12.04</v>
      </c>
      <c r="G45" t="n">
        <v>38.03</v>
      </c>
      <c r="H45" t="n">
        <v>0.75</v>
      </c>
      <c r="I45" t="n">
        <v>19</v>
      </c>
      <c r="J45" t="n">
        <v>93.55</v>
      </c>
      <c r="K45" t="n">
        <v>37.55</v>
      </c>
      <c r="L45" t="n">
        <v>4</v>
      </c>
      <c r="M45" t="n">
        <v>17</v>
      </c>
      <c r="N45" t="n">
        <v>12</v>
      </c>
      <c r="O45" t="n">
        <v>11772.07</v>
      </c>
      <c r="P45" t="n">
        <v>96.47</v>
      </c>
      <c r="Q45" t="n">
        <v>194.63</v>
      </c>
      <c r="R45" t="n">
        <v>33.54</v>
      </c>
      <c r="S45" t="n">
        <v>17.82</v>
      </c>
      <c r="T45" t="n">
        <v>5638.32</v>
      </c>
      <c r="U45" t="n">
        <v>0.53</v>
      </c>
      <c r="V45" t="n">
        <v>0.75</v>
      </c>
      <c r="W45" t="n">
        <v>1.17</v>
      </c>
      <c r="X45" t="n">
        <v>0.36</v>
      </c>
      <c r="Y45" t="n">
        <v>0.5</v>
      </c>
      <c r="Z45" t="n">
        <v>10</v>
      </c>
    </row>
    <row r="46">
      <c r="A46" t="n">
        <v>4</v>
      </c>
      <c r="B46" t="n">
        <v>40</v>
      </c>
      <c r="C46" t="inlineStr">
        <is>
          <t xml:space="preserve">CONCLUIDO	</t>
        </is>
      </c>
      <c r="D46" t="n">
        <v>7.054</v>
      </c>
      <c r="E46" t="n">
        <v>14.18</v>
      </c>
      <c r="F46" t="n">
        <v>11.95</v>
      </c>
      <c r="G46" t="n">
        <v>47.81</v>
      </c>
      <c r="H46" t="n">
        <v>0.93</v>
      </c>
      <c r="I46" t="n">
        <v>15</v>
      </c>
      <c r="J46" t="n">
        <v>94.79000000000001</v>
      </c>
      <c r="K46" t="n">
        <v>37.55</v>
      </c>
      <c r="L46" t="n">
        <v>5</v>
      </c>
      <c r="M46" t="n">
        <v>13</v>
      </c>
      <c r="N46" t="n">
        <v>12.23</v>
      </c>
      <c r="O46" t="n">
        <v>11924.18</v>
      </c>
      <c r="P46" t="n">
        <v>94.23999999999999</v>
      </c>
      <c r="Q46" t="n">
        <v>194.63</v>
      </c>
      <c r="R46" t="n">
        <v>30.65</v>
      </c>
      <c r="S46" t="n">
        <v>17.82</v>
      </c>
      <c r="T46" t="n">
        <v>4214.39</v>
      </c>
      <c r="U46" t="n">
        <v>0.58</v>
      </c>
      <c r="V46" t="n">
        <v>0.76</v>
      </c>
      <c r="W46" t="n">
        <v>1.16</v>
      </c>
      <c r="X46" t="n">
        <v>0.27</v>
      </c>
      <c r="Y46" t="n">
        <v>0.5</v>
      </c>
      <c r="Z46" t="n">
        <v>10</v>
      </c>
    </row>
    <row r="47">
      <c r="A47" t="n">
        <v>5</v>
      </c>
      <c r="B47" t="n">
        <v>40</v>
      </c>
      <c r="C47" t="inlineStr">
        <is>
          <t xml:space="preserve">CONCLUIDO	</t>
        </is>
      </c>
      <c r="D47" t="n">
        <v>7.0876</v>
      </c>
      <c r="E47" t="n">
        <v>14.11</v>
      </c>
      <c r="F47" t="n">
        <v>11.92</v>
      </c>
      <c r="G47" t="n">
        <v>55.03</v>
      </c>
      <c r="H47" t="n">
        <v>1.1</v>
      </c>
      <c r="I47" t="n">
        <v>13</v>
      </c>
      <c r="J47" t="n">
        <v>96.02</v>
      </c>
      <c r="K47" t="n">
        <v>37.55</v>
      </c>
      <c r="L47" t="n">
        <v>6</v>
      </c>
      <c r="M47" t="n">
        <v>11</v>
      </c>
      <c r="N47" t="n">
        <v>12.47</v>
      </c>
      <c r="O47" t="n">
        <v>12076.67</v>
      </c>
      <c r="P47" t="n">
        <v>92.53</v>
      </c>
      <c r="Q47" t="n">
        <v>194.64</v>
      </c>
      <c r="R47" t="n">
        <v>29.78</v>
      </c>
      <c r="S47" t="n">
        <v>17.82</v>
      </c>
      <c r="T47" t="n">
        <v>3786.86</v>
      </c>
      <c r="U47" t="n">
        <v>0.6</v>
      </c>
      <c r="V47" t="n">
        <v>0.76</v>
      </c>
      <c r="W47" t="n">
        <v>1.16</v>
      </c>
      <c r="X47" t="n">
        <v>0.24</v>
      </c>
      <c r="Y47" t="n">
        <v>0.5</v>
      </c>
      <c r="Z47" t="n">
        <v>10</v>
      </c>
    </row>
    <row r="48">
      <c r="A48" t="n">
        <v>6</v>
      </c>
      <c r="B48" t="n">
        <v>40</v>
      </c>
      <c r="C48" t="inlineStr">
        <is>
          <t xml:space="preserve">CONCLUIDO	</t>
        </is>
      </c>
      <c r="D48" t="n">
        <v>7.1266</v>
      </c>
      <c r="E48" t="n">
        <v>14.03</v>
      </c>
      <c r="F48" t="n">
        <v>11.88</v>
      </c>
      <c r="G48" t="n">
        <v>64.81999999999999</v>
      </c>
      <c r="H48" t="n">
        <v>1.27</v>
      </c>
      <c r="I48" t="n">
        <v>11</v>
      </c>
      <c r="J48" t="n">
        <v>97.26000000000001</v>
      </c>
      <c r="K48" t="n">
        <v>37.55</v>
      </c>
      <c r="L48" t="n">
        <v>7</v>
      </c>
      <c r="M48" t="n">
        <v>9</v>
      </c>
      <c r="N48" t="n">
        <v>12.71</v>
      </c>
      <c r="O48" t="n">
        <v>12229.54</v>
      </c>
      <c r="P48" t="n">
        <v>90.59999999999999</v>
      </c>
      <c r="Q48" t="n">
        <v>194.63</v>
      </c>
      <c r="R48" t="n">
        <v>28.59</v>
      </c>
      <c r="S48" t="n">
        <v>17.82</v>
      </c>
      <c r="T48" t="n">
        <v>3203.14</v>
      </c>
      <c r="U48" t="n">
        <v>0.62</v>
      </c>
      <c r="V48" t="n">
        <v>0.76</v>
      </c>
      <c r="W48" t="n">
        <v>1.15</v>
      </c>
      <c r="X48" t="n">
        <v>0.2</v>
      </c>
      <c r="Y48" t="n">
        <v>0.5</v>
      </c>
      <c r="Z48" t="n">
        <v>10</v>
      </c>
    </row>
    <row r="49">
      <c r="A49" t="n">
        <v>7</v>
      </c>
      <c r="B49" t="n">
        <v>40</v>
      </c>
      <c r="C49" t="inlineStr">
        <is>
          <t xml:space="preserve">CONCLUIDO	</t>
        </is>
      </c>
      <c r="D49" t="n">
        <v>7.1622</v>
      </c>
      <c r="E49" t="n">
        <v>13.96</v>
      </c>
      <c r="F49" t="n">
        <v>11.85</v>
      </c>
      <c r="G49" t="n">
        <v>79.01000000000001</v>
      </c>
      <c r="H49" t="n">
        <v>1.43</v>
      </c>
      <c r="I49" t="n">
        <v>9</v>
      </c>
      <c r="J49" t="n">
        <v>98.5</v>
      </c>
      <c r="K49" t="n">
        <v>37.55</v>
      </c>
      <c r="L49" t="n">
        <v>8</v>
      </c>
      <c r="M49" t="n">
        <v>7</v>
      </c>
      <c r="N49" t="n">
        <v>12.95</v>
      </c>
      <c r="O49" t="n">
        <v>12382.79</v>
      </c>
      <c r="P49" t="n">
        <v>88.56</v>
      </c>
      <c r="Q49" t="n">
        <v>194.63</v>
      </c>
      <c r="R49" t="n">
        <v>27.48</v>
      </c>
      <c r="S49" t="n">
        <v>17.82</v>
      </c>
      <c r="T49" t="n">
        <v>2657.32</v>
      </c>
      <c r="U49" t="n">
        <v>0.65</v>
      </c>
      <c r="V49" t="n">
        <v>0.77</v>
      </c>
      <c r="W49" t="n">
        <v>1.15</v>
      </c>
      <c r="X49" t="n">
        <v>0.17</v>
      </c>
      <c r="Y49" t="n">
        <v>0.5</v>
      </c>
      <c r="Z49" t="n">
        <v>10</v>
      </c>
    </row>
    <row r="50">
      <c r="A50" t="n">
        <v>8</v>
      </c>
      <c r="B50" t="n">
        <v>40</v>
      </c>
      <c r="C50" t="inlineStr">
        <is>
          <t xml:space="preserve">CONCLUIDO	</t>
        </is>
      </c>
      <c r="D50" t="n">
        <v>7.1911</v>
      </c>
      <c r="E50" t="n">
        <v>13.91</v>
      </c>
      <c r="F50" t="n">
        <v>11.81</v>
      </c>
      <c r="G50" t="n">
        <v>88.61</v>
      </c>
      <c r="H50" t="n">
        <v>1.59</v>
      </c>
      <c r="I50" t="n">
        <v>8</v>
      </c>
      <c r="J50" t="n">
        <v>99.75</v>
      </c>
      <c r="K50" t="n">
        <v>37.55</v>
      </c>
      <c r="L50" t="n">
        <v>9</v>
      </c>
      <c r="M50" t="n">
        <v>6</v>
      </c>
      <c r="N50" t="n">
        <v>13.2</v>
      </c>
      <c r="O50" t="n">
        <v>12536.43</v>
      </c>
      <c r="P50" t="n">
        <v>86.86</v>
      </c>
      <c r="Q50" t="n">
        <v>194.63</v>
      </c>
      <c r="R50" t="n">
        <v>26.5</v>
      </c>
      <c r="S50" t="n">
        <v>17.82</v>
      </c>
      <c r="T50" t="n">
        <v>2173.27</v>
      </c>
      <c r="U50" t="n">
        <v>0.67</v>
      </c>
      <c r="V50" t="n">
        <v>0.77</v>
      </c>
      <c r="W50" t="n">
        <v>1.14</v>
      </c>
      <c r="X50" t="n">
        <v>0.13</v>
      </c>
      <c r="Y50" t="n">
        <v>0.5</v>
      </c>
      <c r="Z50" t="n">
        <v>10</v>
      </c>
    </row>
    <row r="51">
      <c r="A51" t="n">
        <v>9</v>
      </c>
      <c r="B51" t="n">
        <v>40</v>
      </c>
      <c r="C51" t="inlineStr">
        <is>
          <t xml:space="preserve">CONCLUIDO	</t>
        </is>
      </c>
      <c r="D51" t="n">
        <v>7.1882</v>
      </c>
      <c r="E51" t="n">
        <v>13.91</v>
      </c>
      <c r="F51" t="n">
        <v>11.82</v>
      </c>
      <c r="G51" t="n">
        <v>88.65000000000001</v>
      </c>
      <c r="H51" t="n">
        <v>1.74</v>
      </c>
      <c r="I51" t="n">
        <v>8</v>
      </c>
      <c r="J51" t="n">
        <v>101</v>
      </c>
      <c r="K51" t="n">
        <v>37.55</v>
      </c>
      <c r="L51" t="n">
        <v>10</v>
      </c>
      <c r="M51" t="n">
        <v>6</v>
      </c>
      <c r="N51" t="n">
        <v>13.45</v>
      </c>
      <c r="O51" t="n">
        <v>12690.46</v>
      </c>
      <c r="P51" t="n">
        <v>84.34999999999999</v>
      </c>
      <c r="Q51" t="n">
        <v>194.64</v>
      </c>
      <c r="R51" t="n">
        <v>26.49</v>
      </c>
      <c r="S51" t="n">
        <v>17.82</v>
      </c>
      <c r="T51" t="n">
        <v>2170.23</v>
      </c>
      <c r="U51" t="n">
        <v>0.67</v>
      </c>
      <c r="V51" t="n">
        <v>0.77</v>
      </c>
      <c r="W51" t="n">
        <v>1.15</v>
      </c>
      <c r="X51" t="n">
        <v>0.13</v>
      </c>
      <c r="Y51" t="n">
        <v>0.5</v>
      </c>
      <c r="Z51" t="n">
        <v>10</v>
      </c>
    </row>
    <row r="52">
      <c r="A52" t="n">
        <v>10</v>
      </c>
      <c r="B52" t="n">
        <v>40</v>
      </c>
      <c r="C52" t="inlineStr">
        <is>
          <t xml:space="preserve">CONCLUIDO	</t>
        </is>
      </c>
      <c r="D52" t="n">
        <v>7.2045</v>
      </c>
      <c r="E52" t="n">
        <v>13.88</v>
      </c>
      <c r="F52" t="n">
        <v>11.81</v>
      </c>
      <c r="G52" t="n">
        <v>101.21</v>
      </c>
      <c r="H52" t="n">
        <v>1.89</v>
      </c>
      <c r="I52" t="n">
        <v>7</v>
      </c>
      <c r="J52" t="n">
        <v>102.25</v>
      </c>
      <c r="K52" t="n">
        <v>37.55</v>
      </c>
      <c r="L52" t="n">
        <v>11</v>
      </c>
      <c r="M52" t="n">
        <v>5</v>
      </c>
      <c r="N52" t="n">
        <v>13.7</v>
      </c>
      <c r="O52" t="n">
        <v>12844.88</v>
      </c>
      <c r="P52" t="n">
        <v>83.73</v>
      </c>
      <c r="Q52" t="n">
        <v>194.63</v>
      </c>
      <c r="R52" t="n">
        <v>26.21</v>
      </c>
      <c r="S52" t="n">
        <v>17.82</v>
      </c>
      <c r="T52" t="n">
        <v>2034.37</v>
      </c>
      <c r="U52" t="n">
        <v>0.68</v>
      </c>
      <c r="V52" t="n">
        <v>0.77</v>
      </c>
      <c r="W52" t="n">
        <v>1.15</v>
      </c>
      <c r="X52" t="n">
        <v>0.12</v>
      </c>
      <c r="Y52" t="n">
        <v>0.5</v>
      </c>
      <c r="Z52" t="n">
        <v>10</v>
      </c>
    </row>
    <row r="53">
      <c r="A53" t="n">
        <v>11</v>
      </c>
      <c r="B53" t="n">
        <v>40</v>
      </c>
      <c r="C53" t="inlineStr">
        <is>
          <t xml:space="preserve">CONCLUIDO	</t>
        </is>
      </c>
      <c r="D53" t="n">
        <v>7.2053</v>
      </c>
      <c r="E53" t="n">
        <v>13.88</v>
      </c>
      <c r="F53" t="n">
        <v>11.81</v>
      </c>
      <c r="G53" t="n">
        <v>101.2</v>
      </c>
      <c r="H53" t="n">
        <v>2.04</v>
      </c>
      <c r="I53" t="n">
        <v>7</v>
      </c>
      <c r="J53" t="n">
        <v>103.51</v>
      </c>
      <c r="K53" t="n">
        <v>37.55</v>
      </c>
      <c r="L53" t="n">
        <v>12</v>
      </c>
      <c r="M53" t="n">
        <v>2</v>
      </c>
      <c r="N53" t="n">
        <v>13.95</v>
      </c>
      <c r="O53" t="n">
        <v>12999.7</v>
      </c>
      <c r="P53" t="n">
        <v>82.02</v>
      </c>
      <c r="Q53" t="n">
        <v>194.65</v>
      </c>
      <c r="R53" t="n">
        <v>26.01</v>
      </c>
      <c r="S53" t="n">
        <v>17.82</v>
      </c>
      <c r="T53" t="n">
        <v>1930.86</v>
      </c>
      <c r="U53" t="n">
        <v>0.6899999999999999</v>
      </c>
      <c r="V53" t="n">
        <v>0.77</v>
      </c>
      <c r="W53" t="n">
        <v>1.15</v>
      </c>
      <c r="X53" t="n">
        <v>0.12</v>
      </c>
      <c r="Y53" t="n">
        <v>0.5</v>
      </c>
      <c r="Z53" t="n">
        <v>10</v>
      </c>
    </row>
    <row r="54">
      <c r="A54" t="n">
        <v>12</v>
      </c>
      <c r="B54" t="n">
        <v>40</v>
      </c>
      <c r="C54" t="inlineStr">
        <is>
          <t xml:space="preserve">CONCLUIDO	</t>
        </is>
      </c>
      <c r="D54" t="n">
        <v>7.2256</v>
      </c>
      <c r="E54" t="n">
        <v>13.84</v>
      </c>
      <c r="F54" t="n">
        <v>11.79</v>
      </c>
      <c r="G54" t="n">
        <v>117.86</v>
      </c>
      <c r="H54" t="n">
        <v>2.18</v>
      </c>
      <c r="I54" t="n">
        <v>6</v>
      </c>
      <c r="J54" t="n">
        <v>104.76</v>
      </c>
      <c r="K54" t="n">
        <v>37.55</v>
      </c>
      <c r="L54" t="n">
        <v>13</v>
      </c>
      <c r="M54" t="n">
        <v>0</v>
      </c>
      <c r="N54" t="n">
        <v>14.21</v>
      </c>
      <c r="O54" t="n">
        <v>13154.91</v>
      </c>
      <c r="P54" t="n">
        <v>82.77</v>
      </c>
      <c r="Q54" t="n">
        <v>194.68</v>
      </c>
      <c r="R54" t="n">
        <v>25.34</v>
      </c>
      <c r="S54" t="n">
        <v>17.82</v>
      </c>
      <c r="T54" t="n">
        <v>1605.36</v>
      </c>
      <c r="U54" t="n">
        <v>0.7</v>
      </c>
      <c r="V54" t="n">
        <v>0.77</v>
      </c>
      <c r="W54" t="n">
        <v>1.15</v>
      </c>
      <c r="X54" t="n">
        <v>0.1</v>
      </c>
      <c r="Y54" t="n">
        <v>0.5</v>
      </c>
      <c r="Z54" t="n">
        <v>10</v>
      </c>
    </row>
    <row r="55">
      <c r="A55" t="n">
        <v>0</v>
      </c>
      <c r="B55" t="n">
        <v>30</v>
      </c>
      <c r="C55" t="inlineStr">
        <is>
          <t xml:space="preserve">CONCLUIDO	</t>
        </is>
      </c>
      <c r="D55" t="n">
        <v>6.2661</v>
      </c>
      <c r="E55" t="n">
        <v>15.96</v>
      </c>
      <c r="F55" t="n">
        <v>13.06</v>
      </c>
      <c r="G55" t="n">
        <v>11.52</v>
      </c>
      <c r="H55" t="n">
        <v>0.24</v>
      </c>
      <c r="I55" t="n">
        <v>68</v>
      </c>
      <c r="J55" t="n">
        <v>71.52</v>
      </c>
      <c r="K55" t="n">
        <v>32.27</v>
      </c>
      <c r="L55" t="n">
        <v>1</v>
      </c>
      <c r="M55" t="n">
        <v>66</v>
      </c>
      <c r="N55" t="n">
        <v>8.25</v>
      </c>
      <c r="O55" t="n">
        <v>9054.6</v>
      </c>
      <c r="P55" t="n">
        <v>92.83</v>
      </c>
      <c r="Q55" t="n">
        <v>194.66</v>
      </c>
      <c r="R55" t="n">
        <v>64.87</v>
      </c>
      <c r="S55" t="n">
        <v>17.82</v>
      </c>
      <c r="T55" t="n">
        <v>21058.43</v>
      </c>
      <c r="U55" t="n">
        <v>0.27</v>
      </c>
      <c r="V55" t="n">
        <v>0.7</v>
      </c>
      <c r="W55" t="n">
        <v>1.25</v>
      </c>
      <c r="X55" t="n">
        <v>1.37</v>
      </c>
      <c r="Y55" t="n">
        <v>0.5</v>
      </c>
      <c r="Z55" t="n">
        <v>10</v>
      </c>
    </row>
    <row r="56">
      <c r="A56" t="n">
        <v>1</v>
      </c>
      <c r="B56" t="n">
        <v>30</v>
      </c>
      <c r="C56" t="inlineStr">
        <is>
          <t xml:space="preserve">CONCLUIDO	</t>
        </is>
      </c>
      <c r="D56" t="n">
        <v>6.8228</v>
      </c>
      <c r="E56" t="n">
        <v>14.66</v>
      </c>
      <c r="F56" t="n">
        <v>12.31</v>
      </c>
      <c r="G56" t="n">
        <v>23.09</v>
      </c>
      <c r="H56" t="n">
        <v>0.48</v>
      </c>
      <c r="I56" t="n">
        <v>32</v>
      </c>
      <c r="J56" t="n">
        <v>72.7</v>
      </c>
      <c r="K56" t="n">
        <v>32.27</v>
      </c>
      <c r="L56" t="n">
        <v>2</v>
      </c>
      <c r="M56" t="n">
        <v>30</v>
      </c>
      <c r="N56" t="n">
        <v>8.43</v>
      </c>
      <c r="O56" t="n">
        <v>9200.25</v>
      </c>
      <c r="P56" t="n">
        <v>85.65000000000001</v>
      </c>
      <c r="Q56" t="n">
        <v>194.64</v>
      </c>
      <c r="R56" t="n">
        <v>41.67</v>
      </c>
      <c r="S56" t="n">
        <v>17.82</v>
      </c>
      <c r="T56" t="n">
        <v>9640.209999999999</v>
      </c>
      <c r="U56" t="n">
        <v>0.43</v>
      </c>
      <c r="V56" t="n">
        <v>0.74</v>
      </c>
      <c r="W56" t="n">
        <v>1.2</v>
      </c>
      <c r="X56" t="n">
        <v>0.63</v>
      </c>
      <c r="Y56" t="n">
        <v>0.5</v>
      </c>
      <c r="Z56" t="n">
        <v>10</v>
      </c>
    </row>
    <row r="57">
      <c r="A57" t="n">
        <v>2</v>
      </c>
      <c r="B57" t="n">
        <v>30</v>
      </c>
      <c r="C57" t="inlineStr">
        <is>
          <t xml:space="preserve">CONCLUIDO	</t>
        </is>
      </c>
      <c r="D57" t="n">
        <v>7.0137</v>
      </c>
      <c r="E57" t="n">
        <v>14.26</v>
      </c>
      <c r="F57" t="n">
        <v>12.09</v>
      </c>
      <c r="G57" t="n">
        <v>34.53</v>
      </c>
      <c r="H57" t="n">
        <v>0.71</v>
      </c>
      <c r="I57" t="n">
        <v>21</v>
      </c>
      <c r="J57" t="n">
        <v>73.88</v>
      </c>
      <c r="K57" t="n">
        <v>32.27</v>
      </c>
      <c r="L57" t="n">
        <v>3</v>
      </c>
      <c r="M57" t="n">
        <v>19</v>
      </c>
      <c r="N57" t="n">
        <v>8.609999999999999</v>
      </c>
      <c r="O57" t="n">
        <v>9346.23</v>
      </c>
      <c r="P57" t="n">
        <v>82.23</v>
      </c>
      <c r="Q57" t="n">
        <v>194.64</v>
      </c>
      <c r="R57" t="n">
        <v>34.85</v>
      </c>
      <c r="S57" t="n">
        <v>17.82</v>
      </c>
      <c r="T57" t="n">
        <v>6281.59</v>
      </c>
      <c r="U57" t="n">
        <v>0.51</v>
      </c>
      <c r="V57" t="n">
        <v>0.75</v>
      </c>
      <c r="W57" t="n">
        <v>1.17</v>
      </c>
      <c r="X57" t="n">
        <v>0.4</v>
      </c>
      <c r="Y57" t="n">
        <v>0.5</v>
      </c>
      <c r="Z57" t="n">
        <v>10</v>
      </c>
    </row>
    <row r="58">
      <c r="A58" t="n">
        <v>3</v>
      </c>
      <c r="B58" t="n">
        <v>30</v>
      </c>
      <c r="C58" t="inlineStr">
        <is>
          <t xml:space="preserve">CONCLUIDO	</t>
        </is>
      </c>
      <c r="D58" t="n">
        <v>7.0915</v>
      </c>
      <c r="E58" t="n">
        <v>14.1</v>
      </c>
      <c r="F58" t="n">
        <v>12.01</v>
      </c>
      <c r="G58" t="n">
        <v>45.03</v>
      </c>
      <c r="H58" t="n">
        <v>0.93</v>
      </c>
      <c r="I58" t="n">
        <v>16</v>
      </c>
      <c r="J58" t="n">
        <v>75.06999999999999</v>
      </c>
      <c r="K58" t="n">
        <v>32.27</v>
      </c>
      <c r="L58" t="n">
        <v>4</v>
      </c>
      <c r="M58" t="n">
        <v>14</v>
      </c>
      <c r="N58" t="n">
        <v>8.800000000000001</v>
      </c>
      <c r="O58" t="n">
        <v>9492.549999999999</v>
      </c>
      <c r="P58" t="n">
        <v>79.77</v>
      </c>
      <c r="Q58" t="n">
        <v>194.63</v>
      </c>
      <c r="R58" t="n">
        <v>32.32</v>
      </c>
      <c r="S58" t="n">
        <v>17.82</v>
      </c>
      <c r="T58" t="n">
        <v>5040.95</v>
      </c>
      <c r="U58" t="n">
        <v>0.55</v>
      </c>
      <c r="V58" t="n">
        <v>0.76</v>
      </c>
      <c r="W58" t="n">
        <v>1.17</v>
      </c>
      <c r="X58" t="n">
        <v>0.32</v>
      </c>
      <c r="Y58" t="n">
        <v>0.5</v>
      </c>
      <c r="Z58" t="n">
        <v>10</v>
      </c>
    </row>
    <row r="59">
      <c r="A59" t="n">
        <v>4</v>
      </c>
      <c r="B59" t="n">
        <v>30</v>
      </c>
      <c r="C59" t="inlineStr">
        <is>
          <t xml:space="preserve">CONCLUIDO	</t>
        </is>
      </c>
      <c r="D59" t="n">
        <v>7.1566</v>
      </c>
      <c r="E59" t="n">
        <v>13.97</v>
      </c>
      <c r="F59" t="n">
        <v>11.93</v>
      </c>
      <c r="G59" t="n">
        <v>55.05</v>
      </c>
      <c r="H59" t="n">
        <v>1.15</v>
      </c>
      <c r="I59" t="n">
        <v>13</v>
      </c>
      <c r="J59" t="n">
        <v>76.26000000000001</v>
      </c>
      <c r="K59" t="n">
        <v>32.27</v>
      </c>
      <c r="L59" t="n">
        <v>5</v>
      </c>
      <c r="M59" t="n">
        <v>11</v>
      </c>
      <c r="N59" t="n">
        <v>8.99</v>
      </c>
      <c r="O59" t="n">
        <v>9639.200000000001</v>
      </c>
      <c r="P59" t="n">
        <v>77.12</v>
      </c>
      <c r="Q59" t="n">
        <v>194.63</v>
      </c>
      <c r="R59" t="n">
        <v>29.81</v>
      </c>
      <c r="S59" t="n">
        <v>17.82</v>
      </c>
      <c r="T59" t="n">
        <v>3805.34</v>
      </c>
      <c r="U59" t="n">
        <v>0.6</v>
      </c>
      <c r="V59" t="n">
        <v>0.76</v>
      </c>
      <c r="W59" t="n">
        <v>1.16</v>
      </c>
      <c r="X59" t="n">
        <v>0.24</v>
      </c>
      <c r="Y59" t="n">
        <v>0.5</v>
      </c>
      <c r="Z59" t="n">
        <v>10</v>
      </c>
    </row>
    <row r="60">
      <c r="A60" t="n">
        <v>5</v>
      </c>
      <c r="B60" t="n">
        <v>30</v>
      </c>
      <c r="C60" t="inlineStr">
        <is>
          <t xml:space="preserve">CONCLUIDO	</t>
        </is>
      </c>
      <c r="D60" t="n">
        <v>7.2123</v>
      </c>
      <c r="E60" t="n">
        <v>13.87</v>
      </c>
      <c r="F60" t="n">
        <v>11.87</v>
      </c>
      <c r="G60" t="n">
        <v>71.19</v>
      </c>
      <c r="H60" t="n">
        <v>1.36</v>
      </c>
      <c r="I60" t="n">
        <v>10</v>
      </c>
      <c r="J60" t="n">
        <v>77.45</v>
      </c>
      <c r="K60" t="n">
        <v>32.27</v>
      </c>
      <c r="L60" t="n">
        <v>6</v>
      </c>
      <c r="M60" t="n">
        <v>8</v>
      </c>
      <c r="N60" t="n">
        <v>9.18</v>
      </c>
      <c r="O60" t="n">
        <v>9786.190000000001</v>
      </c>
      <c r="P60" t="n">
        <v>74.03</v>
      </c>
      <c r="Q60" t="n">
        <v>194.65</v>
      </c>
      <c r="R60" t="n">
        <v>27.93</v>
      </c>
      <c r="S60" t="n">
        <v>17.82</v>
      </c>
      <c r="T60" t="n">
        <v>2879.49</v>
      </c>
      <c r="U60" t="n">
        <v>0.64</v>
      </c>
      <c r="V60" t="n">
        <v>0.77</v>
      </c>
      <c r="W60" t="n">
        <v>1.15</v>
      </c>
      <c r="X60" t="n">
        <v>0.18</v>
      </c>
      <c r="Y60" t="n">
        <v>0.5</v>
      </c>
      <c r="Z60" t="n">
        <v>10</v>
      </c>
    </row>
    <row r="61">
      <c r="A61" t="n">
        <v>6</v>
      </c>
      <c r="B61" t="n">
        <v>30</v>
      </c>
      <c r="C61" t="inlineStr">
        <is>
          <t xml:space="preserve">CONCLUIDO	</t>
        </is>
      </c>
      <c r="D61" t="n">
        <v>7.2298</v>
      </c>
      <c r="E61" t="n">
        <v>13.83</v>
      </c>
      <c r="F61" t="n">
        <v>11.85</v>
      </c>
      <c r="G61" t="n">
        <v>78.98999999999999</v>
      </c>
      <c r="H61" t="n">
        <v>1.56</v>
      </c>
      <c r="I61" t="n">
        <v>9</v>
      </c>
      <c r="J61" t="n">
        <v>78.65000000000001</v>
      </c>
      <c r="K61" t="n">
        <v>32.27</v>
      </c>
      <c r="L61" t="n">
        <v>7</v>
      </c>
      <c r="M61" t="n">
        <v>6</v>
      </c>
      <c r="N61" t="n">
        <v>9.380000000000001</v>
      </c>
      <c r="O61" t="n">
        <v>9933.52</v>
      </c>
      <c r="P61" t="n">
        <v>72.89</v>
      </c>
      <c r="Q61" t="n">
        <v>194.64</v>
      </c>
      <c r="R61" t="n">
        <v>27.4</v>
      </c>
      <c r="S61" t="n">
        <v>17.82</v>
      </c>
      <c r="T61" t="n">
        <v>2617.78</v>
      </c>
      <c r="U61" t="n">
        <v>0.65</v>
      </c>
      <c r="V61" t="n">
        <v>0.77</v>
      </c>
      <c r="W61" t="n">
        <v>1.15</v>
      </c>
      <c r="X61" t="n">
        <v>0.16</v>
      </c>
      <c r="Y61" t="n">
        <v>0.5</v>
      </c>
      <c r="Z61" t="n">
        <v>10</v>
      </c>
    </row>
    <row r="62">
      <c r="A62" t="n">
        <v>7</v>
      </c>
      <c r="B62" t="n">
        <v>30</v>
      </c>
      <c r="C62" t="inlineStr">
        <is>
          <t xml:space="preserve">CONCLUIDO	</t>
        </is>
      </c>
      <c r="D62" t="n">
        <v>7.248</v>
      </c>
      <c r="E62" t="n">
        <v>13.8</v>
      </c>
      <c r="F62" t="n">
        <v>11.83</v>
      </c>
      <c r="G62" t="n">
        <v>88.70999999999999</v>
      </c>
      <c r="H62" t="n">
        <v>1.75</v>
      </c>
      <c r="I62" t="n">
        <v>8</v>
      </c>
      <c r="J62" t="n">
        <v>79.84</v>
      </c>
      <c r="K62" t="n">
        <v>32.27</v>
      </c>
      <c r="L62" t="n">
        <v>8</v>
      </c>
      <c r="M62" t="n">
        <v>2</v>
      </c>
      <c r="N62" t="n">
        <v>9.57</v>
      </c>
      <c r="O62" t="n">
        <v>10081.19</v>
      </c>
      <c r="P62" t="n">
        <v>71.65000000000001</v>
      </c>
      <c r="Q62" t="n">
        <v>194.63</v>
      </c>
      <c r="R62" t="n">
        <v>26.52</v>
      </c>
      <c r="S62" t="n">
        <v>17.82</v>
      </c>
      <c r="T62" t="n">
        <v>2180.85</v>
      </c>
      <c r="U62" t="n">
        <v>0.67</v>
      </c>
      <c r="V62" t="n">
        <v>0.77</v>
      </c>
      <c r="W62" t="n">
        <v>1.16</v>
      </c>
      <c r="X62" t="n">
        <v>0.14</v>
      </c>
      <c r="Y62" t="n">
        <v>0.5</v>
      </c>
      <c r="Z62" t="n">
        <v>10</v>
      </c>
    </row>
    <row r="63">
      <c r="A63" t="n">
        <v>8</v>
      </c>
      <c r="B63" t="n">
        <v>30</v>
      </c>
      <c r="C63" t="inlineStr">
        <is>
          <t xml:space="preserve">CONCLUIDO	</t>
        </is>
      </c>
      <c r="D63" t="n">
        <v>7.2467</v>
      </c>
      <c r="E63" t="n">
        <v>13.8</v>
      </c>
      <c r="F63" t="n">
        <v>11.83</v>
      </c>
      <c r="G63" t="n">
        <v>88.73</v>
      </c>
      <c r="H63" t="n">
        <v>1.94</v>
      </c>
      <c r="I63" t="n">
        <v>8</v>
      </c>
      <c r="J63" t="n">
        <v>81.04000000000001</v>
      </c>
      <c r="K63" t="n">
        <v>32.27</v>
      </c>
      <c r="L63" t="n">
        <v>9</v>
      </c>
      <c r="M63" t="n">
        <v>0</v>
      </c>
      <c r="N63" t="n">
        <v>9.77</v>
      </c>
      <c r="O63" t="n">
        <v>10229.34</v>
      </c>
      <c r="P63" t="n">
        <v>72.29000000000001</v>
      </c>
      <c r="Q63" t="n">
        <v>194.63</v>
      </c>
      <c r="R63" t="n">
        <v>26.61</v>
      </c>
      <c r="S63" t="n">
        <v>17.82</v>
      </c>
      <c r="T63" t="n">
        <v>2226.33</v>
      </c>
      <c r="U63" t="n">
        <v>0.67</v>
      </c>
      <c r="V63" t="n">
        <v>0.77</v>
      </c>
      <c r="W63" t="n">
        <v>1.16</v>
      </c>
      <c r="X63" t="n">
        <v>0.14</v>
      </c>
      <c r="Y63" t="n">
        <v>0.5</v>
      </c>
      <c r="Z63" t="n">
        <v>10</v>
      </c>
    </row>
    <row r="64">
      <c r="A64" t="n">
        <v>0</v>
      </c>
      <c r="B64" t="n">
        <v>15</v>
      </c>
      <c r="C64" t="inlineStr">
        <is>
          <t xml:space="preserve">CONCLUIDO	</t>
        </is>
      </c>
      <c r="D64" t="n">
        <v>6.8153</v>
      </c>
      <c r="E64" t="n">
        <v>14.67</v>
      </c>
      <c r="F64" t="n">
        <v>12.51</v>
      </c>
      <c r="G64" t="n">
        <v>17.87</v>
      </c>
      <c r="H64" t="n">
        <v>0.43</v>
      </c>
      <c r="I64" t="n">
        <v>42</v>
      </c>
      <c r="J64" t="n">
        <v>39.78</v>
      </c>
      <c r="K64" t="n">
        <v>19.54</v>
      </c>
      <c r="L64" t="n">
        <v>1</v>
      </c>
      <c r="M64" t="n">
        <v>40</v>
      </c>
      <c r="N64" t="n">
        <v>4.24</v>
      </c>
      <c r="O64" t="n">
        <v>5140</v>
      </c>
      <c r="P64" t="n">
        <v>56.31</v>
      </c>
      <c r="Q64" t="n">
        <v>194.64</v>
      </c>
      <c r="R64" t="n">
        <v>48.12</v>
      </c>
      <c r="S64" t="n">
        <v>17.82</v>
      </c>
      <c r="T64" t="n">
        <v>12813.53</v>
      </c>
      <c r="U64" t="n">
        <v>0.37</v>
      </c>
      <c r="V64" t="n">
        <v>0.73</v>
      </c>
      <c r="W64" t="n">
        <v>1.2</v>
      </c>
      <c r="X64" t="n">
        <v>0.82</v>
      </c>
      <c r="Y64" t="n">
        <v>0.5</v>
      </c>
      <c r="Z64" t="n">
        <v>10</v>
      </c>
    </row>
    <row r="65">
      <c r="A65" t="n">
        <v>1</v>
      </c>
      <c r="B65" t="n">
        <v>15</v>
      </c>
      <c r="C65" t="inlineStr">
        <is>
          <t xml:space="preserve">CONCLUIDO	</t>
        </is>
      </c>
      <c r="D65" t="n">
        <v>7.171</v>
      </c>
      <c r="E65" t="n">
        <v>13.94</v>
      </c>
      <c r="F65" t="n">
        <v>12.04</v>
      </c>
      <c r="G65" t="n">
        <v>38.01</v>
      </c>
      <c r="H65" t="n">
        <v>0.84</v>
      </c>
      <c r="I65" t="n">
        <v>19</v>
      </c>
      <c r="J65" t="n">
        <v>40.89</v>
      </c>
      <c r="K65" t="n">
        <v>19.54</v>
      </c>
      <c r="L65" t="n">
        <v>2</v>
      </c>
      <c r="M65" t="n">
        <v>17</v>
      </c>
      <c r="N65" t="n">
        <v>4.35</v>
      </c>
      <c r="O65" t="n">
        <v>5277.26</v>
      </c>
      <c r="P65" t="n">
        <v>50.03</v>
      </c>
      <c r="Q65" t="n">
        <v>194.64</v>
      </c>
      <c r="R65" t="n">
        <v>33.31</v>
      </c>
      <c r="S65" t="n">
        <v>17.82</v>
      </c>
      <c r="T65" t="n">
        <v>5521.22</v>
      </c>
      <c r="U65" t="n">
        <v>0.53</v>
      </c>
      <c r="V65" t="n">
        <v>0.75</v>
      </c>
      <c r="W65" t="n">
        <v>1.16</v>
      </c>
      <c r="X65" t="n">
        <v>0.35</v>
      </c>
      <c r="Y65" t="n">
        <v>0.5</v>
      </c>
      <c r="Z65" t="n">
        <v>10</v>
      </c>
    </row>
    <row r="66">
      <c r="A66" t="n">
        <v>2</v>
      </c>
      <c r="B66" t="n">
        <v>15</v>
      </c>
      <c r="C66" t="inlineStr">
        <is>
          <t xml:space="preserve">CONCLUIDO	</t>
        </is>
      </c>
      <c r="D66" t="n">
        <v>7.2199</v>
      </c>
      <c r="E66" t="n">
        <v>13.85</v>
      </c>
      <c r="F66" t="n">
        <v>11.99</v>
      </c>
      <c r="G66" t="n">
        <v>47.94</v>
      </c>
      <c r="H66" t="n">
        <v>1.22</v>
      </c>
      <c r="I66" t="n">
        <v>15</v>
      </c>
      <c r="J66" t="n">
        <v>42.01</v>
      </c>
      <c r="K66" t="n">
        <v>19.54</v>
      </c>
      <c r="L66" t="n">
        <v>3</v>
      </c>
      <c r="M66" t="n">
        <v>1</v>
      </c>
      <c r="N66" t="n">
        <v>4.46</v>
      </c>
      <c r="O66" t="n">
        <v>5414.79</v>
      </c>
      <c r="P66" t="n">
        <v>48.1</v>
      </c>
      <c r="Q66" t="n">
        <v>194.66</v>
      </c>
      <c r="R66" t="n">
        <v>31.1</v>
      </c>
      <c r="S66" t="n">
        <v>17.82</v>
      </c>
      <c r="T66" t="n">
        <v>4436.51</v>
      </c>
      <c r="U66" t="n">
        <v>0.57</v>
      </c>
      <c r="V66" t="n">
        <v>0.76</v>
      </c>
      <c r="W66" t="n">
        <v>1.18</v>
      </c>
      <c r="X66" t="n">
        <v>0.3</v>
      </c>
      <c r="Y66" t="n">
        <v>0.5</v>
      </c>
      <c r="Z66" t="n">
        <v>10</v>
      </c>
    </row>
    <row r="67">
      <c r="A67" t="n">
        <v>3</v>
      </c>
      <c r="B67" t="n">
        <v>15</v>
      </c>
      <c r="C67" t="inlineStr">
        <is>
          <t xml:space="preserve">CONCLUIDO	</t>
        </is>
      </c>
      <c r="D67" t="n">
        <v>7.2362</v>
      </c>
      <c r="E67" t="n">
        <v>13.82</v>
      </c>
      <c r="F67" t="n">
        <v>11.97</v>
      </c>
      <c r="G67" t="n">
        <v>51.28</v>
      </c>
      <c r="H67" t="n">
        <v>1.59</v>
      </c>
      <c r="I67" t="n">
        <v>14</v>
      </c>
      <c r="J67" t="n">
        <v>43.13</v>
      </c>
      <c r="K67" t="n">
        <v>19.54</v>
      </c>
      <c r="L67" t="n">
        <v>4</v>
      </c>
      <c r="M67" t="n">
        <v>0</v>
      </c>
      <c r="N67" t="n">
        <v>4.58</v>
      </c>
      <c r="O67" t="n">
        <v>5552.61</v>
      </c>
      <c r="P67" t="n">
        <v>49.13</v>
      </c>
      <c r="Q67" t="n">
        <v>194.66</v>
      </c>
      <c r="R67" t="n">
        <v>30.48</v>
      </c>
      <c r="S67" t="n">
        <v>17.82</v>
      </c>
      <c r="T67" t="n">
        <v>4130.74</v>
      </c>
      <c r="U67" t="n">
        <v>0.58</v>
      </c>
      <c r="V67" t="n">
        <v>0.76</v>
      </c>
      <c r="W67" t="n">
        <v>1.18</v>
      </c>
      <c r="X67" t="n">
        <v>0.28</v>
      </c>
      <c r="Y67" t="n">
        <v>0.5</v>
      </c>
      <c r="Z67" t="n">
        <v>10</v>
      </c>
    </row>
    <row r="68">
      <c r="A68" t="n">
        <v>0</v>
      </c>
      <c r="B68" t="n">
        <v>70</v>
      </c>
      <c r="C68" t="inlineStr">
        <is>
          <t xml:space="preserve">CONCLUIDO	</t>
        </is>
      </c>
      <c r="D68" t="n">
        <v>5.0988</v>
      </c>
      <c r="E68" t="n">
        <v>19.61</v>
      </c>
      <c r="F68" t="n">
        <v>14.03</v>
      </c>
      <c r="G68" t="n">
        <v>7.26</v>
      </c>
      <c r="H68" t="n">
        <v>0.12</v>
      </c>
      <c r="I68" t="n">
        <v>116</v>
      </c>
      <c r="J68" t="n">
        <v>141.81</v>
      </c>
      <c r="K68" t="n">
        <v>47.83</v>
      </c>
      <c r="L68" t="n">
        <v>1</v>
      </c>
      <c r="M68" t="n">
        <v>114</v>
      </c>
      <c r="N68" t="n">
        <v>22.98</v>
      </c>
      <c r="O68" t="n">
        <v>17723.39</v>
      </c>
      <c r="P68" t="n">
        <v>159.57</v>
      </c>
      <c r="Q68" t="n">
        <v>194.65</v>
      </c>
      <c r="R68" t="n">
        <v>95.52</v>
      </c>
      <c r="S68" t="n">
        <v>17.82</v>
      </c>
      <c r="T68" t="n">
        <v>36142.25</v>
      </c>
      <c r="U68" t="n">
        <v>0.19</v>
      </c>
      <c r="V68" t="n">
        <v>0.65</v>
      </c>
      <c r="W68" t="n">
        <v>1.33</v>
      </c>
      <c r="X68" t="n">
        <v>2.35</v>
      </c>
      <c r="Y68" t="n">
        <v>0.5</v>
      </c>
      <c r="Z68" t="n">
        <v>10</v>
      </c>
    </row>
    <row r="69">
      <c r="A69" t="n">
        <v>1</v>
      </c>
      <c r="B69" t="n">
        <v>70</v>
      </c>
      <c r="C69" t="inlineStr">
        <is>
          <t xml:space="preserve">CONCLUIDO	</t>
        </is>
      </c>
      <c r="D69" t="n">
        <v>6.0637</v>
      </c>
      <c r="E69" t="n">
        <v>16.49</v>
      </c>
      <c r="F69" t="n">
        <v>12.73</v>
      </c>
      <c r="G69" t="n">
        <v>14.41</v>
      </c>
      <c r="H69" t="n">
        <v>0.25</v>
      </c>
      <c r="I69" t="n">
        <v>53</v>
      </c>
      <c r="J69" t="n">
        <v>143.17</v>
      </c>
      <c r="K69" t="n">
        <v>47.83</v>
      </c>
      <c r="L69" t="n">
        <v>2</v>
      </c>
      <c r="M69" t="n">
        <v>51</v>
      </c>
      <c r="N69" t="n">
        <v>23.34</v>
      </c>
      <c r="O69" t="n">
        <v>17891.86</v>
      </c>
      <c r="P69" t="n">
        <v>143.97</v>
      </c>
      <c r="Q69" t="n">
        <v>194.62</v>
      </c>
      <c r="R69" t="n">
        <v>55.05</v>
      </c>
      <c r="S69" t="n">
        <v>17.82</v>
      </c>
      <c r="T69" t="n">
        <v>16220.78</v>
      </c>
      <c r="U69" t="n">
        <v>0.32</v>
      </c>
      <c r="V69" t="n">
        <v>0.71</v>
      </c>
      <c r="W69" t="n">
        <v>1.22</v>
      </c>
      <c r="X69" t="n">
        <v>1.05</v>
      </c>
      <c r="Y69" t="n">
        <v>0.5</v>
      </c>
      <c r="Z69" t="n">
        <v>10</v>
      </c>
    </row>
    <row r="70">
      <c r="A70" t="n">
        <v>2</v>
      </c>
      <c r="B70" t="n">
        <v>70</v>
      </c>
      <c r="C70" t="inlineStr">
        <is>
          <t xml:space="preserve">CONCLUIDO	</t>
        </is>
      </c>
      <c r="D70" t="n">
        <v>6.409</v>
      </c>
      <c r="E70" t="n">
        <v>15.6</v>
      </c>
      <c r="F70" t="n">
        <v>12.36</v>
      </c>
      <c r="G70" t="n">
        <v>21.19</v>
      </c>
      <c r="H70" t="n">
        <v>0.37</v>
      </c>
      <c r="I70" t="n">
        <v>35</v>
      </c>
      <c r="J70" t="n">
        <v>144.54</v>
      </c>
      <c r="K70" t="n">
        <v>47.83</v>
      </c>
      <c r="L70" t="n">
        <v>3</v>
      </c>
      <c r="M70" t="n">
        <v>33</v>
      </c>
      <c r="N70" t="n">
        <v>23.71</v>
      </c>
      <c r="O70" t="n">
        <v>18060.85</v>
      </c>
      <c r="P70" t="n">
        <v>139.05</v>
      </c>
      <c r="Q70" t="n">
        <v>194.64</v>
      </c>
      <c r="R70" t="n">
        <v>43.62</v>
      </c>
      <c r="S70" t="n">
        <v>17.82</v>
      </c>
      <c r="T70" t="n">
        <v>10599.71</v>
      </c>
      <c r="U70" t="n">
        <v>0.41</v>
      </c>
      <c r="V70" t="n">
        <v>0.73</v>
      </c>
      <c r="W70" t="n">
        <v>1.19</v>
      </c>
      <c r="X70" t="n">
        <v>0.68</v>
      </c>
      <c r="Y70" t="n">
        <v>0.5</v>
      </c>
      <c r="Z70" t="n">
        <v>10</v>
      </c>
    </row>
    <row r="71">
      <c r="A71" t="n">
        <v>3</v>
      </c>
      <c r="B71" t="n">
        <v>70</v>
      </c>
      <c r="C71" t="inlineStr">
        <is>
          <t xml:space="preserve">CONCLUIDO	</t>
        </is>
      </c>
      <c r="D71" t="n">
        <v>6.5904</v>
      </c>
      <c r="E71" t="n">
        <v>15.17</v>
      </c>
      <c r="F71" t="n">
        <v>12.19</v>
      </c>
      <c r="G71" t="n">
        <v>28.14</v>
      </c>
      <c r="H71" t="n">
        <v>0.49</v>
      </c>
      <c r="I71" t="n">
        <v>26</v>
      </c>
      <c r="J71" t="n">
        <v>145.92</v>
      </c>
      <c r="K71" t="n">
        <v>47.83</v>
      </c>
      <c r="L71" t="n">
        <v>4</v>
      </c>
      <c r="M71" t="n">
        <v>24</v>
      </c>
      <c r="N71" t="n">
        <v>24.09</v>
      </c>
      <c r="O71" t="n">
        <v>18230.35</v>
      </c>
      <c r="P71" t="n">
        <v>136.43</v>
      </c>
      <c r="Q71" t="n">
        <v>194.63</v>
      </c>
      <c r="R71" t="n">
        <v>38.17</v>
      </c>
      <c r="S71" t="n">
        <v>17.82</v>
      </c>
      <c r="T71" t="n">
        <v>7919.9</v>
      </c>
      <c r="U71" t="n">
        <v>0.47</v>
      </c>
      <c r="V71" t="n">
        <v>0.74</v>
      </c>
      <c r="W71" t="n">
        <v>1.18</v>
      </c>
      <c r="X71" t="n">
        <v>0.51</v>
      </c>
      <c r="Y71" t="n">
        <v>0.5</v>
      </c>
      <c r="Z71" t="n">
        <v>10</v>
      </c>
    </row>
    <row r="72">
      <c r="A72" t="n">
        <v>4</v>
      </c>
      <c r="B72" t="n">
        <v>70</v>
      </c>
      <c r="C72" t="inlineStr">
        <is>
          <t xml:space="preserve">CONCLUIDO	</t>
        </is>
      </c>
      <c r="D72" t="n">
        <v>6.7079</v>
      </c>
      <c r="E72" t="n">
        <v>14.91</v>
      </c>
      <c r="F72" t="n">
        <v>12.07</v>
      </c>
      <c r="G72" t="n">
        <v>34.49</v>
      </c>
      <c r="H72" t="n">
        <v>0.6</v>
      </c>
      <c r="I72" t="n">
        <v>21</v>
      </c>
      <c r="J72" t="n">
        <v>147.3</v>
      </c>
      <c r="K72" t="n">
        <v>47.83</v>
      </c>
      <c r="L72" t="n">
        <v>5</v>
      </c>
      <c r="M72" t="n">
        <v>19</v>
      </c>
      <c r="N72" t="n">
        <v>24.47</v>
      </c>
      <c r="O72" t="n">
        <v>18400.38</v>
      </c>
      <c r="P72" t="n">
        <v>134.16</v>
      </c>
      <c r="Q72" t="n">
        <v>194.65</v>
      </c>
      <c r="R72" t="n">
        <v>34.58</v>
      </c>
      <c r="S72" t="n">
        <v>17.82</v>
      </c>
      <c r="T72" t="n">
        <v>6146.07</v>
      </c>
      <c r="U72" t="n">
        <v>0.52</v>
      </c>
      <c r="V72" t="n">
        <v>0.75</v>
      </c>
      <c r="W72" t="n">
        <v>1.16</v>
      </c>
      <c r="X72" t="n">
        <v>0.39</v>
      </c>
      <c r="Y72" t="n">
        <v>0.5</v>
      </c>
      <c r="Z72" t="n">
        <v>10</v>
      </c>
    </row>
    <row r="73">
      <c r="A73" t="n">
        <v>5</v>
      </c>
      <c r="B73" t="n">
        <v>70</v>
      </c>
      <c r="C73" t="inlineStr">
        <is>
          <t xml:space="preserve">CONCLUIDO	</t>
        </is>
      </c>
      <c r="D73" t="n">
        <v>6.7913</v>
      </c>
      <c r="E73" t="n">
        <v>14.72</v>
      </c>
      <c r="F73" t="n">
        <v>12.01</v>
      </c>
      <c r="G73" t="n">
        <v>42.37</v>
      </c>
      <c r="H73" t="n">
        <v>0.71</v>
      </c>
      <c r="I73" t="n">
        <v>17</v>
      </c>
      <c r="J73" t="n">
        <v>148.68</v>
      </c>
      <c r="K73" t="n">
        <v>47.83</v>
      </c>
      <c r="L73" t="n">
        <v>6</v>
      </c>
      <c r="M73" t="n">
        <v>15</v>
      </c>
      <c r="N73" t="n">
        <v>24.85</v>
      </c>
      <c r="O73" t="n">
        <v>18570.94</v>
      </c>
      <c r="P73" t="n">
        <v>132.6</v>
      </c>
      <c r="Q73" t="n">
        <v>194.63</v>
      </c>
      <c r="R73" t="n">
        <v>32.19</v>
      </c>
      <c r="S73" t="n">
        <v>17.82</v>
      </c>
      <c r="T73" t="n">
        <v>4970.6</v>
      </c>
      <c r="U73" t="n">
        <v>0.55</v>
      </c>
      <c r="V73" t="n">
        <v>0.76</v>
      </c>
      <c r="W73" t="n">
        <v>1.17</v>
      </c>
      <c r="X73" t="n">
        <v>0.32</v>
      </c>
      <c r="Y73" t="n">
        <v>0.5</v>
      </c>
      <c r="Z73" t="n">
        <v>10</v>
      </c>
    </row>
    <row r="74">
      <c r="A74" t="n">
        <v>6</v>
      </c>
      <c r="B74" t="n">
        <v>70</v>
      </c>
      <c r="C74" t="inlineStr">
        <is>
          <t xml:space="preserve">CONCLUIDO	</t>
        </is>
      </c>
      <c r="D74" t="n">
        <v>6.841</v>
      </c>
      <c r="E74" t="n">
        <v>14.62</v>
      </c>
      <c r="F74" t="n">
        <v>11.96</v>
      </c>
      <c r="G74" t="n">
        <v>47.82</v>
      </c>
      <c r="H74" t="n">
        <v>0.83</v>
      </c>
      <c r="I74" t="n">
        <v>15</v>
      </c>
      <c r="J74" t="n">
        <v>150.07</v>
      </c>
      <c r="K74" t="n">
        <v>47.83</v>
      </c>
      <c r="L74" t="n">
        <v>7</v>
      </c>
      <c r="M74" t="n">
        <v>13</v>
      </c>
      <c r="N74" t="n">
        <v>25.24</v>
      </c>
      <c r="O74" t="n">
        <v>18742.03</v>
      </c>
      <c r="P74" t="n">
        <v>131.5</v>
      </c>
      <c r="Q74" t="n">
        <v>194.64</v>
      </c>
      <c r="R74" t="n">
        <v>30.72</v>
      </c>
      <c r="S74" t="n">
        <v>17.82</v>
      </c>
      <c r="T74" t="n">
        <v>4247.85</v>
      </c>
      <c r="U74" t="n">
        <v>0.58</v>
      </c>
      <c r="V74" t="n">
        <v>0.76</v>
      </c>
      <c r="W74" t="n">
        <v>1.16</v>
      </c>
      <c r="X74" t="n">
        <v>0.27</v>
      </c>
      <c r="Y74" t="n">
        <v>0.5</v>
      </c>
      <c r="Z74" t="n">
        <v>10</v>
      </c>
    </row>
    <row r="75">
      <c r="A75" t="n">
        <v>7</v>
      </c>
      <c r="B75" t="n">
        <v>70</v>
      </c>
      <c r="C75" t="inlineStr">
        <is>
          <t xml:space="preserve">CONCLUIDO	</t>
        </is>
      </c>
      <c r="D75" t="n">
        <v>6.8834</v>
      </c>
      <c r="E75" t="n">
        <v>14.53</v>
      </c>
      <c r="F75" t="n">
        <v>11.92</v>
      </c>
      <c r="G75" t="n">
        <v>55.03</v>
      </c>
      <c r="H75" t="n">
        <v>0.9399999999999999</v>
      </c>
      <c r="I75" t="n">
        <v>13</v>
      </c>
      <c r="J75" t="n">
        <v>151.46</v>
      </c>
      <c r="K75" t="n">
        <v>47.83</v>
      </c>
      <c r="L75" t="n">
        <v>8</v>
      </c>
      <c r="M75" t="n">
        <v>11</v>
      </c>
      <c r="N75" t="n">
        <v>25.63</v>
      </c>
      <c r="O75" t="n">
        <v>18913.66</v>
      </c>
      <c r="P75" t="n">
        <v>130.5</v>
      </c>
      <c r="Q75" t="n">
        <v>194.64</v>
      </c>
      <c r="R75" t="n">
        <v>29.87</v>
      </c>
      <c r="S75" t="n">
        <v>17.82</v>
      </c>
      <c r="T75" t="n">
        <v>3832.39</v>
      </c>
      <c r="U75" t="n">
        <v>0.6</v>
      </c>
      <c r="V75" t="n">
        <v>0.76</v>
      </c>
      <c r="W75" t="n">
        <v>1.15</v>
      </c>
      <c r="X75" t="n">
        <v>0.24</v>
      </c>
      <c r="Y75" t="n">
        <v>0.5</v>
      </c>
      <c r="Z75" t="n">
        <v>10</v>
      </c>
    </row>
    <row r="76">
      <c r="A76" t="n">
        <v>8</v>
      </c>
      <c r="B76" t="n">
        <v>70</v>
      </c>
      <c r="C76" t="inlineStr">
        <is>
          <t xml:space="preserve">CONCLUIDO	</t>
        </is>
      </c>
      <c r="D76" t="n">
        <v>6.9044</v>
      </c>
      <c r="E76" t="n">
        <v>14.48</v>
      </c>
      <c r="F76" t="n">
        <v>11.91</v>
      </c>
      <c r="G76" t="n">
        <v>59.54</v>
      </c>
      <c r="H76" t="n">
        <v>1.04</v>
      </c>
      <c r="I76" t="n">
        <v>12</v>
      </c>
      <c r="J76" t="n">
        <v>152.85</v>
      </c>
      <c r="K76" t="n">
        <v>47.83</v>
      </c>
      <c r="L76" t="n">
        <v>9</v>
      </c>
      <c r="M76" t="n">
        <v>10</v>
      </c>
      <c r="N76" t="n">
        <v>26.03</v>
      </c>
      <c r="O76" t="n">
        <v>19085.83</v>
      </c>
      <c r="P76" t="n">
        <v>129.7</v>
      </c>
      <c r="Q76" t="n">
        <v>194.63</v>
      </c>
      <c r="R76" t="n">
        <v>29.33</v>
      </c>
      <c r="S76" t="n">
        <v>17.82</v>
      </c>
      <c r="T76" t="n">
        <v>3568.41</v>
      </c>
      <c r="U76" t="n">
        <v>0.61</v>
      </c>
      <c r="V76" t="n">
        <v>0.76</v>
      </c>
      <c r="W76" t="n">
        <v>1.16</v>
      </c>
      <c r="X76" t="n">
        <v>0.22</v>
      </c>
      <c r="Y76" t="n">
        <v>0.5</v>
      </c>
      <c r="Z76" t="n">
        <v>10</v>
      </c>
    </row>
    <row r="77">
      <c r="A77" t="n">
        <v>9</v>
      </c>
      <c r="B77" t="n">
        <v>70</v>
      </c>
      <c r="C77" t="inlineStr">
        <is>
          <t xml:space="preserve">CONCLUIDO	</t>
        </is>
      </c>
      <c r="D77" t="n">
        <v>6.9308</v>
      </c>
      <c r="E77" t="n">
        <v>14.43</v>
      </c>
      <c r="F77" t="n">
        <v>11.88</v>
      </c>
      <c r="G77" t="n">
        <v>64.81</v>
      </c>
      <c r="H77" t="n">
        <v>1.15</v>
      </c>
      <c r="I77" t="n">
        <v>11</v>
      </c>
      <c r="J77" t="n">
        <v>154.25</v>
      </c>
      <c r="K77" t="n">
        <v>47.83</v>
      </c>
      <c r="L77" t="n">
        <v>10</v>
      </c>
      <c r="M77" t="n">
        <v>9</v>
      </c>
      <c r="N77" t="n">
        <v>26.43</v>
      </c>
      <c r="O77" t="n">
        <v>19258.55</v>
      </c>
      <c r="P77" t="n">
        <v>128.42</v>
      </c>
      <c r="Q77" t="n">
        <v>194.63</v>
      </c>
      <c r="R77" t="n">
        <v>28.52</v>
      </c>
      <c r="S77" t="n">
        <v>17.82</v>
      </c>
      <c r="T77" t="n">
        <v>3167.31</v>
      </c>
      <c r="U77" t="n">
        <v>0.62</v>
      </c>
      <c r="V77" t="n">
        <v>0.76</v>
      </c>
      <c r="W77" t="n">
        <v>1.15</v>
      </c>
      <c r="X77" t="n">
        <v>0.2</v>
      </c>
      <c r="Y77" t="n">
        <v>0.5</v>
      </c>
      <c r="Z77" t="n">
        <v>10</v>
      </c>
    </row>
    <row r="78">
      <c r="A78" t="n">
        <v>10</v>
      </c>
      <c r="B78" t="n">
        <v>70</v>
      </c>
      <c r="C78" t="inlineStr">
        <is>
          <t xml:space="preserve">CONCLUIDO	</t>
        </is>
      </c>
      <c r="D78" t="n">
        <v>6.9579</v>
      </c>
      <c r="E78" t="n">
        <v>14.37</v>
      </c>
      <c r="F78" t="n">
        <v>11.86</v>
      </c>
      <c r="G78" t="n">
        <v>71.13</v>
      </c>
      <c r="H78" t="n">
        <v>1.25</v>
      </c>
      <c r="I78" t="n">
        <v>10</v>
      </c>
      <c r="J78" t="n">
        <v>155.66</v>
      </c>
      <c r="K78" t="n">
        <v>47.83</v>
      </c>
      <c r="L78" t="n">
        <v>11</v>
      </c>
      <c r="M78" t="n">
        <v>8</v>
      </c>
      <c r="N78" t="n">
        <v>26.83</v>
      </c>
      <c r="O78" t="n">
        <v>19431.82</v>
      </c>
      <c r="P78" t="n">
        <v>127.81</v>
      </c>
      <c r="Q78" t="n">
        <v>194.63</v>
      </c>
      <c r="R78" t="n">
        <v>27.65</v>
      </c>
      <c r="S78" t="n">
        <v>17.82</v>
      </c>
      <c r="T78" t="n">
        <v>2735.63</v>
      </c>
      <c r="U78" t="n">
        <v>0.64</v>
      </c>
      <c r="V78" t="n">
        <v>0.77</v>
      </c>
      <c r="W78" t="n">
        <v>1.15</v>
      </c>
      <c r="X78" t="n">
        <v>0.17</v>
      </c>
      <c r="Y78" t="n">
        <v>0.5</v>
      </c>
      <c r="Z78" t="n">
        <v>10</v>
      </c>
    </row>
    <row r="79">
      <c r="A79" t="n">
        <v>11</v>
      </c>
      <c r="B79" t="n">
        <v>70</v>
      </c>
      <c r="C79" t="inlineStr">
        <is>
          <t xml:space="preserve">CONCLUIDO	</t>
        </is>
      </c>
      <c r="D79" t="n">
        <v>6.9713</v>
      </c>
      <c r="E79" t="n">
        <v>14.34</v>
      </c>
      <c r="F79" t="n">
        <v>11.86</v>
      </c>
      <c r="G79" t="n">
        <v>79.04000000000001</v>
      </c>
      <c r="H79" t="n">
        <v>1.35</v>
      </c>
      <c r="I79" t="n">
        <v>9</v>
      </c>
      <c r="J79" t="n">
        <v>157.07</v>
      </c>
      <c r="K79" t="n">
        <v>47.83</v>
      </c>
      <c r="L79" t="n">
        <v>12</v>
      </c>
      <c r="M79" t="n">
        <v>7</v>
      </c>
      <c r="N79" t="n">
        <v>27.24</v>
      </c>
      <c r="O79" t="n">
        <v>19605.66</v>
      </c>
      <c r="P79" t="n">
        <v>127.48</v>
      </c>
      <c r="Q79" t="n">
        <v>194.63</v>
      </c>
      <c r="R79" t="n">
        <v>27.58</v>
      </c>
      <c r="S79" t="n">
        <v>17.82</v>
      </c>
      <c r="T79" t="n">
        <v>2706.19</v>
      </c>
      <c r="U79" t="n">
        <v>0.65</v>
      </c>
      <c r="V79" t="n">
        <v>0.77</v>
      </c>
      <c r="W79" t="n">
        <v>1.16</v>
      </c>
      <c r="X79" t="n">
        <v>0.17</v>
      </c>
      <c r="Y79" t="n">
        <v>0.5</v>
      </c>
      <c r="Z79" t="n">
        <v>10</v>
      </c>
    </row>
    <row r="80">
      <c r="A80" t="n">
        <v>12</v>
      </c>
      <c r="B80" t="n">
        <v>70</v>
      </c>
      <c r="C80" t="inlineStr">
        <is>
          <t xml:space="preserve">CONCLUIDO	</t>
        </is>
      </c>
      <c r="D80" t="n">
        <v>6.999</v>
      </c>
      <c r="E80" t="n">
        <v>14.29</v>
      </c>
      <c r="F80" t="n">
        <v>11.83</v>
      </c>
      <c r="G80" t="n">
        <v>88.70999999999999</v>
      </c>
      <c r="H80" t="n">
        <v>1.45</v>
      </c>
      <c r="I80" t="n">
        <v>8</v>
      </c>
      <c r="J80" t="n">
        <v>158.48</v>
      </c>
      <c r="K80" t="n">
        <v>47.83</v>
      </c>
      <c r="L80" t="n">
        <v>13</v>
      </c>
      <c r="M80" t="n">
        <v>6</v>
      </c>
      <c r="N80" t="n">
        <v>27.65</v>
      </c>
      <c r="O80" t="n">
        <v>19780.06</v>
      </c>
      <c r="P80" t="n">
        <v>125.82</v>
      </c>
      <c r="Q80" t="n">
        <v>194.63</v>
      </c>
      <c r="R80" t="n">
        <v>26.75</v>
      </c>
      <c r="S80" t="n">
        <v>17.82</v>
      </c>
      <c r="T80" t="n">
        <v>2296.17</v>
      </c>
      <c r="U80" t="n">
        <v>0.67</v>
      </c>
      <c r="V80" t="n">
        <v>0.77</v>
      </c>
      <c r="W80" t="n">
        <v>1.15</v>
      </c>
      <c r="X80" t="n">
        <v>0.14</v>
      </c>
      <c r="Y80" t="n">
        <v>0.5</v>
      </c>
      <c r="Z80" t="n">
        <v>10</v>
      </c>
    </row>
    <row r="81">
      <c r="A81" t="n">
        <v>13</v>
      </c>
      <c r="B81" t="n">
        <v>70</v>
      </c>
      <c r="C81" t="inlineStr">
        <is>
          <t xml:space="preserve">CONCLUIDO	</t>
        </is>
      </c>
      <c r="D81" t="n">
        <v>6.9998</v>
      </c>
      <c r="E81" t="n">
        <v>14.29</v>
      </c>
      <c r="F81" t="n">
        <v>11.83</v>
      </c>
      <c r="G81" t="n">
        <v>88.7</v>
      </c>
      <c r="H81" t="n">
        <v>1.55</v>
      </c>
      <c r="I81" t="n">
        <v>8</v>
      </c>
      <c r="J81" t="n">
        <v>159.9</v>
      </c>
      <c r="K81" t="n">
        <v>47.83</v>
      </c>
      <c r="L81" t="n">
        <v>14</v>
      </c>
      <c r="M81" t="n">
        <v>6</v>
      </c>
      <c r="N81" t="n">
        <v>28.07</v>
      </c>
      <c r="O81" t="n">
        <v>19955.16</v>
      </c>
      <c r="P81" t="n">
        <v>124.83</v>
      </c>
      <c r="Q81" t="n">
        <v>194.63</v>
      </c>
      <c r="R81" t="n">
        <v>26.73</v>
      </c>
      <c r="S81" t="n">
        <v>17.82</v>
      </c>
      <c r="T81" t="n">
        <v>2286.79</v>
      </c>
      <c r="U81" t="n">
        <v>0.67</v>
      </c>
      <c r="V81" t="n">
        <v>0.77</v>
      </c>
      <c r="W81" t="n">
        <v>1.15</v>
      </c>
      <c r="X81" t="n">
        <v>0.14</v>
      </c>
      <c r="Y81" t="n">
        <v>0.5</v>
      </c>
      <c r="Z81" t="n">
        <v>10</v>
      </c>
    </row>
    <row r="82">
      <c r="A82" t="n">
        <v>14</v>
      </c>
      <c r="B82" t="n">
        <v>70</v>
      </c>
      <c r="C82" t="inlineStr">
        <is>
          <t xml:space="preserve">CONCLUIDO	</t>
        </is>
      </c>
      <c r="D82" t="n">
        <v>7.0274</v>
      </c>
      <c r="E82" t="n">
        <v>14.23</v>
      </c>
      <c r="F82" t="n">
        <v>11.8</v>
      </c>
      <c r="G82" t="n">
        <v>101.14</v>
      </c>
      <c r="H82" t="n">
        <v>1.65</v>
      </c>
      <c r="I82" t="n">
        <v>7</v>
      </c>
      <c r="J82" t="n">
        <v>161.32</v>
      </c>
      <c r="K82" t="n">
        <v>47.83</v>
      </c>
      <c r="L82" t="n">
        <v>15</v>
      </c>
      <c r="M82" t="n">
        <v>5</v>
      </c>
      <c r="N82" t="n">
        <v>28.5</v>
      </c>
      <c r="O82" t="n">
        <v>20130.71</v>
      </c>
      <c r="P82" t="n">
        <v>123.79</v>
      </c>
      <c r="Q82" t="n">
        <v>194.63</v>
      </c>
      <c r="R82" t="n">
        <v>25.89</v>
      </c>
      <c r="S82" t="n">
        <v>17.82</v>
      </c>
      <c r="T82" t="n">
        <v>1871.19</v>
      </c>
      <c r="U82" t="n">
        <v>0.6899999999999999</v>
      </c>
      <c r="V82" t="n">
        <v>0.77</v>
      </c>
      <c r="W82" t="n">
        <v>1.15</v>
      </c>
      <c r="X82" t="n">
        <v>0.11</v>
      </c>
      <c r="Y82" t="n">
        <v>0.5</v>
      </c>
      <c r="Z82" t="n">
        <v>10</v>
      </c>
    </row>
    <row r="83">
      <c r="A83" t="n">
        <v>15</v>
      </c>
      <c r="B83" t="n">
        <v>70</v>
      </c>
      <c r="C83" t="inlineStr">
        <is>
          <t xml:space="preserve">CONCLUIDO	</t>
        </is>
      </c>
      <c r="D83" t="n">
        <v>7.0258</v>
      </c>
      <c r="E83" t="n">
        <v>14.23</v>
      </c>
      <c r="F83" t="n">
        <v>11.8</v>
      </c>
      <c r="G83" t="n">
        <v>101.17</v>
      </c>
      <c r="H83" t="n">
        <v>1.74</v>
      </c>
      <c r="I83" t="n">
        <v>7</v>
      </c>
      <c r="J83" t="n">
        <v>162.75</v>
      </c>
      <c r="K83" t="n">
        <v>47.83</v>
      </c>
      <c r="L83" t="n">
        <v>16</v>
      </c>
      <c r="M83" t="n">
        <v>5</v>
      </c>
      <c r="N83" t="n">
        <v>28.92</v>
      </c>
      <c r="O83" t="n">
        <v>20306.85</v>
      </c>
      <c r="P83" t="n">
        <v>123.89</v>
      </c>
      <c r="Q83" t="n">
        <v>194.63</v>
      </c>
      <c r="R83" t="n">
        <v>26.09</v>
      </c>
      <c r="S83" t="n">
        <v>17.82</v>
      </c>
      <c r="T83" t="n">
        <v>1974.12</v>
      </c>
      <c r="U83" t="n">
        <v>0.68</v>
      </c>
      <c r="V83" t="n">
        <v>0.77</v>
      </c>
      <c r="W83" t="n">
        <v>1.15</v>
      </c>
      <c r="X83" t="n">
        <v>0.12</v>
      </c>
      <c r="Y83" t="n">
        <v>0.5</v>
      </c>
      <c r="Z83" t="n">
        <v>10</v>
      </c>
    </row>
    <row r="84">
      <c r="A84" t="n">
        <v>16</v>
      </c>
      <c r="B84" t="n">
        <v>70</v>
      </c>
      <c r="C84" t="inlineStr">
        <is>
          <t xml:space="preserve">CONCLUIDO	</t>
        </is>
      </c>
      <c r="D84" t="n">
        <v>7.0251</v>
      </c>
      <c r="E84" t="n">
        <v>14.23</v>
      </c>
      <c r="F84" t="n">
        <v>11.8</v>
      </c>
      <c r="G84" t="n">
        <v>101.18</v>
      </c>
      <c r="H84" t="n">
        <v>1.83</v>
      </c>
      <c r="I84" t="n">
        <v>7</v>
      </c>
      <c r="J84" t="n">
        <v>164.19</v>
      </c>
      <c r="K84" t="n">
        <v>47.83</v>
      </c>
      <c r="L84" t="n">
        <v>17</v>
      </c>
      <c r="M84" t="n">
        <v>5</v>
      </c>
      <c r="N84" t="n">
        <v>29.36</v>
      </c>
      <c r="O84" t="n">
        <v>20483.57</v>
      </c>
      <c r="P84" t="n">
        <v>122.46</v>
      </c>
      <c r="Q84" t="n">
        <v>194.63</v>
      </c>
      <c r="R84" t="n">
        <v>26.18</v>
      </c>
      <c r="S84" t="n">
        <v>17.82</v>
      </c>
      <c r="T84" t="n">
        <v>2015.87</v>
      </c>
      <c r="U84" t="n">
        <v>0.68</v>
      </c>
      <c r="V84" t="n">
        <v>0.77</v>
      </c>
      <c r="W84" t="n">
        <v>1.14</v>
      </c>
      <c r="X84" t="n">
        <v>0.12</v>
      </c>
      <c r="Y84" t="n">
        <v>0.5</v>
      </c>
      <c r="Z84" t="n">
        <v>10</v>
      </c>
    </row>
    <row r="85">
      <c r="A85" t="n">
        <v>17</v>
      </c>
      <c r="B85" t="n">
        <v>70</v>
      </c>
      <c r="C85" t="inlineStr">
        <is>
          <t xml:space="preserve">CONCLUIDO	</t>
        </is>
      </c>
      <c r="D85" t="n">
        <v>7.0504</v>
      </c>
      <c r="E85" t="n">
        <v>14.18</v>
      </c>
      <c r="F85" t="n">
        <v>11.78</v>
      </c>
      <c r="G85" t="n">
        <v>117.82</v>
      </c>
      <c r="H85" t="n">
        <v>1.93</v>
      </c>
      <c r="I85" t="n">
        <v>6</v>
      </c>
      <c r="J85" t="n">
        <v>165.62</v>
      </c>
      <c r="K85" t="n">
        <v>47.83</v>
      </c>
      <c r="L85" t="n">
        <v>18</v>
      </c>
      <c r="M85" t="n">
        <v>4</v>
      </c>
      <c r="N85" t="n">
        <v>29.8</v>
      </c>
      <c r="O85" t="n">
        <v>20660.89</v>
      </c>
      <c r="P85" t="n">
        <v>121.51</v>
      </c>
      <c r="Q85" t="n">
        <v>194.63</v>
      </c>
      <c r="R85" t="n">
        <v>25.43</v>
      </c>
      <c r="S85" t="n">
        <v>17.82</v>
      </c>
      <c r="T85" t="n">
        <v>1647.75</v>
      </c>
      <c r="U85" t="n">
        <v>0.7</v>
      </c>
      <c r="V85" t="n">
        <v>0.77</v>
      </c>
      <c r="W85" t="n">
        <v>1.14</v>
      </c>
      <c r="X85" t="n">
        <v>0.1</v>
      </c>
      <c r="Y85" t="n">
        <v>0.5</v>
      </c>
      <c r="Z85" t="n">
        <v>10</v>
      </c>
    </row>
    <row r="86">
      <c r="A86" t="n">
        <v>18</v>
      </c>
      <c r="B86" t="n">
        <v>70</v>
      </c>
      <c r="C86" t="inlineStr">
        <is>
          <t xml:space="preserve">CONCLUIDO	</t>
        </is>
      </c>
      <c r="D86" t="n">
        <v>7.0534</v>
      </c>
      <c r="E86" t="n">
        <v>14.18</v>
      </c>
      <c r="F86" t="n">
        <v>11.78</v>
      </c>
      <c r="G86" t="n">
        <v>117.76</v>
      </c>
      <c r="H86" t="n">
        <v>2.02</v>
      </c>
      <c r="I86" t="n">
        <v>6</v>
      </c>
      <c r="J86" t="n">
        <v>167.07</v>
      </c>
      <c r="K86" t="n">
        <v>47.83</v>
      </c>
      <c r="L86" t="n">
        <v>19</v>
      </c>
      <c r="M86" t="n">
        <v>4</v>
      </c>
      <c r="N86" t="n">
        <v>30.24</v>
      </c>
      <c r="O86" t="n">
        <v>20838.81</v>
      </c>
      <c r="P86" t="n">
        <v>121.4</v>
      </c>
      <c r="Q86" t="n">
        <v>194.63</v>
      </c>
      <c r="R86" t="n">
        <v>25.14</v>
      </c>
      <c r="S86" t="n">
        <v>17.82</v>
      </c>
      <c r="T86" t="n">
        <v>1501.97</v>
      </c>
      <c r="U86" t="n">
        <v>0.71</v>
      </c>
      <c r="V86" t="n">
        <v>0.77</v>
      </c>
      <c r="W86" t="n">
        <v>1.15</v>
      </c>
      <c r="X86" t="n">
        <v>0.09</v>
      </c>
      <c r="Y86" t="n">
        <v>0.5</v>
      </c>
      <c r="Z86" t="n">
        <v>10</v>
      </c>
    </row>
    <row r="87">
      <c r="A87" t="n">
        <v>19</v>
      </c>
      <c r="B87" t="n">
        <v>70</v>
      </c>
      <c r="C87" t="inlineStr">
        <is>
          <t xml:space="preserve">CONCLUIDO	</t>
        </is>
      </c>
      <c r="D87" t="n">
        <v>7.0505</v>
      </c>
      <c r="E87" t="n">
        <v>14.18</v>
      </c>
      <c r="F87" t="n">
        <v>11.78</v>
      </c>
      <c r="G87" t="n">
        <v>117.82</v>
      </c>
      <c r="H87" t="n">
        <v>2.1</v>
      </c>
      <c r="I87" t="n">
        <v>6</v>
      </c>
      <c r="J87" t="n">
        <v>168.51</v>
      </c>
      <c r="K87" t="n">
        <v>47.83</v>
      </c>
      <c r="L87" t="n">
        <v>20</v>
      </c>
      <c r="M87" t="n">
        <v>4</v>
      </c>
      <c r="N87" t="n">
        <v>30.69</v>
      </c>
      <c r="O87" t="n">
        <v>21017.33</v>
      </c>
      <c r="P87" t="n">
        <v>120.41</v>
      </c>
      <c r="Q87" t="n">
        <v>194.63</v>
      </c>
      <c r="R87" t="n">
        <v>25.36</v>
      </c>
      <c r="S87" t="n">
        <v>17.82</v>
      </c>
      <c r="T87" t="n">
        <v>1612.22</v>
      </c>
      <c r="U87" t="n">
        <v>0.7</v>
      </c>
      <c r="V87" t="n">
        <v>0.77</v>
      </c>
      <c r="W87" t="n">
        <v>1.15</v>
      </c>
      <c r="X87" t="n">
        <v>0.1</v>
      </c>
      <c r="Y87" t="n">
        <v>0.5</v>
      </c>
      <c r="Z87" t="n">
        <v>10</v>
      </c>
    </row>
    <row r="88">
      <c r="A88" t="n">
        <v>20</v>
      </c>
      <c r="B88" t="n">
        <v>70</v>
      </c>
      <c r="C88" t="inlineStr">
        <is>
          <t xml:space="preserve">CONCLUIDO	</t>
        </is>
      </c>
      <c r="D88" t="n">
        <v>7.0486</v>
      </c>
      <c r="E88" t="n">
        <v>14.19</v>
      </c>
      <c r="F88" t="n">
        <v>11.79</v>
      </c>
      <c r="G88" t="n">
        <v>117.86</v>
      </c>
      <c r="H88" t="n">
        <v>2.19</v>
      </c>
      <c r="I88" t="n">
        <v>6</v>
      </c>
      <c r="J88" t="n">
        <v>169.97</v>
      </c>
      <c r="K88" t="n">
        <v>47.83</v>
      </c>
      <c r="L88" t="n">
        <v>21</v>
      </c>
      <c r="M88" t="n">
        <v>4</v>
      </c>
      <c r="N88" t="n">
        <v>31.14</v>
      </c>
      <c r="O88" t="n">
        <v>21196.47</v>
      </c>
      <c r="P88" t="n">
        <v>118.68</v>
      </c>
      <c r="Q88" t="n">
        <v>194.63</v>
      </c>
      <c r="R88" t="n">
        <v>25.55</v>
      </c>
      <c r="S88" t="n">
        <v>17.82</v>
      </c>
      <c r="T88" t="n">
        <v>1707.55</v>
      </c>
      <c r="U88" t="n">
        <v>0.7</v>
      </c>
      <c r="V88" t="n">
        <v>0.77</v>
      </c>
      <c r="W88" t="n">
        <v>1.14</v>
      </c>
      <c r="X88" t="n">
        <v>0.1</v>
      </c>
      <c r="Y88" t="n">
        <v>0.5</v>
      </c>
      <c r="Z88" t="n">
        <v>10</v>
      </c>
    </row>
    <row r="89">
      <c r="A89" t="n">
        <v>21</v>
      </c>
      <c r="B89" t="n">
        <v>70</v>
      </c>
      <c r="C89" t="inlineStr">
        <is>
          <t xml:space="preserve">CONCLUIDO	</t>
        </is>
      </c>
      <c r="D89" t="n">
        <v>7.0731</v>
      </c>
      <c r="E89" t="n">
        <v>14.14</v>
      </c>
      <c r="F89" t="n">
        <v>11.77</v>
      </c>
      <c r="G89" t="n">
        <v>141.18</v>
      </c>
      <c r="H89" t="n">
        <v>2.28</v>
      </c>
      <c r="I89" t="n">
        <v>5</v>
      </c>
      <c r="J89" t="n">
        <v>171.42</v>
      </c>
      <c r="K89" t="n">
        <v>47.83</v>
      </c>
      <c r="L89" t="n">
        <v>22</v>
      </c>
      <c r="M89" t="n">
        <v>3</v>
      </c>
      <c r="N89" t="n">
        <v>31.6</v>
      </c>
      <c r="O89" t="n">
        <v>21376.23</v>
      </c>
      <c r="P89" t="n">
        <v>118.88</v>
      </c>
      <c r="Q89" t="n">
        <v>194.63</v>
      </c>
      <c r="R89" t="n">
        <v>24.94</v>
      </c>
      <c r="S89" t="n">
        <v>17.82</v>
      </c>
      <c r="T89" t="n">
        <v>1408.44</v>
      </c>
      <c r="U89" t="n">
        <v>0.71</v>
      </c>
      <c r="V89" t="n">
        <v>0.77</v>
      </c>
      <c r="W89" t="n">
        <v>1.14</v>
      </c>
      <c r="X89" t="n">
        <v>0.08</v>
      </c>
      <c r="Y89" t="n">
        <v>0.5</v>
      </c>
      <c r="Z89" t="n">
        <v>10</v>
      </c>
    </row>
    <row r="90">
      <c r="A90" t="n">
        <v>22</v>
      </c>
      <c r="B90" t="n">
        <v>70</v>
      </c>
      <c r="C90" t="inlineStr">
        <is>
          <t xml:space="preserve">CONCLUIDO	</t>
        </is>
      </c>
      <c r="D90" t="n">
        <v>7.0706</v>
      </c>
      <c r="E90" t="n">
        <v>14.14</v>
      </c>
      <c r="F90" t="n">
        <v>11.77</v>
      </c>
      <c r="G90" t="n">
        <v>141.24</v>
      </c>
      <c r="H90" t="n">
        <v>2.36</v>
      </c>
      <c r="I90" t="n">
        <v>5</v>
      </c>
      <c r="J90" t="n">
        <v>172.89</v>
      </c>
      <c r="K90" t="n">
        <v>47.83</v>
      </c>
      <c r="L90" t="n">
        <v>23</v>
      </c>
      <c r="M90" t="n">
        <v>3</v>
      </c>
      <c r="N90" t="n">
        <v>32.06</v>
      </c>
      <c r="O90" t="n">
        <v>21556.61</v>
      </c>
      <c r="P90" t="n">
        <v>118.85</v>
      </c>
      <c r="Q90" t="n">
        <v>194.63</v>
      </c>
      <c r="R90" t="n">
        <v>25.05</v>
      </c>
      <c r="S90" t="n">
        <v>17.82</v>
      </c>
      <c r="T90" t="n">
        <v>1463.19</v>
      </c>
      <c r="U90" t="n">
        <v>0.71</v>
      </c>
      <c r="V90" t="n">
        <v>0.77</v>
      </c>
      <c r="W90" t="n">
        <v>1.14</v>
      </c>
      <c r="X90" t="n">
        <v>0.08</v>
      </c>
      <c r="Y90" t="n">
        <v>0.5</v>
      </c>
      <c r="Z90" t="n">
        <v>10</v>
      </c>
    </row>
    <row r="91">
      <c r="A91" t="n">
        <v>23</v>
      </c>
      <c r="B91" t="n">
        <v>70</v>
      </c>
      <c r="C91" t="inlineStr">
        <is>
          <t xml:space="preserve">CONCLUIDO	</t>
        </is>
      </c>
      <c r="D91" t="n">
        <v>7.0749</v>
      </c>
      <c r="E91" t="n">
        <v>14.13</v>
      </c>
      <c r="F91" t="n">
        <v>11.76</v>
      </c>
      <c r="G91" t="n">
        <v>141.14</v>
      </c>
      <c r="H91" t="n">
        <v>2.44</v>
      </c>
      <c r="I91" t="n">
        <v>5</v>
      </c>
      <c r="J91" t="n">
        <v>174.35</v>
      </c>
      <c r="K91" t="n">
        <v>47.83</v>
      </c>
      <c r="L91" t="n">
        <v>24</v>
      </c>
      <c r="M91" t="n">
        <v>3</v>
      </c>
      <c r="N91" t="n">
        <v>32.53</v>
      </c>
      <c r="O91" t="n">
        <v>21737.62</v>
      </c>
      <c r="P91" t="n">
        <v>117.74</v>
      </c>
      <c r="Q91" t="n">
        <v>194.63</v>
      </c>
      <c r="R91" t="n">
        <v>24.83</v>
      </c>
      <c r="S91" t="n">
        <v>17.82</v>
      </c>
      <c r="T91" t="n">
        <v>1355.09</v>
      </c>
      <c r="U91" t="n">
        <v>0.72</v>
      </c>
      <c r="V91" t="n">
        <v>0.77</v>
      </c>
      <c r="W91" t="n">
        <v>1.14</v>
      </c>
      <c r="X91" t="n">
        <v>0.08</v>
      </c>
      <c r="Y91" t="n">
        <v>0.5</v>
      </c>
      <c r="Z91" t="n">
        <v>10</v>
      </c>
    </row>
    <row r="92">
      <c r="A92" t="n">
        <v>24</v>
      </c>
      <c r="B92" t="n">
        <v>70</v>
      </c>
      <c r="C92" t="inlineStr">
        <is>
          <t xml:space="preserve">CONCLUIDO	</t>
        </is>
      </c>
      <c r="D92" t="n">
        <v>7.0741</v>
      </c>
      <c r="E92" t="n">
        <v>14.14</v>
      </c>
      <c r="F92" t="n">
        <v>11.76</v>
      </c>
      <c r="G92" t="n">
        <v>141.16</v>
      </c>
      <c r="H92" t="n">
        <v>2.52</v>
      </c>
      <c r="I92" t="n">
        <v>5</v>
      </c>
      <c r="J92" t="n">
        <v>175.83</v>
      </c>
      <c r="K92" t="n">
        <v>47.83</v>
      </c>
      <c r="L92" t="n">
        <v>25</v>
      </c>
      <c r="M92" t="n">
        <v>3</v>
      </c>
      <c r="N92" t="n">
        <v>33</v>
      </c>
      <c r="O92" t="n">
        <v>21919.27</v>
      </c>
      <c r="P92" t="n">
        <v>115.31</v>
      </c>
      <c r="Q92" t="n">
        <v>194.63</v>
      </c>
      <c r="R92" t="n">
        <v>24.82</v>
      </c>
      <c r="S92" t="n">
        <v>17.82</v>
      </c>
      <c r="T92" t="n">
        <v>1346.36</v>
      </c>
      <c r="U92" t="n">
        <v>0.72</v>
      </c>
      <c r="V92" t="n">
        <v>0.77</v>
      </c>
      <c r="W92" t="n">
        <v>1.14</v>
      </c>
      <c r="X92" t="n">
        <v>0.08</v>
      </c>
      <c r="Y92" t="n">
        <v>0.5</v>
      </c>
      <c r="Z92" t="n">
        <v>10</v>
      </c>
    </row>
    <row r="93">
      <c r="A93" t="n">
        <v>25</v>
      </c>
      <c r="B93" t="n">
        <v>70</v>
      </c>
      <c r="C93" t="inlineStr">
        <is>
          <t xml:space="preserve">CONCLUIDO	</t>
        </is>
      </c>
      <c r="D93" t="n">
        <v>7.0699</v>
      </c>
      <c r="E93" t="n">
        <v>14.14</v>
      </c>
      <c r="F93" t="n">
        <v>11.77</v>
      </c>
      <c r="G93" t="n">
        <v>141.26</v>
      </c>
      <c r="H93" t="n">
        <v>2.6</v>
      </c>
      <c r="I93" t="n">
        <v>5</v>
      </c>
      <c r="J93" t="n">
        <v>177.3</v>
      </c>
      <c r="K93" t="n">
        <v>47.83</v>
      </c>
      <c r="L93" t="n">
        <v>26</v>
      </c>
      <c r="M93" t="n">
        <v>3</v>
      </c>
      <c r="N93" t="n">
        <v>33.48</v>
      </c>
      <c r="O93" t="n">
        <v>22101.56</v>
      </c>
      <c r="P93" t="n">
        <v>114.44</v>
      </c>
      <c r="Q93" t="n">
        <v>194.63</v>
      </c>
      <c r="R93" t="n">
        <v>25.05</v>
      </c>
      <c r="S93" t="n">
        <v>17.82</v>
      </c>
      <c r="T93" t="n">
        <v>1461.22</v>
      </c>
      <c r="U93" t="n">
        <v>0.71</v>
      </c>
      <c r="V93" t="n">
        <v>0.77</v>
      </c>
      <c r="W93" t="n">
        <v>1.15</v>
      </c>
      <c r="X93" t="n">
        <v>0.09</v>
      </c>
      <c r="Y93" t="n">
        <v>0.5</v>
      </c>
      <c r="Z93" t="n">
        <v>10</v>
      </c>
    </row>
    <row r="94">
      <c r="A94" t="n">
        <v>26</v>
      </c>
      <c r="B94" t="n">
        <v>70</v>
      </c>
      <c r="C94" t="inlineStr">
        <is>
          <t xml:space="preserve">CONCLUIDO	</t>
        </is>
      </c>
      <c r="D94" t="n">
        <v>7.0993</v>
      </c>
      <c r="E94" t="n">
        <v>14.09</v>
      </c>
      <c r="F94" t="n">
        <v>11.74</v>
      </c>
      <c r="G94" t="n">
        <v>176.13</v>
      </c>
      <c r="H94" t="n">
        <v>2.68</v>
      </c>
      <c r="I94" t="n">
        <v>4</v>
      </c>
      <c r="J94" t="n">
        <v>178.79</v>
      </c>
      <c r="K94" t="n">
        <v>47.83</v>
      </c>
      <c r="L94" t="n">
        <v>27</v>
      </c>
      <c r="M94" t="n">
        <v>1</v>
      </c>
      <c r="N94" t="n">
        <v>33.96</v>
      </c>
      <c r="O94" t="n">
        <v>22284.51</v>
      </c>
      <c r="P94" t="n">
        <v>112.13</v>
      </c>
      <c r="Q94" t="n">
        <v>194.63</v>
      </c>
      <c r="R94" t="n">
        <v>24.05</v>
      </c>
      <c r="S94" t="n">
        <v>17.82</v>
      </c>
      <c r="T94" t="n">
        <v>969.49</v>
      </c>
      <c r="U94" t="n">
        <v>0.74</v>
      </c>
      <c r="V94" t="n">
        <v>0.77</v>
      </c>
      <c r="W94" t="n">
        <v>1.14</v>
      </c>
      <c r="X94" t="n">
        <v>0.06</v>
      </c>
      <c r="Y94" t="n">
        <v>0.5</v>
      </c>
      <c r="Z94" t="n">
        <v>10</v>
      </c>
    </row>
    <row r="95">
      <c r="A95" t="n">
        <v>27</v>
      </c>
      <c r="B95" t="n">
        <v>70</v>
      </c>
      <c r="C95" t="inlineStr">
        <is>
          <t xml:space="preserve">CONCLUIDO	</t>
        </is>
      </c>
      <c r="D95" t="n">
        <v>7.0963</v>
      </c>
      <c r="E95" t="n">
        <v>14.09</v>
      </c>
      <c r="F95" t="n">
        <v>11.75</v>
      </c>
      <c r="G95" t="n">
        <v>176.22</v>
      </c>
      <c r="H95" t="n">
        <v>2.75</v>
      </c>
      <c r="I95" t="n">
        <v>4</v>
      </c>
      <c r="J95" t="n">
        <v>180.28</v>
      </c>
      <c r="K95" t="n">
        <v>47.83</v>
      </c>
      <c r="L95" t="n">
        <v>28</v>
      </c>
      <c r="M95" t="n">
        <v>0</v>
      </c>
      <c r="N95" t="n">
        <v>34.45</v>
      </c>
      <c r="O95" t="n">
        <v>22468.11</v>
      </c>
      <c r="P95" t="n">
        <v>113.06</v>
      </c>
      <c r="Q95" t="n">
        <v>194.63</v>
      </c>
      <c r="R95" t="n">
        <v>24.19</v>
      </c>
      <c r="S95" t="n">
        <v>17.82</v>
      </c>
      <c r="T95" t="n">
        <v>1036.49</v>
      </c>
      <c r="U95" t="n">
        <v>0.74</v>
      </c>
      <c r="V95" t="n">
        <v>0.77</v>
      </c>
      <c r="W95" t="n">
        <v>1.15</v>
      </c>
      <c r="X95" t="n">
        <v>0.06</v>
      </c>
      <c r="Y95" t="n">
        <v>0.5</v>
      </c>
      <c r="Z95" t="n">
        <v>10</v>
      </c>
    </row>
    <row r="96">
      <c r="A96" t="n">
        <v>0</v>
      </c>
      <c r="B96" t="n">
        <v>90</v>
      </c>
      <c r="C96" t="inlineStr">
        <is>
          <t xml:space="preserve">CONCLUIDO	</t>
        </is>
      </c>
      <c r="D96" t="n">
        <v>4.5808</v>
      </c>
      <c r="E96" t="n">
        <v>21.83</v>
      </c>
      <c r="F96" t="n">
        <v>14.5</v>
      </c>
      <c r="G96" t="n">
        <v>6.31</v>
      </c>
      <c r="H96" t="n">
        <v>0.1</v>
      </c>
      <c r="I96" t="n">
        <v>138</v>
      </c>
      <c r="J96" t="n">
        <v>176.73</v>
      </c>
      <c r="K96" t="n">
        <v>52.44</v>
      </c>
      <c r="L96" t="n">
        <v>1</v>
      </c>
      <c r="M96" t="n">
        <v>136</v>
      </c>
      <c r="N96" t="n">
        <v>33.29</v>
      </c>
      <c r="O96" t="n">
        <v>22031.19</v>
      </c>
      <c r="P96" t="n">
        <v>190.32</v>
      </c>
      <c r="Q96" t="n">
        <v>194.76</v>
      </c>
      <c r="R96" t="n">
        <v>110.12</v>
      </c>
      <c r="S96" t="n">
        <v>17.82</v>
      </c>
      <c r="T96" t="n">
        <v>43332.6</v>
      </c>
      <c r="U96" t="n">
        <v>0.16</v>
      </c>
      <c r="V96" t="n">
        <v>0.63</v>
      </c>
      <c r="W96" t="n">
        <v>1.36</v>
      </c>
      <c r="X96" t="n">
        <v>2.81</v>
      </c>
      <c r="Y96" t="n">
        <v>0.5</v>
      </c>
      <c r="Z96" t="n">
        <v>10</v>
      </c>
    </row>
    <row r="97">
      <c r="A97" t="n">
        <v>1</v>
      </c>
      <c r="B97" t="n">
        <v>90</v>
      </c>
      <c r="C97" t="inlineStr">
        <is>
          <t xml:space="preserve">CONCLUIDO	</t>
        </is>
      </c>
      <c r="D97" t="n">
        <v>5.7027</v>
      </c>
      <c r="E97" t="n">
        <v>17.54</v>
      </c>
      <c r="F97" t="n">
        <v>12.91</v>
      </c>
      <c r="G97" t="n">
        <v>12.49</v>
      </c>
      <c r="H97" t="n">
        <v>0.2</v>
      </c>
      <c r="I97" t="n">
        <v>62</v>
      </c>
      <c r="J97" t="n">
        <v>178.21</v>
      </c>
      <c r="K97" t="n">
        <v>52.44</v>
      </c>
      <c r="L97" t="n">
        <v>2</v>
      </c>
      <c r="M97" t="n">
        <v>60</v>
      </c>
      <c r="N97" t="n">
        <v>33.77</v>
      </c>
      <c r="O97" t="n">
        <v>22213.89</v>
      </c>
      <c r="P97" t="n">
        <v>168.8</v>
      </c>
      <c r="Q97" t="n">
        <v>194.68</v>
      </c>
      <c r="R97" t="n">
        <v>60.46</v>
      </c>
      <c r="S97" t="n">
        <v>17.82</v>
      </c>
      <c r="T97" t="n">
        <v>18883.4</v>
      </c>
      <c r="U97" t="n">
        <v>0.29</v>
      </c>
      <c r="V97" t="n">
        <v>0.7</v>
      </c>
      <c r="W97" t="n">
        <v>1.24</v>
      </c>
      <c r="X97" t="n">
        <v>1.22</v>
      </c>
      <c r="Y97" t="n">
        <v>0.5</v>
      </c>
      <c r="Z97" t="n">
        <v>10</v>
      </c>
    </row>
    <row r="98">
      <c r="A98" t="n">
        <v>2</v>
      </c>
      <c r="B98" t="n">
        <v>90</v>
      </c>
      <c r="C98" t="inlineStr">
        <is>
          <t xml:space="preserve">CONCLUIDO	</t>
        </is>
      </c>
      <c r="D98" t="n">
        <v>6.1304</v>
      </c>
      <c r="E98" t="n">
        <v>16.31</v>
      </c>
      <c r="F98" t="n">
        <v>12.47</v>
      </c>
      <c r="G98" t="n">
        <v>18.7</v>
      </c>
      <c r="H98" t="n">
        <v>0.3</v>
      </c>
      <c r="I98" t="n">
        <v>40</v>
      </c>
      <c r="J98" t="n">
        <v>179.7</v>
      </c>
      <c r="K98" t="n">
        <v>52.44</v>
      </c>
      <c r="L98" t="n">
        <v>3</v>
      </c>
      <c r="M98" t="n">
        <v>38</v>
      </c>
      <c r="N98" t="n">
        <v>34.26</v>
      </c>
      <c r="O98" t="n">
        <v>22397.24</v>
      </c>
      <c r="P98" t="n">
        <v>162.5</v>
      </c>
      <c r="Q98" t="n">
        <v>194.63</v>
      </c>
      <c r="R98" t="n">
        <v>46.89</v>
      </c>
      <c r="S98" t="n">
        <v>17.82</v>
      </c>
      <c r="T98" t="n">
        <v>12209.13</v>
      </c>
      <c r="U98" t="n">
        <v>0.38</v>
      </c>
      <c r="V98" t="n">
        <v>0.73</v>
      </c>
      <c r="W98" t="n">
        <v>1.2</v>
      </c>
      <c r="X98" t="n">
        <v>0.78</v>
      </c>
      <c r="Y98" t="n">
        <v>0.5</v>
      </c>
      <c r="Z98" t="n">
        <v>10</v>
      </c>
    </row>
    <row r="99">
      <c r="A99" t="n">
        <v>3</v>
      </c>
      <c r="B99" t="n">
        <v>90</v>
      </c>
      <c r="C99" t="inlineStr">
        <is>
          <t xml:space="preserve">CONCLUIDO	</t>
        </is>
      </c>
      <c r="D99" t="n">
        <v>6.3443</v>
      </c>
      <c r="E99" t="n">
        <v>15.76</v>
      </c>
      <c r="F99" t="n">
        <v>12.28</v>
      </c>
      <c r="G99" t="n">
        <v>24.55</v>
      </c>
      <c r="H99" t="n">
        <v>0.39</v>
      </c>
      <c r="I99" t="n">
        <v>30</v>
      </c>
      <c r="J99" t="n">
        <v>181.19</v>
      </c>
      <c r="K99" t="n">
        <v>52.44</v>
      </c>
      <c r="L99" t="n">
        <v>4</v>
      </c>
      <c r="M99" t="n">
        <v>28</v>
      </c>
      <c r="N99" t="n">
        <v>34.75</v>
      </c>
      <c r="O99" t="n">
        <v>22581.25</v>
      </c>
      <c r="P99" t="n">
        <v>159.55</v>
      </c>
      <c r="Q99" t="n">
        <v>194.63</v>
      </c>
      <c r="R99" t="n">
        <v>40.48</v>
      </c>
      <c r="S99" t="n">
        <v>17.82</v>
      </c>
      <c r="T99" t="n">
        <v>9052.280000000001</v>
      </c>
      <c r="U99" t="n">
        <v>0.44</v>
      </c>
      <c r="V99" t="n">
        <v>0.74</v>
      </c>
      <c r="W99" t="n">
        <v>1.19</v>
      </c>
      <c r="X99" t="n">
        <v>0.59</v>
      </c>
      <c r="Y99" t="n">
        <v>0.5</v>
      </c>
      <c r="Z99" t="n">
        <v>10</v>
      </c>
    </row>
    <row r="100">
      <c r="A100" t="n">
        <v>4</v>
      </c>
      <c r="B100" t="n">
        <v>90</v>
      </c>
      <c r="C100" t="inlineStr">
        <is>
          <t xml:space="preserve">CONCLUIDO	</t>
        </is>
      </c>
      <c r="D100" t="n">
        <v>6.4795</v>
      </c>
      <c r="E100" t="n">
        <v>15.43</v>
      </c>
      <c r="F100" t="n">
        <v>12.16</v>
      </c>
      <c r="G100" t="n">
        <v>30.4</v>
      </c>
      <c r="H100" t="n">
        <v>0.49</v>
      </c>
      <c r="I100" t="n">
        <v>24</v>
      </c>
      <c r="J100" t="n">
        <v>182.69</v>
      </c>
      <c r="K100" t="n">
        <v>52.44</v>
      </c>
      <c r="L100" t="n">
        <v>5</v>
      </c>
      <c r="M100" t="n">
        <v>22</v>
      </c>
      <c r="N100" t="n">
        <v>35.25</v>
      </c>
      <c r="O100" t="n">
        <v>22766.06</v>
      </c>
      <c r="P100" t="n">
        <v>157.49</v>
      </c>
      <c r="Q100" t="n">
        <v>194.63</v>
      </c>
      <c r="R100" t="n">
        <v>37.01</v>
      </c>
      <c r="S100" t="n">
        <v>17.82</v>
      </c>
      <c r="T100" t="n">
        <v>7348.47</v>
      </c>
      <c r="U100" t="n">
        <v>0.48</v>
      </c>
      <c r="V100" t="n">
        <v>0.75</v>
      </c>
      <c r="W100" t="n">
        <v>1.18</v>
      </c>
      <c r="X100" t="n">
        <v>0.47</v>
      </c>
      <c r="Y100" t="n">
        <v>0.5</v>
      </c>
      <c r="Z100" t="n">
        <v>10</v>
      </c>
    </row>
    <row r="101">
      <c r="A101" t="n">
        <v>5</v>
      </c>
      <c r="B101" t="n">
        <v>90</v>
      </c>
      <c r="C101" t="inlineStr">
        <is>
          <t xml:space="preserve">CONCLUIDO	</t>
        </is>
      </c>
      <c r="D101" t="n">
        <v>6.5812</v>
      </c>
      <c r="E101" t="n">
        <v>15.19</v>
      </c>
      <c r="F101" t="n">
        <v>12.06</v>
      </c>
      <c r="G101" t="n">
        <v>36.19</v>
      </c>
      <c r="H101" t="n">
        <v>0.58</v>
      </c>
      <c r="I101" t="n">
        <v>20</v>
      </c>
      <c r="J101" t="n">
        <v>184.19</v>
      </c>
      <c r="K101" t="n">
        <v>52.44</v>
      </c>
      <c r="L101" t="n">
        <v>6</v>
      </c>
      <c r="M101" t="n">
        <v>18</v>
      </c>
      <c r="N101" t="n">
        <v>35.75</v>
      </c>
      <c r="O101" t="n">
        <v>22951.43</v>
      </c>
      <c r="P101" t="n">
        <v>155.85</v>
      </c>
      <c r="Q101" t="n">
        <v>194.64</v>
      </c>
      <c r="R101" t="n">
        <v>34.29</v>
      </c>
      <c r="S101" t="n">
        <v>17.82</v>
      </c>
      <c r="T101" t="n">
        <v>6010.04</v>
      </c>
      <c r="U101" t="n">
        <v>0.52</v>
      </c>
      <c r="V101" t="n">
        <v>0.75</v>
      </c>
      <c r="W101" t="n">
        <v>1.16</v>
      </c>
      <c r="X101" t="n">
        <v>0.38</v>
      </c>
      <c r="Y101" t="n">
        <v>0.5</v>
      </c>
      <c r="Z101" t="n">
        <v>10</v>
      </c>
    </row>
    <row r="102">
      <c r="A102" t="n">
        <v>6</v>
      </c>
      <c r="B102" t="n">
        <v>90</v>
      </c>
      <c r="C102" t="inlineStr">
        <is>
          <t xml:space="preserve">CONCLUIDO	</t>
        </is>
      </c>
      <c r="D102" t="n">
        <v>6.6525</v>
      </c>
      <c r="E102" t="n">
        <v>15.03</v>
      </c>
      <c r="F102" t="n">
        <v>12.01</v>
      </c>
      <c r="G102" t="n">
        <v>42.38</v>
      </c>
      <c r="H102" t="n">
        <v>0.67</v>
      </c>
      <c r="I102" t="n">
        <v>17</v>
      </c>
      <c r="J102" t="n">
        <v>185.7</v>
      </c>
      <c r="K102" t="n">
        <v>52.44</v>
      </c>
      <c r="L102" t="n">
        <v>7</v>
      </c>
      <c r="M102" t="n">
        <v>15</v>
      </c>
      <c r="N102" t="n">
        <v>36.26</v>
      </c>
      <c r="O102" t="n">
        <v>23137.49</v>
      </c>
      <c r="P102" t="n">
        <v>154.41</v>
      </c>
      <c r="Q102" t="n">
        <v>194.64</v>
      </c>
      <c r="R102" t="n">
        <v>32.27</v>
      </c>
      <c r="S102" t="n">
        <v>17.82</v>
      </c>
      <c r="T102" t="n">
        <v>5011.07</v>
      </c>
      <c r="U102" t="n">
        <v>0.55</v>
      </c>
      <c r="V102" t="n">
        <v>0.76</v>
      </c>
      <c r="W102" t="n">
        <v>1.17</v>
      </c>
      <c r="X102" t="n">
        <v>0.32</v>
      </c>
      <c r="Y102" t="n">
        <v>0.5</v>
      </c>
      <c r="Z102" t="n">
        <v>10</v>
      </c>
    </row>
    <row r="103">
      <c r="A103" t="n">
        <v>7</v>
      </c>
      <c r="B103" t="n">
        <v>90</v>
      </c>
      <c r="C103" t="inlineStr">
        <is>
          <t xml:space="preserve">CONCLUIDO	</t>
        </is>
      </c>
      <c r="D103" t="n">
        <v>6.7028</v>
      </c>
      <c r="E103" t="n">
        <v>14.92</v>
      </c>
      <c r="F103" t="n">
        <v>11.97</v>
      </c>
      <c r="G103" t="n">
        <v>47.86</v>
      </c>
      <c r="H103" t="n">
        <v>0.76</v>
      </c>
      <c r="I103" t="n">
        <v>15</v>
      </c>
      <c r="J103" t="n">
        <v>187.22</v>
      </c>
      <c r="K103" t="n">
        <v>52.44</v>
      </c>
      <c r="L103" t="n">
        <v>8</v>
      </c>
      <c r="M103" t="n">
        <v>13</v>
      </c>
      <c r="N103" t="n">
        <v>36.78</v>
      </c>
      <c r="O103" t="n">
        <v>23324.24</v>
      </c>
      <c r="P103" t="n">
        <v>153.76</v>
      </c>
      <c r="Q103" t="n">
        <v>194.64</v>
      </c>
      <c r="R103" t="n">
        <v>31.25</v>
      </c>
      <c r="S103" t="n">
        <v>17.82</v>
      </c>
      <c r="T103" t="n">
        <v>4510.6</v>
      </c>
      <c r="U103" t="n">
        <v>0.57</v>
      </c>
      <c r="V103" t="n">
        <v>0.76</v>
      </c>
      <c r="W103" t="n">
        <v>1.15</v>
      </c>
      <c r="X103" t="n">
        <v>0.28</v>
      </c>
      <c r="Y103" t="n">
        <v>0.5</v>
      </c>
      <c r="Z103" t="n">
        <v>10</v>
      </c>
    </row>
    <row r="104">
      <c r="A104" t="n">
        <v>8</v>
      </c>
      <c r="B104" t="n">
        <v>90</v>
      </c>
      <c r="C104" t="inlineStr">
        <is>
          <t xml:space="preserve">CONCLUIDO	</t>
        </is>
      </c>
      <c r="D104" t="n">
        <v>6.7267</v>
      </c>
      <c r="E104" t="n">
        <v>14.87</v>
      </c>
      <c r="F104" t="n">
        <v>11.95</v>
      </c>
      <c r="G104" t="n">
        <v>51.2</v>
      </c>
      <c r="H104" t="n">
        <v>0.85</v>
      </c>
      <c r="I104" t="n">
        <v>14</v>
      </c>
      <c r="J104" t="n">
        <v>188.74</v>
      </c>
      <c r="K104" t="n">
        <v>52.44</v>
      </c>
      <c r="L104" t="n">
        <v>9</v>
      </c>
      <c r="M104" t="n">
        <v>12</v>
      </c>
      <c r="N104" t="n">
        <v>37.3</v>
      </c>
      <c r="O104" t="n">
        <v>23511.69</v>
      </c>
      <c r="P104" t="n">
        <v>152.92</v>
      </c>
      <c r="Q104" t="n">
        <v>194.63</v>
      </c>
      <c r="R104" t="n">
        <v>30.57</v>
      </c>
      <c r="S104" t="n">
        <v>17.82</v>
      </c>
      <c r="T104" t="n">
        <v>4178.81</v>
      </c>
      <c r="U104" t="n">
        <v>0.58</v>
      </c>
      <c r="V104" t="n">
        <v>0.76</v>
      </c>
      <c r="W104" t="n">
        <v>1.16</v>
      </c>
      <c r="X104" t="n">
        <v>0.26</v>
      </c>
      <c r="Y104" t="n">
        <v>0.5</v>
      </c>
      <c r="Z104" t="n">
        <v>10</v>
      </c>
    </row>
    <row r="105">
      <c r="A105" t="n">
        <v>9</v>
      </c>
      <c r="B105" t="n">
        <v>90</v>
      </c>
      <c r="C105" t="inlineStr">
        <is>
          <t xml:space="preserve">CONCLUIDO	</t>
        </is>
      </c>
      <c r="D105" t="n">
        <v>6.7771</v>
      </c>
      <c r="E105" t="n">
        <v>14.76</v>
      </c>
      <c r="F105" t="n">
        <v>11.91</v>
      </c>
      <c r="G105" t="n">
        <v>59.54</v>
      </c>
      <c r="H105" t="n">
        <v>0.93</v>
      </c>
      <c r="I105" t="n">
        <v>12</v>
      </c>
      <c r="J105" t="n">
        <v>190.26</v>
      </c>
      <c r="K105" t="n">
        <v>52.44</v>
      </c>
      <c r="L105" t="n">
        <v>10</v>
      </c>
      <c r="M105" t="n">
        <v>10</v>
      </c>
      <c r="N105" t="n">
        <v>37.82</v>
      </c>
      <c r="O105" t="n">
        <v>23699.85</v>
      </c>
      <c r="P105" t="n">
        <v>152.08</v>
      </c>
      <c r="Q105" t="n">
        <v>194.63</v>
      </c>
      <c r="R105" t="n">
        <v>29.37</v>
      </c>
      <c r="S105" t="n">
        <v>17.82</v>
      </c>
      <c r="T105" t="n">
        <v>3585.92</v>
      </c>
      <c r="U105" t="n">
        <v>0.61</v>
      </c>
      <c r="V105" t="n">
        <v>0.76</v>
      </c>
      <c r="W105" t="n">
        <v>1.15</v>
      </c>
      <c r="X105" t="n">
        <v>0.22</v>
      </c>
      <c r="Y105" t="n">
        <v>0.5</v>
      </c>
      <c r="Z105" t="n">
        <v>10</v>
      </c>
    </row>
    <row r="106">
      <c r="A106" t="n">
        <v>10</v>
      </c>
      <c r="B106" t="n">
        <v>90</v>
      </c>
      <c r="C106" t="inlineStr">
        <is>
          <t xml:space="preserve">CONCLUIDO	</t>
        </is>
      </c>
      <c r="D106" t="n">
        <v>6.8085</v>
      </c>
      <c r="E106" t="n">
        <v>14.69</v>
      </c>
      <c r="F106" t="n">
        <v>11.88</v>
      </c>
      <c r="G106" t="n">
        <v>64.78</v>
      </c>
      <c r="H106" t="n">
        <v>1.02</v>
      </c>
      <c r="I106" t="n">
        <v>11</v>
      </c>
      <c r="J106" t="n">
        <v>191.79</v>
      </c>
      <c r="K106" t="n">
        <v>52.44</v>
      </c>
      <c r="L106" t="n">
        <v>11</v>
      </c>
      <c r="M106" t="n">
        <v>9</v>
      </c>
      <c r="N106" t="n">
        <v>38.35</v>
      </c>
      <c r="O106" t="n">
        <v>23888.73</v>
      </c>
      <c r="P106" t="n">
        <v>150.88</v>
      </c>
      <c r="Q106" t="n">
        <v>194.63</v>
      </c>
      <c r="R106" t="n">
        <v>28.3</v>
      </c>
      <c r="S106" t="n">
        <v>17.82</v>
      </c>
      <c r="T106" t="n">
        <v>3059.6</v>
      </c>
      <c r="U106" t="n">
        <v>0.63</v>
      </c>
      <c r="V106" t="n">
        <v>0.76</v>
      </c>
      <c r="W106" t="n">
        <v>1.15</v>
      </c>
      <c r="X106" t="n">
        <v>0.19</v>
      </c>
      <c r="Y106" t="n">
        <v>0.5</v>
      </c>
      <c r="Z106" t="n">
        <v>10</v>
      </c>
    </row>
    <row r="107">
      <c r="A107" t="n">
        <v>11</v>
      </c>
      <c r="B107" t="n">
        <v>90</v>
      </c>
      <c r="C107" t="inlineStr">
        <is>
          <t xml:space="preserve">CONCLUIDO	</t>
        </is>
      </c>
      <c r="D107" t="n">
        <v>6.832</v>
      </c>
      <c r="E107" t="n">
        <v>14.64</v>
      </c>
      <c r="F107" t="n">
        <v>11.86</v>
      </c>
      <c r="G107" t="n">
        <v>71.16</v>
      </c>
      <c r="H107" t="n">
        <v>1.1</v>
      </c>
      <c r="I107" t="n">
        <v>10</v>
      </c>
      <c r="J107" t="n">
        <v>193.33</v>
      </c>
      <c r="K107" t="n">
        <v>52.44</v>
      </c>
      <c r="L107" t="n">
        <v>12</v>
      </c>
      <c r="M107" t="n">
        <v>8</v>
      </c>
      <c r="N107" t="n">
        <v>38.89</v>
      </c>
      <c r="O107" t="n">
        <v>24078.33</v>
      </c>
      <c r="P107" t="n">
        <v>150.09</v>
      </c>
      <c r="Q107" t="n">
        <v>194.64</v>
      </c>
      <c r="R107" t="n">
        <v>27.76</v>
      </c>
      <c r="S107" t="n">
        <v>17.82</v>
      </c>
      <c r="T107" t="n">
        <v>2793.8</v>
      </c>
      <c r="U107" t="n">
        <v>0.64</v>
      </c>
      <c r="V107" t="n">
        <v>0.77</v>
      </c>
      <c r="W107" t="n">
        <v>1.15</v>
      </c>
      <c r="X107" t="n">
        <v>0.17</v>
      </c>
      <c r="Y107" t="n">
        <v>0.5</v>
      </c>
      <c r="Z107" t="n">
        <v>10</v>
      </c>
    </row>
    <row r="108">
      <c r="A108" t="n">
        <v>12</v>
      </c>
      <c r="B108" t="n">
        <v>90</v>
      </c>
      <c r="C108" t="inlineStr">
        <is>
          <t xml:space="preserve">CONCLUIDO	</t>
        </is>
      </c>
      <c r="D108" t="n">
        <v>6.834</v>
      </c>
      <c r="E108" t="n">
        <v>14.63</v>
      </c>
      <c r="F108" t="n">
        <v>11.86</v>
      </c>
      <c r="G108" t="n">
        <v>71.14</v>
      </c>
      <c r="H108" t="n">
        <v>1.18</v>
      </c>
      <c r="I108" t="n">
        <v>10</v>
      </c>
      <c r="J108" t="n">
        <v>194.88</v>
      </c>
      <c r="K108" t="n">
        <v>52.44</v>
      </c>
      <c r="L108" t="n">
        <v>13</v>
      </c>
      <c r="M108" t="n">
        <v>8</v>
      </c>
      <c r="N108" t="n">
        <v>39.43</v>
      </c>
      <c r="O108" t="n">
        <v>24268.67</v>
      </c>
      <c r="P108" t="n">
        <v>150.07</v>
      </c>
      <c r="Q108" t="n">
        <v>194.63</v>
      </c>
      <c r="R108" t="n">
        <v>27.6</v>
      </c>
      <c r="S108" t="n">
        <v>17.82</v>
      </c>
      <c r="T108" t="n">
        <v>2714.3</v>
      </c>
      <c r="U108" t="n">
        <v>0.65</v>
      </c>
      <c r="V108" t="n">
        <v>0.77</v>
      </c>
      <c r="W108" t="n">
        <v>1.15</v>
      </c>
      <c r="X108" t="n">
        <v>0.17</v>
      </c>
      <c r="Y108" t="n">
        <v>0.5</v>
      </c>
      <c r="Z108" t="n">
        <v>10</v>
      </c>
    </row>
    <row r="109">
      <c r="A109" t="n">
        <v>13</v>
      </c>
      <c r="B109" t="n">
        <v>90</v>
      </c>
      <c r="C109" t="inlineStr">
        <is>
          <t xml:space="preserve">CONCLUIDO	</t>
        </is>
      </c>
      <c r="D109" t="n">
        <v>6.8519</v>
      </c>
      <c r="E109" t="n">
        <v>14.59</v>
      </c>
      <c r="F109" t="n">
        <v>11.85</v>
      </c>
      <c r="G109" t="n">
        <v>79.03</v>
      </c>
      <c r="H109" t="n">
        <v>1.27</v>
      </c>
      <c r="I109" t="n">
        <v>9</v>
      </c>
      <c r="J109" t="n">
        <v>196.42</v>
      </c>
      <c r="K109" t="n">
        <v>52.44</v>
      </c>
      <c r="L109" t="n">
        <v>14</v>
      </c>
      <c r="M109" t="n">
        <v>7</v>
      </c>
      <c r="N109" t="n">
        <v>39.98</v>
      </c>
      <c r="O109" t="n">
        <v>24459.75</v>
      </c>
      <c r="P109" t="n">
        <v>149.93</v>
      </c>
      <c r="Q109" t="n">
        <v>194.63</v>
      </c>
      <c r="R109" t="n">
        <v>27.52</v>
      </c>
      <c r="S109" t="n">
        <v>17.82</v>
      </c>
      <c r="T109" t="n">
        <v>2677.66</v>
      </c>
      <c r="U109" t="n">
        <v>0.65</v>
      </c>
      <c r="V109" t="n">
        <v>0.77</v>
      </c>
      <c r="W109" t="n">
        <v>1.15</v>
      </c>
      <c r="X109" t="n">
        <v>0.17</v>
      </c>
      <c r="Y109" t="n">
        <v>0.5</v>
      </c>
      <c r="Z109" t="n">
        <v>10</v>
      </c>
    </row>
    <row r="110">
      <c r="A110" t="n">
        <v>14</v>
      </c>
      <c r="B110" t="n">
        <v>90</v>
      </c>
      <c r="C110" t="inlineStr">
        <is>
          <t xml:space="preserve">CONCLUIDO	</t>
        </is>
      </c>
      <c r="D110" t="n">
        <v>6.8531</v>
      </c>
      <c r="E110" t="n">
        <v>14.59</v>
      </c>
      <c r="F110" t="n">
        <v>11.85</v>
      </c>
      <c r="G110" t="n">
        <v>79.01000000000001</v>
      </c>
      <c r="H110" t="n">
        <v>1.35</v>
      </c>
      <c r="I110" t="n">
        <v>9</v>
      </c>
      <c r="J110" t="n">
        <v>197.98</v>
      </c>
      <c r="K110" t="n">
        <v>52.44</v>
      </c>
      <c r="L110" t="n">
        <v>15</v>
      </c>
      <c r="M110" t="n">
        <v>7</v>
      </c>
      <c r="N110" t="n">
        <v>40.54</v>
      </c>
      <c r="O110" t="n">
        <v>24651.58</v>
      </c>
      <c r="P110" t="n">
        <v>149.02</v>
      </c>
      <c r="Q110" t="n">
        <v>194.63</v>
      </c>
      <c r="R110" t="n">
        <v>27.43</v>
      </c>
      <c r="S110" t="n">
        <v>17.82</v>
      </c>
      <c r="T110" t="n">
        <v>2631.11</v>
      </c>
      <c r="U110" t="n">
        <v>0.65</v>
      </c>
      <c r="V110" t="n">
        <v>0.77</v>
      </c>
      <c r="W110" t="n">
        <v>1.15</v>
      </c>
      <c r="X110" t="n">
        <v>0.16</v>
      </c>
      <c r="Y110" t="n">
        <v>0.5</v>
      </c>
      <c r="Z110" t="n">
        <v>10</v>
      </c>
    </row>
    <row r="111">
      <c r="A111" t="n">
        <v>15</v>
      </c>
      <c r="B111" t="n">
        <v>90</v>
      </c>
      <c r="C111" t="inlineStr">
        <is>
          <t xml:space="preserve">CONCLUIDO	</t>
        </is>
      </c>
      <c r="D111" t="n">
        <v>6.8865</v>
      </c>
      <c r="E111" t="n">
        <v>14.52</v>
      </c>
      <c r="F111" t="n">
        <v>11.82</v>
      </c>
      <c r="G111" t="n">
        <v>88.62</v>
      </c>
      <c r="H111" t="n">
        <v>1.42</v>
      </c>
      <c r="I111" t="n">
        <v>8</v>
      </c>
      <c r="J111" t="n">
        <v>199.54</v>
      </c>
      <c r="K111" t="n">
        <v>52.44</v>
      </c>
      <c r="L111" t="n">
        <v>16</v>
      </c>
      <c r="M111" t="n">
        <v>6</v>
      </c>
      <c r="N111" t="n">
        <v>41.1</v>
      </c>
      <c r="O111" t="n">
        <v>24844.17</v>
      </c>
      <c r="P111" t="n">
        <v>148.08</v>
      </c>
      <c r="Q111" t="n">
        <v>194.63</v>
      </c>
      <c r="R111" t="n">
        <v>26.42</v>
      </c>
      <c r="S111" t="n">
        <v>17.82</v>
      </c>
      <c r="T111" t="n">
        <v>2134.43</v>
      </c>
      <c r="U111" t="n">
        <v>0.67</v>
      </c>
      <c r="V111" t="n">
        <v>0.77</v>
      </c>
      <c r="W111" t="n">
        <v>1.15</v>
      </c>
      <c r="X111" t="n">
        <v>0.13</v>
      </c>
      <c r="Y111" t="n">
        <v>0.5</v>
      </c>
      <c r="Z111" t="n">
        <v>10</v>
      </c>
    </row>
    <row r="112">
      <c r="A112" t="n">
        <v>16</v>
      </c>
      <c r="B112" t="n">
        <v>90</v>
      </c>
      <c r="C112" t="inlineStr">
        <is>
          <t xml:space="preserve">CONCLUIDO	</t>
        </is>
      </c>
      <c r="D112" t="n">
        <v>6.8847</v>
      </c>
      <c r="E112" t="n">
        <v>14.52</v>
      </c>
      <c r="F112" t="n">
        <v>11.82</v>
      </c>
      <c r="G112" t="n">
        <v>88.65000000000001</v>
      </c>
      <c r="H112" t="n">
        <v>1.5</v>
      </c>
      <c r="I112" t="n">
        <v>8</v>
      </c>
      <c r="J112" t="n">
        <v>201.11</v>
      </c>
      <c r="K112" t="n">
        <v>52.44</v>
      </c>
      <c r="L112" t="n">
        <v>17</v>
      </c>
      <c r="M112" t="n">
        <v>6</v>
      </c>
      <c r="N112" t="n">
        <v>41.67</v>
      </c>
      <c r="O112" t="n">
        <v>25037.53</v>
      </c>
      <c r="P112" t="n">
        <v>147.55</v>
      </c>
      <c r="Q112" t="n">
        <v>194.63</v>
      </c>
      <c r="R112" t="n">
        <v>26.6</v>
      </c>
      <c r="S112" t="n">
        <v>17.82</v>
      </c>
      <c r="T112" t="n">
        <v>2223.79</v>
      </c>
      <c r="U112" t="n">
        <v>0.67</v>
      </c>
      <c r="V112" t="n">
        <v>0.77</v>
      </c>
      <c r="W112" t="n">
        <v>1.15</v>
      </c>
      <c r="X112" t="n">
        <v>0.13</v>
      </c>
      <c r="Y112" t="n">
        <v>0.5</v>
      </c>
      <c r="Z112" t="n">
        <v>10</v>
      </c>
    </row>
    <row r="113">
      <c r="A113" t="n">
        <v>17</v>
      </c>
      <c r="B113" t="n">
        <v>90</v>
      </c>
      <c r="C113" t="inlineStr">
        <is>
          <t xml:space="preserve">CONCLUIDO	</t>
        </is>
      </c>
      <c r="D113" t="n">
        <v>6.9116</v>
      </c>
      <c r="E113" t="n">
        <v>14.47</v>
      </c>
      <c r="F113" t="n">
        <v>11.8</v>
      </c>
      <c r="G113" t="n">
        <v>101.13</v>
      </c>
      <c r="H113" t="n">
        <v>1.58</v>
      </c>
      <c r="I113" t="n">
        <v>7</v>
      </c>
      <c r="J113" t="n">
        <v>202.68</v>
      </c>
      <c r="K113" t="n">
        <v>52.44</v>
      </c>
      <c r="L113" t="n">
        <v>18</v>
      </c>
      <c r="M113" t="n">
        <v>5</v>
      </c>
      <c r="N113" t="n">
        <v>42.24</v>
      </c>
      <c r="O113" t="n">
        <v>25231.66</v>
      </c>
      <c r="P113" t="n">
        <v>147.09</v>
      </c>
      <c r="Q113" t="n">
        <v>194.63</v>
      </c>
      <c r="R113" t="n">
        <v>25.86</v>
      </c>
      <c r="S113" t="n">
        <v>17.82</v>
      </c>
      <c r="T113" t="n">
        <v>1859.97</v>
      </c>
      <c r="U113" t="n">
        <v>0.6899999999999999</v>
      </c>
      <c r="V113" t="n">
        <v>0.77</v>
      </c>
      <c r="W113" t="n">
        <v>1.15</v>
      </c>
      <c r="X113" t="n">
        <v>0.11</v>
      </c>
      <c r="Y113" t="n">
        <v>0.5</v>
      </c>
      <c r="Z113" t="n">
        <v>10</v>
      </c>
    </row>
    <row r="114">
      <c r="A114" t="n">
        <v>18</v>
      </c>
      <c r="B114" t="n">
        <v>90</v>
      </c>
      <c r="C114" t="inlineStr">
        <is>
          <t xml:space="preserve">CONCLUIDO	</t>
        </is>
      </c>
      <c r="D114" t="n">
        <v>6.9087</v>
      </c>
      <c r="E114" t="n">
        <v>14.47</v>
      </c>
      <c r="F114" t="n">
        <v>11.8</v>
      </c>
      <c r="G114" t="n">
        <v>101.19</v>
      </c>
      <c r="H114" t="n">
        <v>1.65</v>
      </c>
      <c r="I114" t="n">
        <v>7</v>
      </c>
      <c r="J114" t="n">
        <v>204.26</v>
      </c>
      <c r="K114" t="n">
        <v>52.44</v>
      </c>
      <c r="L114" t="n">
        <v>19</v>
      </c>
      <c r="M114" t="n">
        <v>5</v>
      </c>
      <c r="N114" t="n">
        <v>42.82</v>
      </c>
      <c r="O114" t="n">
        <v>25426.72</v>
      </c>
      <c r="P114" t="n">
        <v>147.5</v>
      </c>
      <c r="Q114" t="n">
        <v>194.63</v>
      </c>
      <c r="R114" t="n">
        <v>26.12</v>
      </c>
      <c r="S114" t="n">
        <v>17.82</v>
      </c>
      <c r="T114" t="n">
        <v>1985.49</v>
      </c>
      <c r="U114" t="n">
        <v>0.68</v>
      </c>
      <c r="V114" t="n">
        <v>0.77</v>
      </c>
      <c r="W114" t="n">
        <v>1.15</v>
      </c>
      <c r="X114" t="n">
        <v>0.12</v>
      </c>
      <c r="Y114" t="n">
        <v>0.5</v>
      </c>
      <c r="Z114" t="n">
        <v>10</v>
      </c>
    </row>
    <row r="115">
      <c r="A115" t="n">
        <v>19</v>
      </c>
      <c r="B115" t="n">
        <v>90</v>
      </c>
      <c r="C115" t="inlineStr">
        <is>
          <t xml:space="preserve">CONCLUIDO	</t>
        </is>
      </c>
      <c r="D115" t="n">
        <v>6.9048</v>
      </c>
      <c r="E115" t="n">
        <v>14.48</v>
      </c>
      <c r="F115" t="n">
        <v>11.81</v>
      </c>
      <c r="G115" t="n">
        <v>101.26</v>
      </c>
      <c r="H115" t="n">
        <v>1.73</v>
      </c>
      <c r="I115" t="n">
        <v>7</v>
      </c>
      <c r="J115" t="n">
        <v>205.85</v>
      </c>
      <c r="K115" t="n">
        <v>52.44</v>
      </c>
      <c r="L115" t="n">
        <v>20</v>
      </c>
      <c r="M115" t="n">
        <v>5</v>
      </c>
      <c r="N115" t="n">
        <v>43.41</v>
      </c>
      <c r="O115" t="n">
        <v>25622.45</v>
      </c>
      <c r="P115" t="n">
        <v>146.56</v>
      </c>
      <c r="Q115" t="n">
        <v>194.63</v>
      </c>
      <c r="R115" t="n">
        <v>26.32</v>
      </c>
      <c r="S115" t="n">
        <v>17.82</v>
      </c>
      <c r="T115" t="n">
        <v>2088</v>
      </c>
      <c r="U115" t="n">
        <v>0.68</v>
      </c>
      <c r="V115" t="n">
        <v>0.77</v>
      </c>
      <c r="W115" t="n">
        <v>1.15</v>
      </c>
      <c r="X115" t="n">
        <v>0.13</v>
      </c>
      <c r="Y115" t="n">
        <v>0.5</v>
      </c>
      <c r="Z115" t="n">
        <v>10</v>
      </c>
    </row>
    <row r="116">
      <c r="A116" t="n">
        <v>20</v>
      </c>
      <c r="B116" t="n">
        <v>90</v>
      </c>
      <c r="C116" t="inlineStr">
        <is>
          <t xml:space="preserve">CONCLUIDO	</t>
        </is>
      </c>
      <c r="D116" t="n">
        <v>6.9386</v>
      </c>
      <c r="E116" t="n">
        <v>14.41</v>
      </c>
      <c r="F116" t="n">
        <v>11.78</v>
      </c>
      <c r="G116" t="n">
        <v>117.78</v>
      </c>
      <c r="H116" t="n">
        <v>1.8</v>
      </c>
      <c r="I116" t="n">
        <v>6</v>
      </c>
      <c r="J116" t="n">
        <v>207.45</v>
      </c>
      <c r="K116" t="n">
        <v>52.44</v>
      </c>
      <c r="L116" t="n">
        <v>21</v>
      </c>
      <c r="M116" t="n">
        <v>4</v>
      </c>
      <c r="N116" t="n">
        <v>44</v>
      </c>
      <c r="O116" t="n">
        <v>25818.99</v>
      </c>
      <c r="P116" t="n">
        <v>145.18</v>
      </c>
      <c r="Q116" t="n">
        <v>194.63</v>
      </c>
      <c r="R116" t="n">
        <v>25.26</v>
      </c>
      <c r="S116" t="n">
        <v>17.82</v>
      </c>
      <c r="T116" t="n">
        <v>1563.25</v>
      </c>
      <c r="U116" t="n">
        <v>0.71</v>
      </c>
      <c r="V116" t="n">
        <v>0.77</v>
      </c>
      <c r="W116" t="n">
        <v>1.15</v>
      </c>
      <c r="X116" t="n">
        <v>0.09</v>
      </c>
      <c r="Y116" t="n">
        <v>0.5</v>
      </c>
      <c r="Z116" t="n">
        <v>10</v>
      </c>
    </row>
    <row r="117">
      <c r="A117" t="n">
        <v>21</v>
      </c>
      <c r="B117" t="n">
        <v>90</v>
      </c>
      <c r="C117" t="inlineStr">
        <is>
          <t xml:space="preserve">CONCLUIDO	</t>
        </is>
      </c>
      <c r="D117" t="n">
        <v>6.9361</v>
      </c>
      <c r="E117" t="n">
        <v>14.42</v>
      </c>
      <c r="F117" t="n">
        <v>11.78</v>
      </c>
      <c r="G117" t="n">
        <v>117.83</v>
      </c>
      <c r="H117" t="n">
        <v>1.87</v>
      </c>
      <c r="I117" t="n">
        <v>6</v>
      </c>
      <c r="J117" t="n">
        <v>209.05</v>
      </c>
      <c r="K117" t="n">
        <v>52.44</v>
      </c>
      <c r="L117" t="n">
        <v>22</v>
      </c>
      <c r="M117" t="n">
        <v>4</v>
      </c>
      <c r="N117" t="n">
        <v>44.6</v>
      </c>
      <c r="O117" t="n">
        <v>26016.35</v>
      </c>
      <c r="P117" t="n">
        <v>145.67</v>
      </c>
      <c r="Q117" t="n">
        <v>194.63</v>
      </c>
      <c r="R117" t="n">
        <v>25.47</v>
      </c>
      <c r="S117" t="n">
        <v>17.82</v>
      </c>
      <c r="T117" t="n">
        <v>1667.79</v>
      </c>
      <c r="U117" t="n">
        <v>0.7</v>
      </c>
      <c r="V117" t="n">
        <v>0.77</v>
      </c>
      <c r="W117" t="n">
        <v>1.14</v>
      </c>
      <c r="X117" t="n">
        <v>0.1</v>
      </c>
      <c r="Y117" t="n">
        <v>0.5</v>
      </c>
      <c r="Z117" t="n">
        <v>10</v>
      </c>
    </row>
    <row r="118">
      <c r="A118" t="n">
        <v>22</v>
      </c>
      <c r="B118" t="n">
        <v>90</v>
      </c>
      <c r="C118" t="inlineStr">
        <is>
          <t xml:space="preserve">CONCLUIDO	</t>
        </is>
      </c>
      <c r="D118" t="n">
        <v>6.9384</v>
      </c>
      <c r="E118" t="n">
        <v>14.41</v>
      </c>
      <c r="F118" t="n">
        <v>11.78</v>
      </c>
      <c r="G118" t="n">
        <v>117.79</v>
      </c>
      <c r="H118" t="n">
        <v>1.94</v>
      </c>
      <c r="I118" t="n">
        <v>6</v>
      </c>
      <c r="J118" t="n">
        <v>210.65</v>
      </c>
      <c r="K118" t="n">
        <v>52.44</v>
      </c>
      <c r="L118" t="n">
        <v>23</v>
      </c>
      <c r="M118" t="n">
        <v>4</v>
      </c>
      <c r="N118" t="n">
        <v>45.21</v>
      </c>
      <c r="O118" t="n">
        <v>26214.54</v>
      </c>
      <c r="P118" t="n">
        <v>145.33</v>
      </c>
      <c r="Q118" t="n">
        <v>194.63</v>
      </c>
      <c r="R118" t="n">
        <v>25.17</v>
      </c>
      <c r="S118" t="n">
        <v>17.82</v>
      </c>
      <c r="T118" t="n">
        <v>1517.33</v>
      </c>
      <c r="U118" t="n">
        <v>0.71</v>
      </c>
      <c r="V118" t="n">
        <v>0.77</v>
      </c>
      <c r="W118" t="n">
        <v>1.15</v>
      </c>
      <c r="X118" t="n">
        <v>0.09</v>
      </c>
      <c r="Y118" t="n">
        <v>0.5</v>
      </c>
      <c r="Z118" t="n">
        <v>10</v>
      </c>
    </row>
    <row r="119">
      <c r="A119" t="n">
        <v>23</v>
      </c>
      <c r="B119" t="n">
        <v>90</v>
      </c>
      <c r="C119" t="inlineStr">
        <is>
          <t xml:space="preserve">CONCLUIDO	</t>
        </is>
      </c>
      <c r="D119" t="n">
        <v>6.9333</v>
      </c>
      <c r="E119" t="n">
        <v>14.42</v>
      </c>
      <c r="F119" t="n">
        <v>11.79</v>
      </c>
      <c r="G119" t="n">
        <v>117.89</v>
      </c>
      <c r="H119" t="n">
        <v>2.01</v>
      </c>
      <c r="I119" t="n">
        <v>6</v>
      </c>
      <c r="J119" t="n">
        <v>212.27</v>
      </c>
      <c r="K119" t="n">
        <v>52.44</v>
      </c>
      <c r="L119" t="n">
        <v>24</v>
      </c>
      <c r="M119" t="n">
        <v>4</v>
      </c>
      <c r="N119" t="n">
        <v>45.82</v>
      </c>
      <c r="O119" t="n">
        <v>26413.56</v>
      </c>
      <c r="P119" t="n">
        <v>144.9</v>
      </c>
      <c r="Q119" t="n">
        <v>194.63</v>
      </c>
      <c r="R119" t="n">
        <v>25.54</v>
      </c>
      <c r="S119" t="n">
        <v>17.82</v>
      </c>
      <c r="T119" t="n">
        <v>1701.53</v>
      </c>
      <c r="U119" t="n">
        <v>0.7</v>
      </c>
      <c r="V119" t="n">
        <v>0.77</v>
      </c>
      <c r="W119" t="n">
        <v>1.15</v>
      </c>
      <c r="X119" t="n">
        <v>0.1</v>
      </c>
      <c r="Y119" t="n">
        <v>0.5</v>
      </c>
      <c r="Z119" t="n">
        <v>10</v>
      </c>
    </row>
    <row r="120">
      <c r="A120" t="n">
        <v>24</v>
      </c>
      <c r="B120" t="n">
        <v>90</v>
      </c>
      <c r="C120" t="inlineStr">
        <is>
          <t xml:space="preserve">CONCLUIDO	</t>
        </is>
      </c>
      <c r="D120" t="n">
        <v>6.9361</v>
      </c>
      <c r="E120" t="n">
        <v>14.42</v>
      </c>
      <c r="F120" t="n">
        <v>11.78</v>
      </c>
      <c r="G120" t="n">
        <v>117.83</v>
      </c>
      <c r="H120" t="n">
        <v>2.08</v>
      </c>
      <c r="I120" t="n">
        <v>6</v>
      </c>
      <c r="J120" t="n">
        <v>213.89</v>
      </c>
      <c r="K120" t="n">
        <v>52.44</v>
      </c>
      <c r="L120" t="n">
        <v>25</v>
      </c>
      <c r="M120" t="n">
        <v>4</v>
      </c>
      <c r="N120" t="n">
        <v>46.44</v>
      </c>
      <c r="O120" t="n">
        <v>26613.43</v>
      </c>
      <c r="P120" t="n">
        <v>144.27</v>
      </c>
      <c r="Q120" t="n">
        <v>194.63</v>
      </c>
      <c r="R120" t="n">
        <v>25.42</v>
      </c>
      <c r="S120" t="n">
        <v>17.82</v>
      </c>
      <c r="T120" t="n">
        <v>1642.08</v>
      </c>
      <c r="U120" t="n">
        <v>0.7</v>
      </c>
      <c r="V120" t="n">
        <v>0.77</v>
      </c>
      <c r="W120" t="n">
        <v>1.15</v>
      </c>
      <c r="X120" t="n">
        <v>0.1</v>
      </c>
      <c r="Y120" t="n">
        <v>0.5</v>
      </c>
      <c r="Z120" t="n">
        <v>10</v>
      </c>
    </row>
    <row r="121">
      <c r="A121" t="n">
        <v>25</v>
      </c>
      <c r="B121" t="n">
        <v>90</v>
      </c>
      <c r="C121" t="inlineStr">
        <is>
          <t xml:space="preserve">CONCLUIDO	</t>
        </is>
      </c>
      <c r="D121" t="n">
        <v>6.9611</v>
      </c>
      <c r="E121" t="n">
        <v>14.37</v>
      </c>
      <c r="F121" t="n">
        <v>11.77</v>
      </c>
      <c r="G121" t="n">
        <v>141.21</v>
      </c>
      <c r="H121" t="n">
        <v>2.14</v>
      </c>
      <c r="I121" t="n">
        <v>5</v>
      </c>
      <c r="J121" t="n">
        <v>215.51</v>
      </c>
      <c r="K121" t="n">
        <v>52.44</v>
      </c>
      <c r="L121" t="n">
        <v>26</v>
      </c>
      <c r="M121" t="n">
        <v>3</v>
      </c>
      <c r="N121" t="n">
        <v>47.07</v>
      </c>
      <c r="O121" t="n">
        <v>26814.17</v>
      </c>
      <c r="P121" t="n">
        <v>143.24</v>
      </c>
      <c r="Q121" t="n">
        <v>194.63</v>
      </c>
      <c r="R121" t="n">
        <v>24.98</v>
      </c>
      <c r="S121" t="n">
        <v>17.82</v>
      </c>
      <c r="T121" t="n">
        <v>1426.26</v>
      </c>
      <c r="U121" t="n">
        <v>0.71</v>
      </c>
      <c r="V121" t="n">
        <v>0.77</v>
      </c>
      <c r="W121" t="n">
        <v>1.14</v>
      </c>
      <c r="X121" t="n">
        <v>0.08</v>
      </c>
      <c r="Y121" t="n">
        <v>0.5</v>
      </c>
      <c r="Z121" t="n">
        <v>10</v>
      </c>
    </row>
    <row r="122">
      <c r="A122" t="n">
        <v>26</v>
      </c>
      <c r="B122" t="n">
        <v>90</v>
      </c>
      <c r="C122" t="inlineStr">
        <is>
          <t xml:space="preserve">CONCLUIDO	</t>
        </is>
      </c>
      <c r="D122" t="n">
        <v>6.9587</v>
      </c>
      <c r="E122" t="n">
        <v>14.37</v>
      </c>
      <c r="F122" t="n">
        <v>11.77</v>
      </c>
      <c r="G122" t="n">
        <v>141.27</v>
      </c>
      <c r="H122" t="n">
        <v>2.21</v>
      </c>
      <c r="I122" t="n">
        <v>5</v>
      </c>
      <c r="J122" t="n">
        <v>217.15</v>
      </c>
      <c r="K122" t="n">
        <v>52.44</v>
      </c>
      <c r="L122" t="n">
        <v>27</v>
      </c>
      <c r="M122" t="n">
        <v>3</v>
      </c>
      <c r="N122" t="n">
        <v>47.71</v>
      </c>
      <c r="O122" t="n">
        <v>27015.77</v>
      </c>
      <c r="P122" t="n">
        <v>144.25</v>
      </c>
      <c r="Q122" t="n">
        <v>194.63</v>
      </c>
      <c r="R122" t="n">
        <v>25</v>
      </c>
      <c r="S122" t="n">
        <v>17.82</v>
      </c>
      <c r="T122" t="n">
        <v>1438.56</v>
      </c>
      <c r="U122" t="n">
        <v>0.71</v>
      </c>
      <c r="V122" t="n">
        <v>0.77</v>
      </c>
      <c r="W122" t="n">
        <v>1.15</v>
      </c>
      <c r="X122" t="n">
        <v>0.09</v>
      </c>
      <c r="Y122" t="n">
        <v>0.5</v>
      </c>
      <c r="Z122" t="n">
        <v>10</v>
      </c>
    </row>
    <row r="123">
      <c r="A123" t="n">
        <v>27</v>
      </c>
      <c r="B123" t="n">
        <v>90</v>
      </c>
      <c r="C123" t="inlineStr">
        <is>
          <t xml:space="preserve">CONCLUIDO	</t>
        </is>
      </c>
      <c r="D123" t="n">
        <v>6.9603</v>
      </c>
      <c r="E123" t="n">
        <v>14.37</v>
      </c>
      <c r="F123" t="n">
        <v>11.77</v>
      </c>
      <c r="G123" t="n">
        <v>141.23</v>
      </c>
      <c r="H123" t="n">
        <v>2.27</v>
      </c>
      <c r="I123" t="n">
        <v>5</v>
      </c>
      <c r="J123" t="n">
        <v>218.79</v>
      </c>
      <c r="K123" t="n">
        <v>52.44</v>
      </c>
      <c r="L123" t="n">
        <v>28</v>
      </c>
      <c r="M123" t="n">
        <v>3</v>
      </c>
      <c r="N123" t="n">
        <v>48.35</v>
      </c>
      <c r="O123" t="n">
        <v>27218.26</v>
      </c>
      <c r="P123" t="n">
        <v>143.99</v>
      </c>
      <c r="Q123" t="n">
        <v>194.63</v>
      </c>
      <c r="R123" t="n">
        <v>25.02</v>
      </c>
      <c r="S123" t="n">
        <v>17.82</v>
      </c>
      <c r="T123" t="n">
        <v>1446</v>
      </c>
      <c r="U123" t="n">
        <v>0.71</v>
      </c>
      <c r="V123" t="n">
        <v>0.77</v>
      </c>
      <c r="W123" t="n">
        <v>1.14</v>
      </c>
      <c r="X123" t="n">
        <v>0.08</v>
      </c>
      <c r="Y123" t="n">
        <v>0.5</v>
      </c>
      <c r="Z123" t="n">
        <v>10</v>
      </c>
    </row>
    <row r="124">
      <c r="A124" t="n">
        <v>28</v>
      </c>
      <c r="B124" t="n">
        <v>90</v>
      </c>
      <c r="C124" t="inlineStr">
        <is>
          <t xml:space="preserve">CONCLUIDO	</t>
        </is>
      </c>
      <c r="D124" t="n">
        <v>6.9603</v>
      </c>
      <c r="E124" t="n">
        <v>14.37</v>
      </c>
      <c r="F124" t="n">
        <v>11.77</v>
      </c>
      <c r="G124" t="n">
        <v>141.23</v>
      </c>
      <c r="H124" t="n">
        <v>2.34</v>
      </c>
      <c r="I124" t="n">
        <v>5</v>
      </c>
      <c r="J124" t="n">
        <v>220.44</v>
      </c>
      <c r="K124" t="n">
        <v>52.44</v>
      </c>
      <c r="L124" t="n">
        <v>29</v>
      </c>
      <c r="M124" t="n">
        <v>3</v>
      </c>
      <c r="N124" t="n">
        <v>49</v>
      </c>
      <c r="O124" t="n">
        <v>27421.64</v>
      </c>
      <c r="P124" t="n">
        <v>143.57</v>
      </c>
      <c r="Q124" t="n">
        <v>194.63</v>
      </c>
      <c r="R124" t="n">
        <v>25.01</v>
      </c>
      <c r="S124" t="n">
        <v>17.82</v>
      </c>
      <c r="T124" t="n">
        <v>1445.08</v>
      </c>
      <c r="U124" t="n">
        <v>0.71</v>
      </c>
      <c r="V124" t="n">
        <v>0.77</v>
      </c>
      <c r="W124" t="n">
        <v>1.14</v>
      </c>
      <c r="X124" t="n">
        <v>0.08</v>
      </c>
      <c r="Y124" t="n">
        <v>0.5</v>
      </c>
      <c r="Z124" t="n">
        <v>10</v>
      </c>
    </row>
    <row r="125">
      <c r="A125" t="n">
        <v>29</v>
      </c>
      <c r="B125" t="n">
        <v>90</v>
      </c>
      <c r="C125" t="inlineStr">
        <is>
          <t xml:space="preserve">CONCLUIDO	</t>
        </is>
      </c>
      <c r="D125" t="n">
        <v>6.9665</v>
      </c>
      <c r="E125" t="n">
        <v>14.35</v>
      </c>
      <c r="F125" t="n">
        <v>11.76</v>
      </c>
      <c r="G125" t="n">
        <v>141.07</v>
      </c>
      <c r="H125" t="n">
        <v>2.4</v>
      </c>
      <c r="I125" t="n">
        <v>5</v>
      </c>
      <c r="J125" t="n">
        <v>222.1</v>
      </c>
      <c r="K125" t="n">
        <v>52.44</v>
      </c>
      <c r="L125" t="n">
        <v>30</v>
      </c>
      <c r="M125" t="n">
        <v>3</v>
      </c>
      <c r="N125" t="n">
        <v>49.65</v>
      </c>
      <c r="O125" t="n">
        <v>27625.93</v>
      </c>
      <c r="P125" t="n">
        <v>142.28</v>
      </c>
      <c r="Q125" t="n">
        <v>194.63</v>
      </c>
      <c r="R125" t="n">
        <v>24.62</v>
      </c>
      <c r="S125" t="n">
        <v>17.82</v>
      </c>
      <c r="T125" t="n">
        <v>1249.78</v>
      </c>
      <c r="U125" t="n">
        <v>0.72</v>
      </c>
      <c r="V125" t="n">
        <v>0.77</v>
      </c>
      <c r="W125" t="n">
        <v>1.14</v>
      </c>
      <c r="X125" t="n">
        <v>0.07000000000000001</v>
      </c>
      <c r="Y125" t="n">
        <v>0.5</v>
      </c>
      <c r="Z125" t="n">
        <v>10</v>
      </c>
    </row>
    <row r="126">
      <c r="A126" t="n">
        <v>30</v>
      </c>
      <c r="B126" t="n">
        <v>90</v>
      </c>
      <c r="C126" t="inlineStr">
        <is>
          <t xml:space="preserve">CONCLUIDO	</t>
        </is>
      </c>
      <c r="D126" t="n">
        <v>6.9637</v>
      </c>
      <c r="E126" t="n">
        <v>14.36</v>
      </c>
      <c r="F126" t="n">
        <v>11.76</v>
      </c>
      <c r="G126" t="n">
        <v>141.14</v>
      </c>
      <c r="H126" t="n">
        <v>2.46</v>
      </c>
      <c r="I126" t="n">
        <v>5</v>
      </c>
      <c r="J126" t="n">
        <v>223.76</v>
      </c>
      <c r="K126" t="n">
        <v>52.44</v>
      </c>
      <c r="L126" t="n">
        <v>31</v>
      </c>
      <c r="M126" t="n">
        <v>3</v>
      </c>
      <c r="N126" t="n">
        <v>50.32</v>
      </c>
      <c r="O126" t="n">
        <v>27831.27</v>
      </c>
      <c r="P126" t="n">
        <v>140.79</v>
      </c>
      <c r="Q126" t="n">
        <v>194.63</v>
      </c>
      <c r="R126" t="n">
        <v>24.75</v>
      </c>
      <c r="S126" t="n">
        <v>17.82</v>
      </c>
      <c r="T126" t="n">
        <v>1310.6</v>
      </c>
      <c r="U126" t="n">
        <v>0.72</v>
      </c>
      <c r="V126" t="n">
        <v>0.77</v>
      </c>
      <c r="W126" t="n">
        <v>1.14</v>
      </c>
      <c r="X126" t="n">
        <v>0.08</v>
      </c>
      <c r="Y126" t="n">
        <v>0.5</v>
      </c>
      <c r="Z126" t="n">
        <v>10</v>
      </c>
    </row>
    <row r="127">
      <c r="A127" t="n">
        <v>31</v>
      </c>
      <c r="B127" t="n">
        <v>90</v>
      </c>
      <c r="C127" t="inlineStr">
        <is>
          <t xml:space="preserve">CONCLUIDO	</t>
        </is>
      </c>
      <c r="D127" t="n">
        <v>6.9611</v>
      </c>
      <c r="E127" t="n">
        <v>14.37</v>
      </c>
      <c r="F127" t="n">
        <v>11.77</v>
      </c>
      <c r="G127" t="n">
        <v>141.21</v>
      </c>
      <c r="H127" t="n">
        <v>2.52</v>
      </c>
      <c r="I127" t="n">
        <v>5</v>
      </c>
      <c r="J127" t="n">
        <v>225.43</v>
      </c>
      <c r="K127" t="n">
        <v>52.44</v>
      </c>
      <c r="L127" t="n">
        <v>32</v>
      </c>
      <c r="M127" t="n">
        <v>3</v>
      </c>
      <c r="N127" t="n">
        <v>50.99</v>
      </c>
      <c r="O127" t="n">
        <v>28037.42</v>
      </c>
      <c r="P127" t="n">
        <v>140.49</v>
      </c>
      <c r="Q127" t="n">
        <v>194.63</v>
      </c>
      <c r="R127" t="n">
        <v>24.98</v>
      </c>
      <c r="S127" t="n">
        <v>17.82</v>
      </c>
      <c r="T127" t="n">
        <v>1428.88</v>
      </c>
      <c r="U127" t="n">
        <v>0.71</v>
      </c>
      <c r="V127" t="n">
        <v>0.77</v>
      </c>
      <c r="W127" t="n">
        <v>1.14</v>
      </c>
      <c r="X127" t="n">
        <v>0.08</v>
      </c>
      <c r="Y127" t="n">
        <v>0.5</v>
      </c>
      <c r="Z127" t="n">
        <v>10</v>
      </c>
    </row>
    <row r="128">
      <c r="A128" t="n">
        <v>32</v>
      </c>
      <c r="B128" t="n">
        <v>90</v>
      </c>
      <c r="C128" t="inlineStr">
        <is>
          <t xml:space="preserve">CONCLUIDO	</t>
        </is>
      </c>
      <c r="D128" t="n">
        <v>6.9933</v>
      </c>
      <c r="E128" t="n">
        <v>14.3</v>
      </c>
      <c r="F128" t="n">
        <v>11.74</v>
      </c>
      <c r="G128" t="n">
        <v>176.05</v>
      </c>
      <c r="H128" t="n">
        <v>2.58</v>
      </c>
      <c r="I128" t="n">
        <v>4</v>
      </c>
      <c r="J128" t="n">
        <v>227.11</v>
      </c>
      <c r="K128" t="n">
        <v>52.44</v>
      </c>
      <c r="L128" t="n">
        <v>33</v>
      </c>
      <c r="M128" t="n">
        <v>2</v>
      </c>
      <c r="N128" t="n">
        <v>51.67</v>
      </c>
      <c r="O128" t="n">
        <v>28244.51</v>
      </c>
      <c r="P128" t="n">
        <v>138.36</v>
      </c>
      <c r="Q128" t="n">
        <v>194.63</v>
      </c>
      <c r="R128" t="n">
        <v>24.02</v>
      </c>
      <c r="S128" t="n">
        <v>17.82</v>
      </c>
      <c r="T128" t="n">
        <v>952.3</v>
      </c>
      <c r="U128" t="n">
        <v>0.74</v>
      </c>
      <c r="V128" t="n">
        <v>0.77</v>
      </c>
      <c r="W128" t="n">
        <v>1.14</v>
      </c>
      <c r="X128" t="n">
        <v>0.05</v>
      </c>
      <c r="Y128" t="n">
        <v>0.5</v>
      </c>
      <c r="Z128" t="n">
        <v>10</v>
      </c>
    </row>
    <row r="129">
      <c r="A129" t="n">
        <v>33</v>
      </c>
      <c r="B129" t="n">
        <v>90</v>
      </c>
      <c r="C129" t="inlineStr">
        <is>
          <t xml:space="preserve">CONCLUIDO	</t>
        </is>
      </c>
      <c r="D129" t="n">
        <v>6.9903</v>
      </c>
      <c r="E129" t="n">
        <v>14.31</v>
      </c>
      <c r="F129" t="n">
        <v>11.74</v>
      </c>
      <c r="G129" t="n">
        <v>176.14</v>
      </c>
      <c r="H129" t="n">
        <v>2.64</v>
      </c>
      <c r="I129" t="n">
        <v>4</v>
      </c>
      <c r="J129" t="n">
        <v>228.8</v>
      </c>
      <c r="K129" t="n">
        <v>52.44</v>
      </c>
      <c r="L129" t="n">
        <v>34</v>
      </c>
      <c r="M129" t="n">
        <v>2</v>
      </c>
      <c r="N129" t="n">
        <v>52.36</v>
      </c>
      <c r="O129" t="n">
        <v>28452.56</v>
      </c>
      <c r="P129" t="n">
        <v>139.12</v>
      </c>
      <c r="Q129" t="n">
        <v>194.63</v>
      </c>
      <c r="R129" t="n">
        <v>24.19</v>
      </c>
      <c r="S129" t="n">
        <v>17.82</v>
      </c>
      <c r="T129" t="n">
        <v>1039.57</v>
      </c>
      <c r="U129" t="n">
        <v>0.74</v>
      </c>
      <c r="V129" t="n">
        <v>0.77</v>
      </c>
      <c r="W129" t="n">
        <v>1.14</v>
      </c>
      <c r="X129" t="n">
        <v>0.06</v>
      </c>
      <c r="Y129" t="n">
        <v>0.5</v>
      </c>
      <c r="Z129" t="n">
        <v>10</v>
      </c>
    </row>
    <row r="130">
      <c r="A130" t="n">
        <v>34</v>
      </c>
      <c r="B130" t="n">
        <v>90</v>
      </c>
      <c r="C130" t="inlineStr">
        <is>
          <t xml:space="preserve">CONCLUIDO	</t>
        </is>
      </c>
      <c r="D130" t="n">
        <v>6.9892</v>
      </c>
      <c r="E130" t="n">
        <v>14.31</v>
      </c>
      <c r="F130" t="n">
        <v>11.74</v>
      </c>
      <c r="G130" t="n">
        <v>176.18</v>
      </c>
      <c r="H130" t="n">
        <v>2.7</v>
      </c>
      <c r="I130" t="n">
        <v>4</v>
      </c>
      <c r="J130" t="n">
        <v>230.49</v>
      </c>
      <c r="K130" t="n">
        <v>52.44</v>
      </c>
      <c r="L130" t="n">
        <v>35</v>
      </c>
      <c r="M130" t="n">
        <v>2</v>
      </c>
      <c r="N130" t="n">
        <v>53.05</v>
      </c>
      <c r="O130" t="n">
        <v>28661.58</v>
      </c>
      <c r="P130" t="n">
        <v>139.9</v>
      </c>
      <c r="Q130" t="n">
        <v>194.63</v>
      </c>
      <c r="R130" t="n">
        <v>24.27</v>
      </c>
      <c r="S130" t="n">
        <v>17.82</v>
      </c>
      <c r="T130" t="n">
        <v>1078.03</v>
      </c>
      <c r="U130" t="n">
        <v>0.73</v>
      </c>
      <c r="V130" t="n">
        <v>0.77</v>
      </c>
      <c r="W130" t="n">
        <v>1.14</v>
      </c>
      <c r="X130" t="n">
        <v>0.06</v>
      </c>
      <c r="Y130" t="n">
        <v>0.5</v>
      </c>
      <c r="Z130" t="n">
        <v>10</v>
      </c>
    </row>
    <row r="131">
      <c r="A131" t="n">
        <v>35</v>
      </c>
      <c r="B131" t="n">
        <v>90</v>
      </c>
      <c r="C131" t="inlineStr">
        <is>
          <t xml:space="preserve">CONCLUIDO	</t>
        </is>
      </c>
      <c r="D131" t="n">
        <v>6.9934</v>
      </c>
      <c r="E131" t="n">
        <v>14.3</v>
      </c>
      <c r="F131" t="n">
        <v>11.74</v>
      </c>
      <c r="G131" t="n">
        <v>176.05</v>
      </c>
      <c r="H131" t="n">
        <v>2.76</v>
      </c>
      <c r="I131" t="n">
        <v>4</v>
      </c>
      <c r="J131" t="n">
        <v>232.2</v>
      </c>
      <c r="K131" t="n">
        <v>52.44</v>
      </c>
      <c r="L131" t="n">
        <v>36</v>
      </c>
      <c r="M131" t="n">
        <v>2</v>
      </c>
      <c r="N131" t="n">
        <v>53.75</v>
      </c>
      <c r="O131" t="n">
        <v>28871.58</v>
      </c>
      <c r="P131" t="n">
        <v>140.32</v>
      </c>
      <c r="Q131" t="n">
        <v>194.63</v>
      </c>
      <c r="R131" t="n">
        <v>23.98</v>
      </c>
      <c r="S131" t="n">
        <v>17.82</v>
      </c>
      <c r="T131" t="n">
        <v>934.48</v>
      </c>
      <c r="U131" t="n">
        <v>0.74</v>
      </c>
      <c r="V131" t="n">
        <v>0.77</v>
      </c>
      <c r="W131" t="n">
        <v>1.14</v>
      </c>
      <c r="X131" t="n">
        <v>0.05</v>
      </c>
      <c r="Y131" t="n">
        <v>0.5</v>
      </c>
      <c r="Z131" t="n">
        <v>10</v>
      </c>
    </row>
    <row r="132">
      <c r="A132" t="n">
        <v>36</v>
      </c>
      <c r="B132" t="n">
        <v>90</v>
      </c>
      <c r="C132" t="inlineStr">
        <is>
          <t xml:space="preserve">CONCLUIDO	</t>
        </is>
      </c>
      <c r="D132" t="n">
        <v>6.9873</v>
      </c>
      <c r="E132" t="n">
        <v>14.31</v>
      </c>
      <c r="F132" t="n">
        <v>11.75</v>
      </c>
      <c r="G132" t="n">
        <v>176.23</v>
      </c>
      <c r="H132" t="n">
        <v>2.81</v>
      </c>
      <c r="I132" t="n">
        <v>4</v>
      </c>
      <c r="J132" t="n">
        <v>233.91</v>
      </c>
      <c r="K132" t="n">
        <v>52.44</v>
      </c>
      <c r="L132" t="n">
        <v>37</v>
      </c>
      <c r="M132" t="n">
        <v>2</v>
      </c>
      <c r="N132" t="n">
        <v>54.46</v>
      </c>
      <c r="O132" t="n">
        <v>29082.59</v>
      </c>
      <c r="P132" t="n">
        <v>140.53</v>
      </c>
      <c r="Q132" t="n">
        <v>194.66</v>
      </c>
      <c r="R132" t="n">
        <v>24.31</v>
      </c>
      <c r="S132" t="n">
        <v>17.82</v>
      </c>
      <c r="T132" t="n">
        <v>1098.41</v>
      </c>
      <c r="U132" t="n">
        <v>0.73</v>
      </c>
      <c r="V132" t="n">
        <v>0.77</v>
      </c>
      <c r="W132" t="n">
        <v>1.14</v>
      </c>
      <c r="X132" t="n">
        <v>0.06</v>
      </c>
      <c r="Y132" t="n">
        <v>0.5</v>
      </c>
      <c r="Z132" t="n">
        <v>10</v>
      </c>
    </row>
    <row r="133">
      <c r="A133" t="n">
        <v>37</v>
      </c>
      <c r="B133" t="n">
        <v>90</v>
      </c>
      <c r="C133" t="inlineStr">
        <is>
          <t xml:space="preserve">CONCLUIDO	</t>
        </is>
      </c>
      <c r="D133" t="n">
        <v>6.9906</v>
      </c>
      <c r="E133" t="n">
        <v>14.3</v>
      </c>
      <c r="F133" t="n">
        <v>11.74</v>
      </c>
      <c r="G133" t="n">
        <v>176.13</v>
      </c>
      <c r="H133" t="n">
        <v>2.87</v>
      </c>
      <c r="I133" t="n">
        <v>4</v>
      </c>
      <c r="J133" t="n">
        <v>235.63</v>
      </c>
      <c r="K133" t="n">
        <v>52.44</v>
      </c>
      <c r="L133" t="n">
        <v>38</v>
      </c>
      <c r="M133" t="n">
        <v>2</v>
      </c>
      <c r="N133" t="n">
        <v>55.18</v>
      </c>
      <c r="O133" t="n">
        <v>29294.6</v>
      </c>
      <c r="P133" t="n">
        <v>140.34</v>
      </c>
      <c r="Q133" t="n">
        <v>194.63</v>
      </c>
      <c r="R133" t="n">
        <v>24.18</v>
      </c>
      <c r="S133" t="n">
        <v>17.82</v>
      </c>
      <c r="T133" t="n">
        <v>1032.8</v>
      </c>
      <c r="U133" t="n">
        <v>0.74</v>
      </c>
      <c r="V133" t="n">
        <v>0.77</v>
      </c>
      <c r="W133" t="n">
        <v>1.14</v>
      </c>
      <c r="X133" t="n">
        <v>0.06</v>
      </c>
      <c r="Y133" t="n">
        <v>0.5</v>
      </c>
      <c r="Z133" t="n">
        <v>10</v>
      </c>
    </row>
    <row r="134">
      <c r="A134" t="n">
        <v>38</v>
      </c>
      <c r="B134" t="n">
        <v>90</v>
      </c>
      <c r="C134" t="inlineStr">
        <is>
          <t xml:space="preserve">CONCLUIDO	</t>
        </is>
      </c>
      <c r="D134" t="n">
        <v>6.9925</v>
      </c>
      <c r="E134" t="n">
        <v>14.3</v>
      </c>
      <c r="F134" t="n">
        <v>11.74</v>
      </c>
      <c r="G134" t="n">
        <v>176.07</v>
      </c>
      <c r="H134" t="n">
        <v>2.92</v>
      </c>
      <c r="I134" t="n">
        <v>4</v>
      </c>
      <c r="J134" t="n">
        <v>237.35</v>
      </c>
      <c r="K134" t="n">
        <v>52.44</v>
      </c>
      <c r="L134" t="n">
        <v>39</v>
      </c>
      <c r="M134" t="n">
        <v>2</v>
      </c>
      <c r="N134" t="n">
        <v>55.91</v>
      </c>
      <c r="O134" t="n">
        <v>29507.65</v>
      </c>
      <c r="P134" t="n">
        <v>140.12</v>
      </c>
      <c r="Q134" t="n">
        <v>194.63</v>
      </c>
      <c r="R134" t="n">
        <v>24.02</v>
      </c>
      <c r="S134" t="n">
        <v>17.82</v>
      </c>
      <c r="T134" t="n">
        <v>954.04</v>
      </c>
      <c r="U134" t="n">
        <v>0.74</v>
      </c>
      <c r="V134" t="n">
        <v>0.77</v>
      </c>
      <c r="W134" t="n">
        <v>1.14</v>
      </c>
      <c r="X134" t="n">
        <v>0.05</v>
      </c>
      <c r="Y134" t="n">
        <v>0.5</v>
      </c>
      <c r="Z134" t="n">
        <v>10</v>
      </c>
    </row>
    <row r="135">
      <c r="A135" t="n">
        <v>39</v>
      </c>
      <c r="B135" t="n">
        <v>90</v>
      </c>
      <c r="C135" t="inlineStr">
        <is>
          <t xml:space="preserve">CONCLUIDO	</t>
        </is>
      </c>
      <c r="D135" t="n">
        <v>6.9925</v>
      </c>
      <c r="E135" t="n">
        <v>14.3</v>
      </c>
      <c r="F135" t="n">
        <v>11.74</v>
      </c>
      <c r="G135" t="n">
        <v>176.07</v>
      </c>
      <c r="H135" t="n">
        <v>2.98</v>
      </c>
      <c r="I135" t="n">
        <v>4</v>
      </c>
      <c r="J135" t="n">
        <v>239.09</v>
      </c>
      <c r="K135" t="n">
        <v>52.44</v>
      </c>
      <c r="L135" t="n">
        <v>40</v>
      </c>
      <c r="M135" t="n">
        <v>2</v>
      </c>
      <c r="N135" t="n">
        <v>56.65</v>
      </c>
      <c r="O135" t="n">
        <v>29721.73</v>
      </c>
      <c r="P135" t="n">
        <v>139.31</v>
      </c>
      <c r="Q135" t="n">
        <v>194.63</v>
      </c>
      <c r="R135" t="n">
        <v>24.01</v>
      </c>
      <c r="S135" t="n">
        <v>17.82</v>
      </c>
      <c r="T135" t="n">
        <v>946.87</v>
      </c>
      <c r="U135" t="n">
        <v>0.74</v>
      </c>
      <c r="V135" t="n">
        <v>0.77</v>
      </c>
      <c r="W135" t="n">
        <v>1.14</v>
      </c>
      <c r="X135" t="n">
        <v>0.05</v>
      </c>
      <c r="Y135" t="n">
        <v>0.5</v>
      </c>
      <c r="Z135" t="n">
        <v>10</v>
      </c>
    </row>
    <row r="136">
      <c r="A136" t="n">
        <v>0</v>
      </c>
      <c r="B136" t="n">
        <v>10</v>
      </c>
      <c r="C136" t="inlineStr">
        <is>
          <t xml:space="preserve">CONCLUIDO	</t>
        </is>
      </c>
      <c r="D136" t="n">
        <v>7.0435</v>
      </c>
      <c r="E136" t="n">
        <v>14.2</v>
      </c>
      <c r="F136" t="n">
        <v>12.24</v>
      </c>
      <c r="G136" t="n">
        <v>26.23</v>
      </c>
      <c r="H136" t="n">
        <v>0.64</v>
      </c>
      <c r="I136" t="n">
        <v>28</v>
      </c>
      <c r="J136" t="n">
        <v>26.11</v>
      </c>
      <c r="K136" t="n">
        <v>12.1</v>
      </c>
      <c r="L136" t="n">
        <v>1</v>
      </c>
      <c r="M136" t="n">
        <v>25</v>
      </c>
      <c r="N136" t="n">
        <v>3.01</v>
      </c>
      <c r="O136" t="n">
        <v>3454.41</v>
      </c>
      <c r="P136" t="n">
        <v>37.11</v>
      </c>
      <c r="Q136" t="n">
        <v>194.65</v>
      </c>
      <c r="R136" t="n">
        <v>39.38</v>
      </c>
      <c r="S136" t="n">
        <v>17.82</v>
      </c>
      <c r="T136" t="n">
        <v>8513.610000000001</v>
      </c>
      <c r="U136" t="n">
        <v>0.45</v>
      </c>
      <c r="V136" t="n">
        <v>0.74</v>
      </c>
      <c r="W136" t="n">
        <v>1.19</v>
      </c>
      <c r="X136" t="n">
        <v>0.55</v>
      </c>
      <c r="Y136" t="n">
        <v>0.5</v>
      </c>
      <c r="Z136" t="n">
        <v>10</v>
      </c>
    </row>
    <row r="137">
      <c r="A137" t="n">
        <v>1</v>
      </c>
      <c r="B137" t="n">
        <v>10</v>
      </c>
      <c r="C137" t="inlineStr">
        <is>
          <t xml:space="preserve">CONCLUIDO	</t>
        </is>
      </c>
      <c r="D137" t="n">
        <v>7.1475</v>
      </c>
      <c r="E137" t="n">
        <v>13.99</v>
      </c>
      <c r="F137" t="n">
        <v>12.11</v>
      </c>
      <c r="G137" t="n">
        <v>34.6</v>
      </c>
      <c r="H137" t="n">
        <v>1.23</v>
      </c>
      <c r="I137" t="n">
        <v>21</v>
      </c>
      <c r="J137" t="n">
        <v>27.2</v>
      </c>
      <c r="K137" t="n">
        <v>12.1</v>
      </c>
      <c r="L137" t="n">
        <v>2</v>
      </c>
      <c r="M137" t="n">
        <v>0</v>
      </c>
      <c r="N137" t="n">
        <v>3.1</v>
      </c>
      <c r="O137" t="n">
        <v>3588.35</v>
      </c>
      <c r="P137" t="n">
        <v>35.94</v>
      </c>
      <c r="Q137" t="n">
        <v>194.65</v>
      </c>
      <c r="R137" t="n">
        <v>34.74</v>
      </c>
      <c r="S137" t="n">
        <v>17.82</v>
      </c>
      <c r="T137" t="n">
        <v>6225.97</v>
      </c>
      <c r="U137" t="n">
        <v>0.51</v>
      </c>
      <c r="V137" t="n">
        <v>0.75</v>
      </c>
      <c r="W137" t="n">
        <v>1.2</v>
      </c>
      <c r="X137" t="n">
        <v>0.42</v>
      </c>
      <c r="Y137" t="n">
        <v>0.5</v>
      </c>
      <c r="Z137" t="n">
        <v>10</v>
      </c>
    </row>
    <row r="138">
      <c r="A138" t="n">
        <v>0</v>
      </c>
      <c r="B138" t="n">
        <v>45</v>
      </c>
      <c r="C138" t="inlineStr">
        <is>
          <t xml:space="preserve">CONCLUIDO	</t>
        </is>
      </c>
      <c r="D138" t="n">
        <v>5.8086</v>
      </c>
      <c r="E138" t="n">
        <v>17.22</v>
      </c>
      <c r="F138" t="n">
        <v>13.44</v>
      </c>
      <c r="G138" t="n">
        <v>9.27</v>
      </c>
      <c r="H138" t="n">
        <v>0.18</v>
      </c>
      <c r="I138" t="n">
        <v>87</v>
      </c>
      <c r="J138" t="n">
        <v>98.70999999999999</v>
      </c>
      <c r="K138" t="n">
        <v>39.72</v>
      </c>
      <c r="L138" t="n">
        <v>1</v>
      </c>
      <c r="M138" t="n">
        <v>85</v>
      </c>
      <c r="N138" t="n">
        <v>12.99</v>
      </c>
      <c r="O138" t="n">
        <v>12407.75</v>
      </c>
      <c r="P138" t="n">
        <v>119.83</v>
      </c>
      <c r="Q138" t="n">
        <v>194.65</v>
      </c>
      <c r="R138" t="n">
        <v>76.78</v>
      </c>
      <c r="S138" t="n">
        <v>17.82</v>
      </c>
      <c r="T138" t="n">
        <v>26917.31</v>
      </c>
      <c r="U138" t="n">
        <v>0.23</v>
      </c>
      <c r="V138" t="n">
        <v>0.68</v>
      </c>
      <c r="W138" t="n">
        <v>1.28</v>
      </c>
      <c r="X138" t="n">
        <v>1.75</v>
      </c>
      <c r="Y138" t="n">
        <v>0.5</v>
      </c>
      <c r="Z138" t="n">
        <v>10</v>
      </c>
    </row>
    <row r="139">
      <c r="A139" t="n">
        <v>1</v>
      </c>
      <c r="B139" t="n">
        <v>45</v>
      </c>
      <c r="C139" t="inlineStr">
        <is>
          <t xml:space="preserve">CONCLUIDO	</t>
        </is>
      </c>
      <c r="D139" t="n">
        <v>6.5233</v>
      </c>
      <c r="E139" t="n">
        <v>15.33</v>
      </c>
      <c r="F139" t="n">
        <v>12.5</v>
      </c>
      <c r="G139" t="n">
        <v>18.29</v>
      </c>
      <c r="H139" t="n">
        <v>0.35</v>
      </c>
      <c r="I139" t="n">
        <v>41</v>
      </c>
      <c r="J139" t="n">
        <v>99.95</v>
      </c>
      <c r="K139" t="n">
        <v>39.72</v>
      </c>
      <c r="L139" t="n">
        <v>2</v>
      </c>
      <c r="M139" t="n">
        <v>39</v>
      </c>
      <c r="N139" t="n">
        <v>13.24</v>
      </c>
      <c r="O139" t="n">
        <v>12561.45</v>
      </c>
      <c r="P139" t="n">
        <v>110.2</v>
      </c>
      <c r="Q139" t="n">
        <v>194.67</v>
      </c>
      <c r="R139" t="n">
        <v>47.68</v>
      </c>
      <c r="S139" t="n">
        <v>17.82</v>
      </c>
      <c r="T139" t="n">
        <v>12597.51</v>
      </c>
      <c r="U139" t="n">
        <v>0.37</v>
      </c>
      <c r="V139" t="n">
        <v>0.73</v>
      </c>
      <c r="W139" t="n">
        <v>1.2</v>
      </c>
      <c r="X139" t="n">
        <v>0.8100000000000001</v>
      </c>
      <c r="Y139" t="n">
        <v>0.5</v>
      </c>
      <c r="Z139" t="n">
        <v>10</v>
      </c>
    </row>
    <row r="140">
      <c r="A140" t="n">
        <v>2</v>
      </c>
      <c r="B140" t="n">
        <v>45</v>
      </c>
      <c r="C140" t="inlineStr">
        <is>
          <t xml:space="preserve">CONCLUIDO	</t>
        </is>
      </c>
      <c r="D140" t="n">
        <v>6.7835</v>
      </c>
      <c r="E140" t="n">
        <v>14.74</v>
      </c>
      <c r="F140" t="n">
        <v>12.2</v>
      </c>
      <c r="G140" t="n">
        <v>27.11</v>
      </c>
      <c r="H140" t="n">
        <v>0.52</v>
      </c>
      <c r="I140" t="n">
        <v>27</v>
      </c>
      <c r="J140" t="n">
        <v>101.2</v>
      </c>
      <c r="K140" t="n">
        <v>39.72</v>
      </c>
      <c r="L140" t="n">
        <v>3</v>
      </c>
      <c r="M140" t="n">
        <v>25</v>
      </c>
      <c r="N140" t="n">
        <v>13.49</v>
      </c>
      <c r="O140" t="n">
        <v>12715.54</v>
      </c>
      <c r="P140" t="n">
        <v>106.2</v>
      </c>
      <c r="Q140" t="n">
        <v>194.63</v>
      </c>
      <c r="R140" t="n">
        <v>38.35</v>
      </c>
      <c r="S140" t="n">
        <v>17.82</v>
      </c>
      <c r="T140" t="n">
        <v>8001.01</v>
      </c>
      <c r="U140" t="n">
        <v>0.46</v>
      </c>
      <c r="V140" t="n">
        <v>0.74</v>
      </c>
      <c r="W140" t="n">
        <v>1.18</v>
      </c>
      <c r="X140" t="n">
        <v>0.51</v>
      </c>
      <c r="Y140" t="n">
        <v>0.5</v>
      </c>
      <c r="Z140" t="n">
        <v>10</v>
      </c>
    </row>
    <row r="141">
      <c r="A141" t="n">
        <v>3</v>
      </c>
      <c r="B141" t="n">
        <v>45</v>
      </c>
      <c r="C141" t="inlineStr">
        <is>
          <t xml:space="preserve">CONCLUIDO	</t>
        </is>
      </c>
      <c r="D141" t="n">
        <v>6.911</v>
      </c>
      <c r="E141" t="n">
        <v>14.47</v>
      </c>
      <c r="F141" t="n">
        <v>12.07</v>
      </c>
      <c r="G141" t="n">
        <v>36.21</v>
      </c>
      <c r="H141" t="n">
        <v>0.6899999999999999</v>
      </c>
      <c r="I141" t="n">
        <v>20</v>
      </c>
      <c r="J141" t="n">
        <v>102.45</v>
      </c>
      <c r="K141" t="n">
        <v>39.72</v>
      </c>
      <c r="L141" t="n">
        <v>4</v>
      </c>
      <c r="M141" t="n">
        <v>18</v>
      </c>
      <c r="N141" t="n">
        <v>13.74</v>
      </c>
      <c r="O141" t="n">
        <v>12870.03</v>
      </c>
      <c r="P141" t="n">
        <v>103.93</v>
      </c>
      <c r="Q141" t="n">
        <v>194.63</v>
      </c>
      <c r="R141" t="n">
        <v>34.33</v>
      </c>
      <c r="S141" t="n">
        <v>17.82</v>
      </c>
      <c r="T141" t="n">
        <v>6028.52</v>
      </c>
      <c r="U141" t="n">
        <v>0.52</v>
      </c>
      <c r="V141" t="n">
        <v>0.75</v>
      </c>
      <c r="W141" t="n">
        <v>1.17</v>
      </c>
      <c r="X141" t="n">
        <v>0.38</v>
      </c>
      <c r="Y141" t="n">
        <v>0.5</v>
      </c>
      <c r="Z141" t="n">
        <v>10</v>
      </c>
    </row>
    <row r="142">
      <c r="A142" t="n">
        <v>4</v>
      </c>
      <c r="B142" t="n">
        <v>45</v>
      </c>
      <c r="C142" t="inlineStr">
        <is>
          <t xml:space="preserve">CONCLUIDO	</t>
        </is>
      </c>
      <c r="D142" t="n">
        <v>6.9883</v>
      </c>
      <c r="E142" t="n">
        <v>14.31</v>
      </c>
      <c r="F142" t="n">
        <v>11.99</v>
      </c>
      <c r="G142" t="n">
        <v>44.97</v>
      </c>
      <c r="H142" t="n">
        <v>0.85</v>
      </c>
      <c r="I142" t="n">
        <v>16</v>
      </c>
      <c r="J142" t="n">
        <v>103.71</v>
      </c>
      <c r="K142" t="n">
        <v>39.72</v>
      </c>
      <c r="L142" t="n">
        <v>5</v>
      </c>
      <c r="M142" t="n">
        <v>14</v>
      </c>
      <c r="N142" t="n">
        <v>14</v>
      </c>
      <c r="O142" t="n">
        <v>13024.91</v>
      </c>
      <c r="P142" t="n">
        <v>101.91</v>
      </c>
      <c r="Q142" t="n">
        <v>194.63</v>
      </c>
      <c r="R142" t="n">
        <v>31.87</v>
      </c>
      <c r="S142" t="n">
        <v>17.82</v>
      </c>
      <c r="T142" t="n">
        <v>4819.87</v>
      </c>
      <c r="U142" t="n">
        <v>0.5600000000000001</v>
      </c>
      <c r="V142" t="n">
        <v>0.76</v>
      </c>
      <c r="W142" t="n">
        <v>1.17</v>
      </c>
      <c r="X142" t="n">
        <v>0.31</v>
      </c>
      <c r="Y142" t="n">
        <v>0.5</v>
      </c>
      <c r="Z142" t="n">
        <v>10</v>
      </c>
    </row>
    <row r="143">
      <c r="A143" t="n">
        <v>5</v>
      </c>
      <c r="B143" t="n">
        <v>45</v>
      </c>
      <c r="C143" t="inlineStr">
        <is>
          <t xml:space="preserve">CONCLUIDO	</t>
        </is>
      </c>
      <c r="D143" t="n">
        <v>7.0516</v>
      </c>
      <c r="E143" t="n">
        <v>14.18</v>
      </c>
      <c r="F143" t="n">
        <v>11.93</v>
      </c>
      <c r="G143" t="n">
        <v>55.04</v>
      </c>
      <c r="H143" t="n">
        <v>1.01</v>
      </c>
      <c r="I143" t="n">
        <v>13</v>
      </c>
      <c r="J143" t="n">
        <v>104.97</v>
      </c>
      <c r="K143" t="n">
        <v>39.72</v>
      </c>
      <c r="L143" t="n">
        <v>6</v>
      </c>
      <c r="M143" t="n">
        <v>11</v>
      </c>
      <c r="N143" t="n">
        <v>14.25</v>
      </c>
      <c r="O143" t="n">
        <v>13180.19</v>
      </c>
      <c r="P143" t="n">
        <v>99.95999999999999</v>
      </c>
      <c r="Q143" t="n">
        <v>194.63</v>
      </c>
      <c r="R143" t="n">
        <v>29.77</v>
      </c>
      <c r="S143" t="n">
        <v>17.82</v>
      </c>
      <c r="T143" t="n">
        <v>3783.64</v>
      </c>
      <c r="U143" t="n">
        <v>0.6</v>
      </c>
      <c r="V143" t="n">
        <v>0.76</v>
      </c>
      <c r="W143" t="n">
        <v>1.16</v>
      </c>
      <c r="X143" t="n">
        <v>0.24</v>
      </c>
      <c r="Y143" t="n">
        <v>0.5</v>
      </c>
      <c r="Z143" t="n">
        <v>10</v>
      </c>
    </row>
    <row r="144">
      <c r="A144" t="n">
        <v>6</v>
      </c>
      <c r="B144" t="n">
        <v>45</v>
      </c>
      <c r="C144" t="inlineStr">
        <is>
          <t xml:space="preserve">CONCLUIDO	</t>
        </is>
      </c>
      <c r="D144" t="n">
        <v>7.073</v>
      </c>
      <c r="E144" t="n">
        <v>14.14</v>
      </c>
      <c r="F144" t="n">
        <v>11.9</v>
      </c>
      <c r="G144" t="n">
        <v>59.52</v>
      </c>
      <c r="H144" t="n">
        <v>1.16</v>
      </c>
      <c r="I144" t="n">
        <v>12</v>
      </c>
      <c r="J144" t="n">
        <v>106.23</v>
      </c>
      <c r="K144" t="n">
        <v>39.72</v>
      </c>
      <c r="L144" t="n">
        <v>7</v>
      </c>
      <c r="M144" t="n">
        <v>10</v>
      </c>
      <c r="N144" t="n">
        <v>14.52</v>
      </c>
      <c r="O144" t="n">
        <v>13335.87</v>
      </c>
      <c r="P144" t="n">
        <v>98.3</v>
      </c>
      <c r="Q144" t="n">
        <v>194.64</v>
      </c>
      <c r="R144" t="n">
        <v>29.04</v>
      </c>
      <c r="S144" t="n">
        <v>17.82</v>
      </c>
      <c r="T144" t="n">
        <v>3420.98</v>
      </c>
      <c r="U144" t="n">
        <v>0.61</v>
      </c>
      <c r="V144" t="n">
        <v>0.76</v>
      </c>
      <c r="W144" t="n">
        <v>1.16</v>
      </c>
      <c r="X144" t="n">
        <v>0.22</v>
      </c>
      <c r="Y144" t="n">
        <v>0.5</v>
      </c>
      <c r="Z144" t="n">
        <v>10</v>
      </c>
    </row>
    <row r="145">
      <c r="A145" t="n">
        <v>7</v>
      </c>
      <c r="B145" t="n">
        <v>45</v>
      </c>
      <c r="C145" t="inlineStr">
        <is>
          <t xml:space="preserve">CONCLUIDO	</t>
        </is>
      </c>
      <c r="D145" t="n">
        <v>7.115</v>
      </c>
      <c r="E145" t="n">
        <v>14.05</v>
      </c>
      <c r="F145" t="n">
        <v>11.86</v>
      </c>
      <c r="G145" t="n">
        <v>71.17</v>
      </c>
      <c r="H145" t="n">
        <v>1.31</v>
      </c>
      <c r="I145" t="n">
        <v>10</v>
      </c>
      <c r="J145" t="n">
        <v>107.5</v>
      </c>
      <c r="K145" t="n">
        <v>39.72</v>
      </c>
      <c r="L145" t="n">
        <v>8</v>
      </c>
      <c r="M145" t="n">
        <v>8</v>
      </c>
      <c r="N145" t="n">
        <v>14.78</v>
      </c>
      <c r="O145" t="n">
        <v>13491.96</v>
      </c>
      <c r="P145" t="n">
        <v>96.56999999999999</v>
      </c>
      <c r="Q145" t="n">
        <v>194.63</v>
      </c>
      <c r="R145" t="n">
        <v>27.91</v>
      </c>
      <c r="S145" t="n">
        <v>17.82</v>
      </c>
      <c r="T145" t="n">
        <v>2868.96</v>
      </c>
      <c r="U145" t="n">
        <v>0.64</v>
      </c>
      <c r="V145" t="n">
        <v>0.77</v>
      </c>
      <c r="W145" t="n">
        <v>1.15</v>
      </c>
      <c r="X145" t="n">
        <v>0.17</v>
      </c>
      <c r="Y145" t="n">
        <v>0.5</v>
      </c>
      <c r="Z145" t="n">
        <v>10</v>
      </c>
    </row>
    <row r="146">
      <c r="A146" t="n">
        <v>8</v>
      </c>
      <c r="B146" t="n">
        <v>45</v>
      </c>
      <c r="C146" t="inlineStr">
        <is>
          <t xml:space="preserve">CONCLUIDO	</t>
        </is>
      </c>
      <c r="D146" t="n">
        <v>7.1293</v>
      </c>
      <c r="E146" t="n">
        <v>14.03</v>
      </c>
      <c r="F146" t="n">
        <v>11.85</v>
      </c>
      <c r="G146" t="n">
        <v>79.02</v>
      </c>
      <c r="H146" t="n">
        <v>1.46</v>
      </c>
      <c r="I146" t="n">
        <v>9</v>
      </c>
      <c r="J146" t="n">
        <v>108.77</v>
      </c>
      <c r="K146" t="n">
        <v>39.72</v>
      </c>
      <c r="L146" t="n">
        <v>9</v>
      </c>
      <c r="M146" t="n">
        <v>7</v>
      </c>
      <c r="N146" t="n">
        <v>15.05</v>
      </c>
      <c r="O146" t="n">
        <v>13648.58</v>
      </c>
      <c r="P146" t="n">
        <v>96.17</v>
      </c>
      <c r="Q146" t="n">
        <v>194.63</v>
      </c>
      <c r="R146" t="n">
        <v>27.58</v>
      </c>
      <c r="S146" t="n">
        <v>17.82</v>
      </c>
      <c r="T146" t="n">
        <v>2706.65</v>
      </c>
      <c r="U146" t="n">
        <v>0.65</v>
      </c>
      <c r="V146" t="n">
        <v>0.77</v>
      </c>
      <c r="W146" t="n">
        <v>1.15</v>
      </c>
      <c r="X146" t="n">
        <v>0.17</v>
      </c>
      <c r="Y146" t="n">
        <v>0.5</v>
      </c>
      <c r="Z146" t="n">
        <v>10</v>
      </c>
    </row>
    <row r="147">
      <c r="A147" t="n">
        <v>9</v>
      </c>
      <c r="B147" t="n">
        <v>45</v>
      </c>
      <c r="C147" t="inlineStr">
        <is>
          <t xml:space="preserve">CONCLUIDO	</t>
        </is>
      </c>
      <c r="D147" t="n">
        <v>7.1599</v>
      </c>
      <c r="E147" t="n">
        <v>13.97</v>
      </c>
      <c r="F147" t="n">
        <v>11.81</v>
      </c>
      <c r="G147" t="n">
        <v>88.61</v>
      </c>
      <c r="H147" t="n">
        <v>1.6</v>
      </c>
      <c r="I147" t="n">
        <v>8</v>
      </c>
      <c r="J147" t="n">
        <v>110.04</v>
      </c>
      <c r="K147" t="n">
        <v>39.72</v>
      </c>
      <c r="L147" t="n">
        <v>10</v>
      </c>
      <c r="M147" t="n">
        <v>6</v>
      </c>
      <c r="N147" t="n">
        <v>15.32</v>
      </c>
      <c r="O147" t="n">
        <v>13805.5</v>
      </c>
      <c r="P147" t="n">
        <v>93.40000000000001</v>
      </c>
      <c r="Q147" t="n">
        <v>194.63</v>
      </c>
      <c r="R147" t="n">
        <v>26.42</v>
      </c>
      <c r="S147" t="n">
        <v>17.82</v>
      </c>
      <c r="T147" t="n">
        <v>2132.02</v>
      </c>
      <c r="U147" t="n">
        <v>0.67</v>
      </c>
      <c r="V147" t="n">
        <v>0.77</v>
      </c>
      <c r="W147" t="n">
        <v>1.15</v>
      </c>
      <c r="X147" t="n">
        <v>0.13</v>
      </c>
      <c r="Y147" t="n">
        <v>0.5</v>
      </c>
      <c r="Z147" t="n">
        <v>10</v>
      </c>
    </row>
    <row r="148">
      <c r="A148" t="n">
        <v>10</v>
      </c>
      <c r="B148" t="n">
        <v>45</v>
      </c>
      <c r="C148" t="inlineStr">
        <is>
          <t xml:space="preserve">CONCLUIDO	</t>
        </is>
      </c>
      <c r="D148" t="n">
        <v>7.1792</v>
      </c>
      <c r="E148" t="n">
        <v>13.93</v>
      </c>
      <c r="F148" t="n">
        <v>11.8</v>
      </c>
      <c r="G148" t="n">
        <v>101.12</v>
      </c>
      <c r="H148" t="n">
        <v>1.74</v>
      </c>
      <c r="I148" t="n">
        <v>7</v>
      </c>
      <c r="J148" t="n">
        <v>111.32</v>
      </c>
      <c r="K148" t="n">
        <v>39.72</v>
      </c>
      <c r="L148" t="n">
        <v>11</v>
      </c>
      <c r="M148" t="n">
        <v>5</v>
      </c>
      <c r="N148" t="n">
        <v>15.6</v>
      </c>
      <c r="O148" t="n">
        <v>13962.83</v>
      </c>
      <c r="P148" t="n">
        <v>91.58</v>
      </c>
      <c r="Q148" t="n">
        <v>194.64</v>
      </c>
      <c r="R148" t="n">
        <v>25.82</v>
      </c>
      <c r="S148" t="n">
        <v>17.82</v>
      </c>
      <c r="T148" t="n">
        <v>1840.26</v>
      </c>
      <c r="U148" t="n">
        <v>0.6899999999999999</v>
      </c>
      <c r="V148" t="n">
        <v>0.77</v>
      </c>
      <c r="W148" t="n">
        <v>1.15</v>
      </c>
      <c r="X148" t="n">
        <v>0.11</v>
      </c>
      <c r="Y148" t="n">
        <v>0.5</v>
      </c>
      <c r="Z148" t="n">
        <v>10</v>
      </c>
    </row>
    <row r="149">
      <c r="A149" t="n">
        <v>11</v>
      </c>
      <c r="B149" t="n">
        <v>45</v>
      </c>
      <c r="C149" t="inlineStr">
        <is>
          <t xml:space="preserve">CONCLUIDO	</t>
        </is>
      </c>
      <c r="D149" t="n">
        <v>7.174</v>
      </c>
      <c r="E149" t="n">
        <v>13.94</v>
      </c>
      <c r="F149" t="n">
        <v>11.81</v>
      </c>
      <c r="G149" t="n">
        <v>101.2</v>
      </c>
      <c r="H149" t="n">
        <v>1.88</v>
      </c>
      <c r="I149" t="n">
        <v>7</v>
      </c>
      <c r="J149" t="n">
        <v>112.59</v>
      </c>
      <c r="K149" t="n">
        <v>39.72</v>
      </c>
      <c r="L149" t="n">
        <v>12</v>
      </c>
      <c r="M149" t="n">
        <v>5</v>
      </c>
      <c r="N149" t="n">
        <v>15.88</v>
      </c>
      <c r="O149" t="n">
        <v>14120.58</v>
      </c>
      <c r="P149" t="n">
        <v>91.05</v>
      </c>
      <c r="Q149" t="n">
        <v>194.66</v>
      </c>
      <c r="R149" t="n">
        <v>26.22</v>
      </c>
      <c r="S149" t="n">
        <v>17.82</v>
      </c>
      <c r="T149" t="n">
        <v>2035.8</v>
      </c>
      <c r="U149" t="n">
        <v>0.68</v>
      </c>
      <c r="V149" t="n">
        <v>0.77</v>
      </c>
      <c r="W149" t="n">
        <v>1.15</v>
      </c>
      <c r="X149" t="n">
        <v>0.12</v>
      </c>
      <c r="Y149" t="n">
        <v>0.5</v>
      </c>
      <c r="Z149" t="n">
        <v>10</v>
      </c>
    </row>
    <row r="150">
      <c r="A150" t="n">
        <v>12</v>
      </c>
      <c r="B150" t="n">
        <v>45</v>
      </c>
      <c r="C150" t="inlineStr">
        <is>
          <t xml:space="preserve">CONCLUIDO	</t>
        </is>
      </c>
      <c r="D150" t="n">
        <v>7.1964</v>
      </c>
      <c r="E150" t="n">
        <v>13.9</v>
      </c>
      <c r="F150" t="n">
        <v>11.78</v>
      </c>
      <c r="G150" t="n">
        <v>117.84</v>
      </c>
      <c r="H150" t="n">
        <v>2.01</v>
      </c>
      <c r="I150" t="n">
        <v>6</v>
      </c>
      <c r="J150" t="n">
        <v>113.88</v>
      </c>
      <c r="K150" t="n">
        <v>39.72</v>
      </c>
      <c r="L150" t="n">
        <v>13</v>
      </c>
      <c r="M150" t="n">
        <v>4</v>
      </c>
      <c r="N150" t="n">
        <v>16.16</v>
      </c>
      <c r="O150" t="n">
        <v>14278.75</v>
      </c>
      <c r="P150" t="n">
        <v>88.67</v>
      </c>
      <c r="Q150" t="n">
        <v>194.63</v>
      </c>
      <c r="R150" t="n">
        <v>25.41</v>
      </c>
      <c r="S150" t="n">
        <v>17.82</v>
      </c>
      <c r="T150" t="n">
        <v>1637.22</v>
      </c>
      <c r="U150" t="n">
        <v>0.7</v>
      </c>
      <c r="V150" t="n">
        <v>0.77</v>
      </c>
      <c r="W150" t="n">
        <v>1.15</v>
      </c>
      <c r="X150" t="n">
        <v>0.1</v>
      </c>
      <c r="Y150" t="n">
        <v>0.5</v>
      </c>
      <c r="Z150" t="n">
        <v>10</v>
      </c>
    </row>
    <row r="151">
      <c r="A151" t="n">
        <v>13</v>
      </c>
      <c r="B151" t="n">
        <v>45</v>
      </c>
      <c r="C151" t="inlineStr">
        <is>
          <t xml:space="preserve">CONCLUIDO	</t>
        </is>
      </c>
      <c r="D151" t="n">
        <v>7.1996</v>
      </c>
      <c r="E151" t="n">
        <v>13.89</v>
      </c>
      <c r="F151" t="n">
        <v>11.78</v>
      </c>
      <c r="G151" t="n">
        <v>117.78</v>
      </c>
      <c r="H151" t="n">
        <v>2.14</v>
      </c>
      <c r="I151" t="n">
        <v>6</v>
      </c>
      <c r="J151" t="n">
        <v>115.16</v>
      </c>
      <c r="K151" t="n">
        <v>39.72</v>
      </c>
      <c r="L151" t="n">
        <v>14</v>
      </c>
      <c r="M151" t="n">
        <v>2</v>
      </c>
      <c r="N151" t="n">
        <v>16.45</v>
      </c>
      <c r="O151" t="n">
        <v>14437.35</v>
      </c>
      <c r="P151" t="n">
        <v>88.94</v>
      </c>
      <c r="Q151" t="n">
        <v>194.63</v>
      </c>
      <c r="R151" t="n">
        <v>25.23</v>
      </c>
      <c r="S151" t="n">
        <v>17.82</v>
      </c>
      <c r="T151" t="n">
        <v>1548.27</v>
      </c>
      <c r="U151" t="n">
        <v>0.71</v>
      </c>
      <c r="V151" t="n">
        <v>0.77</v>
      </c>
      <c r="W151" t="n">
        <v>1.15</v>
      </c>
      <c r="X151" t="n">
        <v>0.09</v>
      </c>
      <c r="Y151" t="n">
        <v>0.5</v>
      </c>
      <c r="Z151" t="n">
        <v>10</v>
      </c>
    </row>
    <row r="152">
      <c r="A152" t="n">
        <v>14</v>
      </c>
      <c r="B152" t="n">
        <v>45</v>
      </c>
      <c r="C152" t="inlineStr">
        <is>
          <t xml:space="preserve">CONCLUIDO	</t>
        </is>
      </c>
      <c r="D152" t="n">
        <v>7.1987</v>
      </c>
      <c r="E152" t="n">
        <v>13.89</v>
      </c>
      <c r="F152" t="n">
        <v>11.78</v>
      </c>
      <c r="G152" t="n">
        <v>117.8</v>
      </c>
      <c r="H152" t="n">
        <v>2.27</v>
      </c>
      <c r="I152" t="n">
        <v>6</v>
      </c>
      <c r="J152" t="n">
        <v>116.45</v>
      </c>
      <c r="K152" t="n">
        <v>39.72</v>
      </c>
      <c r="L152" t="n">
        <v>15</v>
      </c>
      <c r="M152" t="n">
        <v>1</v>
      </c>
      <c r="N152" t="n">
        <v>16.74</v>
      </c>
      <c r="O152" t="n">
        <v>14596.38</v>
      </c>
      <c r="P152" t="n">
        <v>88.93000000000001</v>
      </c>
      <c r="Q152" t="n">
        <v>194.63</v>
      </c>
      <c r="R152" t="n">
        <v>25.19</v>
      </c>
      <c r="S152" t="n">
        <v>17.82</v>
      </c>
      <c r="T152" t="n">
        <v>1527.23</v>
      </c>
      <c r="U152" t="n">
        <v>0.71</v>
      </c>
      <c r="V152" t="n">
        <v>0.77</v>
      </c>
      <c r="W152" t="n">
        <v>1.15</v>
      </c>
      <c r="X152" t="n">
        <v>0.09</v>
      </c>
      <c r="Y152" t="n">
        <v>0.5</v>
      </c>
      <c r="Z152" t="n">
        <v>10</v>
      </c>
    </row>
    <row r="153">
      <c r="A153" t="n">
        <v>15</v>
      </c>
      <c r="B153" t="n">
        <v>45</v>
      </c>
      <c r="C153" t="inlineStr">
        <is>
          <t xml:space="preserve">CONCLUIDO	</t>
        </is>
      </c>
      <c r="D153" t="n">
        <v>7.1974</v>
      </c>
      <c r="E153" t="n">
        <v>13.89</v>
      </c>
      <c r="F153" t="n">
        <v>11.78</v>
      </c>
      <c r="G153" t="n">
        <v>117.83</v>
      </c>
      <c r="H153" t="n">
        <v>2.4</v>
      </c>
      <c r="I153" t="n">
        <v>6</v>
      </c>
      <c r="J153" t="n">
        <v>117.75</v>
      </c>
      <c r="K153" t="n">
        <v>39.72</v>
      </c>
      <c r="L153" t="n">
        <v>16</v>
      </c>
      <c r="M153" t="n">
        <v>0</v>
      </c>
      <c r="N153" t="n">
        <v>17.03</v>
      </c>
      <c r="O153" t="n">
        <v>14755.84</v>
      </c>
      <c r="P153" t="n">
        <v>89.64</v>
      </c>
      <c r="Q153" t="n">
        <v>194.63</v>
      </c>
      <c r="R153" t="n">
        <v>25.22</v>
      </c>
      <c r="S153" t="n">
        <v>17.82</v>
      </c>
      <c r="T153" t="n">
        <v>1542.68</v>
      </c>
      <c r="U153" t="n">
        <v>0.71</v>
      </c>
      <c r="V153" t="n">
        <v>0.77</v>
      </c>
      <c r="W153" t="n">
        <v>1.15</v>
      </c>
      <c r="X153" t="n">
        <v>0.1</v>
      </c>
      <c r="Y153" t="n">
        <v>0.5</v>
      </c>
      <c r="Z153" t="n">
        <v>10</v>
      </c>
    </row>
    <row r="154">
      <c r="A154" t="n">
        <v>0</v>
      </c>
      <c r="B154" t="n">
        <v>60</v>
      </c>
      <c r="C154" t="inlineStr">
        <is>
          <t xml:space="preserve">CONCLUIDO	</t>
        </is>
      </c>
      <c r="D154" t="n">
        <v>5.3647</v>
      </c>
      <c r="E154" t="n">
        <v>18.64</v>
      </c>
      <c r="F154" t="n">
        <v>13.82</v>
      </c>
      <c r="G154" t="n">
        <v>7.9</v>
      </c>
      <c r="H154" t="n">
        <v>0.14</v>
      </c>
      <c r="I154" t="n">
        <v>105</v>
      </c>
      <c r="J154" t="n">
        <v>124.63</v>
      </c>
      <c r="K154" t="n">
        <v>45</v>
      </c>
      <c r="L154" t="n">
        <v>1</v>
      </c>
      <c r="M154" t="n">
        <v>103</v>
      </c>
      <c r="N154" t="n">
        <v>18.64</v>
      </c>
      <c r="O154" t="n">
        <v>15605.44</v>
      </c>
      <c r="P154" t="n">
        <v>144.32</v>
      </c>
      <c r="Q154" t="n">
        <v>194.65</v>
      </c>
      <c r="R154" t="n">
        <v>88.76000000000001</v>
      </c>
      <c r="S154" t="n">
        <v>17.82</v>
      </c>
      <c r="T154" t="n">
        <v>32819.59</v>
      </c>
      <c r="U154" t="n">
        <v>0.2</v>
      </c>
      <c r="V154" t="n">
        <v>0.66</v>
      </c>
      <c r="W154" t="n">
        <v>1.31</v>
      </c>
      <c r="X154" t="n">
        <v>2.14</v>
      </c>
      <c r="Y154" t="n">
        <v>0.5</v>
      </c>
      <c r="Z154" t="n">
        <v>10</v>
      </c>
    </row>
    <row r="155">
      <c r="A155" t="n">
        <v>1</v>
      </c>
      <c r="B155" t="n">
        <v>60</v>
      </c>
      <c r="C155" t="inlineStr">
        <is>
          <t xml:space="preserve">CONCLUIDO	</t>
        </is>
      </c>
      <c r="D155" t="n">
        <v>6.2527</v>
      </c>
      <c r="E155" t="n">
        <v>15.99</v>
      </c>
      <c r="F155" t="n">
        <v>12.63</v>
      </c>
      <c r="G155" t="n">
        <v>15.79</v>
      </c>
      <c r="H155" t="n">
        <v>0.28</v>
      </c>
      <c r="I155" t="n">
        <v>48</v>
      </c>
      <c r="J155" t="n">
        <v>125.95</v>
      </c>
      <c r="K155" t="n">
        <v>45</v>
      </c>
      <c r="L155" t="n">
        <v>2</v>
      </c>
      <c r="M155" t="n">
        <v>46</v>
      </c>
      <c r="N155" t="n">
        <v>18.95</v>
      </c>
      <c r="O155" t="n">
        <v>15767.7</v>
      </c>
      <c r="P155" t="n">
        <v>130.87</v>
      </c>
      <c r="Q155" t="n">
        <v>194.65</v>
      </c>
      <c r="R155" t="n">
        <v>51.85</v>
      </c>
      <c r="S155" t="n">
        <v>17.82</v>
      </c>
      <c r="T155" t="n">
        <v>14650.35</v>
      </c>
      <c r="U155" t="n">
        <v>0.34</v>
      </c>
      <c r="V155" t="n">
        <v>0.72</v>
      </c>
      <c r="W155" t="n">
        <v>1.21</v>
      </c>
      <c r="X155" t="n">
        <v>0.95</v>
      </c>
      <c r="Y155" t="n">
        <v>0.5</v>
      </c>
      <c r="Z155" t="n">
        <v>10</v>
      </c>
    </row>
    <row r="156">
      <c r="A156" t="n">
        <v>2</v>
      </c>
      <c r="B156" t="n">
        <v>60</v>
      </c>
      <c r="C156" t="inlineStr">
        <is>
          <t xml:space="preserve">CONCLUIDO	</t>
        </is>
      </c>
      <c r="D156" t="n">
        <v>6.5582</v>
      </c>
      <c r="E156" t="n">
        <v>15.25</v>
      </c>
      <c r="F156" t="n">
        <v>12.3</v>
      </c>
      <c r="G156" t="n">
        <v>23.06</v>
      </c>
      <c r="H156" t="n">
        <v>0.42</v>
      </c>
      <c r="I156" t="n">
        <v>32</v>
      </c>
      <c r="J156" t="n">
        <v>127.27</v>
      </c>
      <c r="K156" t="n">
        <v>45</v>
      </c>
      <c r="L156" t="n">
        <v>3</v>
      </c>
      <c r="M156" t="n">
        <v>30</v>
      </c>
      <c r="N156" t="n">
        <v>19.27</v>
      </c>
      <c r="O156" t="n">
        <v>15930.42</v>
      </c>
      <c r="P156" t="n">
        <v>126.48</v>
      </c>
      <c r="Q156" t="n">
        <v>194.66</v>
      </c>
      <c r="R156" t="n">
        <v>41.47</v>
      </c>
      <c r="S156" t="n">
        <v>17.82</v>
      </c>
      <c r="T156" t="n">
        <v>9537.43</v>
      </c>
      <c r="U156" t="n">
        <v>0.43</v>
      </c>
      <c r="V156" t="n">
        <v>0.74</v>
      </c>
      <c r="W156" t="n">
        <v>1.19</v>
      </c>
      <c r="X156" t="n">
        <v>0.61</v>
      </c>
      <c r="Y156" t="n">
        <v>0.5</v>
      </c>
      <c r="Z156" t="n">
        <v>10</v>
      </c>
    </row>
    <row r="157">
      <c r="A157" t="n">
        <v>3</v>
      </c>
      <c r="B157" t="n">
        <v>60</v>
      </c>
      <c r="C157" t="inlineStr">
        <is>
          <t xml:space="preserve">CONCLUIDO	</t>
        </is>
      </c>
      <c r="D157" t="n">
        <v>6.7092</v>
      </c>
      <c r="E157" t="n">
        <v>14.9</v>
      </c>
      <c r="F157" t="n">
        <v>12.16</v>
      </c>
      <c r="G157" t="n">
        <v>30.4</v>
      </c>
      <c r="H157" t="n">
        <v>0.55</v>
      </c>
      <c r="I157" t="n">
        <v>24</v>
      </c>
      <c r="J157" t="n">
        <v>128.59</v>
      </c>
      <c r="K157" t="n">
        <v>45</v>
      </c>
      <c r="L157" t="n">
        <v>4</v>
      </c>
      <c r="M157" t="n">
        <v>22</v>
      </c>
      <c r="N157" t="n">
        <v>19.59</v>
      </c>
      <c r="O157" t="n">
        <v>16093.6</v>
      </c>
      <c r="P157" t="n">
        <v>124.17</v>
      </c>
      <c r="Q157" t="n">
        <v>194.63</v>
      </c>
      <c r="R157" t="n">
        <v>37.08</v>
      </c>
      <c r="S157" t="n">
        <v>17.82</v>
      </c>
      <c r="T157" t="n">
        <v>7380.6</v>
      </c>
      <c r="U157" t="n">
        <v>0.48</v>
      </c>
      <c r="V157" t="n">
        <v>0.75</v>
      </c>
      <c r="W157" t="n">
        <v>1.18</v>
      </c>
      <c r="X157" t="n">
        <v>0.47</v>
      </c>
      <c r="Y157" t="n">
        <v>0.5</v>
      </c>
      <c r="Z157" t="n">
        <v>10</v>
      </c>
    </row>
    <row r="158">
      <c r="A158" t="n">
        <v>4</v>
      </c>
      <c r="B158" t="n">
        <v>60</v>
      </c>
      <c r="C158" t="inlineStr">
        <is>
          <t xml:space="preserve">CONCLUIDO	</t>
        </is>
      </c>
      <c r="D158" t="n">
        <v>6.8191</v>
      </c>
      <c r="E158" t="n">
        <v>14.66</v>
      </c>
      <c r="F158" t="n">
        <v>12.05</v>
      </c>
      <c r="G158" t="n">
        <v>38.04</v>
      </c>
      <c r="H158" t="n">
        <v>0.68</v>
      </c>
      <c r="I158" t="n">
        <v>19</v>
      </c>
      <c r="J158" t="n">
        <v>129.92</v>
      </c>
      <c r="K158" t="n">
        <v>45</v>
      </c>
      <c r="L158" t="n">
        <v>5</v>
      </c>
      <c r="M158" t="n">
        <v>17</v>
      </c>
      <c r="N158" t="n">
        <v>19.92</v>
      </c>
      <c r="O158" t="n">
        <v>16257.24</v>
      </c>
      <c r="P158" t="n">
        <v>122.12</v>
      </c>
      <c r="Q158" t="n">
        <v>194.63</v>
      </c>
      <c r="R158" t="n">
        <v>33.61</v>
      </c>
      <c r="S158" t="n">
        <v>17.82</v>
      </c>
      <c r="T158" t="n">
        <v>5673.5</v>
      </c>
      <c r="U158" t="n">
        <v>0.53</v>
      </c>
      <c r="V158" t="n">
        <v>0.75</v>
      </c>
      <c r="W158" t="n">
        <v>1.17</v>
      </c>
      <c r="X158" t="n">
        <v>0.36</v>
      </c>
      <c r="Y158" t="n">
        <v>0.5</v>
      </c>
      <c r="Z158" t="n">
        <v>10</v>
      </c>
    </row>
    <row r="159">
      <c r="A159" t="n">
        <v>5</v>
      </c>
      <c r="B159" t="n">
        <v>60</v>
      </c>
      <c r="C159" t="inlineStr">
        <is>
          <t xml:space="preserve">CONCLUIDO	</t>
        </is>
      </c>
      <c r="D159" t="n">
        <v>6.8784</v>
      </c>
      <c r="E159" t="n">
        <v>14.54</v>
      </c>
      <c r="F159" t="n">
        <v>12</v>
      </c>
      <c r="G159" t="n">
        <v>44.99</v>
      </c>
      <c r="H159" t="n">
        <v>0.8100000000000001</v>
      </c>
      <c r="I159" t="n">
        <v>16</v>
      </c>
      <c r="J159" t="n">
        <v>131.25</v>
      </c>
      <c r="K159" t="n">
        <v>45</v>
      </c>
      <c r="L159" t="n">
        <v>6</v>
      </c>
      <c r="M159" t="n">
        <v>14</v>
      </c>
      <c r="N159" t="n">
        <v>20.25</v>
      </c>
      <c r="O159" t="n">
        <v>16421.36</v>
      </c>
      <c r="P159" t="n">
        <v>120.74</v>
      </c>
      <c r="Q159" t="n">
        <v>194.63</v>
      </c>
      <c r="R159" t="n">
        <v>32.1</v>
      </c>
      <c r="S159" t="n">
        <v>17.82</v>
      </c>
      <c r="T159" t="n">
        <v>4935.27</v>
      </c>
      <c r="U159" t="n">
        <v>0.5600000000000001</v>
      </c>
      <c r="V159" t="n">
        <v>0.76</v>
      </c>
      <c r="W159" t="n">
        <v>1.16</v>
      </c>
      <c r="X159" t="n">
        <v>0.31</v>
      </c>
      <c r="Y159" t="n">
        <v>0.5</v>
      </c>
      <c r="Z159" t="n">
        <v>10</v>
      </c>
    </row>
    <row r="160">
      <c r="A160" t="n">
        <v>6</v>
      </c>
      <c r="B160" t="n">
        <v>60</v>
      </c>
      <c r="C160" t="inlineStr">
        <is>
          <t xml:space="preserve">CONCLUIDO	</t>
        </is>
      </c>
      <c r="D160" t="n">
        <v>6.9271</v>
      </c>
      <c r="E160" t="n">
        <v>14.44</v>
      </c>
      <c r="F160" t="n">
        <v>11.95</v>
      </c>
      <c r="G160" t="n">
        <v>51.2</v>
      </c>
      <c r="H160" t="n">
        <v>0.93</v>
      </c>
      <c r="I160" t="n">
        <v>14</v>
      </c>
      <c r="J160" t="n">
        <v>132.58</v>
      </c>
      <c r="K160" t="n">
        <v>45</v>
      </c>
      <c r="L160" t="n">
        <v>7</v>
      </c>
      <c r="M160" t="n">
        <v>12</v>
      </c>
      <c r="N160" t="n">
        <v>20.59</v>
      </c>
      <c r="O160" t="n">
        <v>16585.95</v>
      </c>
      <c r="P160" t="n">
        <v>119.31</v>
      </c>
      <c r="Q160" t="n">
        <v>194.63</v>
      </c>
      <c r="R160" t="n">
        <v>30.52</v>
      </c>
      <c r="S160" t="n">
        <v>17.82</v>
      </c>
      <c r="T160" t="n">
        <v>4153.04</v>
      </c>
      <c r="U160" t="n">
        <v>0.58</v>
      </c>
      <c r="V160" t="n">
        <v>0.76</v>
      </c>
      <c r="W160" t="n">
        <v>1.16</v>
      </c>
      <c r="X160" t="n">
        <v>0.26</v>
      </c>
      <c r="Y160" t="n">
        <v>0.5</v>
      </c>
      <c r="Z160" t="n">
        <v>10</v>
      </c>
    </row>
    <row r="161">
      <c r="A161" t="n">
        <v>7</v>
      </c>
      <c r="B161" t="n">
        <v>60</v>
      </c>
      <c r="C161" t="inlineStr">
        <is>
          <t xml:space="preserve">CONCLUIDO	</t>
        </is>
      </c>
      <c r="D161" t="n">
        <v>6.9715</v>
      </c>
      <c r="E161" t="n">
        <v>14.34</v>
      </c>
      <c r="F161" t="n">
        <v>11.91</v>
      </c>
      <c r="G161" t="n">
        <v>59.53</v>
      </c>
      <c r="H161" t="n">
        <v>1.06</v>
      </c>
      <c r="I161" t="n">
        <v>12</v>
      </c>
      <c r="J161" t="n">
        <v>133.92</v>
      </c>
      <c r="K161" t="n">
        <v>45</v>
      </c>
      <c r="L161" t="n">
        <v>8</v>
      </c>
      <c r="M161" t="n">
        <v>10</v>
      </c>
      <c r="N161" t="n">
        <v>20.93</v>
      </c>
      <c r="O161" t="n">
        <v>16751.02</v>
      </c>
      <c r="P161" t="n">
        <v>118.22</v>
      </c>
      <c r="Q161" t="n">
        <v>194.64</v>
      </c>
      <c r="R161" t="n">
        <v>29.12</v>
      </c>
      <c r="S161" t="n">
        <v>17.82</v>
      </c>
      <c r="T161" t="n">
        <v>3461.63</v>
      </c>
      <c r="U161" t="n">
        <v>0.61</v>
      </c>
      <c r="V161" t="n">
        <v>0.76</v>
      </c>
      <c r="W161" t="n">
        <v>1.16</v>
      </c>
      <c r="X161" t="n">
        <v>0.22</v>
      </c>
      <c r="Y161" t="n">
        <v>0.5</v>
      </c>
      <c r="Z161" t="n">
        <v>10</v>
      </c>
    </row>
    <row r="162">
      <c r="A162" t="n">
        <v>8</v>
      </c>
      <c r="B162" t="n">
        <v>60</v>
      </c>
      <c r="C162" t="inlineStr">
        <is>
          <t xml:space="preserve">CONCLUIDO	</t>
        </is>
      </c>
      <c r="D162" t="n">
        <v>6.9919</v>
      </c>
      <c r="E162" t="n">
        <v>14.3</v>
      </c>
      <c r="F162" t="n">
        <v>11.89</v>
      </c>
      <c r="G162" t="n">
        <v>64.84999999999999</v>
      </c>
      <c r="H162" t="n">
        <v>1.18</v>
      </c>
      <c r="I162" t="n">
        <v>11</v>
      </c>
      <c r="J162" t="n">
        <v>135.27</v>
      </c>
      <c r="K162" t="n">
        <v>45</v>
      </c>
      <c r="L162" t="n">
        <v>9</v>
      </c>
      <c r="M162" t="n">
        <v>9</v>
      </c>
      <c r="N162" t="n">
        <v>21.27</v>
      </c>
      <c r="O162" t="n">
        <v>16916.71</v>
      </c>
      <c r="P162" t="n">
        <v>116.85</v>
      </c>
      <c r="Q162" t="n">
        <v>194.64</v>
      </c>
      <c r="R162" t="n">
        <v>28.72</v>
      </c>
      <c r="S162" t="n">
        <v>17.82</v>
      </c>
      <c r="T162" t="n">
        <v>3267.93</v>
      </c>
      <c r="U162" t="n">
        <v>0.62</v>
      </c>
      <c r="V162" t="n">
        <v>0.76</v>
      </c>
      <c r="W162" t="n">
        <v>1.15</v>
      </c>
      <c r="X162" t="n">
        <v>0.2</v>
      </c>
      <c r="Y162" t="n">
        <v>0.5</v>
      </c>
      <c r="Z162" t="n">
        <v>10</v>
      </c>
    </row>
    <row r="163">
      <c r="A163" t="n">
        <v>9</v>
      </c>
      <c r="B163" t="n">
        <v>60</v>
      </c>
      <c r="C163" t="inlineStr">
        <is>
          <t xml:space="preserve">CONCLUIDO	</t>
        </is>
      </c>
      <c r="D163" t="n">
        <v>7.0193</v>
      </c>
      <c r="E163" t="n">
        <v>14.25</v>
      </c>
      <c r="F163" t="n">
        <v>11.86</v>
      </c>
      <c r="G163" t="n">
        <v>71.15000000000001</v>
      </c>
      <c r="H163" t="n">
        <v>1.29</v>
      </c>
      <c r="I163" t="n">
        <v>10</v>
      </c>
      <c r="J163" t="n">
        <v>136.61</v>
      </c>
      <c r="K163" t="n">
        <v>45</v>
      </c>
      <c r="L163" t="n">
        <v>10</v>
      </c>
      <c r="M163" t="n">
        <v>8</v>
      </c>
      <c r="N163" t="n">
        <v>21.61</v>
      </c>
      <c r="O163" t="n">
        <v>17082.76</v>
      </c>
      <c r="P163" t="n">
        <v>115.85</v>
      </c>
      <c r="Q163" t="n">
        <v>194.63</v>
      </c>
      <c r="R163" t="n">
        <v>27.64</v>
      </c>
      <c r="S163" t="n">
        <v>17.82</v>
      </c>
      <c r="T163" t="n">
        <v>2732.63</v>
      </c>
      <c r="U163" t="n">
        <v>0.64</v>
      </c>
      <c r="V163" t="n">
        <v>0.77</v>
      </c>
      <c r="W163" t="n">
        <v>1.15</v>
      </c>
      <c r="X163" t="n">
        <v>0.17</v>
      </c>
      <c r="Y163" t="n">
        <v>0.5</v>
      </c>
      <c r="Z163" t="n">
        <v>10</v>
      </c>
    </row>
    <row r="164">
      <c r="A164" t="n">
        <v>10</v>
      </c>
      <c r="B164" t="n">
        <v>60</v>
      </c>
      <c r="C164" t="inlineStr">
        <is>
          <t xml:space="preserve">CONCLUIDO	</t>
        </is>
      </c>
      <c r="D164" t="n">
        <v>7.0358</v>
      </c>
      <c r="E164" t="n">
        <v>14.21</v>
      </c>
      <c r="F164" t="n">
        <v>11.85</v>
      </c>
      <c r="G164" t="n">
        <v>79.01000000000001</v>
      </c>
      <c r="H164" t="n">
        <v>1.41</v>
      </c>
      <c r="I164" t="n">
        <v>9</v>
      </c>
      <c r="J164" t="n">
        <v>137.96</v>
      </c>
      <c r="K164" t="n">
        <v>45</v>
      </c>
      <c r="L164" t="n">
        <v>11</v>
      </c>
      <c r="M164" t="n">
        <v>7</v>
      </c>
      <c r="N164" t="n">
        <v>21.96</v>
      </c>
      <c r="O164" t="n">
        <v>17249.3</v>
      </c>
      <c r="P164" t="n">
        <v>115.1</v>
      </c>
      <c r="Q164" t="n">
        <v>194.63</v>
      </c>
      <c r="R164" t="n">
        <v>27.52</v>
      </c>
      <c r="S164" t="n">
        <v>17.82</v>
      </c>
      <c r="T164" t="n">
        <v>2677.8</v>
      </c>
      <c r="U164" t="n">
        <v>0.65</v>
      </c>
      <c r="V164" t="n">
        <v>0.77</v>
      </c>
      <c r="W164" t="n">
        <v>1.15</v>
      </c>
      <c r="X164" t="n">
        <v>0.16</v>
      </c>
      <c r="Y164" t="n">
        <v>0.5</v>
      </c>
      <c r="Z164" t="n">
        <v>10</v>
      </c>
    </row>
    <row r="165">
      <c r="A165" t="n">
        <v>11</v>
      </c>
      <c r="B165" t="n">
        <v>60</v>
      </c>
      <c r="C165" t="inlineStr">
        <is>
          <t xml:space="preserve">CONCLUIDO	</t>
        </is>
      </c>
      <c r="D165" t="n">
        <v>7.067</v>
      </c>
      <c r="E165" t="n">
        <v>14.15</v>
      </c>
      <c r="F165" t="n">
        <v>11.81</v>
      </c>
      <c r="G165" t="n">
        <v>88.59999999999999</v>
      </c>
      <c r="H165" t="n">
        <v>1.52</v>
      </c>
      <c r="I165" t="n">
        <v>8</v>
      </c>
      <c r="J165" t="n">
        <v>139.32</v>
      </c>
      <c r="K165" t="n">
        <v>45</v>
      </c>
      <c r="L165" t="n">
        <v>12</v>
      </c>
      <c r="M165" t="n">
        <v>6</v>
      </c>
      <c r="N165" t="n">
        <v>22.32</v>
      </c>
      <c r="O165" t="n">
        <v>17416.34</v>
      </c>
      <c r="P165" t="n">
        <v>113.22</v>
      </c>
      <c r="Q165" t="n">
        <v>194.63</v>
      </c>
      <c r="R165" t="n">
        <v>26.38</v>
      </c>
      <c r="S165" t="n">
        <v>17.82</v>
      </c>
      <c r="T165" t="n">
        <v>2112.59</v>
      </c>
      <c r="U165" t="n">
        <v>0.68</v>
      </c>
      <c r="V165" t="n">
        <v>0.77</v>
      </c>
      <c r="W165" t="n">
        <v>1.15</v>
      </c>
      <c r="X165" t="n">
        <v>0.13</v>
      </c>
      <c r="Y165" t="n">
        <v>0.5</v>
      </c>
      <c r="Z165" t="n">
        <v>10</v>
      </c>
    </row>
    <row r="166">
      <c r="A166" t="n">
        <v>12</v>
      </c>
      <c r="B166" t="n">
        <v>60</v>
      </c>
      <c r="C166" t="inlineStr">
        <is>
          <t xml:space="preserve">CONCLUIDO	</t>
        </is>
      </c>
      <c r="D166" t="n">
        <v>7.0594</v>
      </c>
      <c r="E166" t="n">
        <v>14.17</v>
      </c>
      <c r="F166" t="n">
        <v>11.83</v>
      </c>
      <c r="G166" t="n">
        <v>88.72</v>
      </c>
      <c r="H166" t="n">
        <v>1.63</v>
      </c>
      <c r="I166" t="n">
        <v>8</v>
      </c>
      <c r="J166" t="n">
        <v>140.67</v>
      </c>
      <c r="K166" t="n">
        <v>45</v>
      </c>
      <c r="L166" t="n">
        <v>13</v>
      </c>
      <c r="M166" t="n">
        <v>6</v>
      </c>
      <c r="N166" t="n">
        <v>22.68</v>
      </c>
      <c r="O166" t="n">
        <v>17583.88</v>
      </c>
      <c r="P166" t="n">
        <v>112.16</v>
      </c>
      <c r="Q166" t="n">
        <v>194.63</v>
      </c>
      <c r="R166" t="n">
        <v>26.74</v>
      </c>
      <c r="S166" t="n">
        <v>17.82</v>
      </c>
      <c r="T166" t="n">
        <v>2292.44</v>
      </c>
      <c r="U166" t="n">
        <v>0.67</v>
      </c>
      <c r="V166" t="n">
        <v>0.77</v>
      </c>
      <c r="W166" t="n">
        <v>1.15</v>
      </c>
      <c r="X166" t="n">
        <v>0.14</v>
      </c>
      <c r="Y166" t="n">
        <v>0.5</v>
      </c>
      <c r="Z166" t="n">
        <v>10</v>
      </c>
    </row>
    <row r="167">
      <c r="A167" t="n">
        <v>13</v>
      </c>
      <c r="B167" t="n">
        <v>60</v>
      </c>
      <c r="C167" t="inlineStr">
        <is>
          <t xml:space="preserve">CONCLUIDO	</t>
        </is>
      </c>
      <c r="D167" t="n">
        <v>7.0884</v>
      </c>
      <c r="E167" t="n">
        <v>14.11</v>
      </c>
      <c r="F167" t="n">
        <v>11.8</v>
      </c>
      <c r="G167" t="n">
        <v>101.11</v>
      </c>
      <c r="H167" t="n">
        <v>1.74</v>
      </c>
      <c r="I167" t="n">
        <v>7</v>
      </c>
      <c r="J167" t="n">
        <v>142.04</v>
      </c>
      <c r="K167" t="n">
        <v>45</v>
      </c>
      <c r="L167" t="n">
        <v>14</v>
      </c>
      <c r="M167" t="n">
        <v>5</v>
      </c>
      <c r="N167" t="n">
        <v>23.04</v>
      </c>
      <c r="O167" t="n">
        <v>17751.93</v>
      </c>
      <c r="P167" t="n">
        <v>112.05</v>
      </c>
      <c r="Q167" t="n">
        <v>194.63</v>
      </c>
      <c r="R167" t="n">
        <v>25.85</v>
      </c>
      <c r="S167" t="n">
        <v>17.82</v>
      </c>
      <c r="T167" t="n">
        <v>1853.65</v>
      </c>
      <c r="U167" t="n">
        <v>0.6899999999999999</v>
      </c>
      <c r="V167" t="n">
        <v>0.77</v>
      </c>
      <c r="W167" t="n">
        <v>1.15</v>
      </c>
      <c r="X167" t="n">
        <v>0.11</v>
      </c>
      <c r="Y167" t="n">
        <v>0.5</v>
      </c>
      <c r="Z167" t="n">
        <v>10</v>
      </c>
    </row>
    <row r="168">
      <c r="A168" t="n">
        <v>14</v>
      </c>
      <c r="B168" t="n">
        <v>60</v>
      </c>
      <c r="C168" t="inlineStr">
        <is>
          <t xml:space="preserve">CONCLUIDO	</t>
        </is>
      </c>
      <c r="D168" t="n">
        <v>7.0796</v>
      </c>
      <c r="E168" t="n">
        <v>14.12</v>
      </c>
      <c r="F168" t="n">
        <v>11.81</v>
      </c>
      <c r="G168" t="n">
        <v>101.26</v>
      </c>
      <c r="H168" t="n">
        <v>1.85</v>
      </c>
      <c r="I168" t="n">
        <v>7</v>
      </c>
      <c r="J168" t="n">
        <v>143.4</v>
      </c>
      <c r="K168" t="n">
        <v>45</v>
      </c>
      <c r="L168" t="n">
        <v>15</v>
      </c>
      <c r="M168" t="n">
        <v>5</v>
      </c>
      <c r="N168" t="n">
        <v>23.41</v>
      </c>
      <c r="O168" t="n">
        <v>17920.49</v>
      </c>
      <c r="P168" t="n">
        <v>110.69</v>
      </c>
      <c r="Q168" t="n">
        <v>194.63</v>
      </c>
      <c r="R168" t="n">
        <v>26.31</v>
      </c>
      <c r="S168" t="n">
        <v>17.82</v>
      </c>
      <c r="T168" t="n">
        <v>2081.55</v>
      </c>
      <c r="U168" t="n">
        <v>0.68</v>
      </c>
      <c r="V168" t="n">
        <v>0.77</v>
      </c>
      <c r="W168" t="n">
        <v>1.15</v>
      </c>
      <c r="X168" t="n">
        <v>0.13</v>
      </c>
      <c r="Y168" t="n">
        <v>0.5</v>
      </c>
      <c r="Z168" t="n">
        <v>10</v>
      </c>
    </row>
    <row r="169">
      <c r="A169" t="n">
        <v>15</v>
      </c>
      <c r="B169" t="n">
        <v>60</v>
      </c>
      <c r="C169" t="inlineStr">
        <is>
          <t xml:space="preserve">CONCLUIDO	</t>
        </is>
      </c>
      <c r="D169" t="n">
        <v>7.1076</v>
      </c>
      <c r="E169" t="n">
        <v>14.07</v>
      </c>
      <c r="F169" t="n">
        <v>11.78</v>
      </c>
      <c r="G169" t="n">
        <v>117.84</v>
      </c>
      <c r="H169" t="n">
        <v>1.96</v>
      </c>
      <c r="I169" t="n">
        <v>6</v>
      </c>
      <c r="J169" t="n">
        <v>144.77</v>
      </c>
      <c r="K169" t="n">
        <v>45</v>
      </c>
      <c r="L169" t="n">
        <v>16</v>
      </c>
      <c r="M169" t="n">
        <v>4</v>
      </c>
      <c r="N169" t="n">
        <v>23.78</v>
      </c>
      <c r="O169" t="n">
        <v>18089.56</v>
      </c>
      <c r="P169" t="n">
        <v>109.03</v>
      </c>
      <c r="Q169" t="n">
        <v>194.63</v>
      </c>
      <c r="R169" t="n">
        <v>25.43</v>
      </c>
      <c r="S169" t="n">
        <v>17.82</v>
      </c>
      <c r="T169" t="n">
        <v>1647.25</v>
      </c>
      <c r="U169" t="n">
        <v>0.7</v>
      </c>
      <c r="V169" t="n">
        <v>0.77</v>
      </c>
      <c r="W169" t="n">
        <v>1.15</v>
      </c>
      <c r="X169" t="n">
        <v>0.1</v>
      </c>
      <c r="Y169" t="n">
        <v>0.5</v>
      </c>
      <c r="Z169" t="n">
        <v>10</v>
      </c>
    </row>
    <row r="170">
      <c r="A170" t="n">
        <v>16</v>
      </c>
      <c r="B170" t="n">
        <v>60</v>
      </c>
      <c r="C170" t="inlineStr">
        <is>
          <t xml:space="preserve">CONCLUIDO	</t>
        </is>
      </c>
      <c r="D170" t="n">
        <v>7.1117</v>
      </c>
      <c r="E170" t="n">
        <v>14.06</v>
      </c>
      <c r="F170" t="n">
        <v>11.78</v>
      </c>
      <c r="G170" t="n">
        <v>117.76</v>
      </c>
      <c r="H170" t="n">
        <v>2.06</v>
      </c>
      <c r="I170" t="n">
        <v>6</v>
      </c>
      <c r="J170" t="n">
        <v>146.15</v>
      </c>
      <c r="K170" t="n">
        <v>45</v>
      </c>
      <c r="L170" t="n">
        <v>17</v>
      </c>
      <c r="M170" t="n">
        <v>4</v>
      </c>
      <c r="N170" t="n">
        <v>24.15</v>
      </c>
      <c r="O170" t="n">
        <v>18259.16</v>
      </c>
      <c r="P170" t="n">
        <v>108.74</v>
      </c>
      <c r="Q170" t="n">
        <v>194.64</v>
      </c>
      <c r="R170" t="n">
        <v>25.11</v>
      </c>
      <c r="S170" t="n">
        <v>17.82</v>
      </c>
      <c r="T170" t="n">
        <v>1490.31</v>
      </c>
      <c r="U170" t="n">
        <v>0.71</v>
      </c>
      <c r="V170" t="n">
        <v>0.77</v>
      </c>
      <c r="W170" t="n">
        <v>1.15</v>
      </c>
      <c r="X170" t="n">
        <v>0.09</v>
      </c>
      <c r="Y170" t="n">
        <v>0.5</v>
      </c>
      <c r="Z170" t="n">
        <v>10</v>
      </c>
    </row>
    <row r="171">
      <c r="A171" t="n">
        <v>17</v>
      </c>
      <c r="B171" t="n">
        <v>60</v>
      </c>
      <c r="C171" t="inlineStr">
        <is>
          <t xml:space="preserve">CONCLUIDO	</t>
        </is>
      </c>
      <c r="D171" t="n">
        <v>7.1083</v>
      </c>
      <c r="E171" t="n">
        <v>14.07</v>
      </c>
      <c r="F171" t="n">
        <v>11.78</v>
      </c>
      <c r="G171" t="n">
        <v>117.83</v>
      </c>
      <c r="H171" t="n">
        <v>2.16</v>
      </c>
      <c r="I171" t="n">
        <v>6</v>
      </c>
      <c r="J171" t="n">
        <v>147.53</v>
      </c>
      <c r="K171" t="n">
        <v>45</v>
      </c>
      <c r="L171" t="n">
        <v>18</v>
      </c>
      <c r="M171" t="n">
        <v>4</v>
      </c>
      <c r="N171" t="n">
        <v>24.53</v>
      </c>
      <c r="O171" t="n">
        <v>18429.27</v>
      </c>
      <c r="P171" t="n">
        <v>107.36</v>
      </c>
      <c r="Q171" t="n">
        <v>194.64</v>
      </c>
      <c r="R171" t="n">
        <v>25.42</v>
      </c>
      <c r="S171" t="n">
        <v>17.82</v>
      </c>
      <c r="T171" t="n">
        <v>1641.71</v>
      </c>
      <c r="U171" t="n">
        <v>0.7</v>
      </c>
      <c r="V171" t="n">
        <v>0.77</v>
      </c>
      <c r="W171" t="n">
        <v>1.14</v>
      </c>
      <c r="X171" t="n">
        <v>0.1</v>
      </c>
      <c r="Y171" t="n">
        <v>0.5</v>
      </c>
      <c r="Z171" t="n">
        <v>10</v>
      </c>
    </row>
    <row r="172">
      <c r="A172" t="n">
        <v>18</v>
      </c>
      <c r="B172" t="n">
        <v>60</v>
      </c>
      <c r="C172" t="inlineStr">
        <is>
          <t xml:space="preserve">CONCLUIDO	</t>
        </is>
      </c>
      <c r="D172" t="n">
        <v>7.1277</v>
      </c>
      <c r="E172" t="n">
        <v>14.03</v>
      </c>
      <c r="F172" t="n">
        <v>11.77</v>
      </c>
      <c r="G172" t="n">
        <v>141.24</v>
      </c>
      <c r="H172" t="n">
        <v>2.26</v>
      </c>
      <c r="I172" t="n">
        <v>5</v>
      </c>
      <c r="J172" t="n">
        <v>148.91</v>
      </c>
      <c r="K172" t="n">
        <v>45</v>
      </c>
      <c r="L172" t="n">
        <v>19</v>
      </c>
      <c r="M172" t="n">
        <v>3</v>
      </c>
      <c r="N172" t="n">
        <v>24.92</v>
      </c>
      <c r="O172" t="n">
        <v>18599.92</v>
      </c>
      <c r="P172" t="n">
        <v>105.37</v>
      </c>
      <c r="Q172" t="n">
        <v>194.63</v>
      </c>
      <c r="R172" t="n">
        <v>25.03</v>
      </c>
      <c r="S172" t="n">
        <v>17.82</v>
      </c>
      <c r="T172" t="n">
        <v>1451.82</v>
      </c>
      <c r="U172" t="n">
        <v>0.71</v>
      </c>
      <c r="V172" t="n">
        <v>0.77</v>
      </c>
      <c r="W172" t="n">
        <v>1.14</v>
      </c>
      <c r="X172" t="n">
        <v>0.08</v>
      </c>
      <c r="Y172" t="n">
        <v>0.5</v>
      </c>
      <c r="Z172" t="n">
        <v>10</v>
      </c>
    </row>
    <row r="173">
      <c r="A173" t="n">
        <v>19</v>
      </c>
      <c r="B173" t="n">
        <v>60</v>
      </c>
      <c r="C173" t="inlineStr">
        <is>
          <t xml:space="preserve">CONCLUIDO	</t>
        </is>
      </c>
      <c r="D173" t="n">
        <v>7.127</v>
      </c>
      <c r="E173" t="n">
        <v>14.03</v>
      </c>
      <c r="F173" t="n">
        <v>11.77</v>
      </c>
      <c r="G173" t="n">
        <v>141.25</v>
      </c>
      <c r="H173" t="n">
        <v>2.36</v>
      </c>
      <c r="I173" t="n">
        <v>5</v>
      </c>
      <c r="J173" t="n">
        <v>150.3</v>
      </c>
      <c r="K173" t="n">
        <v>45</v>
      </c>
      <c r="L173" t="n">
        <v>20</v>
      </c>
      <c r="M173" t="n">
        <v>3</v>
      </c>
      <c r="N173" t="n">
        <v>25.3</v>
      </c>
      <c r="O173" t="n">
        <v>18771.1</v>
      </c>
      <c r="P173" t="n">
        <v>106.11</v>
      </c>
      <c r="Q173" t="n">
        <v>194.63</v>
      </c>
      <c r="R173" t="n">
        <v>25.06</v>
      </c>
      <c r="S173" t="n">
        <v>17.82</v>
      </c>
      <c r="T173" t="n">
        <v>1466.54</v>
      </c>
      <c r="U173" t="n">
        <v>0.71</v>
      </c>
      <c r="V173" t="n">
        <v>0.77</v>
      </c>
      <c r="W173" t="n">
        <v>1.15</v>
      </c>
      <c r="X173" t="n">
        <v>0.08</v>
      </c>
      <c r="Y173" t="n">
        <v>0.5</v>
      </c>
      <c r="Z173" t="n">
        <v>10</v>
      </c>
    </row>
    <row r="174">
      <c r="A174" t="n">
        <v>20</v>
      </c>
      <c r="B174" t="n">
        <v>60</v>
      </c>
      <c r="C174" t="inlineStr">
        <is>
          <t xml:space="preserve">CONCLUIDO	</t>
        </is>
      </c>
      <c r="D174" t="n">
        <v>7.1259</v>
      </c>
      <c r="E174" t="n">
        <v>14.03</v>
      </c>
      <c r="F174" t="n">
        <v>11.77</v>
      </c>
      <c r="G174" t="n">
        <v>141.28</v>
      </c>
      <c r="H174" t="n">
        <v>2.45</v>
      </c>
      <c r="I174" t="n">
        <v>5</v>
      </c>
      <c r="J174" t="n">
        <v>151.69</v>
      </c>
      <c r="K174" t="n">
        <v>45</v>
      </c>
      <c r="L174" t="n">
        <v>21</v>
      </c>
      <c r="M174" t="n">
        <v>2</v>
      </c>
      <c r="N174" t="n">
        <v>25.7</v>
      </c>
      <c r="O174" t="n">
        <v>18942.82</v>
      </c>
      <c r="P174" t="n">
        <v>105.87</v>
      </c>
      <c r="Q174" t="n">
        <v>194.63</v>
      </c>
      <c r="R174" t="n">
        <v>25.02</v>
      </c>
      <c r="S174" t="n">
        <v>17.82</v>
      </c>
      <c r="T174" t="n">
        <v>1450.15</v>
      </c>
      <c r="U174" t="n">
        <v>0.71</v>
      </c>
      <c r="V174" t="n">
        <v>0.77</v>
      </c>
      <c r="W174" t="n">
        <v>1.15</v>
      </c>
      <c r="X174" t="n">
        <v>0.09</v>
      </c>
      <c r="Y174" t="n">
        <v>0.5</v>
      </c>
      <c r="Z174" t="n">
        <v>10</v>
      </c>
    </row>
    <row r="175">
      <c r="A175" t="n">
        <v>21</v>
      </c>
      <c r="B175" t="n">
        <v>60</v>
      </c>
      <c r="C175" t="inlineStr">
        <is>
          <t xml:space="preserve">CONCLUIDO	</t>
        </is>
      </c>
      <c r="D175" t="n">
        <v>7.1289</v>
      </c>
      <c r="E175" t="n">
        <v>14.03</v>
      </c>
      <c r="F175" t="n">
        <v>11.77</v>
      </c>
      <c r="G175" t="n">
        <v>141.21</v>
      </c>
      <c r="H175" t="n">
        <v>2.54</v>
      </c>
      <c r="I175" t="n">
        <v>5</v>
      </c>
      <c r="J175" t="n">
        <v>153.09</v>
      </c>
      <c r="K175" t="n">
        <v>45</v>
      </c>
      <c r="L175" t="n">
        <v>22</v>
      </c>
      <c r="M175" t="n">
        <v>2</v>
      </c>
      <c r="N175" t="n">
        <v>26.09</v>
      </c>
      <c r="O175" t="n">
        <v>19115.09</v>
      </c>
      <c r="P175" t="n">
        <v>105.11</v>
      </c>
      <c r="Q175" t="n">
        <v>194.63</v>
      </c>
      <c r="R175" t="n">
        <v>24.85</v>
      </c>
      <c r="S175" t="n">
        <v>17.82</v>
      </c>
      <c r="T175" t="n">
        <v>1364.44</v>
      </c>
      <c r="U175" t="n">
        <v>0.72</v>
      </c>
      <c r="V175" t="n">
        <v>0.77</v>
      </c>
      <c r="W175" t="n">
        <v>1.15</v>
      </c>
      <c r="X175" t="n">
        <v>0.08</v>
      </c>
      <c r="Y175" t="n">
        <v>0.5</v>
      </c>
      <c r="Z175" t="n">
        <v>10</v>
      </c>
    </row>
    <row r="176">
      <c r="A176" t="n">
        <v>22</v>
      </c>
      <c r="B176" t="n">
        <v>60</v>
      </c>
      <c r="C176" t="inlineStr">
        <is>
          <t xml:space="preserve">CONCLUIDO	</t>
        </is>
      </c>
      <c r="D176" t="n">
        <v>7.1279</v>
      </c>
      <c r="E176" t="n">
        <v>14.03</v>
      </c>
      <c r="F176" t="n">
        <v>11.77</v>
      </c>
      <c r="G176" t="n">
        <v>141.23</v>
      </c>
      <c r="H176" t="n">
        <v>2.64</v>
      </c>
      <c r="I176" t="n">
        <v>5</v>
      </c>
      <c r="J176" t="n">
        <v>154.49</v>
      </c>
      <c r="K176" t="n">
        <v>45</v>
      </c>
      <c r="L176" t="n">
        <v>23</v>
      </c>
      <c r="M176" t="n">
        <v>1</v>
      </c>
      <c r="N176" t="n">
        <v>26.49</v>
      </c>
      <c r="O176" t="n">
        <v>19287.9</v>
      </c>
      <c r="P176" t="n">
        <v>104.81</v>
      </c>
      <c r="Q176" t="n">
        <v>194.63</v>
      </c>
      <c r="R176" t="n">
        <v>24.87</v>
      </c>
      <c r="S176" t="n">
        <v>17.82</v>
      </c>
      <c r="T176" t="n">
        <v>1373.93</v>
      </c>
      <c r="U176" t="n">
        <v>0.72</v>
      </c>
      <c r="V176" t="n">
        <v>0.77</v>
      </c>
      <c r="W176" t="n">
        <v>1.15</v>
      </c>
      <c r="X176" t="n">
        <v>0.08</v>
      </c>
      <c r="Y176" t="n">
        <v>0.5</v>
      </c>
      <c r="Z176" t="n">
        <v>10</v>
      </c>
    </row>
    <row r="177">
      <c r="A177" t="n">
        <v>23</v>
      </c>
      <c r="B177" t="n">
        <v>60</v>
      </c>
      <c r="C177" t="inlineStr">
        <is>
          <t xml:space="preserve">CONCLUIDO	</t>
        </is>
      </c>
      <c r="D177" t="n">
        <v>7.1274</v>
      </c>
      <c r="E177" t="n">
        <v>14.03</v>
      </c>
      <c r="F177" t="n">
        <v>11.77</v>
      </c>
      <c r="G177" t="n">
        <v>141.24</v>
      </c>
      <c r="H177" t="n">
        <v>2.73</v>
      </c>
      <c r="I177" t="n">
        <v>5</v>
      </c>
      <c r="J177" t="n">
        <v>155.9</v>
      </c>
      <c r="K177" t="n">
        <v>45</v>
      </c>
      <c r="L177" t="n">
        <v>24</v>
      </c>
      <c r="M177" t="n">
        <v>0</v>
      </c>
      <c r="N177" t="n">
        <v>26.9</v>
      </c>
      <c r="O177" t="n">
        <v>19461.27</v>
      </c>
      <c r="P177" t="n">
        <v>105.64</v>
      </c>
      <c r="Q177" t="n">
        <v>194.63</v>
      </c>
      <c r="R177" t="n">
        <v>24.88</v>
      </c>
      <c r="S177" t="n">
        <v>17.82</v>
      </c>
      <c r="T177" t="n">
        <v>1376.59</v>
      </c>
      <c r="U177" t="n">
        <v>0.72</v>
      </c>
      <c r="V177" t="n">
        <v>0.77</v>
      </c>
      <c r="W177" t="n">
        <v>1.15</v>
      </c>
      <c r="X177" t="n">
        <v>0.08</v>
      </c>
      <c r="Y177" t="n">
        <v>0.5</v>
      </c>
      <c r="Z177" t="n">
        <v>10</v>
      </c>
    </row>
    <row r="178">
      <c r="A178" t="n">
        <v>0</v>
      </c>
      <c r="B178" t="n">
        <v>80</v>
      </c>
      <c r="C178" t="inlineStr">
        <is>
          <t xml:space="preserve">CONCLUIDO	</t>
        </is>
      </c>
      <c r="D178" t="n">
        <v>4.8342</v>
      </c>
      <c r="E178" t="n">
        <v>20.69</v>
      </c>
      <c r="F178" t="n">
        <v>14.27</v>
      </c>
      <c r="G178" t="n">
        <v>6.74</v>
      </c>
      <c r="H178" t="n">
        <v>0.11</v>
      </c>
      <c r="I178" t="n">
        <v>127</v>
      </c>
      <c r="J178" t="n">
        <v>159.12</v>
      </c>
      <c r="K178" t="n">
        <v>50.28</v>
      </c>
      <c r="L178" t="n">
        <v>1</v>
      </c>
      <c r="M178" t="n">
        <v>125</v>
      </c>
      <c r="N178" t="n">
        <v>27.84</v>
      </c>
      <c r="O178" t="n">
        <v>19859.16</v>
      </c>
      <c r="P178" t="n">
        <v>174.95</v>
      </c>
      <c r="Q178" t="n">
        <v>194.67</v>
      </c>
      <c r="R178" t="n">
        <v>102.72</v>
      </c>
      <c r="S178" t="n">
        <v>17.82</v>
      </c>
      <c r="T178" t="n">
        <v>39686.23</v>
      </c>
      <c r="U178" t="n">
        <v>0.17</v>
      </c>
      <c r="V178" t="n">
        <v>0.64</v>
      </c>
      <c r="W178" t="n">
        <v>1.35</v>
      </c>
      <c r="X178" t="n">
        <v>2.58</v>
      </c>
      <c r="Y178" t="n">
        <v>0.5</v>
      </c>
      <c r="Z178" t="n">
        <v>10</v>
      </c>
    </row>
    <row r="179">
      <c r="A179" t="n">
        <v>1</v>
      </c>
      <c r="B179" t="n">
        <v>80</v>
      </c>
      <c r="C179" t="inlineStr">
        <is>
          <t xml:space="preserve">CONCLUIDO	</t>
        </is>
      </c>
      <c r="D179" t="n">
        <v>5.8918</v>
      </c>
      <c r="E179" t="n">
        <v>16.97</v>
      </c>
      <c r="F179" t="n">
        <v>12.81</v>
      </c>
      <c r="G179" t="n">
        <v>13.49</v>
      </c>
      <c r="H179" t="n">
        <v>0.22</v>
      </c>
      <c r="I179" t="n">
        <v>57</v>
      </c>
      <c r="J179" t="n">
        <v>160.54</v>
      </c>
      <c r="K179" t="n">
        <v>50.28</v>
      </c>
      <c r="L179" t="n">
        <v>2</v>
      </c>
      <c r="M179" t="n">
        <v>55</v>
      </c>
      <c r="N179" t="n">
        <v>28.26</v>
      </c>
      <c r="O179" t="n">
        <v>20034.4</v>
      </c>
      <c r="P179" t="n">
        <v>156.36</v>
      </c>
      <c r="Q179" t="n">
        <v>194.64</v>
      </c>
      <c r="R179" t="n">
        <v>57.51</v>
      </c>
      <c r="S179" t="n">
        <v>17.82</v>
      </c>
      <c r="T179" t="n">
        <v>17432.42</v>
      </c>
      <c r="U179" t="n">
        <v>0.31</v>
      </c>
      <c r="V179" t="n">
        <v>0.71</v>
      </c>
      <c r="W179" t="n">
        <v>1.22</v>
      </c>
      <c r="X179" t="n">
        <v>1.12</v>
      </c>
      <c r="Y179" t="n">
        <v>0.5</v>
      </c>
      <c r="Z179" t="n">
        <v>10</v>
      </c>
    </row>
    <row r="180">
      <c r="A180" t="n">
        <v>2</v>
      </c>
      <c r="B180" t="n">
        <v>80</v>
      </c>
      <c r="C180" t="inlineStr">
        <is>
          <t xml:space="preserve">CONCLUIDO	</t>
        </is>
      </c>
      <c r="D180" t="n">
        <v>6.28</v>
      </c>
      <c r="E180" t="n">
        <v>15.92</v>
      </c>
      <c r="F180" t="n">
        <v>12.41</v>
      </c>
      <c r="G180" t="n">
        <v>20.12</v>
      </c>
      <c r="H180" t="n">
        <v>0.33</v>
      </c>
      <c r="I180" t="n">
        <v>37</v>
      </c>
      <c r="J180" t="n">
        <v>161.97</v>
      </c>
      <c r="K180" t="n">
        <v>50.28</v>
      </c>
      <c r="L180" t="n">
        <v>3</v>
      </c>
      <c r="M180" t="n">
        <v>35</v>
      </c>
      <c r="N180" t="n">
        <v>28.69</v>
      </c>
      <c r="O180" t="n">
        <v>20210.21</v>
      </c>
      <c r="P180" t="n">
        <v>150.78</v>
      </c>
      <c r="Q180" t="n">
        <v>194.65</v>
      </c>
      <c r="R180" t="n">
        <v>44.64</v>
      </c>
      <c r="S180" t="n">
        <v>17.82</v>
      </c>
      <c r="T180" t="n">
        <v>11097.66</v>
      </c>
      <c r="U180" t="n">
        <v>0.4</v>
      </c>
      <c r="V180" t="n">
        <v>0.73</v>
      </c>
      <c r="W180" t="n">
        <v>1.2</v>
      </c>
      <c r="X180" t="n">
        <v>0.72</v>
      </c>
      <c r="Y180" t="n">
        <v>0.5</v>
      </c>
      <c r="Z180" t="n">
        <v>10</v>
      </c>
    </row>
    <row r="181">
      <c r="A181" t="n">
        <v>3</v>
      </c>
      <c r="B181" t="n">
        <v>80</v>
      </c>
      <c r="C181" t="inlineStr">
        <is>
          <t xml:space="preserve">CONCLUIDO	</t>
        </is>
      </c>
      <c r="D181" t="n">
        <v>6.4716</v>
      </c>
      <c r="E181" t="n">
        <v>15.45</v>
      </c>
      <c r="F181" t="n">
        <v>12.23</v>
      </c>
      <c r="G181" t="n">
        <v>26.2</v>
      </c>
      <c r="H181" t="n">
        <v>0.43</v>
      </c>
      <c r="I181" t="n">
        <v>28</v>
      </c>
      <c r="J181" t="n">
        <v>163.4</v>
      </c>
      <c r="K181" t="n">
        <v>50.28</v>
      </c>
      <c r="L181" t="n">
        <v>4</v>
      </c>
      <c r="M181" t="n">
        <v>26</v>
      </c>
      <c r="N181" t="n">
        <v>29.12</v>
      </c>
      <c r="O181" t="n">
        <v>20386.62</v>
      </c>
      <c r="P181" t="n">
        <v>147.96</v>
      </c>
      <c r="Q181" t="n">
        <v>194.64</v>
      </c>
      <c r="R181" t="n">
        <v>39.14</v>
      </c>
      <c r="S181" t="n">
        <v>17.82</v>
      </c>
      <c r="T181" t="n">
        <v>8391.059999999999</v>
      </c>
      <c r="U181" t="n">
        <v>0.46</v>
      </c>
      <c r="V181" t="n">
        <v>0.74</v>
      </c>
      <c r="W181" t="n">
        <v>1.18</v>
      </c>
      <c r="X181" t="n">
        <v>0.54</v>
      </c>
      <c r="Y181" t="n">
        <v>0.5</v>
      </c>
      <c r="Z181" t="n">
        <v>10</v>
      </c>
    </row>
    <row r="182">
      <c r="A182" t="n">
        <v>4</v>
      </c>
      <c r="B182" t="n">
        <v>80</v>
      </c>
      <c r="C182" t="inlineStr">
        <is>
          <t xml:space="preserve">CONCLUIDO	</t>
        </is>
      </c>
      <c r="D182" t="n">
        <v>6.6039</v>
      </c>
      <c r="E182" t="n">
        <v>15.14</v>
      </c>
      <c r="F182" t="n">
        <v>12.11</v>
      </c>
      <c r="G182" t="n">
        <v>33.02</v>
      </c>
      <c r="H182" t="n">
        <v>0.54</v>
      </c>
      <c r="I182" t="n">
        <v>22</v>
      </c>
      <c r="J182" t="n">
        <v>164.83</v>
      </c>
      <c r="K182" t="n">
        <v>50.28</v>
      </c>
      <c r="L182" t="n">
        <v>5</v>
      </c>
      <c r="M182" t="n">
        <v>20</v>
      </c>
      <c r="N182" t="n">
        <v>29.55</v>
      </c>
      <c r="O182" t="n">
        <v>20563.61</v>
      </c>
      <c r="P182" t="n">
        <v>146</v>
      </c>
      <c r="Q182" t="n">
        <v>194.63</v>
      </c>
      <c r="R182" t="n">
        <v>35.38</v>
      </c>
      <c r="S182" t="n">
        <v>17.82</v>
      </c>
      <c r="T182" t="n">
        <v>6542.81</v>
      </c>
      <c r="U182" t="n">
        <v>0.5</v>
      </c>
      <c r="V182" t="n">
        <v>0.75</v>
      </c>
      <c r="W182" t="n">
        <v>1.18</v>
      </c>
      <c r="X182" t="n">
        <v>0.42</v>
      </c>
      <c r="Y182" t="n">
        <v>0.5</v>
      </c>
      <c r="Z182" t="n">
        <v>10</v>
      </c>
    </row>
    <row r="183">
      <c r="A183" t="n">
        <v>5</v>
      </c>
      <c r="B183" t="n">
        <v>80</v>
      </c>
      <c r="C183" t="inlineStr">
        <is>
          <t xml:space="preserve">CONCLUIDO	</t>
        </is>
      </c>
      <c r="D183" t="n">
        <v>6.6724</v>
      </c>
      <c r="E183" t="n">
        <v>14.99</v>
      </c>
      <c r="F183" t="n">
        <v>12.05</v>
      </c>
      <c r="G183" t="n">
        <v>38.05</v>
      </c>
      <c r="H183" t="n">
        <v>0.64</v>
      </c>
      <c r="I183" t="n">
        <v>19</v>
      </c>
      <c r="J183" t="n">
        <v>166.27</v>
      </c>
      <c r="K183" t="n">
        <v>50.28</v>
      </c>
      <c r="L183" t="n">
        <v>6</v>
      </c>
      <c r="M183" t="n">
        <v>17</v>
      </c>
      <c r="N183" t="n">
        <v>29.99</v>
      </c>
      <c r="O183" t="n">
        <v>20741.2</v>
      </c>
      <c r="P183" t="n">
        <v>144.68</v>
      </c>
      <c r="Q183" t="n">
        <v>194.65</v>
      </c>
      <c r="R183" t="n">
        <v>33.67</v>
      </c>
      <c r="S183" t="n">
        <v>17.82</v>
      </c>
      <c r="T183" t="n">
        <v>5701.33</v>
      </c>
      <c r="U183" t="n">
        <v>0.53</v>
      </c>
      <c r="V183" t="n">
        <v>0.75</v>
      </c>
      <c r="W183" t="n">
        <v>1.17</v>
      </c>
      <c r="X183" t="n">
        <v>0.36</v>
      </c>
      <c r="Y183" t="n">
        <v>0.5</v>
      </c>
      <c r="Z183" t="n">
        <v>10</v>
      </c>
    </row>
    <row r="184">
      <c r="A184" t="n">
        <v>6</v>
      </c>
      <c r="B184" t="n">
        <v>80</v>
      </c>
      <c r="C184" t="inlineStr">
        <is>
          <t xml:space="preserve">CONCLUIDO	</t>
        </is>
      </c>
      <c r="D184" t="n">
        <v>6.7455</v>
      </c>
      <c r="E184" t="n">
        <v>14.82</v>
      </c>
      <c r="F184" t="n">
        <v>11.98</v>
      </c>
      <c r="G184" t="n">
        <v>44.94</v>
      </c>
      <c r="H184" t="n">
        <v>0.74</v>
      </c>
      <c r="I184" t="n">
        <v>16</v>
      </c>
      <c r="J184" t="n">
        <v>167.72</v>
      </c>
      <c r="K184" t="n">
        <v>50.28</v>
      </c>
      <c r="L184" t="n">
        <v>7</v>
      </c>
      <c r="M184" t="n">
        <v>14</v>
      </c>
      <c r="N184" t="n">
        <v>30.44</v>
      </c>
      <c r="O184" t="n">
        <v>20919.39</v>
      </c>
      <c r="P184" t="n">
        <v>143.32</v>
      </c>
      <c r="Q184" t="n">
        <v>194.64</v>
      </c>
      <c r="R184" t="n">
        <v>31.66</v>
      </c>
      <c r="S184" t="n">
        <v>17.82</v>
      </c>
      <c r="T184" t="n">
        <v>4711.59</v>
      </c>
      <c r="U184" t="n">
        <v>0.5600000000000001</v>
      </c>
      <c r="V184" t="n">
        <v>0.76</v>
      </c>
      <c r="W184" t="n">
        <v>1.16</v>
      </c>
      <c r="X184" t="n">
        <v>0.3</v>
      </c>
      <c r="Y184" t="n">
        <v>0.5</v>
      </c>
      <c r="Z184" t="n">
        <v>10</v>
      </c>
    </row>
    <row r="185">
      <c r="A185" t="n">
        <v>7</v>
      </c>
      <c r="B185" t="n">
        <v>80</v>
      </c>
      <c r="C185" t="inlineStr">
        <is>
          <t xml:space="preserve">CONCLUIDO	</t>
        </is>
      </c>
      <c r="D185" t="n">
        <v>6.793</v>
      </c>
      <c r="E185" t="n">
        <v>14.72</v>
      </c>
      <c r="F185" t="n">
        <v>11.95</v>
      </c>
      <c r="G185" t="n">
        <v>51.2</v>
      </c>
      <c r="H185" t="n">
        <v>0.84</v>
      </c>
      <c r="I185" t="n">
        <v>14</v>
      </c>
      <c r="J185" t="n">
        <v>169.17</v>
      </c>
      <c r="K185" t="n">
        <v>50.28</v>
      </c>
      <c r="L185" t="n">
        <v>8</v>
      </c>
      <c r="M185" t="n">
        <v>12</v>
      </c>
      <c r="N185" t="n">
        <v>30.89</v>
      </c>
      <c r="O185" t="n">
        <v>21098.19</v>
      </c>
      <c r="P185" t="n">
        <v>142.23</v>
      </c>
      <c r="Q185" t="n">
        <v>194.64</v>
      </c>
      <c r="R185" t="n">
        <v>30.47</v>
      </c>
      <c r="S185" t="n">
        <v>17.82</v>
      </c>
      <c r="T185" t="n">
        <v>4127.25</v>
      </c>
      <c r="U185" t="n">
        <v>0.58</v>
      </c>
      <c r="V185" t="n">
        <v>0.76</v>
      </c>
      <c r="W185" t="n">
        <v>1.16</v>
      </c>
      <c r="X185" t="n">
        <v>0.26</v>
      </c>
      <c r="Y185" t="n">
        <v>0.5</v>
      </c>
      <c r="Z185" t="n">
        <v>10</v>
      </c>
    </row>
    <row r="186">
      <c r="A186" t="n">
        <v>8</v>
      </c>
      <c r="B186" t="n">
        <v>80</v>
      </c>
      <c r="C186" t="inlineStr">
        <is>
          <t xml:space="preserve">CONCLUIDO	</t>
        </is>
      </c>
      <c r="D186" t="n">
        <v>6.8155</v>
      </c>
      <c r="E186" t="n">
        <v>14.67</v>
      </c>
      <c r="F186" t="n">
        <v>11.93</v>
      </c>
      <c r="G186" t="n">
        <v>55.06</v>
      </c>
      <c r="H186" t="n">
        <v>0.9399999999999999</v>
      </c>
      <c r="I186" t="n">
        <v>13</v>
      </c>
      <c r="J186" t="n">
        <v>170.62</v>
      </c>
      <c r="K186" t="n">
        <v>50.28</v>
      </c>
      <c r="L186" t="n">
        <v>9</v>
      </c>
      <c r="M186" t="n">
        <v>11</v>
      </c>
      <c r="N186" t="n">
        <v>31.34</v>
      </c>
      <c r="O186" t="n">
        <v>21277.6</v>
      </c>
      <c r="P186" t="n">
        <v>141.58</v>
      </c>
      <c r="Q186" t="n">
        <v>194.64</v>
      </c>
      <c r="R186" t="n">
        <v>29.9</v>
      </c>
      <c r="S186" t="n">
        <v>17.82</v>
      </c>
      <c r="T186" t="n">
        <v>3845.44</v>
      </c>
      <c r="U186" t="n">
        <v>0.6</v>
      </c>
      <c r="V186" t="n">
        <v>0.76</v>
      </c>
      <c r="W186" t="n">
        <v>1.16</v>
      </c>
      <c r="X186" t="n">
        <v>0.24</v>
      </c>
      <c r="Y186" t="n">
        <v>0.5</v>
      </c>
      <c r="Z186" t="n">
        <v>10</v>
      </c>
    </row>
    <row r="187">
      <c r="A187" t="n">
        <v>9</v>
      </c>
      <c r="B187" t="n">
        <v>80</v>
      </c>
      <c r="C187" t="inlineStr">
        <is>
          <t xml:space="preserve">CONCLUIDO	</t>
        </is>
      </c>
      <c r="D187" t="n">
        <v>6.8442</v>
      </c>
      <c r="E187" t="n">
        <v>14.61</v>
      </c>
      <c r="F187" t="n">
        <v>11.9</v>
      </c>
      <c r="G187" t="n">
        <v>59.5</v>
      </c>
      <c r="H187" t="n">
        <v>1.03</v>
      </c>
      <c r="I187" t="n">
        <v>12</v>
      </c>
      <c r="J187" t="n">
        <v>172.08</v>
      </c>
      <c r="K187" t="n">
        <v>50.28</v>
      </c>
      <c r="L187" t="n">
        <v>10</v>
      </c>
      <c r="M187" t="n">
        <v>10</v>
      </c>
      <c r="N187" t="n">
        <v>31.8</v>
      </c>
      <c r="O187" t="n">
        <v>21457.64</v>
      </c>
      <c r="P187" t="n">
        <v>140.3</v>
      </c>
      <c r="Q187" t="n">
        <v>194.63</v>
      </c>
      <c r="R187" t="n">
        <v>28.98</v>
      </c>
      <c r="S187" t="n">
        <v>17.82</v>
      </c>
      <c r="T187" t="n">
        <v>3393.29</v>
      </c>
      <c r="U187" t="n">
        <v>0.61</v>
      </c>
      <c r="V187" t="n">
        <v>0.76</v>
      </c>
      <c r="W187" t="n">
        <v>1.16</v>
      </c>
      <c r="X187" t="n">
        <v>0.21</v>
      </c>
      <c r="Y187" t="n">
        <v>0.5</v>
      </c>
      <c r="Z187" t="n">
        <v>10</v>
      </c>
    </row>
    <row r="188">
      <c r="A188" t="n">
        <v>10</v>
      </c>
      <c r="B188" t="n">
        <v>80</v>
      </c>
      <c r="C188" t="inlineStr">
        <is>
          <t xml:space="preserve">CONCLUIDO	</t>
        </is>
      </c>
      <c r="D188" t="n">
        <v>6.8656</v>
      </c>
      <c r="E188" t="n">
        <v>14.57</v>
      </c>
      <c r="F188" t="n">
        <v>11.89</v>
      </c>
      <c r="G188" t="n">
        <v>64.83</v>
      </c>
      <c r="H188" t="n">
        <v>1.12</v>
      </c>
      <c r="I188" t="n">
        <v>11</v>
      </c>
      <c r="J188" t="n">
        <v>173.55</v>
      </c>
      <c r="K188" t="n">
        <v>50.28</v>
      </c>
      <c r="L188" t="n">
        <v>11</v>
      </c>
      <c r="M188" t="n">
        <v>9</v>
      </c>
      <c r="N188" t="n">
        <v>32.27</v>
      </c>
      <c r="O188" t="n">
        <v>21638.31</v>
      </c>
      <c r="P188" t="n">
        <v>139.53</v>
      </c>
      <c r="Q188" t="n">
        <v>194.65</v>
      </c>
      <c r="R188" t="n">
        <v>28.49</v>
      </c>
      <c r="S188" t="n">
        <v>17.82</v>
      </c>
      <c r="T188" t="n">
        <v>3150.96</v>
      </c>
      <c r="U188" t="n">
        <v>0.63</v>
      </c>
      <c r="V188" t="n">
        <v>0.76</v>
      </c>
      <c r="W188" t="n">
        <v>1.16</v>
      </c>
      <c r="X188" t="n">
        <v>0.2</v>
      </c>
      <c r="Y188" t="n">
        <v>0.5</v>
      </c>
      <c r="Z188" t="n">
        <v>10</v>
      </c>
    </row>
    <row r="189">
      <c r="A189" t="n">
        <v>11</v>
      </c>
      <c r="B189" t="n">
        <v>80</v>
      </c>
      <c r="C189" t="inlineStr">
        <is>
          <t xml:space="preserve">CONCLUIDO	</t>
        </is>
      </c>
      <c r="D189" t="n">
        <v>6.8963</v>
      </c>
      <c r="E189" t="n">
        <v>14.5</v>
      </c>
      <c r="F189" t="n">
        <v>11.85</v>
      </c>
      <c r="G189" t="n">
        <v>71.12</v>
      </c>
      <c r="H189" t="n">
        <v>1.22</v>
      </c>
      <c r="I189" t="n">
        <v>10</v>
      </c>
      <c r="J189" t="n">
        <v>175.02</v>
      </c>
      <c r="K189" t="n">
        <v>50.28</v>
      </c>
      <c r="L189" t="n">
        <v>12</v>
      </c>
      <c r="M189" t="n">
        <v>8</v>
      </c>
      <c r="N189" t="n">
        <v>32.74</v>
      </c>
      <c r="O189" t="n">
        <v>21819.6</v>
      </c>
      <c r="P189" t="n">
        <v>139.07</v>
      </c>
      <c r="Q189" t="n">
        <v>194.64</v>
      </c>
      <c r="R189" t="n">
        <v>27.59</v>
      </c>
      <c r="S189" t="n">
        <v>17.82</v>
      </c>
      <c r="T189" t="n">
        <v>2709.14</v>
      </c>
      <c r="U189" t="n">
        <v>0.65</v>
      </c>
      <c r="V189" t="n">
        <v>0.77</v>
      </c>
      <c r="W189" t="n">
        <v>1.15</v>
      </c>
      <c r="X189" t="n">
        <v>0.17</v>
      </c>
      <c r="Y189" t="n">
        <v>0.5</v>
      </c>
      <c r="Z189" t="n">
        <v>10</v>
      </c>
    </row>
    <row r="190">
      <c r="A190" t="n">
        <v>12</v>
      </c>
      <c r="B190" t="n">
        <v>80</v>
      </c>
      <c r="C190" t="inlineStr">
        <is>
          <t xml:space="preserve">CONCLUIDO	</t>
        </is>
      </c>
      <c r="D190" t="n">
        <v>6.9126</v>
      </c>
      <c r="E190" t="n">
        <v>14.47</v>
      </c>
      <c r="F190" t="n">
        <v>11.85</v>
      </c>
      <c r="G190" t="n">
        <v>79.01000000000001</v>
      </c>
      <c r="H190" t="n">
        <v>1.31</v>
      </c>
      <c r="I190" t="n">
        <v>9</v>
      </c>
      <c r="J190" t="n">
        <v>176.49</v>
      </c>
      <c r="K190" t="n">
        <v>50.28</v>
      </c>
      <c r="L190" t="n">
        <v>13</v>
      </c>
      <c r="M190" t="n">
        <v>7</v>
      </c>
      <c r="N190" t="n">
        <v>33.21</v>
      </c>
      <c r="O190" t="n">
        <v>22001.54</v>
      </c>
      <c r="P190" t="n">
        <v>138.8</v>
      </c>
      <c r="Q190" t="n">
        <v>194.66</v>
      </c>
      <c r="R190" t="n">
        <v>27.46</v>
      </c>
      <c r="S190" t="n">
        <v>17.82</v>
      </c>
      <c r="T190" t="n">
        <v>2649.03</v>
      </c>
      <c r="U190" t="n">
        <v>0.65</v>
      </c>
      <c r="V190" t="n">
        <v>0.77</v>
      </c>
      <c r="W190" t="n">
        <v>1.15</v>
      </c>
      <c r="X190" t="n">
        <v>0.17</v>
      </c>
      <c r="Y190" t="n">
        <v>0.5</v>
      </c>
      <c r="Z190" t="n">
        <v>10</v>
      </c>
    </row>
    <row r="191">
      <c r="A191" t="n">
        <v>13</v>
      </c>
      <c r="B191" t="n">
        <v>80</v>
      </c>
      <c r="C191" t="inlineStr">
        <is>
          <t xml:space="preserve">CONCLUIDO	</t>
        </is>
      </c>
      <c r="D191" t="n">
        <v>6.914</v>
      </c>
      <c r="E191" t="n">
        <v>14.46</v>
      </c>
      <c r="F191" t="n">
        <v>11.85</v>
      </c>
      <c r="G191" t="n">
        <v>78.98999999999999</v>
      </c>
      <c r="H191" t="n">
        <v>1.4</v>
      </c>
      <c r="I191" t="n">
        <v>9</v>
      </c>
      <c r="J191" t="n">
        <v>177.97</v>
      </c>
      <c r="K191" t="n">
        <v>50.28</v>
      </c>
      <c r="L191" t="n">
        <v>14</v>
      </c>
      <c r="M191" t="n">
        <v>7</v>
      </c>
      <c r="N191" t="n">
        <v>33.69</v>
      </c>
      <c r="O191" t="n">
        <v>22184.13</v>
      </c>
      <c r="P191" t="n">
        <v>137.42</v>
      </c>
      <c r="Q191" t="n">
        <v>194.63</v>
      </c>
      <c r="R191" t="n">
        <v>27.44</v>
      </c>
      <c r="S191" t="n">
        <v>17.82</v>
      </c>
      <c r="T191" t="n">
        <v>2637.03</v>
      </c>
      <c r="U191" t="n">
        <v>0.65</v>
      </c>
      <c r="V191" t="n">
        <v>0.77</v>
      </c>
      <c r="W191" t="n">
        <v>1.15</v>
      </c>
      <c r="X191" t="n">
        <v>0.16</v>
      </c>
      <c r="Y191" t="n">
        <v>0.5</v>
      </c>
      <c r="Z191" t="n">
        <v>10</v>
      </c>
    </row>
    <row r="192">
      <c r="A192" t="n">
        <v>14</v>
      </c>
      <c r="B192" t="n">
        <v>80</v>
      </c>
      <c r="C192" t="inlineStr">
        <is>
          <t xml:space="preserve">CONCLUIDO	</t>
        </is>
      </c>
      <c r="D192" t="n">
        <v>6.9398</v>
      </c>
      <c r="E192" t="n">
        <v>14.41</v>
      </c>
      <c r="F192" t="n">
        <v>11.83</v>
      </c>
      <c r="G192" t="n">
        <v>88.70999999999999</v>
      </c>
      <c r="H192" t="n">
        <v>1.48</v>
      </c>
      <c r="I192" t="n">
        <v>8</v>
      </c>
      <c r="J192" t="n">
        <v>179.46</v>
      </c>
      <c r="K192" t="n">
        <v>50.28</v>
      </c>
      <c r="L192" t="n">
        <v>15</v>
      </c>
      <c r="M192" t="n">
        <v>6</v>
      </c>
      <c r="N192" t="n">
        <v>34.18</v>
      </c>
      <c r="O192" t="n">
        <v>22367.38</v>
      </c>
      <c r="P192" t="n">
        <v>136.52</v>
      </c>
      <c r="Q192" t="n">
        <v>194.63</v>
      </c>
      <c r="R192" t="n">
        <v>26.82</v>
      </c>
      <c r="S192" t="n">
        <v>17.82</v>
      </c>
      <c r="T192" t="n">
        <v>2331.56</v>
      </c>
      <c r="U192" t="n">
        <v>0.66</v>
      </c>
      <c r="V192" t="n">
        <v>0.77</v>
      </c>
      <c r="W192" t="n">
        <v>1.15</v>
      </c>
      <c r="X192" t="n">
        <v>0.14</v>
      </c>
      <c r="Y192" t="n">
        <v>0.5</v>
      </c>
      <c r="Z192" t="n">
        <v>10</v>
      </c>
    </row>
    <row r="193">
      <c r="A193" t="n">
        <v>15</v>
      </c>
      <c r="B193" t="n">
        <v>80</v>
      </c>
      <c r="C193" t="inlineStr">
        <is>
          <t xml:space="preserve">CONCLUIDO	</t>
        </is>
      </c>
      <c r="D193" t="n">
        <v>6.9428</v>
      </c>
      <c r="E193" t="n">
        <v>14.4</v>
      </c>
      <c r="F193" t="n">
        <v>11.82</v>
      </c>
      <c r="G193" t="n">
        <v>88.66</v>
      </c>
      <c r="H193" t="n">
        <v>1.57</v>
      </c>
      <c r="I193" t="n">
        <v>8</v>
      </c>
      <c r="J193" t="n">
        <v>180.95</v>
      </c>
      <c r="K193" t="n">
        <v>50.28</v>
      </c>
      <c r="L193" t="n">
        <v>16</v>
      </c>
      <c r="M193" t="n">
        <v>6</v>
      </c>
      <c r="N193" t="n">
        <v>34.67</v>
      </c>
      <c r="O193" t="n">
        <v>22551.28</v>
      </c>
      <c r="P193" t="n">
        <v>135.69</v>
      </c>
      <c r="Q193" t="n">
        <v>194.64</v>
      </c>
      <c r="R193" t="n">
        <v>26.61</v>
      </c>
      <c r="S193" t="n">
        <v>17.82</v>
      </c>
      <c r="T193" t="n">
        <v>2227.11</v>
      </c>
      <c r="U193" t="n">
        <v>0.67</v>
      </c>
      <c r="V193" t="n">
        <v>0.77</v>
      </c>
      <c r="W193" t="n">
        <v>1.15</v>
      </c>
      <c r="X193" t="n">
        <v>0.13</v>
      </c>
      <c r="Y193" t="n">
        <v>0.5</v>
      </c>
      <c r="Z193" t="n">
        <v>10</v>
      </c>
    </row>
    <row r="194">
      <c r="A194" t="n">
        <v>16</v>
      </c>
      <c r="B194" t="n">
        <v>80</v>
      </c>
      <c r="C194" t="inlineStr">
        <is>
          <t xml:space="preserve">CONCLUIDO	</t>
        </is>
      </c>
      <c r="D194" t="n">
        <v>6.9686</v>
      </c>
      <c r="E194" t="n">
        <v>14.35</v>
      </c>
      <c r="F194" t="n">
        <v>11.8</v>
      </c>
      <c r="G194" t="n">
        <v>101.14</v>
      </c>
      <c r="H194" t="n">
        <v>1.65</v>
      </c>
      <c r="I194" t="n">
        <v>7</v>
      </c>
      <c r="J194" t="n">
        <v>182.45</v>
      </c>
      <c r="K194" t="n">
        <v>50.28</v>
      </c>
      <c r="L194" t="n">
        <v>17</v>
      </c>
      <c r="M194" t="n">
        <v>5</v>
      </c>
      <c r="N194" t="n">
        <v>35.17</v>
      </c>
      <c r="O194" t="n">
        <v>22735.98</v>
      </c>
      <c r="P194" t="n">
        <v>136.03</v>
      </c>
      <c r="Q194" t="n">
        <v>194.63</v>
      </c>
      <c r="R194" t="n">
        <v>25.85</v>
      </c>
      <c r="S194" t="n">
        <v>17.82</v>
      </c>
      <c r="T194" t="n">
        <v>1852.74</v>
      </c>
      <c r="U194" t="n">
        <v>0.6899999999999999</v>
      </c>
      <c r="V194" t="n">
        <v>0.77</v>
      </c>
      <c r="W194" t="n">
        <v>1.15</v>
      </c>
      <c r="X194" t="n">
        <v>0.11</v>
      </c>
      <c r="Y194" t="n">
        <v>0.5</v>
      </c>
      <c r="Z194" t="n">
        <v>10</v>
      </c>
    </row>
    <row r="195">
      <c r="A195" t="n">
        <v>17</v>
      </c>
      <c r="B195" t="n">
        <v>80</v>
      </c>
      <c r="C195" t="inlineStr">
        <is>
          <t xml:space="preserve">CONCLUIDO	</t>
        </is>
      </c>
      <c r="D195" t="n">
        <v>6.9653</v>
      </c>
      <c r="E195" t="n">
        <v>14.36</v>
      </c>
      <c r="F195" t="n">
        <v>11.81</v>
      </c>
      <c r="G195" t="n">
        <v>101.2</v>
      </c>
      <c r="H195" t="n">
        <v>1.74</v>
      </c>
      <c r="I195" t="n">
        <v>7</v>
      </c>
      <c r="J195" t="n">
        <v>183.95</v>
      </c>
      <c r="K195" t="n">
        <v>50.28</v>
      </c>
      <c r="L195" t="n">
        <v>18</v>
      </c>
      <c r="M195" t="n">
        <v>5</v>
      </c>
      <c r="N195" t="n">
        <v>35.67</v>
      </c>
      <c r="O195" t="n">
        <v>22921.24</v>
      </c>
      <c r="P195" t="n">
        <v>135.25</v>
      </c>
      <c r="Q195" t="n">
        <v>194.63</v>
      </c>
      <c r="R195" t="n">
        <v>26.22</v>
      </c>
      <c r="S195" t="n">
        <v>17.82</v>
      </c>
      <c r="T195" t="n">
        <v>2039.62</v>
      </c>
      <c r="U195" t="n">
        <v>0.68</v>
      </c>
      <c r="V195" t="n">
        <v>0.77</v>
      </c>
      <c r="W195" t="n">
        <v>1.15</v>
      </c>
      <c r="X195" t="n">
        <v>0.12</v>
      </c>
      <c r="Y195" t="n">
        <v>0.5</v>
      </c>
      <c r="Z195" t="n">
        <v>10</v>
      </c>
    </row>
    <row r="196">
      <c r="A196" t="n">
        <v>18</v>
      </c>
      <c r="B196" t="n">
        <v>80</v>
      </c>
      <c r="C196" t="inlineStr">
        <is>
          <t xml:space="preserve">CONCLUIDO	</t>
        </is>
      </c>
      <c r="D196" t="n">
        <v>6.9684</v>
      </c>
      <c r="E196" t="n">
        <v>14.35</v>
      </c>
      <c r="F196" t="n">
        <v>11.8</v>
      </c>
      <c r="G196" t="n">
        <v>101.15</v>
      </c>
      <c r="H196" t="n">
        <v>1.82</v>
      </c>
      <c r="I196" t="n">
        <v>7</v>
      </c>
      <c r="J196" t="n">
        <v>185.46</v>
      </c>
      <c r="K196" t="n">
        <v>50.28</v>
      </c>
      <c r="L196" t="n">
        <v>19</v>
      </c>
      <c r="M196" t="n">
        <v>5</v>
      </c>
      <c r="N196" t="n">
        <v>36.18</v>
      </c>
      <c r="O196" t="n">
        <v>23107.19</v>
      </c>
      <c r="P196" t="n">
        <v>133.84</v>
      </c>
      <c r="Q196" t="n">
        <v>194.64</v>
      </c>
      <c r="R196" t="n">
        <v>26</v>
      </c>
      <c r="S196" t="n">
        <v>17.82</v>
      </c>
      <c r="T196" t="n">
        <v>1926.05</v>
      </c>
      <c r="U196" t="n">
        <v>0.6899999999999999</v>
      </c>
      <c r="V196" t="n">
        <v>0.77</v>
      </c>
      <c r="W196" t="n">
        <v>1.15</v>
      </c>
      <c r="X196" t="n">
        <v>0.11</v>
      </c>
      <c r="Y196" t="n">
        <v>0.5</v>
      </c>
      <c r="Z196" t="n">
        <v>10</v>
      </c>
    </row>
    <row r="197">
      <c r="A197" t="n">
        <v>19</v>
      </c>
      <c r="B197" t="n">
        <v>80</v>
      </c>
      <c r="C197" t="inlineStr">
        <is>
          <t xml:space="preserve">CONCLUIDO	</t>
        </is>
      </c>
      <c r="D197" t="n">
        <v>6.993</v>
      </c>
      <c r="E197" t="n">
        <v>14.3</v>
      </c>
      <c r="F197" t="n">
        <v>11.78</v>
      </c>
      <c r="G197" t="n">
        <v>117.82</v>
      </c>
      <c r="H197" t="n">
        <v>1.9</v>
      </c>
      <c r="I197" t="n">
        <v>6</v>
      </c>
      <c r="J197" t="n">
        <v>186.97</v>
      </c>
      <c r="K197" t="n">
        <v>50.28</v>
      </c>
      <c r="L197" t="n">
        <v>20</v>
      </c>
      <c r="M197" t="n">
        <v>4</v>
      </c>
      <c r="N197" t="n">
        <v>36.69</v>
      </c>
      <c r="O197" t="n">
        <v>23293.82</v>
      </c>
      <c r="P197" t="n">
        <v>133.68</v>
      </c>
      <c r="Q197" t="n">
        <v>194.63</v>
      </c>
      <c r="R197" t="n">
        <v>25.33</v>
      </c>
      <c r="S197" t="n">
        <v>17.82</v>
      </c>
      <c r="T197" t="n">
        <v>1596.12</v>
      </c>
      <c r="U197" t="n">
        <v>0.7</v>
      </c>
      <c r="V197" t="n">
        <v>0.77</v>
      </c>
      <c r="W197" t="n">
        <v>1.15</v>
      </c>
      <c r="X197" t="n">
        <v>0.1</v>
      </c>
      <c r="Y197" t="n">
        <v>0.5</v>
      </c>
      <c r="Z197" t="n">
        <v>10</v>
      </c>
    </row>
    <row r="198">
      <c r="A198" t="n">
        <v>20</v>
      </c>
      <c r="B198" t="n">
        <v>80</v>
      </c>
      <c r="C198" t="inlineStr">
        <is>
          <t xml:space="preserve">CONCLUIDO	</t>
        </is>
      </c>
      <c r="D198" t="n">
        <v>6.9959</v>
      </c>
      <c r="E198" t="n">
        <v>14.29</v>
      </c>
      <c r="F198" t="n">
        <v>11.78</v>
      </c>
      <c r="G198" t="n">
        <v>117.76</v>
      </c>
      <c r="H198" t="n">
        <v>1.98</v>
      </c>
      <c r="I198" t="n">
        <v>6</v>
      </c>
      <c r="J198" t="n">
        <v>188.49</v>
      </c>
      <c r="K198" t="n">
        <v>50.28</v>
      </c>
      <c r="L198" t="n">
        <v>21</v>
      </c>
      <c r="M198" t="n">
        <v>4</v>
      </c>
      <c r="N198" t="n">
        <v>37.21</v>
      </c>
      <c r="O198" t="n">
        <v>23481.16</v>
      </c>
      <c r="P198" t="n">
        <v>133.47</v>
      </c>
      <c r="Q198" t="n">
        <v>194.63</v>
      </c>
      <c r="R198" t="n">
        <v>25.19</v>
      </c>
      <c r="S198" t="n">
        <v>17.82</v>
      </c>
      <c r="T198" t="n">
        <v>1529.08</v>
      </c>
      <c r="U198" t="n">
        <v>0.71</v>
      </c>
      <c r="V198" t="n">
        <v>0.77</v>
      </c>
      <c r="W198" t="n">
        <v>1.14</v>
      </c>
      <c r="X198" t="n">
        <v>0.09</v>
      </c>
      <c r="Y198" t="n">
        <v>0.5</v>
      </c>
      <c r="Z198" t="n">
        <v>10</v>
      </c>
    </row>
    <row r="199">
      <c r="A199" t="n">
        <v>21</v>
      </c>
      <c r="B199" t="n">
        <v>80</v>
      </c>
      <c r="C199" t="inlineStr">
        <is>
          <t xml:space="preserve">CONCLUIDO	</t>
        </is>
      </c>
      <c r="D199" t="n">
        <v>6.9925</v>
      </c>
      <c r="E199" t="n">
        <v>14.3</v>
      </c>
      <c r="F199" t="n">
        <v>11.78</v>
      </c>
      <c r="G199" t="n">
        <v>117.83</v>
      </c>
      <c r="H199" t="n">
        <v>2.05</v>
      </c>
      <c r="I199" t="n">
        <v>6</v>
      </c>
      <c r="J199" t="n">
        <v>190.01</v>
      </c>
      <c r="K199" t="n">
        <v>50.28</v>
      </c>
      <c r="L199" t="n">
        <v>22</v>
      </c>
      <c r="M199" t="n">
        <v>4</v>
      </c>
      <c r="N199" t="n">
        <v>37.74</v>
      </c>
      <c r="O199" t="n">
        <v>23669.2</v>
      </c>
      <c r="P199" t="n">
        <v>132.76</v>
      </c>
      <c r="Q199" t="n">
        <v>194.63</v>
      </c>
      <c r="R199" t="n">
        <v>25.46</v>
      </c>
      <c r="S199" t="n">
        <v>17.82</v>
      </c>
      <c r="T199" t="n">
        <v>1662.16</v>
      </c>
      <c r="U199" t="n">
        <v>0.7</v>
      </c>
      <c r="V199" t="n">
        <v>0.77</v>
      </c>
      <c r="W199" t="n">
        <v>1.14</v>
      </c>
      <c r="X199" t="n">
        <v>0.1</v>
      </c>
      <c r="Y199" t="n">
        <v>0.5</v>
      </c>
      <c r="Z199" t="n">
        <v>10</v>
      </c>
    </row>
    <row r="200">
      <c r="A200" t="n">
        <v>22</v>
      </c>
      <c r="B200" t="n">
        <v>80</v>
      </c>
      <c r="C200" t="inlineStr">
        <is>
          <t xml:space="preserve">CONCLUIDO	</t>
        </is>
      </c>
      <c r="D200" t="n">
        <v>6.9895</v>
      </c>
      <c r="E200" t="n">
        <v>14.31</v>
      </c>
      <c r="F200" t="n">
        <v>11.79</v>
      </c>
      <c r="G200" t="n">
        <v>117.89</v>
      </c>
      <c r="H200" t="n">
        <v>2.13</v>
      </c>
      <c r="I200" t="n">
        <v>6</v>
      </c>
      <c r="J200" t="n">
        <v>191.55</v>
      </c>
      <c r="K200" t="n">
        <v>50.28</v>
      </c>
      <c r="L200" t="n">
        <v>23</v>
      </c>
      <c r="M200" t="n">
        <v>4</v>
      </c>
      <c r="N200" t="n">
        <v>38.27</v>
      </c>
      <c r="O200" t="n">
        <v>23857.96</v>
      </c>
      <c r="P200" t="n">
        <v>131.82</v>
      </c>
      <c r="Q200" t="n">
        <v>194.63</v>
      </c>
      <c r="R200" t="n">
        <v>25.67</v>
      </c>
      <c r="S200" t="n">
        <v>17.82</v>
      </c>
      <c r="T200" t="n">
        <v>1765.6</v>
      </c>
      <c r="U200" t="n">
        <v>0.6899999999999999</v>
      </c>
      <c r="V200" t="n">
        <v>0.77</v>
      </c>
      <c r="W200" t="n">
        <v>1.15</v>
      </c>
      <c r="X200" t="n">
        <v>0.1</v>
      </c>
      <c r="Y200" t="n">
        <v>0.5</v>
      </c>
      <c r="Z200" t="n">
        <v>10</v>
      </c>
    </row>
    <row r="201">
      <c r="A201" t="n">
        <v>23</v>
      </c>
      <c r="B201" t="n">
        <v>80</v>
      </c>
      <c r="C201" t="inlineStr">
        <is>
          <t xml:space="preserve">CONCLUIDO	</t>
        </is>
      </c>
      <c r="D201" t="n">
        <v>7.0134</v>
      </c>
      <c r="E201" t="n">
        <v>14.26</v>
      </c>
      <c r="F201" t="n">
        <v>11.77</v>
      </c>
      <c r="G201" t="n">
        <v>141.27</v>
      </c>
      <c r="H201" t="n">
        <v>2.21</v>
      </c>
      <c r="I201" t="n">
        <v>5</v>
      </c>
      <c r="J201" t="n">
        <v>193.08</v>
      </c>
      <c r="K201" t="n">
        <v>50.28</v>
      </c>
      <c r="L201" t="n">
        <v>24</v>
      </c>
      <c r="M201" t="n">
        <v>3</v>
      </c>
      <c r="N201" t="n">
        <v>38.8</v>
      </c>
      <c r="O201" t="n">
        <v>24047.45</v>
      </c>
      <c r="P201" t="n">
        <v>131.41</v>
      </c>
      <c r="Q201" t="n">
        <v>194.64</v>
      </c>
      <c r="R201" t="n">
        <v>25.15</v>
      </c>
      <c r="S201" t="n">
        <v>17.82</v>
      </c>
      <c r="T201" t="n">
        <v>1510.61</v>
      </c>
      <c r="U201" t="n">
        <v>0.71</v>
      </c>
      <c r="V201" t="n">
        <v>0.77</v>
      </c>
      <c r="W201" t="n">
        <v>1.14</v>
      </c>
      <c r="X201" t="n">
        <v>0.09</v>
      </c>
      <c r="Y201" t="n">
        <v>0.5</v>
      </c>
      <c r="Z201" t="n">
        <v>10</v>
      </c>
    </row>
    <row r="202">
      <c r="A202" t="n">
        <v>24</v>
      </c>
      <c r="B202" t="n">
        <v>80</v>
      </c>
      <c r="C202" t="inlineStr">
        <is>
          <t xml:space="preserve">CONCLUIDO	</t>
        </is>
      </c>
      <c r="D202" t="n">
        <v>7.016</v>
      </c>
      <c r="E202" t="n">
        <v>14.25</v>
      </c>
      <c r="F202" t="n">
        <v>11.77</v>
      </c>
      <c r="G202" t="n">
        <v>141.21</v>
      </c>
      <c r="H202" t="n">
        <v>2.28</v>
      </c>
      <c r="I202" t="n">
        <v>5</v>
      </c>
      <c r="J202" t="n">
        <v>194.62</v>
      </c>
      <c r="K202" t="n">
        <v>50.28</v>
      </c>
      <c r="L202" t="n">
        <v>25</v>
      </c>
      <c r="M202" t="n">
        <v>3</v>
      </c>
      <c r="N202" t="n">
        <v>39.34</v>
      </c>
      <c r="O202" t="n">
        <v>24237.67</v>
      </c>
      <c r="P202" t="n">
        <v>131.69</v>
      </c>
      <c r="Q202" t="n">
        <v>194.63</v>
      </c>
      <c r="R202" t="n">
        <v>25.03</v>
      </c>
      <c r="S202" t="n">
        <v>17.82</v>
      </c>
      <c r="T202" t="n">
        <v>1454.45</v>
      </c>
      <c r="U202" t="n">
        <v>0.71</v>
      </c>
      <c r="V202" t="n">
        <v>0.77</v>
      </c>
      <c r="W202" t="n">
        <v>1.14</v>
      </c>
      <c r="X202" t="n">
        <v>0.08</v>
      </c>
      <c r="Y202" t="n">
        <v>0.5</v>
      </c>
      <c r="Z202" t="n">
        <v>10</v>
      </c>
    </row>
    <row r="203">
      <c r="A203" t="n">
        <v>25</v>
      </c>
      <c r="B203" t="n">
        <v>80</v>
      </c>
      <c r="C203" t="inlineStr">
        <is>
          <t xml:space="preserve">CONCLUIDO	</t>
        </is>
      </c>
      <c r="D203" t="n">
        <v>7.0155</v>
      </c>
      <c r="E203" t="n">
        <v>14.25</v>
      </c>
      <c r="F203" t="n">
        <v>11.77</v>
      </c>
      <c r="G203" t="n">
        <v>141.22</v>
      </c>
      <c r="H203" t="n">
        <v>2.35</v>
      </c>
      <c r="I203" t="n">
        <v>5</v>
      </c>
      <c r="J203" t="n">
        <v>196.17</v>
      </c>
      <c r="K203" t="n">
        <v>50.28</v>
      </c>
      <c r="L203" t="n">
        <v>26</v>
      </c>
      <c r="M203" t="n">
        <v>3</v>
      </c>
      <c r="N203" t="n">
        <v>39.89</v>
      </c>
      <c r="O203" t="n">
        <v>24428.62</v>
      </c>
      <c r="P203" t="n">
        <v>131.33</v>
      </c>
      <c r="Q203" t="n">
        <v>194.63</v>
      </c>
      <c r="R203" t="n">
        <v>25.02</v>
      </c>
      <c r="S203" t="n">
        <v>17.82</v>
      </c>
      <c r="T203" t="n">
        <v>1449.38</v>
      </c>
      <c r="U203" t="n">
        <v>0.71</v>
      </c>
      <c r="V203" t="n">
        <v>0.77</v>
      </c>
      <c r="W203" t="n">
        <v>1.14</v>
      </c>
      <c r="X203" t="n">
        <v>0.08</v>
      </c>
      <c r="Y203" t="n">
        <v>0.5</v>
      </c>
      <c r="Z203" t="n">
        <v>10</v>
      </c>
    </row>
    <row r="204">
      <c r="A204" t="n">
        <v>26</v>
      </c>
      <c r="B204" t="n">
        <v>80</v>
      </c>
      <c r="C204" t="inlineStr">
        <is>
          <t xml:space="preserve">CONCLUIDO	</t>
        </is>
      </c>
      <c r="D204" t="n">
        <v>7.021</v>
      </c>
      <c r="E204" t="n">
        <v>14.24</v>
      </c>
      <c r="F204" t="n">
        <v>11.76</v>
      </c>
      <c r="G204" t="n">
        <v>141.09</v>
      </c>
      <c r="H204" t="n">
        <v>2.42</v>
      </c>
      <c r="I204" t="n">
        <v>5</v>
      </c>
      <c r="J204" t="n">
        <v>197.73</v>
      </c>
      <c r="K204" t="n">
        <v>50.28</v>
      </c>
      <c r="L204" t="n">
        <v>27</v>
      </c>
      <c r="M204" t="n">
        <v>3</v>
      </c>
      <c r="N204" t="n">
        <v>40.45</v>
      </c>
      <c r="O204" t="n">
        <v>24620.33</v>
      </c>
      <c r="P204" t="n">
        <v>130.09</v>
      </c>
      <c r="Q204" t="n">
        <v>194.63</v>
      </c>
      <c r="R204" t="n">
        <v>24.65</v>
      </c>
      <c r="S204" t="n">
        <v>17.82</v>
      </c>
      <c r="T204" t="n">
        <v>1261.26</v>
      </c>
      <c r="U204" t="n">
        <v>0.72</v>
      </c>
      <c r="V204" t="n">
        <v>0.77</v>
      </c>
      <c r="W204" t="n">
        <v>1.14</v>
      </c>
      <c r="X204" t="n">
        <v>0.07000000000000001</v>
      </c>
      <c r="Y204" t="n">
        <v>0.5</v>
      </c>
      <c r="Z204" t="n">
        <v>10</v>
      </c>
    </row>
    <row r="205">
      <c r="A205" t="n">
        <v>27</v>
      </c>
      <c r="B205" t="n">
        <v>80</v>
      </c>
      <c r="C205" t="inlineStr">
        <is>
          <t xml:space="preserve">CONCLUIDO	</t>
        </is>
      </c>
      <c r="D205" t="n">
        <v>7.0192</v>
      </c>
      <c r="E205" t="n">
        <v>14.25</v>
      </c>
      <c r="F205" t="n">
        <v>11.76</v>
      </c>
      <c r="G205" t="n">
        <v>141.13</v>
      </c>
      <c r="H205" t="n">
        <v>2.49</v>
      </c>
      <c r="I205" t="n">
        <v>5</v>
      </c>
      <c r="J205" t="n">
        <v>199.29</v>
      </c>
      <c r="K205" t="n">
        <v>50.28</v>
      </c>
      <c r="L205" t="n">
        <v>28</v>
      </c>
      <c r="M205" t="n">
        <v>3</v>
      </c>
      <c r="N205" t="n">
        <v>41.01</v>
      </c>
      <c r="O205" t="n">
        <v>24812.8</v>
      </c>
      <c r="P205" t="n">
        <v>128.06</v>
      </c>
      <c r="Q205" t="n">
        <v>194.63</v>
      </c>
      <c r="R205" t="n">
        <v>24.72</v>
      </c>
      <c r="S205" t="n">
        <v>17.82</v>
      </c>
      <c r="T205" t="n">
        <v>1298.95</v>
      </c>
      <c r="U205" t="n">
        <v>0.72</v>
      </c>
      <c r="V205" t="n">
        <v>0.77</v>
      </c>
      <c r="W205" t="n">
        <v>1.14</v>
      </c>
      <c r="X205" t="n">
        <v>0.07000000000000001</v>
      </c>
      <c r="Y205" t="n">
        <v>0.5</v>
      </c>
      <c r="Z205" t="n">
        <v>10</v>
      </c>
    </row>
    <row r="206">
      <c r="A206" t="n">
        <v>28</v>
      </c>
      <c r="B206" t="n">
        <v>80</v>
      </c>
      <c r="C206" t="inlineStr">
        <is>
          <t xml:space="preserve">CONCLUIDO	</t>
        </is>
      </c>
      <c r="D206" t="n">
        <v>7.0169</v>
      </c>
      <c r="E206" t="n">
        <v>14.25</v>
      </c>
      <c r="F206" t="n">
        <v>11.77</v>
      </c>
      <c r="G206" t="n">
        <v>141.19</v>
      </c>
      <c r="H206" t="n">
        <v>2.56</v>
      </c>
      <c r="I206" t="n">
        <v>5</v>
      </c>
      <c r="J206" t="n">
        <v>200.85</v>
      </c>
      <c r="K206" t="n">
        <v>50.28</v>
      </c>
      <c r="L206" t="n">
        <v>29</v>
      </c>
      <c r="M206" t="n">
        <v>3</v>
      </c>
      <c r="N206" t="n">
        <v>41.57</v>
      </c>
      <c r="O206" t="n">
        <v>25006.03</v>
      </c>
      <c r="P206" t="n">
        <v>127.51</v>
      </c>
      <c r="Q206" t="n">
        <v>194.63</v>
      </c>
      <c r="R206" t="n">
        <v>24.95</v>
      </c>
      <c r="S206" t="n">
        <v>17.82</v>
      </c>
      <c r="T206" t="n">
        <v>1410.98</v>
      </c>
      <c r="U206" t="n">
        <v>0.71</v>
      </c>
      <c r="V206" t="n">
        <v>0.77</v>
      </c>
      <c r="W206" t="n">
        <v>1.14</v>
      </c>
      <c r="X206" t="n">
        <v>0.08</v>
      </c>
      <c r="Y206" t="n">
        <v>0.5</v>
      </c>
      <c r="Z206" t="n">
        <v>10</v>
      </c>
    </row>
    <row r="207">
      <c r="A207" t="n">
        <v>29</v>
      </c>
      <c r="B207" t="n">
        <v>80</v>
      </c>
      <c r="C207" t="inlineStr">
        <is>
          <t xml:space="preserve">CONCLUIDO	</t>
        </is>
      </c>
      <c r="D207" t="n">
        <v>7.046</v>
      </c>
      <c r="E207" t="n">
        <v>14.19</v>
      </c>
      <c r="F207" t="n">
        <v>11.74</v>
      </c>
      <c r="G207" t="n">
        <v>176.09</v>
      </c>
      <c r="H207" t="n">
        <v>2.63</v>
      </c>
      <c r="I207" t="n">
        <v>4</v>
      </c>
      <c r="J207" t="n">
        <v>202.43</v>
      </c>
      <c r="K207" t="n">
        <v>50.28</v>
      </c>
      <c r="L207" t="n">
        <v>30</v>
      </c>
      <c r="M207" t="n">
        <v>2</v>
      </c>
      <c r="N207" t="n">
        <v>42.15</v>
      </c>
      <c r="O207" t="n">
        <v>25200.04</v>
      </c>
      <c r="P207" t="n">
        <v>125.2</v>
      </c>
      <c r="Q207" t="n">
        <v>194.64</v>
      </c>
      <c r="R207" t="n">
        <v>24</v>
      </c>
      <c r="S207" t="n">
        <v>17.82</v>
      </c>
      <c r="T207" t="n">
        <v>942.38</v>
      </c>
      <c r="U207" t="n">
        <v>0.74</v>
      </c>
      <c r="V207" t="n">
        <v>0.77</v>
      </c>
      <c r="W207" t="n">
        <v>1.14</v>
      </c>
      <c r="X207" t="n">
        <v>0.05</v>
      </c>
      <c r="Y207" t="n">
        <v>0.5</v>
      </c>
      <c r="Z207" t="n">
        <v>10</v>
      </c>
    </row>
    <row r="208">
      <c r="A208" t="n">
        <v>30</v>
      </c>
      <c r="B208" t="n">
        <v>80</v>
      </c>
      <c r="C208" t="inlineStr">
        <is>
          <t xml:space="preserve">CONCLUIDO	</t>
        </is>
      </c>
      <c r="D208" t="n">
        <v>7.0435</v>
      </c>
      <c r="E208" t="n">
        <v>14.2</v>
      </c>
      <c r="F208" t="n">
        <v>11.74</v>
      </c>
      <c r="G208" t="n">
        <v>176.16</v>
      </c>
      <c r="H208" t="n">
        <v>2.7</v>
      </c>
      <c r="I208" t="n">
        <v>4</v>
      </c>
      <c r="J208" t="n">
        <v>204.01</v>
      </c>
      <c r="K208" t="n">
        <v>50.28</v>
      </c>
      <c r="L208" t="n">
        <v>31</v>
      </c>
      <c r="M208" t="n">
        <v>2</v>
      </c>
      <c r="N208" t="n">
        <v>42.73</v>
      </c>
      <c r="O208" t="n">
        <v>25394.96</v>
      </c>
      <c r="P208" t="n">
        <v>126.05</v>
      </c>
      <c r="Q208" t="n">
        <v>194.63</v>
      </c>
      <c r="R208" t="n">
        <v>24.21</v>
      </c>
      <c r="S208" t="n">
        <v>17.82</v>
      </c>
      <c r="T208" t="n">
        <v>1047.21</v>
      </c>
      <c r="U208" t="n">
        <v>0.74</v>
      </c>
      <c r="V208" t="n">
        <v>0.77</v>
      </c>
      <c r="W208" t="n">
        <v>1.14</v>
      </c>
      <c r="X208" t="n">
        <v>0.06</v>
      </c>
      <c r="Y208" t="n">
        <v>0.5</v>
      </c>
      <c r="Z208" t="n">
        <v>10</v>
      </c>
    </row>
    <row r="209">
      <c r="A209" t="n">
        <v>31</v>
      </c>
      <c r="B209" t="n">
        <v>80</v>
      </c>
      <c r="C209" t="inlineStr">
        <is>
          <t xml:space="preserve">CONCLUIDO	</t>
        </is>
      </c>
      <c r="D209" t="n">
        <v>7.0443</v>
      </c>
      <c r="E209" t="n">
        <v>14.2</v>
      </c>
      <c r="F209" t="n">
        <v>11.74</v>
      </c>
      <c r="G209" t="n">
        <v>176.14</v>
      </c>
      <c r="H209" t="n">
        <v>2.76</v>
      </c>
      <c r="I209" t="n">
        <v>4</v>
      </c>
      <c r="J209" t="n">
        <v>205.59</v>
      </c>
      <c r="K209" t="n">
        <v>50.28</v>
      </c>
      <c r="L209" t="n">
        <v>32</v>
      </c>
      <c r="M209" t="n">
        <v>2</v>
      </c>
      <c r="N209" t="n">
        <v>43.31</v>
      </c>
      <c r="O209" t="n">
        <v>25590.57</v>
      </c>
      <c r="P209" t="n">
        <v>126.76</v>
      </c>
      <c r="Q209" t="n">
        <v>194.63</v>
      </c>
      <c r="R209" t="n">
        <v>24.16</v>
      </c>
      <c r="S209" t="n">
        <v>17.82</v>
      </c>
      <c r="T209" t="n">
        <v>1022.14</v>
      </c>
      <c r="U209" t="n">
        <v>0.74</v>
      </c>
      <c r="V209" t="n">
        <v>0.77</v>
      </c>
      <c r="W209" t="n">
        <v>1.14</v>
      </c>
      <c r="X209" t="n">
        <v>0.06</v>
      </c>
      <c r="Y209" t="n">
        <v>0.5</v>
      </c>
      <c r="Z209" t="n">
        <v>10</v>
      </c>
    </row>
    <row r="210">
      <c r="A210" t="n">
        <v>32</v>
      </c>
      <c r="B210" t="n">
        <v>80</v>
      </c>
      <c r="C210" t="inlineStr">
        <is>
          <t xml:space="preserve">CONCLUIDO	</t>
        </is>
      </c>
      <c r="D210" t="n">
        <v>7.0449</v>
      </c>
      <c r="E210" t="n">
        <v>14.19</v>
      </c>
      <c r="F210" t="n">
        <v>11.74</v>
      </c>
      <c r="G210" t="n">
        <v>176.12</v>
      </c>
      <c r="H210" t="n">
        <v>2.83</v>
      </c>
      <c r="I210" t="n">
        <v>4</v>
      </c>
      <c r="J210" t="n">
        <v>207.19</v>
      </c>
      <c r="K210" t="n">
        <v>50.28</v>
      </c>
      <c r="L210" t="n">
        <v>33</v>
      </c>
      <c r="M210" t="n">
        <v>2</v>
      </c>
      <c r="N210" t="n">
        <v>43.91</v>
      </c>
      <c r="O210" t="n">
        <v>25786.97</v>
      </c>
      <c r="P210" t="n">
        <v>126.8</v>
      </c>
      <c r="Q210" t="n">
        <v>194.63</v>
      </c>
      <c r="R210" t="n">
        <v>24.12</v>
      </c>
      <c r="S210" t="n">
        <v>17.82</v>
      </c>
      <c r="T210" t="n">
        <v>1004.49</v>
      </c>
      <c r="U210" t="n">
        <v>0.74</v>
      </c>
      <c r="V210" t="n">
        <v>0.77</v>
      </c>
      <c r="W210" t="n">
        <v>1.14</v>
      </c>
      <c r="X210" t="n">
        <v>0.06</v>
      </c>
      <c r="Y210" t="n">
        <v>0.5</v>
      </c>
      <c r="Z210" t="n">
        <v>10</v>
      </c>
    </row>
    <row r="211">
      <c r="A211" t="n">
        <v>33</v>
      </c>
      <c r="B211" t="n">
        <v>80</v>
      </c>
      <c r="C211" t="inlineStr">
        <is>
          <t xml:space="preserve">CONCLUIDO	</t>
        </is>
      </c>
      <c r="D211" t="n">
        <v>7.0409</v>
      </c>
      <c r="E211" t="n">
        <v>14.2</v>
      </c>
      <c r="F211" t="n">
        <v>11.75</v>
      </c>
      <c r="G211" t="n">
        <v>176.24</v>
      </c>
      <c r="H211" t="n">
        <v>2.89</v>
      </c>
      <c r="I211" t="n">
        <v>4</v>
      </c>
      <c r="J211" t="n">
        <v>208.78</v>
      </c>
      <c r="K211" t="n">
        <v>50.28</v>
      </c>
      <c r="L211" t="n">
        <v>34</v>
      </c>
      <c r="M211" t="n">
        <v>1</v>
      </c>
      <c r="N211" t="n">
        <v>44.5</v>
      </c>
      <c r="O211" t="n">
        <v>25984.2</v>
      </c>
      <c r="P211" t="n">
        <v>127.03</v>
      </c>
      <c r="Q211" t="n">
        <v>194.65</v>
      </c>
      <c r="R211" t="n">
        <v>24.3</v>
      </c>
      <c r="S211" t="n">
        <v>17.82</v>
      </c>
      <c r="T211" t="n">
        <v>1093.79</v>
      </c>
      <c r="U211" t="n">
        <v>0.73</v>
      </c>
      <c r="V211" t="n">
        <v>0.77</v>
      </c>
      <c r="W211" t="n">
        <v>1.14</v>
      </c>
      <c r="X211" t="n">
        <v>0.06</v>
      </c>
      <c r="Y211" t="n">
        <v>0.5</v>
      </c>
      <c r="Z211" t="n">
        <v>10</v>
      </c>
    </row>
    <row r="212">
      <c r="A212" t="n">
        <v>34</v>
      </c>
      <c r="B212" t="n">
        <v>80</v>
      </c>
      <c r="C212" t="inlineStr">
        <is>
          <t xml:space="preserve">CONCLUIDO	</t>
        </is>
      </c>
      <c r="D212" t="n">
        <v>7.0429</v>
      </c>
      <c r="E212" t="n">
        <v>14.2</v>
      </c>
      <c r="F212" t="n">
        <v>11.75</v>
      </c>
      <c r="G212" t="n">
        <v>176.18</v>
      </c>
      <c r="H212" t="n">
        <v>2.96</v>
      </c>
      <c r="I212" t="n">
        <v>4</v>
      </c>
      <c r="J212" t="n">
        <v>210.39</v>
      </c>
      <c r="K212" t="n">
        <v>50.28</v>
      </c>
      <c r="L212" t="n">
        <v>35</v>
      </c>
      <c r="M212" t="n">
        <v>1</v>
      </c>
      <c r="N212" t="n">
        <v>45.11</v>
      </c>
      <c r="O212" t="n">
        <v>26182.25</v>
      </c>
      <c r="P212" t="n">
        <v>127.3</v>
      </c>
      <c r="Q212" t="n">
        <v>194.65</v>
      </c>
      <c r="R212" t="n">
        <v>24.15</v>
      </c>
      <c r="S212" t="n">
        <v>17.82</v>
      </c>
      <c r="T212" t="n">
        <v>1018.41</v>
      </c>
      <c r="U212" t="n">
        <v>0.74</v>
      </c>
      <c r="V212" t="n">
        <v>0.77</v>
      </c>
      <c r="W212" t="n">
        <v>1.14</v>
      </c>
      <c r="X212" t="n">
        <v>0.06</v>
      </c>
      <c r="Y212" t="n">
        <v>0.5</v>
      </c>
      <c r="Z212" t="n">
        <v>10</v>
      </c>
    </row>
    <row r="213">
      <c r="A213" t="n">
        <v>35</v>
      </c>
      <c r="B213" t="n">
        <v>80</v>
      </c>
      <c r="C213" t="inlineStr">
        <is>
          <t xml:space="preserve">CONCLUIDO	</t>
        </is>
      </c>
      <c r="D213" t="n">
        <v>7.044</v>
      </c>
      <c r="E213" t="n">
        <v>14.2</v>
      </c>
      <c r="F213" t="n">
        <v>11.74</v>
      </c>
      <c r="G213" t="n">
        <v>176.15</v>
      </c>
      <c r="H213" t="n">
        <v>3.02</v>
      </c>
      <c r="I213" t="n">
        <v>4</v>
      </c>
      <c r="J213" t="n">
        <v>212</v>
      </c>
      <c r="K213" t="n">
        <v>50.28</v>
      </c>
      <c r="L213" t="n">
        <v>36</v>
      </c>
      <c r="M213" t="n">
        <v>0</v>
      </c>
      <c r="N213" t="n">
        <v>45.72</v>
      </c>
      <c r="O213" t="n">
        <v>26381.14</v>
      </c>
      <c r="P213" t="n">
        <v>127.67</v>
      </c>
      <c r="Q213" t="n">
        <v>194.65</v>
      </c>
      <c r="R213" t="n">
        <v>24.12</v>
      </c>
      <c r="S213" t="n">
        <v>17.82</v>
      </c>
      <c r="T213" t="n">
        <v>1002.23</v>
      </c>
      <c r="U213" t="n">
        <v>0.74</v>
      </c>
      <c r="V213" t="n">
        <v>0.77</v>
      </c>
      <c r="W213" t="n">
        <v>1.14</v>
      </c>
      <c r="X213" t="n">
        <v>0.06</v>
      </c>
      <c r="Y213" t="n">
        <v>0.5</v>
      </c>
      <c r="Z213" t="n">
        <v>10</v>
      </c>
    </row>
    <row r="214">
      <c r="A214" t="n">
        <v>0</v>
      </c>
      <c r="B214" t="n">
        <v>35</v>
      </c>
      <c r="C214" t="inlineStr">
        <is>
          <t xml:space="preserve">CONCLUIDO	</t>
        </is>
      </c>
      <c r="D214" t="n">
        <v>6.1109</v>
      </c>
      <c r="E214" t="n">
        <v>16.36</v>
      </c>
      <c r="F214" t="n">
        <v>13.18</v>
      </c>
      <c r="G214" t="n">
        <v>10.54</v>
      </c>
      <c r="H214" t="n">
        <v>0.22</v>
      </c>
      <c r="I214" t="n">
        <v>75</v>
      </c>
      <c r="J214" t="n">
        <v>80.84</v>
      </c>
      <c r="K214" t="n">
        <v>35.1</v>
      </c>
      <c r="L214" t="n">
        <v>1</v>
      </c>
      <c r="M214" t="n">
        <v>73</v>
      </c>
      <c r="N214" t="n">
        <v>9.74</v>
      </c>
      <c r="O214" t="n">
        <v>10204.21</v>
      </c>
      <c r="P214" t="n">
        <v>102.3</v>
      </c>
      <c r="Q214" t="n">
        <v>194.65</v>
      </c>
      <c r="R214" t="n">
        <v>68.95</v>
      </c>
      <c r="S214" t="n">
        <v>17.82</v>
      </c>
      <c r="T214" t="n">
        <v>23063.76</v>
      </c>
      <c r="U214" t="n">
        <v>0.26</v>
      </c>
      <c r="V214" t="n">
        <v>0.6899999999999999</v>
      </c>
      <c r="W214" t="n">
        <v>1.26</v>
      </c>
      <c r="X214" t="n">
        <v>1.49</v>
      </c>
      <c r="Y214" t="n">
        <v>0.5</v>
      </c>
      <c r="Z214" t="n">
        <v>10</v>
      </c>
    </row>
    <row r="215">
      <c r="A215" t="n">
        <v>1</v>
      </c>
      <c r="B215" t="n">
        <v>35</v>
      </c>
      <c r="C215" t="inlineStr">
        <is>
          <t xml:space="preserve">CONCLUIDO	</t>
        </is>
      </c>
      <c r="D215" t="n">
        <v>6.7204</v>
      </c>
      <c r="E215" t="n">
        <v>14.88</v>
      </c>
      <c r="F215" t="n">
        <v>12.39</v>
      </c>
      <c r="G215" t="n">
        <v>21.23</v>
      </c>
      <c r="H215" t="n">
        <v>0.43</v>
      </c>
      <c r="I215" t="n">
        <v>35</v>
      </c>
      <c r="J215" t="n">
        <v>82.04000000000001</v>
      </c>
      <c r="K215" t="n">
        <v>35.1</v>
      </c>
      <c r="L215" t="n">
        <v>2</v>
      </c>
      <c r="M215" t="n">
        <v>33</v>
      </c>
      <c r="N215" t="n">
        <v>9.94</v>
      </c>
      <c r="O215" t="n">
        <v>10352.53</v>
      </c>
      <c r="P215" t="n">
        <v>94.48999999999999</v>
      </c>
      <c r="Q215" t="n">
        <v>194.64</v>
      </c>
      <c r="R215" t="n">
        <v>44</v>
      </c>
      <c r="S215" t="n">
        <v>17.82</v>
      </c>
      <c r="T215" t="n">
        <v>10788.7</v>
      </c>
      <c r="U215" t="n">
        <v>0.4</v>
      </c>
      <c r="V215" t="n">
        <v>0.73</v>
      </c>
      <c r="W215" t="n">
        <v>1.2</v>
      </c>
      <c r="X215" t="n">
        <v>0.7</v>
      </c>
      <c r="Y215" t="n">
        <v>0.5</v>
      </c>
      <c r="Z215" t="n">
        <v>10</v>
      </c>
    </row>
    <row r="216">
      <c r="A216" t="n">
        <v>2</v>
      </c>
      <c r="B216" t="n">
        <v>35</v>
      </c>
      <c r="C216" t="inlineStr">
        <is>
          <t xml:space="preserve">CONCLUIDO	</t>
        </is>
      </c>
      <c r="D216" t="n">
        <v>6.9335</v>
      </c>
      <c r="E216" t="n">
        <v>14.42</v>
      </c>
      <c r="F216" t="n">
        <v>12.13</v>
      </c>
      <c r="G216" t="n">
        <v>31.66</v>
      </c>
      <c r="H216" t="n">
        <v>0.63</v>
      </c>
      <c r="I216" t="n">
        <v>23</v>
      </c>
      <c r="J216" t="n">
        <v>83.25</v>
      </c>
      <c r="K216" t="n">
        <v>35.1</v>
      </c>
      <c r="L216" t="n">
        <v>3</v>
      </c>
      <c r="M216" t="n">
        <v>21</v>
      </c>
      <c r="N216" t="n">
        <v>10.15</v>
      </c>
      <c r="O216" t="n">
        <v>10501.19</v>
      </c>
      <c r="P216" t="n">
        <v>90.98</v>
      </c>
      <c r="Q216" t="n">
        <v>194.64</v>
      </c>
      <c r="R216" t="n">
        <v>36.54</v>
      </c>
      <c r="S216" t="n">
        <v>17.82</v>
      </c>
      <c r="T216" t="n">
        <v>7119.28</v>
      </c>
      <c r="U216" t="n">
        <v>0.49</v>
      </c>
      <c r="V216" t="n">
        <v>0.75</v>
      </c>
      <c r="W216" t="n">
        <v>1.17</v>
      </c>
      <c r="X216" t="n">
        <v>0.45</v>
      </c>
      <c r="Y216" t="n">
        <v>0.5</v>
      </c>
      <c r="Z216" t="n">
        <v>10</v>
      </c>
    </row>
    <row r="217">
      <c r="A217" t="n">
        <v>3</v>
      </c>
      <c r="B217" t="n">
        <v>35</v>
      </c>
      <c r="C217" t="inlineStr">
        <is>
          <t xml:space="preserve">CONCLUIDO	</t>
        </is>
      </c>
      <c r="D217" t="n">
        <v>7.0436</v>
      </c>
      <c r="E217" t="n">
        <v>14.2</v>
      </c>
      <c r="F217" t="n">
        <v>12.01</v>
      </c>
      <c r="G217" t="n">
        <v>42.4</v>
      </c>
      <c r="H217" t="n">
        <v>0.83</v>
      </c>
      <c r="I217" t="n">
        <v>17</v>
      </c>
      <c r="J217" t="n">
        <v>84.45999999999999</v>
      </c>
      <c r="K217" t="n">
        <v>35.1</v>
      </c>
      <c r="L217" t="n">
        <v>4</v>
      </c>
      <c r="M217" t="n">
        <v>15</v>
      </c>
      <c r="N217" t="n">
        <v>10.36</v>
      </c>
      <c r="O217" t="n">
        <v>10650.22</v>
      </c>
      <c r="P217" t="n">
        <v>88.18000000000001</v>
      </c>
      <c r="Q217" t="n">
        <v>194.65</v>
      </c>
      <c r="R217" t="n">
        <v>32.45</v>
      </c>
      <c r="S217" t="n">
        <v>17.82</v>
      </c>
      <c r="T217" t="n">
        <v>5100.68</v>
      </c>
      <c r="U217" t="n">
        <v>0.55</v>
      </c>
      <c r="V217" t="n">
        <v>0.76</v>
      </c>
      <c r="W217" t="n">
        <v>1.17</v>
      </c>
      <c r="X217" t="n">
        <v>0.33</v>
      </c>
      <c r="Y217" t="n">
        <v>0.5</v>
      </c>
      <c r="Z217" t="n">
        <v>10</v>
      </c>
    </row>
    <row r="218">
      <c r="A218" t="n">
        <v>4</v>
      </c>
      <c r="B218" t="n">
        <v>35</v>
      </c>
      <c r="C218" t="inlineStr">
        <is>
          <t xml:space="preserve">CONCLUIDO	</t>
        </is>
      </c>
      <c r="D218" t="n">
        <v>7.1041</v>
      </c>
      <c r="E218" t="n">
        <v>14.08</v>
      </c>
      <c r="F218" t="n">
        <v>11.94</v>
      </c>
      <c r="G218" t="n">
        <v>51.19</v>
      </c>
      <c r="H218" t="n">
        <v>1.02</v>
      </c>
      <c r="I218" t="n">
        <v>14</v>
      </c>
      <c r="J218" t="n">
        <v>85.67</v>
      </c>
      <c r="K218" t="n">
        <v>35.1</v>
      </c>
      <c r="L218" t="n">
        <v>5</v>
      </c>
      <c r="M218" t="n">
        <v>12</v>
      </c>
      <c r="N218" t="n">
        <v>10.57</v>
      </c>
      <c r="O218" t="n">
        <v>10799.59</v>
      </c>
      <c r="P218" t="n">
        <v>86.34999999999999</v>
      </c>
      <c r="Q218" t="n">
        <v>194.64</v>
      </c>
      <c r="R218" t="n">
        <v>30.31</v>
      </c>
      <c r="S218" t="n">
        <v>17.82</v>
      </c>
      <c r="T218" t="n">
        <v>4049.46</v>
      </c>
      <c r="U218" t="n">
        <v>0.59</v>
      </c>
      <c r="V218" t="n">
        <v>0.76</v>
      </c>
      <c r="W218" t="n">
        <v>1.16</v>
      </c>
      <c r="X218" t="n">
        <v>0.26</v>
      </c>
      <c r="Y218" t="n">
        <v>0.5</v>
      </c>
      <c r="Z218" t="n">
        <v>10</v>
      </c>
    </row>
    <row r="219">
      <c r="A219" t="n">
        <v>5</v>
      </c>
      <c r="B219" t="n">
        <v>35</v>
      </c>
      <c r="C219" t="inlineStr">
        <is>
          <t xml:space="preserve">CONCLUIDO	</t>
        </is>
      </c>
      <c r="D219" t="n">
        <v>7.1653</v>
      </c>
      <c r="E219" t="n">
        <v>13.96</v>
      </c>
      <c r="F219" t="n">
        <v>11.87</v>
      </c>
      <c r="G219" t="n">
        <v>64.77</v>
      </c>
      <c r="H219" t="n">
        <v>1.21</v>
      </c>
      <c r="I219" t="n">
        <v>11</v>
      </c>
      <c r="J219" t="n">
        <v>86.88</v>
      </c>
      <c r="K219" t="n">
        <v>35.1</v>
      </c>
      <c r="L219" t="n">
        <v>6</v>
      </c>
      <c r="M219" t="n">
        <v>9</v>
      </c>
      <c r="N219" t="n">
        <v>10.78</v>
      </c>
      <c r="O219" t="n">
        <v>10949.33</v>
      </c>
      <c r="P219" t="n">
        <v>83.44</v>
      </c>
      <c r="Q219" t="n">
        <v>194.63</v>
      </c>
      <c r="R219" t="n">
        <v>28.23</v>
      </c>
      <c r="S219" t="n">
        <v>17.82</v>
      </c>
      <c r="T219" t="n">
        <v>3021.98</v>
      </c>
      <c r="U219" t="n">
        <v>0.63</v>
      </c>
      <c r="V219" t="n">
        <v>0.76</v>
      </c>
      <c r="W219" t="n">
        <v>1.15</v>
      </c>
      <c r="X219" t="n">
        <v>0.19</v>
      </c>
      <c r="Y219" t="n">
        <v>0.5</v>
      </c>
      <c r="Z219" t="n">
        <v>10</v>
      </c>
    </row>
    <row r="220">
      <c r="A220" t="n">
        <v>6</v>
      </c>
      <c r="B220" t="n">
        <v>35</v>
      </c>
      <c r="C220" t="inlineStr">
        <is>
          <t xml:space="preserve">CONCLUIDO	</t>
        </is>
      </c>
      <c r="D220" t="n">
        <v>7.182</v>
      </c>
      <c r="E220" t="n">
        <v>13.92</v>
      </c>
      <c r="F220" t="n">
        <v>11.86</v>
      </c>
      <c r="G220" t="n">
        <v>71.16</v>
      </c>
      <c r="H220" t="n">
        <v>1.39</v>
      </c>
      <c r="I220" t="n">
        <v>10</v>
      </c>
      <c r="J220" t="n">
        <v>88.09999999999999</v>
      </c>
      <c r="K220" t="n">
        <v>35.1</v>
      </c>
      <c r="L220" t="n">
        <v>7</v>
      </c>
      <c r="M220" t="n">
        <v>8</v>
      </c>
      <c r="N220" t="n">
        <v>11</v>
      </c>
      <c r="O220" t="n">
        <v>11099.43</v>
      </c>
      <c r="P220" t="n">
        <v>82.19</v>
      </c>
      <c r="Q220" t="n">
        <v>194.63</v>
      </c>
      <c r="R220" t="n">
        <v>27.79</v>
      </c>
      <c r="S220" t="n">
        <v>17.82</v>
      </c>
      <c r="T220" t="n">
        <v>2808.74</v>
      </c>
      <c r="U220" t="n">
        <v>0.64</v>
      </c>
      <c r="V220" t="n">
        <v>0.77</v>
      </c>
      <c r="W220" t="n">
        <v>1.15</v>
      </c>
      <c r="X220" t="n">
        <v>0.17</v>
      </c>
      <c r="Y220" t="n">
        <v>0.5</v>
      </c>
      <c r="Z220" t="n">
        <v>10</v>
      </c>
    </row>
    <row r="221">
      <c r="A221" t="n">
        <v>7</v>
      </c>
      <c r="B221" t="n">
        <v>35</v>
      </c>
      <c r="C221" t="inlineStr">
        <is>
          <t xml:space="preserve">CONCLUIDO	</t>
        </is>
      </c>
      <c r="D221" t="n">
        <v>7.1996</v>
      </c>
      <c r="E221" t="n">
        <v>13.89</v>
      </c>
      <c r="F221" t="n">
        <v>11.84</v>
      </c>
      <c r="G221" t="n">
        <v>78.95</v>
      </c>
      <c r="H221" t="n">
        <v>1.57</v>
      </c>
      <c r="I221" t="n">
        <v>9</v>
      </c>
      <c r="J221" t="n">
        <v>89.31999999999999</v>
      </c>
      <c r="K221" t="n">
        <v>35.1</v>
      </c>
      <c r="L221" t="n">
        <v>8</v>
      </c>
      <c r="M221" t="n">
        <v>7</v>
      </c>
      <c r="N221" t="n">
        <v>11.22</v>
      </c>
      <c r="O221" t="n">
        <v>11249.89</v>
      </c>
      <c r="P221" t="n">
        <v>79.59999999999999</v>
      </c>
      <c r="Q221" t="n">
        <v>194.63</v>
      </c>
      <c r="R221" t="n">
        <v>27.38</v>
      </c>
      <c r="S221" t="n">
        <v>17.82</v>
      </c>
      <c r="T221" t="n">
        <v>2606.63</v>
      </c>
      <c r="U221" t="n">
        <v>0.65</v>
      </c>
      <c r="V221" t="n">
        <v>0.77</v>
      </c>
      <c r="W221" t="n">
        <v>1.15</v>
      </c>
      <c r="X221" t="n">
        <v>0.16</v>
      </c>
      <c r="Y221" t="n">
        <v>0.5</v>
      </c>
      <c r="Z221" t="n">
        <v>10</v>
      </c>
    </row>
    <row r="222">
      <c r="A222" t="n">
        <v>8</v>
      </c>
      <c r="B222" t="n">
        <v>35</v>
      </c>
      <c r="C222" t="inlineStr">
        <is>
          <t xml:space="preserve">CONCLUIDO	</t>
        </is>
      </c>
      <c r="D222" t="n">
        <v>7.2192</v>
      </c>
      <c r="E222" t="n">
        <v>13.85</v>
      </c>
      <c r="F222" t="n">
        <v>11.82</v>
      </c>
      <c r="G222" t="n">
        <v>88.67</v>
      </c>
      <c r="H222" t="n">
        <v>1.75</v>
      </c>
      <c r="I222" t="n">
        <v>8</v>
      </c>
      <c r="J222" t="n">
        <v>90.54000000000001</v>
      </c>
      <c r="K222" t="n">
        <v>35.1</v>
      </c>
      <c r="L222" t="n">
        <v>9</v>
      </c>
      <c r="M222" t="n">
        <v>6</v>
      </c>
      <c r="N222" t="n">
        <v>11.44</v>
      </c>
      <c r="O222" t="n">
        <v>11400.71</v>
      </c>
      <c r="P222" t="n">
        <v>77.18000000000001</v>
      </c>
      <c r="Q222" t="n">
        <v>194.63</v>
      </c>
      <c r="R222" t="n">
        <v>26.64</v>
      </c>
      <c r="S222" t="n">
        <v>17.82</v>
      </c>
      <c r="T222" t="n">
        <v>2241.98</v>
      </c>
      <c r="U222" t="n">
        <v>0.67</v>
      </c>
      <c r="V222" t="n">
        <v>0.77</v>
      </c>
      <c r="W222" t="n">
        <v>1.15</v>
      </c>
      <c r="X222" t="n">
        <v>0.14</v>
      </c>
      <c r="Y222" t="n">
        <v>0.5</v>
      </c>
      <c r="Z222" t="n">
        <v>10</v>
      </c>
    </row>
    <row r="223">
      <c r="A223" t="n">
        <v>9</v>
      </c>
      <c r="B223" t="n">
        <v>35</v>
      </c>
      <c r="C223" t="inlineStr">
        <is>
          <t xml:space="preserve">CONCLUIDO	</t>
        </is>
      </c>
      <c r="D223" t="n">
        <v>7.2352</v>
      </c>
      <c r="E223" t="n">
        <v>13.82</v>
      </c>
      <c r="F223" t="n">
        <v>11.81</v>
      </c>
      <c r="G223" t="n">
        <v>101.22</v>
      </c>
      <c r="H223" t="n">
        <v>1.91</v>
      </c>
      <c r="I223" t="n">
        <v>7</v>
      </c>
      <c r="J223" t="n">
        <v>91.77</v>
      </c>
      <c r="K223" t="n">
        <v>35.1</v>
      </c>
      <c r="L223" t="n">
        <v>10</v>
      </c>
      <c r="M223" t="n">
        <v>1</v>
      </c>
      <c r="N223" t="n">
        <v>11.67</v>
      </c>
      <c r="O223" t="n">
        <v>11551.91</v>
      </c>
      <c r="P223" t="n">
        <v>77.23</v>
      </c>
      <c r="Q223" t="n">
        <v>194.64</v>
      </c>
      <c r="R223" t="n">
        <v>25.91</v>
      </c>
      <c r="S223" t="n">
        <v>17.82</v>
      </c>
      <c r="T223" t="n">
        <v>1883.77</v>
      </c>
      <c r="U223" t="n">
        <v>0.6899999999999999</v>
      </c>
      <c r="V223" t="n">
        <v>0.77</v>
      </c>
      <c r="W223" t="n">
        <v>1.16</v>
      </c>
      <c r="X223" t="n">
        <v>0.12</v>
      </c>
      <c r="Y223" t="n">
        <v>0.5</v>
      </c>
      <c r="Z223" t="n">
        <v>10</v>
      </c>
    </row>
    <row r="224">
      <c r="A224" t="n">
        <v>10</v>
      </c>
      <c r="B224" t="n">
        <v>35</v>
      </c>
      <c r="C224" t="inlineStr">
        <is>
          <t xml:space="preserve">CONCLUIDO	</t>
        </is>
      </c>
      <c r="D224" t="n">
        <v>7.2341</v>
      </c>
      <c r="E224" t="n">
        <v>13.82</v>
      </c>
      <c r="F224" t="n">
        <v>11.81</v>
      </c>
      <c r="G224" t="n">
        <v>101.24</v>
      </c>
      <c r="H224" t="n">
        <v>2.08</v>
      </c>
      <c r="I224" t="n">
        <v>7</v>
      </c>
      <c r="J224" t="n">
        <v>93</v>
      </c>
      <c r="K224" t="n">
        <v>35.1</v>
      </c>
      <c r="L224" t="n">
        <v>11</v>
      </c>
      <c r="M224" t="n">
        <v>0</v>
      </c>
      <c r="N224" t="n">
        <v>11.9</v>
      </c>
      <c r="O224" t="n">
        <v>11703.47</v>
      </c>
      <c r="P224" t="n">
        <v>78.09999999999999</v>
      </c>
      <c r="Q224" t="n">
        <v>194.64</v>
      </c>
      <c r="R224" t="n">
        <v>25.88</v>
      </c>
      <c r="S224" t="n">
        <v>17.82</v>
      </c>
      <c r="T224" t="n">
        <v>1866.19</v>
      </c>
      <c r="U224" t="n">
        <v>0.6899999999999999</v>
      </c>
      <c r="V224" t="n">
        <v>0.77</v>
      </c>
      <c r="W224" t="n">
        <v>1.16</v>
      </c>
      <c r="X224" t="n">
        <v>0.12</v>
      </c>
      <c r="Y224" t="n">
        <v>0.5</v>
      </c>
      <c r="Z224" t="n">
        <v>10</v>
      </c>
    </row>
    <row r="225">
      <c r="A225" t="n">
        <v>0</v>
      </c>
      <c r="B225" t="n">
        <v>50</v>
      </c>
      <c r="C225" t="inlineStr">
        <is>
          <t xml:space="preserve">CONCLUIDO	</t>
        </is>
      </c>
      <c r="D225" t="n">
        <v>5.6581</v>
      </c>
      <c r="E225" t="n">
        <v>17.67</v>
      </c>
      <c r="F225" t="n">
        <v>13.57</v>
      </c>
      <c r="G225" t="n">
        <v>8.76</v>
      </c>
      <c r="H225" t="n">
        <v>0.16</v>
      </c>
      <c r="I225" t="n">
        <v>93</v>
      </c>
      <c r="J225" t="n">
        <v>107.41</v>
      </c>
      <c r="K225" t="n">
        <v>41.65</v>
      </c>
      <c r="L225" t="n">
        <v>1</v>
      </c>
      <c r="M225" t="n">
        <v>91</v>
      </c>
      <c r="N225" t="n">
        <v>14.77</v>
      </c>
      <c r="O225" t="n">
        <v>13481.73</v>
      </c>
      <c r="P225" t="n">
        <v>128.22</v>
      </c>
      <c r="Q225" t="n">
        <v>194.66</v>
      </c>
      <c r="R225" t="n">
        <v>80.79000000000001</v>
      </c>
      <c r="S225" t="n">
        <v>17.82</v>
      </c>
      <c r="T225" t="n">
        <v>28894.5</v>
      </c>
      <c r="U225" t="n">
        <v>0.22</v>
      </c>
      <c r="V225" t="n">
        <v>0.67</v>
      </c>
      <c r="W225" t="n">
        <v>1.3</v>
      </c>
      <c r="X225" t="n">
        <v>1.88</v>
      </c>
      <c r="Y225" t="n">
        <v>0.5</v>
      </c>
      <c r="Z225" t="n">
        <v>10</v>
      </c>
    </row>
    <row r="226">
      <c r="A226" t="n">
        <v>1</v>
      </c>
      <c r="B226" t="n">
        <v>50</v>
      </c>
      <c r="C226" t="inlineStr">
        <is>
          <t xml:space="preserve">CONCLUIDO	</t>
        </is>
      </c>
      <c r="D226" t="n">
        <v>6.4453</v>
      </c>
      <c r="E226" t="n">
        <v>15.52</v>
      </c>
      <c r="F226" t="n">
        <v>12.52</v>
      </c>
      <c r="G226" t="n">
        <v>17.47</v>
      </c>
      <c r="H226" t="n">
        <v>0.32</v>
      </c>
      <c r="I226" t="n">
        <v>43</v>
      </c>
      <c r="J226" t="n">
        <v>108.68</v>
      </c>
      <c r="K226" t="n">
        <v>41.65</v>
      </c>
      <c r="L226" t="n">
        <v>2</v>
      </c>
      <c r="M226" t="n">
        <v>41</v>
      </c>
      <c r="N226" t="n">
        <v>15.03</v>
      </c>
      <c r="O226" t="n">
        <v>13638.32</v>
      </c>
      <c r="P226" t="n">
        <v>117.19</v>
      </c>
      <c r="Q226" t="n">
        <v>194.64</v>
      </c>
      <c r="R226" t="n">
        <v>48.55</v>
      </c>
      <c r="S226" t="n">
        <v>17.82</v>
      </c>
      <c r="T226" t="n">
        <v>13021.24</v>
      </c>
      <c r="U226" t="n">
        <v>0.37</v>
      </c>
      <c r="V226" t="n">
        <v>0.72</v>
      </c>
      <c r="W226" t="n">
        <v>1.2</v>
      </c>
      <c r="X226" t="n">
        <v>0.84</v>
      </c>
      <c r="Y226" t="n">
        <v>0.5</v>
      </c>
      <c r="Z226" t="n">
        <v>10</v>
      </c>
    </row>
    <row r="227">
      <c r="A227" t="n">
        <v>2</v>
      </c>
      <c r="B227" t="n">
        <v>50</v>
      </c>
      <c r="C227" t="inlineStr">
        <is>
          <t xml:space="preserve">CONCLUIDO	</t>
        </is>
      </c>
      <c r="D227" t="n">
        <v>6.7258</v>
      </c>
      <c r="E227" t="n">
        <v>14.87</v>
      </c>
      <c r="F227" t="n">
        <v>12.21</v>
      </c>
      <c r="G227" t="n">
        <v>26.16</v>
      </c>
      <c r="H227" t="n">
        <v>0.48</v>
      </c>
      <c r="I227" t="n">
        <v>28</v>
      </c>
      <c r="J227" t="n">
        <v>109.96</v>
      </c>
      <c r="K227" t="n">
        <v>41.65</v>
      </c>
      <c r="L227" t="n">
        <v>3</v>
      </c>
      <c r="M227" t="n">
        <v>26</v>
      </c>
      <c r="N227" t="n">
        <v>15.31</v>
      </c>
      <c r="O227" t="n">
        <v>13795.21</v>
      </c>
      <c r="P227" t="n">
        <v>113.04</v>
      </c>
      <c r="Q227" t="n">
        <v>194.63</v>
      </c>
      <c r="R227" t="n">
        <v>38.81</v>
      </c>
      <c r="S227" t="n">
        <v>17.82</v>
      </c>
      <c r="T227" t="n">
        <v>8228.1</v>
      </c>
      <c r="U227" t="n">
        <v>0.46</v>
      </c>
      <c r="V227" t="n">
        <v>0.74</v>
      </c>
      <c r="W227" t="n">
        <v>1.18</v>
      </c>
      <c r="X227" t="n">
        <v>0.52</v>
      </c>
      <c r="Y227" t="n">
        <v>0.5</v>
      </c>
      <c r="Z227" t="n">
        <v>10</v>
      </c>
    </row>
    <row r="228">
      <c r="A228" t="n">
        <v>3</v>
      </c>
      <c r="B228" t="n">
        <v>50</v>
      </c>
      <c r="C228" t="inlineStr">
        <is>
          <t xml:space="preserve">CONCLUIDO	</t>
        </is>
      </c>
      <c r="D228" t="n">
        <v>6.8564</v>
      </c>
      <c r="E228" t="n">
        <v>14.58</v>
      </c>
      <c r="F228" t="n">
        <v>12.08</v>
      </c>
      <c r="G228" t="n">
        <v>34.52</v>
      </c>
      <c r="H228" t="n">
        <v>0.63</v>
      </c>
      <c r="I228" t="n">
        <v>21</v>
      </c>
      <c r="J228" t="n">
        <v>111.23</v>
      </c>
      <c r="K228" t="n">
        <v>41.65</v>
      </c>
      <c r="L228" t="n">
        <v>4</v>
      </c>
      <c r="M228" t="n">
        <v>19</v>
      </c>
      <c r="N228" t="n">
        <v>15.58</v>
      </c>
      <c r="O228" t="n">
        <v>13952.52</v>
      </c>
      <c r="P228" t="n">
        <v>110.8</v>
      </c>
      <c r="Q228" t="n">
        <v>194.63</v>
      </c>
      <c r="R228" t="n">
        <v>34.62</v>
      </c>
      <c r="S228" t="n">
        <v>17.82</v>
      </c>
      <c r="T228" t="n">
        <v>6168.91</v>
      </c>
      <c r="U228" t="n">
        <v>0.51</v>
      </c>
      <c r="V228" t="n">
        <v>0.75</v>
      </c>
      <c r="W228" t="n">
        <v>1.17</v>
      </c>
      <c r="X228" t="n">
        <v>0.4</v>
      </c>
      <c r="Y228" t="n">
        <v>0.5</v>
      </c>
      <c r="Z228" t="n">
        <v>10</v>
      </c>
    </row>
    <row r="229">
      <c r="A229" t="n">
        <v>4</v>
      </c>
      <c r="B229" t="n">
        <v>50</v>
      </c>
      <c r="C229" t="inlineStr">
        <is>
          <t xml:space="preserve">CONCLUIDO	</t>
        </is>
      </c>
      <c r="D229" t="n">
        <v>6.9295</v>
      </c>
      <c r="E229" t="n">
        <v>14.43</v>
      </c>
      <c r="F229" t="n">
        <v>12.02</v>
      </c>
      <c r="G229" t="n">
        <v>42.41</v>
      </c>
      <c r="H229" t="n">
        <v>0.78</v>
      </c>
      <c r="I229" t="n">
        <v>17</v>
      </c>
      <c r="J229" t="n">
        <v>112.51</v>
      </c>
      <c r="K229" t="n">
        <v>41.65</v>
      </c>
      <c r="L229" t="n">
        <v>5</v>
      </c>
      <c r="M229" t="n">
        <v>15</v>
      </c>
      <c r="N229" t="n">
        <v>15.86</v>
      </c>
      <c r="O229" t="n">
        <v>14110.24</v>
      </c>
      <c r="P229" t="n">
        <v>109.05</v>
      </c>
      <c r="Q229" t="n">
        <v>194.63</v>
      </c>
      <c r="R229" t="n">
        <v>32.61</v>
      </c>
      <c r="S229" t="n">
        <v>17.82</v>
      </c>
      <c r="T229" t="n">
        <v>5182.56</v>
      </c>
      <c r="U229" t="n">
        <v>0.55</v>
      </c>
      <c r="V229" t="n">
        <v>0.76</v>
      </c>
      <c r="W229" t="n">
        <v>1.17</v>
      </c>
      <c r="X229" t="n">
        <v>0.33</v>
      </c>
      <c r="Y229" t="n">
        <v>0.5</v>
      </c>
      <c r="Z229" t="n">
        <v>10</v>
      </c>
    </row>
    <row r="230">
      <c r="A230" t="n">
        <v>5</v>
      </c>
      <c r="B230" t="n">
        <v>50</v>
      </c>
      <c r="C230" t="inlineStr">
        <is>
          <t xml:space="preserve">CONCLUIDO	</t>
        </is>
      </c>
      <c r="D230" t="n">
        <v>6.9969</v>
      </c>
      <c r="E230" t="n">
        <v>14.29</v>
      </c>
      <c r="F230" t="n">
        <v>11.94</v>
      </c>
      <c r="G230" t="n">
        <v>51.19</v>
      </c>
      <c r="H230" t="n">
        <v>0.93</v>
      </c>
      <c r="I230" t="n">
        <v>14</v>
      </c>
      <c r="J230" t="n">
        <v>113.79</v>
      </c>
      <c r="K230" t="n">
        <v>41.65</v>
      </c>
      <c r="L230" t="n">
        <v>6</v>
      </c>
      <c r="M230" t="n">
        <v>12</v>
      </c>
      <c r="N230" t="n">
        <v>16.14</v>
      </c>
      <c r="O230" t="n">
        <v>14268.39</v>
      </c>
      <c r="P230" t="n">
        <v>107.28</v>
      </c>
      <c r="Q230" t="n">
        <v>194.63</v>
      </c>
      <c r="R230" t="n">
        <v>30.48</v>
      </c>
      <c r="S230" t="n">
        <v>17.82</v>
      </c>
      <c r="T230" t="n">
        <v>4132.39</v>
      </c>
      <c r="U230" t="n">
        <v>0.58</v>
      </c>
      <c r="V230" t="n">
        <v>0.76</v>
      </c>
      <c r="W230" t="n">
        <v>1.16</v>
      </c>
      <c r="X230" t="n">
        <v>0.26</v>
      </c>
      <c r="Y230" t="n">
        <v>0.5</v>
      </c>
      <c r="Z230" t="n">
        <v>10</v>
      </c>
    </row>
    <row r="231">
      <c r="A231" t="n">
        <v>6</v>
      </c>
      <c r="B231" t="n">
        <v>50</v>
      </c>
      <c r="C231" t="inlineStr">
        <is>
          <t xml:space="preserve">CONCLUIDO	</t>
        </is>
      </c>
      <c r="D231" t="n">
        <v>7.0348</v>
      </c>
      <c r="E231" t="n">
        <v>14.22</v>
      </c>
      <c r="F231" t="n">
        <v>11.91</v>
      </c>
      <c r="G231" t="n">
        <v>59.56</v>
      </c>
      <c r="H231" t="n">
        <v>1.07</v>
      </c>
      <c r="I231" t="n">
        <v>12</v>
      </c>
      <c r="J231" t="n">
        <v>115.08</v>
      </c>
      <c r="K231" t="n">
        <v>41.65</v>
      </c>
      <c r="L231" t="n">
        <v>7</v>
      </c>
      <c r="M231" t="n">
        <v>10</v>
      </c>
      <c r="N231" t="n">
        <v>16.43</v>
      </c>
      <c r="O231" t="n">
        <v>14426.96</v>
      </c>
      <c r="P231" t="n">
        <v>105.93</v>
      </c>
      <c r="Q231" t="n">
        <v>194.64</v>
      </c>
      <c r="R231" t="n">
        <v>29.53</v>
      </c>
      <c r="S231" t="n">
        <v>17.82</v>
      </c>
      <c r="T231" t="n">
        <v>3669.79</v>
      </c>
      <c r="U231" t="n">
        <v>0.6</v>
      </c>
      <c r="V231" t="n">
        <v>0.76</v>
      </c>
      <c r="W231" t="n">
        <v>1.15</v>
      </c>
      <c r="X231" t="n">
        <v>0.23</v>
      </c>
      <c r="Y231" t="n">
        <v>0.5</v>
      </c>
      <c r="Z231" t="n">
        <v>10</v>
      </c>
    </row>
    <row r="232">
      <c r="A232" t="n">
        <v>7</v>
      </c>
      <c r="B232" t="n">
        <v>50</v>
      </c>
      <c r="C232" t="inlineStr">
        <is>
          <t xml:space="preserve">CONCLUIDO	</t>
        </is>
      </c>
      <c r="D232" t="n">
        <v>7.0574</v>
      </c>
      <c r="E232" t="n">
        <v>14.17</v>
      </c>
      <c r="F232" t="n">
        <v>11.89</v>
      </c>
      <c r="G232" t="n">
        <v>64.84999999999999</v>
      </c>
      <c r="H232" t="n">
        <v>1.21</v>
      </c>
      <c r="I232" t="n">
        <v>11</v>
      </c>
      <c r="J232" t="n">
        <v>116.37</v>
      </c>
      <c r="K232" t="n">
        <v>41.65</v>
      </c>
      <c r="L232" t="n">
        <v>8</v>
      </c>
      <c r="M232" t="n">
        <v>9</v>
      </c>
      <c r="N232" t="n">
        <v>16.72</v>
      </c>
      <c r="O232" t="n">
        <v>14585.96</v>
      </c>
      <c r="P232" t="n">
        <v>104.37</v>
      </c>
      <c r="Q232" t="n">
        <v>194.64</v>
      </c>
      <c r="R232" t="n">
        <v>28.74</v>
      </c>
      <c r="S232" t="n">
        <v>17.82</v>
      </c>
      <c r="T232" t="n">
        <v>3277.02</v>
      </c>
      <c r="U232" t="n">
        <v>0.62</v>
      </c>
      <c r="V232" t="n">
        <v>0.76</v>
      </c>
      <c r="W232" t="n">
        <v>1.15</v>
      </c>
      <c r="X232" t="n">
        <v>0.2</v>
      </c>
      <c r="Y232" t="n">
        <v>0.5</v>
      </c>
      <c r="Z232" t="n">
        <v>10</v>
      </c>
    </row>
    <row r="233">
      <c r="A233" t="n">
        <v>8</v>
      </c>
      <c r="B233" t="n">
        <v>50</v>
      </c>
      <c r="C233" t="inlineStr">
        <is>
          <t xml:space="preserve">CONCLUIDO	</t>
        </is>
      </c>
      <c r="D233" t="n">
        <v>7.082</v>
      </c>
      <c r="E233" t="n">
        <v>14.12</v>
      </c>
      <c r="F233" t="n">
        <v>11.86</v>
      </c>
      <c r="G233" t="n">
        <v>71.17</v>
      </c>
      <c r="H233" t="n">
        <v>1.35</v>
      </c>
      <c r="I233" t="n">
        <v>10</v>
      </c>
      <c r="J233" t="n">
        <v>117.66</v>
      </c>
      <c r="K233" t="n">
        <v>41.65</v>
      </c>
      <c r="L233" t="n">
        <v>9</v>
      </c>
      <c r="M233" t="n">
        <v>8</v>
      </c>
      <c r="N233" t="n">
        <v>17.01</v>
      </c>
      <c r="O233" t="n">
        <v>14745.39</v>
      </c>
      <c r="P233" t="n">
        <v>103.04</v>
      </c>
      <c r="Q233" t="n">
        <v>194.63</v>
      </c>
      <c r="R233" t="n">
        <v>27.89</v>
      </c>
      <c r="S233" t="n">
        <v>17.82</v>
      </c>
      <c r="T233" t="n">
        <v>2856.52</v>
      </c>
      <c r="U233" t="n">
        <v>0.64</v>
      </c>
      <c r="V233" t="n">
        <v>0.77</v>
      </c>
      <c r="W233" t="n">
        <v>1.15</v>
      </c>
      <c r="X233" t="n">
        <v>0.18</v>
      </c>
      <c r="Y233" t="n">
        <v>0.5</v>
      </c>
      <c r="Z233" t="n">
        <v>10</v>
      </c>
    </row>
    <row r="234">
      <c r="A234" t="n">
        <v>9</v>
      </c>
      <c r="B234" t="n">
        <v>50</v>
      </c>
      <c r="C234" t="inlineStr">
        <is>
          <t xml:space="preserve">CONCLUIDO	</t>
        </is>
      </c>
      <c r="D234" t="n">
        <v>7.0984</v>
      </c>
      <c r="E234" t="n">
        <v>14.09</v>
      </c>
      <c r="F234" t="n">
        <v>11.85</v>
      </c>
      <c r="G234" t="n">
        <v>79.01000000000001</v>
      </c>
      <c r="H234" t="n">
        <v>1.48</v>
      </c>
      <c r="I234" t="n">
        <v>9</v>
      </c>
      <c r="J234" t="n">
        <v>118.96</v>
      </c>
      <c r="K234" t="n">
        <v>41.65</v>
      </c>
      <c r="L234" t="n">
        <v>10</v>
      </c>
      <c r="M234" t="n">
        <v>7</v>
      </c>
      <c r="N234" t="n">
        <v>17.31</v>
      </c>
      <c r="O234" t="n">
        <v>14905.25</v>
      </c>
      <c r="P234" t="n">
        <v>102.01</v>
      </c>
      <c r="Q234" t="n">
        <v>194.66</v>
      </c>
      <c r="R234" t="n">
        <v>27.67</v>
      </c>
      <c r="S234" t="n">
        <v>17.82</v>
      </c>
      <c r="T234" t="n">
        <v>2751.04</v>
      </c>
      <c r="U234" t="n">
        <v>0.64</v>
      </c>
      <c r="V234" t="n">
        <v>0.77</v>
      </c>
      <c r="W234" t="n">
        <v>1.15</v>
      </c>
      <c r="X234" t="n">
        <v>0.16</v>
      </c>
      <c r="Y234" t="n">
        <v>0.5</v>
      </c>
      <c r="Z234" t="n">
        <v>10</v>
      </c>
    </row>
    <row r="235">
      <c r="A235" t="n">
        <v>10</v>
      </c>
      <c r="B235" t="n">
        <v>50</v>
      </c>
      <c r="C235" t="inlineStr">
        <is>
          <t xml:space="preserve">CONCLUIDO	</t>
        </is>
      </c>
      <c r="D235" t="n">
        <v>7.1218</v>
      </c>
      <c r="E235" t="n">
        <v>14.04</v>
      </c>
      <c r="F235" t="n">
        <v>11.83</v>
      </c>
      <c r="G235" t="n">
        <v>88.70999999999999</v>
      </c>
      <c r="H235" t="n">
        <v>1.61</v>
      </c>
      <c r="I235" t="n">
        <v>8</v>
      </c>
      <c r="J235" t="n">
        <v>120.26</v>
      </c>
      <c r="K235" t="n">
        <v>41.65</v>
      </c>
      <c r="L235" t="n">
        <v>11</v>
      </c>
      <c r="M235" t="n">
        <v>6</v>
      </c>
      <c r="N235" t="n">
        <v>17.61</v>
      </c>
      <c r="O235" t="n">
        <v>15065.56</v>
      </c>
      <c r="P235" t="n">
        <v>99.90000000000001</v>
      </c>
      <c r="Q235" t="n">
        <v>194.63</v>
      </c>
      <c r="R235" t="n">
        <v>26.78</v>
      </c>
      <c r="S235" t="n">
        <v>17.82</v>
      </c>
      <c r="T235" t="n">
        <v>2311.86</v>
      </c>
      <c r="U235" t="n">
        <v>0.67</v>
      </c>
      <c r="V235" t="n">
        <v>0.77</v>
      </c>
      <c r="W235" t="n">
        <v>1.15</v>
      </c>
      <c r="X235" t="n">
        <v>0.14</v>
      </c>
      <c r="Y235" t="n">
        <v>0.5</v>
      </c>
      <c r="Z235" t="n">
        <v>10</v>
      </c>
    </row>
    <row r="236">
      <c r="A236" t="n">
        <v>11</v>
      </c>
      <c r="B236" t="n">
        <v>50</v>
      </c>
      <c r="C236" t="inlineStr">
        <is>
          <t xml:space="preserve">CONCLUIDO	</t>
        </is>
      </c>
      <c r="D236" t="n">
        <v>7.1492</v>
      </c>
      <c r="E236" t="n">
        <v>13.99</v>
      </c>
      <c r="F236" t="n">
        <v>11.8</v>
      </c>
      <c r="G236" t="n">
        <v>101.11</v>
      </c>
      <c r="H236" t="n">
        <v>1.74</v>
      </c>
      <c r="I236" t="n">
        <v>7</v>
      </c>
      <c r="J236" t="n">
        <v>121.56</v>
      </c>
      <c r="K236" t="n">
        <v>41.65</v>
      </c>
      <c r="L236" t="n">
        <v>12</v>
      </c>
      <c r="M236" t="n">
        <v>5</v>
      </c>
      <c r="N236" t="n">
        <v>17.91</v>
      </c>
      <c r="O236" t="n">
        <v>15226.31</v>
      </c>
      <c r="P236" t="n">
        <v>98.63</v>
      </c>
      <c r="Q236" t="n">
        <v>194.63</v>
      </c>
      <c r="R236" t="n">
        <v>25.83</v>
      </c>
      <c r="S236" t="n">
        <v>17.82</v>
      </c>
      <c r="T236" t="n">
        <v>1845.16</v>
      </c>
      <c r="U236" t="n">
        <v>0.6899999999999999</v>
      </c>
      <c r="V236" t="n">
        <v>0.77</v>
      </c>
      <c r="W236" t="n">
        <v>1.15</v>
      </c>
      <c r="X236" t="n">
        <v>0.11</v>
      </c>
      <c r="Y236" t="n">
        <v>0.5</v>
      </c>
      <c r="Z236" t="n">
        <v>10</v>
      </c>
    </row>
    <row r="237">
      <c r="A237" t="n">
        <v>12</v>
      </c>
      <c r="B237" t="n">
        <v>50</v>
      </c>
      <c r="C237" t="inlineStr">
        <is>
          <t xml:space="preserve">CONCLUIDO	</t>
        </is>
      </c>
      <c r="D237" t="n">
        <v>7.1454</v>
      </c>
      <c r="E237" t="n">
        <v>14</v>
      </c>
      <c r="F237" t="n">
        <v>11.8</v>
      </c>
      <c r="G237" t="n">
        <v>101.17</v>
      </c>
      <c r="H237" t="n">
        <v>1.87</v>
      </c>
      <c r="I237" t="n">
        <v>7</v>
      </c>
      <c r="J237" t="n">
        <v>122.87</v>
      </c>
      <c r="K237" t="n">
        <v>41.65</v>
      </c>
      <c r="L237" t="n">
        <v>13</v>
      </c>
      <c r="M237" t="n">
        <v>5</v>
      </c>
      <c r="N237" t="n">
        <v>18.22</v>
      </c>
      <c r="O237" t="n">
        <v>15387.5</v>
      </c>
      <c r="P237" t="n">
        <v>97.93000000000001</v>
      </c>
      <c r="Q237" t="n">
        <v>194.64</v>
      </c>
      <c r="R237" t="n">
        <v>26.16</v>
      </c>
      <c r="S237" t="n">
        <v>17.82</v>
      </c>
      <c r="T237" t="n">
        <v>2006.09</v>
      </c>
      <c r="U237" t="n">
        <v>0.68</v>
      </c>
      <c r="V237" t="n">
        <v>0.77</v>
      </c>
      <c r="W237" t="n">
        <v>1.14</v>
      </c>
      <c r="X237" t="n">
        <v>0.12</v>
      </c>
      <c r="Y237" t="n">
        <v>0.5</v>
      </c>
      <c r="Z237" t="n">
        <v>10</v>
      </c>
    </row>
    <row r="238">
      <c r="A238" t="n">
        <v>13</v>
      </c>
      <c r="B238" t="n">
        <v>50</v>
      </c>
      <c r="C238" t="inlineStr">
        <is>
          <t xml:space="preserve">CONCLUIDO	</t>
        </is>
      </c>
      <c r="D238" t="n">
        <v>7.1682</v>
      </c>
      <c r="E238" t="n">
        <v>13.95</v>
      </c>
      <c r="F238" t="n">
        <v>11.78</v>
      </c>
      <c r="G238" t="n">
        <v>117.81</v>
      </c>
      <c r="H238" t="n">
        <v>1.99</v>
      </c>
      <c r="I238" t="n">
        <v>6</v>
      </c>
      <c r="J238" t="n">
        <v>124.18</v>
      </c>
      <c r="K238" t="n">
        <v>41.65</v>
      </c>
      <c r="L238" t="n">
        <v>14</v>
      </c>
      <c r="M238" t="n">
        <v>4</v>
      </c>
      <c r="N238" t="n">
        <v>18.53</v>
      </c>
      <c r="O238" t="n">
        <v>15549.15</v>
      </c>
      <c r="P238" t="n">
        <v>95.72</v>
      </c>
      <c r="Q238" t="n">
        <v>194.63</v>
      </c>
      <c r="R238" t="n">
        <v>25.38</v>
      </c>
      <c r="S238" t="n">
        <v>17.82</v>
      </c>
      <c r="T238" t="n">
        <v>1625.37</v>
      </c>
      <c r="U238" t="n">
        <v>0.7</v>
      </c>
      <c r="V238" t="n">
        <v>0.77</v>
      </c>
      <c r="W238" t="n">
        <v>1.14</v>
      </c>
      <c r="X238" t="n">
        <v>0.09</v>
      </c>
      <c r="Y238" t="n">
        <v>0.5</v>
      </c>
      <c r="Z238" t="n">
        <v>10</v>
      </c>
    </row>
    <row r="239">
      <c r="A239" t="n">
        <v>14</v>
      </c>
      <c r="B239" t="n">
        <v>50</v>
      </c>
      <c r="C239" t="inlineStr">
        <is>
          <t xml:space="preserve">CONCLUIDO	</t>
        </is>
      </c>
      <c r="D239" t="n">
        <v>7.1697</v>
      </c>
      <c r="E239" t="n">
        <v>13.95</v>
      </c>
      <c r="F239" t="n">
        <v>11.78</v>
      </c>
      <c r="G239" t="n">
        <v>117.78</v>
      </c>
      <c r="H239" t="n">
        <v>2.11</v>
      </c>
      <c r="I239" t="n">
        <v>6</v>
      </c>
      <c r="J239" t="n">
        <v>125.49</v>
      </c>
      <c r="K239" t="n">
        <v>41.65</v>
      </c>
      <c r="L239" t="n">
        <v>15</v>
      </c>
      <c r="M239" t="n">
        <v>4</v>
      </c>
      <c r="N239" t="n">
        <v>18.84</v>
      </c>
      <c r="O239" t="n">
        <v>15711.24</v>
      </c>
      <c r="P239" t="n">
        <v>94.89</v>
      </c>
      <c r="Q239" t="n">
        <v>194.63</v>
      </c>
      <c r="R239" t="n">
        <v>25.28</v>
      </c>
      <c r="S239" t="n">
        <v>17.82</v>
      </c>
      <c r="T239" t="n">
        <v>1573.61</v>
      </c>
      <c r="U239" t="n">
        <v>0.7</v>
      </c>
      <c r="V239" t="n">
        <v>0.77</v>
      </c>
      <c r="W239" t="n">
        <v>1.14</v>
      </c>
      <c r="X239" t="n">
        <v>0.09</v>
      </c>
      <c r="Y239" t="n">
        <v>0.5</v>
      </c>
      <c r="Z239" t="n">
        <v>10</v>
      </c>
    </row>
    <row r="240">
      <c r="A240" t="n">
        <v>15</v>
      </c>
      <c r="B240" t="n">
        <v>50</v>
      </c>
      <c r="C240" t="inlineStr">
        <is>
          <t xml:space="preserve">CONCLUIDO	</t>
        </is>
      </c>
      <c r="D240" t="n">
        <v>7.1672</v>
      </c>
      <c r="E240" t="n">
        <v>13.95</v>
      </c>
      <c r="F240" t="n">
        <v>11.78</v>
      </c>
      <c r="G240" t="n">
        <v>117.83</v>
      </c>
      <c r="H240" t="n">
        <v>2.23</v>
      </c>
      <c r="I240" t="n">
        <v>6</v>
      </c>
      <c r="J240" t="n">
        <v>126.81</v>
      </c>
      <c r="K240" t="n">
        <v>41.65</v>
      </c>
      <c r="L240" t="n">
        <v>16</v>
      </c>
      <c r="M240" t="n">
        <v>3</v>
      </c>
      <c r="N240" t="n">
        <v>19.16</v>
      </c>
      <c r="O240" t="n">
        <v>15873.8</v>
      </c>
      <c r="P240" t="n">
        <v>93.67</v>
      </c>
      <c r="Q240" t="n">
        <v>194.63</v>
      </c>
      <c r="R240" t="n">
        <v>25.38</v>
      </c>
      <c r="S240" t="n">
        <v>17.82</v>
      </c>
      <c r="T240" t="n">
        <v>1620.93</v>
      </c>
      <c r="U240" t="n">
        <v>0.7</v>
      </c>
      <c r="V240" t="n">
        <v>0.77</v>
      </c>
      <c r="W240" t="n">
        <v>1.15</v>
      </c>
      <c r="X240" t="n">
        <v>0.1</v>
      </c>
      <c r="Y240" t="n">
        <v>0.5</v>
      </c>
      <c r="Z240" t="n">
        <v>10</v>
      </c>
    </row>
    <row r="241">
      <c r="A241" t="n">
        <v>16</v>
      </c>
      <c r="B241" t="n">
        <v>50</v>
      </c>
      <c r="C241" t="inlineStr">
        <is>
          <t xml:space="preserve">CONCLUIDO	</t>
        </is>
      </c>
      <c r="D241" t="n">
        <v>7.1622</v>
      </c>
      <c r="E241" t="n">
        <v>13.96</v>
      </c>
      <c r="F241" t="n">
        <v>11.79</v>
      </c>
      <c r="G241" t="n">
        <v>117.93</v>
      </c>
      <c r="H241" t="n">
        <v>2.34</v>
      </c>
      <c r="I241" t="n">
        <v>6</v>
      </c>
      <c r="J241" t="n">
        <v>128.13</v>
      </c>
      <c r="K241" t="n">
        <v>41.65</v>
      </c>
      <c r="L241" t="n">
        <v>17</v>
      </c>
      <c r="M241" t="n">
        <v>1</v>
      </c>
      <c r="N241" t="n">
        <v>19.48</v>
      </c>
      <c r="O241" t="n">
        <v>16036.82</v>
      </c>
      <c r="P241" t="n">
        <v>92.48999999999999</v>
      </c>
      <c r="Q241" t="n">
        <v>194.63</v>
      </c>
      <c r="R241" t="n">
        <v>25.57</v>
      </c>
      <c r="S241" t="n">
        <v>17.82</v>
      </c>
      <c r="T241" t="n">
        <v>1716.36</v>
      </c>
      <c r="U241" t="n">
        <v>0.7</v>
      </c>
      <c r="V241" t="n">
        <v>0.77</v>
      </c>
      <c r="W241" t="n">
        <v>1.15</v>
      </c>
      <c r="X241" t="n">
        <v>0.11</v>
      </c>
      <c r="Y241" t="n">
        <v>0.5</v>
      </c>
      <c r="Z241" t="n">
        <v>10</v>
      </c>
    </row>
    <row r="242">
      <c r="A242" t="n">
        <v>17</v>
      </c>
      <c r="B242" t="n">
        <v>50</v>
      </c>
      <c r="C242" t="inlineStr">
        <is>
          <t xml:space="preserve">CONCLUIDO	</t>
        </is>
      </c>
      <c r="D242" t="n">
        <v>7.1851</v>
      </c>
      <c r="E242" t="n">
        <v>13.92</v>
      </c>
      <c r="F242" t="n">
        <v>11.77</v>
      </c>
      <c r="G242" t="n">
        <v>141.25</v>
      </c>
      <c r="H242" t="n">
        <v>2.46</v>
      </c>
      <c r="I242" t="n">
        <v>5</v>
      </c>
      <c r="J242" t="n">
        <v>129.46</v>
      </c>
      <c r="K242" t="n">
        <v>41.65</v>
      </c>
      <c r="L242" t="n">
        <v>18</v>
      </c>
      <c r="M242" t="n">
        <v>0</v>
      </c>
      <c r="N242" t="n">
        <v>19.81</v>
      </c>
      <c r="O242" t="n">
        <v>16200.3</v>
      </c>
      <c r="P242" t="n">
        <v>93.03</v>
      </c>
      <c r="Q242" t="n">
        <v>194.63</v>
      </c>
      <c r="R242" t="n">
        <v>24.93</v>
      </c>
      <c r="S242" t="n">
        <v>17.82</v>
      </c>
      <c r="T242" t="n">
        <v>1404.45</v>
      </c>
      <c r="U242" t="n">
        <v>0.71</v>
      </c>
      <c r="V242" t="n">
        <v>0.77</v>
      </c>
      <c r="W242" t="n">
        <v>1.15</v>
      </c>
      <c r="X242" t="n">
        <v>0.08</v>
      </c>
      <c r="Y242" t="n">
        <v>0.5</v>
      </c>
      <c r="Z242" t="n">
        <v>10</v>
      </c>
    </row>
    <row r="243">
      <c r="A243" t="n">
        <v>0</v>
      </c>
      <c r="B243" t="n">
        <v>25</v>
      </c>
      <c r="C243" t="inlineStr">
        <is>
          <t xml:space="preserve">CONCLUIDO	</t>
        </is>
      </c>
      <c r="D243" t="n">
        <v>6.451</v>
      </c>
      <c r="E243" t="n">
        <v>15.5</v>
      </c>
      <c r="F243" t="n">
        <v>12.87</v>
      </c>
      <c r="G243" t="n">
        <v>12.87</v>
      </c>
      <c r="H243" t="n">
        <v>0.28</v>
      </c>
      <c r="I243" t="n">
        <v>60</v>
      </c>
      <c r="J243" t="n">
        <v>61.76</v>
      </c>
      <c r="K243" t="n">
        <v>28.92</v>
      </c>
      <c r="L243" t="n">
        <v>1</v>
      </c>
      <c r="M243" t="n">
        <v>58</v>
      </c>
      <c r="N243" t="n">
        <v>6.84</v>
      </c>
      <c r="O243" t="n">
        <v>7851.41</v>
      </c>
      <c r="P243" t="n">
        <v>82.12</v>
      </c>
      <c r="Q243" t="n">
        <v>194.64</v>
      </c>
      <c r="R243" t="n">
        <v>59.13</v>
      </c>
      <c r="S243" t="n">
        <v>17.82</v>
      </c>
      <c r="T243" t="n">
        <v>18230.34</v>
      </c>
      <c r="U243" t="n">
        <v>0.3</v>
      </c>
      <c r="V243" t="n">
        <v>0.71</v>
      </c>
      <c r="W243" t="n">
        <v>1.24</v>
      </c>
      <c r="X243" t="n">
        <v>1.19</v>
      </c>
      <c r="Y243" t="n">
        <v>0.5</v>
      </c>
      <c r="Z243" t="n">
        <v>10</v>
      </c>
    </row>
    <row r="244">
      <c r="A244" t="n">
        <v>1</v>
      </c>
      <c r="B244" t="n">
        <v>25</v>
      </c>
      <c r="C244" t="inlineStr">
        <is>
          <t xml:space="preserve">CONCLUIDO	</t>
        </is>
      </c>
      <c r="D244" t="n">
        <v>6.9237</v>
      </c>
      <c r="E244" t="n">
        <v>14.44</v>
      </c>
      <c r="F244" t="n">
        <v>12.24</v>
      </c>
      <c r="G244" t="n">
        <v>25.33</v>
      </c>
      <c r="H244" t="n">
        <v>0.55</v>
      </c>
      <c r="I244" t="n">
        <v>29</v>
      </c>
      <c r="J244" t="n">
        <v>62.92</v>
      </c>
      <c r="K244" t="n">
        <v>28.92</v>
      </c>
      <c r="L244" t="n">
        <v>2</v>
      </c>
      <c r="M244" t="n">
        <v>27</v>
      </c>
      <c r="N244" t="n">
        <v>7</v>
      </c>
      <c r="O244" t="n">
        <v>7994.37</v>
      </c>
      <c r="P244" t="n">
        <v>75.98</v>
      </c>
      <c r="Q244" t="n">
        <v>194.65</v>
      </c>
      <c r="R244" t="n">
        <v>39.65</v>
      </c>
      <c r="S244" t="n">
        <v>17.82</v>
      </c>
      <c r="T244" t="n">
        <v>8642.700000000001</v>
      </c>
      <c r="U244" t="n">
        <v>0.45</v>
      </c>
      <c r="V244" t="n">
        <v>0.74</v>
      </c>
      <c r="W244" t="n">
        <v>1.19</v>
      </c>
      <c r="X244" t="n">
        <v>0.5600000000000001</v>
      </c>
      <c r="Y244" t="n">
        <v>0.5</v>
      </c>
      <c r="Z244" t="n">
        <v>10</v>
      </c>
    </row>
    <row r="245">
      <c r="A245" t="n">
        <v>2</v>
      </c>
      <c r="B245" t="n">
        <v>25</v>
      </c>
      <c r="C245" t="inlineStr">
        <is>
          <t xml:space="preserve">CONCLUIDO	</t>
        </is>
      </c>
      <c r="D245" t="n">
        <v>7.0912</v>
      </c>
      <c r="E245" t="n">
        <v>14.1</v>
      </c>
      <c r="F245" t="n">
        <v>12.04</v>
      </c>
      <c r="G245" t="n">
        <v>38.03</v>
      </c>
      <c r="H245" t="n">
        <v>0.8100000000000001</v>
      </c>
      <c r="I245" t="n">
        <v>19</v>
      </c>
      <c r="J245" t="n">
        <v>64.08</v>
      </c>
      <c r="K245" t="n">
        <v>28.92</v>
      </c>
      <c r="L245" t="n">
        <v>3</v>
      </c>
      <c r="M245" t="n">
        <v>17</v>
      </c>
      <c r="N245" t="n">
        <v>7.16</v>
      </c>
      <c r="O245" t="n">
        <v>8137.65</v>
      </c>
      <c r="P245" t="n">
        <v>72.34</v>
      </c>
      <c r="Q245" t="n">
        <v>194.63</v>
      </c>
      <c r="R245" t="n">
        <v>33.37</v>
      </c>
      <c r="S245" t="n">
        <v>17.82</v>
      </c>
      <c r="T245" t="n">
        <v>5554.25</v>
      </c>
      <c r="U245" t="n">
        <v>0.53</v>
      </c>
      <c r="V245" t="n">
        <v>0.75</v>
      </c>
      <c r="W245" t="n">
        <v>1.17</v>
      </c>
      <c r="X245" t="n">
        <v>0.36</v>
      </c>
      <c r="Y245" t="n">
        <v>0.5</v>
      </c>
      <c r="Z245" t="n">
        <v>10</v>
      </c>
    </row>
    <row r="246">
      <c r="A246" t="n">
        <v>3</v>
      </c>
      <c r="B246" t="n">
        <v>25</v>
      </c>
      <c r="C246" t="inlineStr">
        <is>
          <t xml:space="preserve">CONCLUIDO	</t>
        </is>
      </c>
      <c r="D246" t="n">
        <v>7.1803</v>
      </c>
      <c r="E246" t="n">
        <v>13.93</v>
      </c>
      <c r="F246" t="n">
        <v>11.94</v>
      </c>
      <c r="G246" t="n">
        <v>51.16</v>
      </c>
      <c r="H246" t="n">
        <v>1.07</v>
      </c>
      <c r="I246" t="n">
        <v>14</v>
      </c>
      <c r="J246" t="n">
        <v>65.25</v>
      </c>
      <c r="K246" t="n">
        <v>28.92</v>
      </c>
      <c r="L246" t="n">
        <v>4</v>
      </c>
      <c r="M246" t="n">
        <v>12</v>
      </c>
      <c r="N246" t="n">
        <v>7.33</v>
      </c>
      <c r="O246" t="n">
        <v>8281.25</v>
      </c>
      <c r="P246" t="n">
        <v>69.48</v>
      </c>
      <c r="Q246" t="n">
        <v>194.63</v>
      </c>
      <c r="R246" t="n">
        <v>30.24</v>
      </c>
      <c r="S246" t="n">
        <v>17.82</v>
      </c>
      <c r="T246" t="n">
        <v>4013.65</v>
      </c>
      <c r="U246" t="n">
        <v>0.59</v>
      </c>
      <c r="V246" t="n">
        <v>0.76</v>
      </c>
      <c r="W246" t="n">
        <v>1.16</v>
      </c>
      <c r="X246" t="n">
        <v>0.25</v>
      </c>
      <c r="Y246" t="n">
        <v>0.5</v>
      </c>
      <c r="Z246" t="n">
        <v>10</v>
      </c>
    </row>
    <row r="247">
      <c r="A247" t="n">
        <v>4</v>
      </c>
      <c r="B247" t="n">
        <v>25</v>
      </c>
      <c r="C247" t="inlineStr">
        <is>
          <t xml:space="preserve">CONCLUIDO	</t>
        </is>
      </c>
      <c r="D247" t="n">
        <v>7.2266</v>
      </c>
      <c r="E247" t="n">
        <v>13.84</v>
      </c>
      <c r="F247" t="n">
        <v>11.89</v>
      </c>
      <c r="G247" t="n">
        <v>64.84999999999999</v>
      </c>
      <c r="H247" t="n">
        <v>1.31</v>
      </c>
      <c r="I247" t="n">
        <v>11</v>
      </c>
      <c r="J247" t="n">
        <v>66.42</v>
      </c>
      <c r="K247" t="n">
        <v>28.92</v>
      </c>
      <c r="L247" t="n">
        <v>5</v>
      </c>
      <c r="M247" t="n">
        <v>8</v>
      </c>
      <c r="N247" t="n">
        <v>7.49</v>
      </c>
      <c r="O247" t="n">
        <v>8425.16</v>
      </c>
      <c r="P247" t="n">
        <v>66.45999999999999</v>
      </c>
      <c r="Q247" t="n">
        <v>194.64</v>
      </c>
      <c r="R247" t="n">
        <v>28.55</v>
      </c>
      <c r="S247" t="n">
        <v>17.82</v>
      </c>
      <c r="T247" t="n">
        <v>3181.57</v>
      </c>
      <c r="U247" t="n">
        <v>0.62</v>
      </c>
      <c r="V247" t="n">
        <v>0.76</v>
      </c>
      <c r="W247" t="n">
        <v>1.16</v>
      </c>
      <c r="X247" t="n">
        <v>0.2</v>
      </c>
      <c r="Y247" t="n">
        <v>0.5</v>
      </c>
      <c r="Z247" t="n">
        <v>10</v>
      </c>
    </row>
    <row r="248">
      <c r="A248" t="n">
        <v>5</v>
      </c>
      <c r="B248" t="n">
        <v>25</v>
      </c>
      <c r="C248" t="inlineStr">
        <is>
          <t xml:space="preserve">CONCLUIDO	</t>
        </is>
      </c>
      <c r="D248" t="n">
        <v>7.2589</v>
      </c>
      <c r="E248" t="n">
        <v>13.78</v>
      </c>
      <c r="F248" t="n">
        <v>11.86</v>
      </c>
      <c r="G248" t="n">
        <v>79.04000000000001</v>
      </c>
      <c r="H248" t="n">
        <v>1.55</v>
      </c>
      <c r="I248" t="n">
        <v>9</v>
      </c>
      <c r="J248" t="n">
        <v>67.59</v>
      </c>
      <c r="K248" t="n">
        <v>28.92</v>
      </c>
      <c r="L248" t="n">
        <v>6</v>
      </c>
      <c r="M248" t="n">
        <v>1</v>
      </c>
      <c r="N248" t="n">
        <v>7.66</v>
      </c>
      <c r="O248" t="n">
        <v>8569.4</v>
      </c>
      <c r="P248" t="n">
        <v>63.93</v>
      </c>
      <c r="Q248" t="n">
        <v>194.63</v>
      </c>
      <c r="R248" t="n">
        <v>27.4</v>
      </c>
      <c r="S248" t="n">
        <v>17.82</v>
      </c>
      <c r="T248" t="n">
        <v>2617.81</v>
      </c>
      <c r="U248" t="n">
        <v>0.65</v>
      </c>
      <c r="V248" t="n">
        <v>0.77</v>
      </c>
      <c r="W248" t="n">
        <v>1.16</v>
      </c>
      <c r="X248" t="n">
        <v>0.17</v>
      </c>
      <c r="Y248" t="n">
        <v>0.5</v>
      </c>
      <c r="Z248" t="n">
        <v>10</v>
      </c>
    </row>
    <row r="249">
      <c r="A249" t="n">
        <v>6</v>
      </c>
      <c r="B249" t="n">
        <v>25</v>
      </c>
      <c r="C249" t="inlineStr">
        <is>
          <t xml:space="preserve">CONCLUIDO	</t>
        </is>
      </c>
      <c r="D249" t="n">
        <v>7.2597</v>
      </c>
      <c r="E249" t="n">
        <v>13.77</v>
      </c>
      <c r="F249" t="n">
        <v>11.85</v>
      </c>
      <c r="G249" t="n">
        <v>79.03</v>
      </c>
      <c r="H249" t="n">
        <v>1.78</v>
      </c>
      <c r="I249" t="n">
        <v>9</v>
      </c>
      <c r="J249" t="n">
        <v>68.76000000000001</v>
      </c>
      <c r="K249" t="n">
        <v>28.92</v>
      </c>
      <c r="L249" t="n">
        <v>7</v>
      </c>
      <c r="M249" t="n">
        <v>0</v>
      </c>
      <c r="N249" t="n">
        <v>7.83</v>
      </c>
      <c r="O249" t="n">
        <v>8713.950000000001</v>
      </c>
      <c r="P249" t="n">
        <v>64.90000000000001</v>
      </c>
      <c r="Q249" t="n">
        <v>194.63</v>
      </c>
      <c r="R249" t="n">
        <v>27.34</v>
      </c>
      <c r="S249" t="n">
        <v>17.82</v>
      </c>
      <c r="T249" t="n">
        <v>2586.82</v>
      </c>
      <c r="U249" t="n">
        <v>0.65</v>
      </c>
      <c r="V249" t="n">
        <v>0.77</v>
      </c>
      <c r="W249" t="n">
        <v>1.16</v>
      </c>
      <c r="X249" t="n">
        <v>0.17</v>
      </c>
      <c r="Y249" t="n">
        <v>0.5</v>
      </c>
      <c r="Z249" t="n">
        <v>10</v>
      </c>
    </row>
    <row r="250">
      <c r="A250" t="n">
        <v>0</v>
      </c>
      <c r="B250" t="n">
        <v>85</v>
      </c>
      <c r="C250" t="inlineStr">
        <is>
          <t xml:space="preserve">CONCLUIDO	</t>
        </is>
      </c>
      <c r="D250" t="n">
        <v>4.7127</v>
      </c>
      <c r="E250" t="n">
        <v>21.22</v>
      </c>
      <c r="F250" t="n">
        <v>14.37</v>
      </c>
      <c r="G250" t="n">
        <v>6.53</v>
      </c>
      <c r="H250" t="n">
        <v>0.11</v>
      </c>
      <c r="I250" t="n">
        <v>132</v>
      </c>
      <c r="J250" t="n">
        <v>167.88</v>
      </c>
      <c r="K250" t="n">
        <v>51.39</v>
      </c>
      <c r="L250" t="n">
        <v>1</v>
      </c>
      <c r="M250" t="n">
        <v>130</v>
      </c>
      <c r="N250" t="n">
        <v>30.49</v>
      </c>
      <c r="O250" t="n">
        <v>20939.59</v>
      </c>
      <c r="P250" t="n">
        <v>182.46</v>
      </c>
      <c r="Q250" t="n">
        <v>194.67</v>
      </c>
      <c r="R250" t="n">
        <v>105.94</v>
      </c>
      <c r="S250" t="n">
        <v>17.82</v>
      </c>
      <c r="T250" t="n">
        <v>41274.45</v>
      </c>
      <c r="U250" t="n">
        <v>0.17</v>
      </c>
      <c r="V250" t="n">
        <v>0.63</v>
      </c>
      <c r="W250" t="n">
        <v>1.36</v>
      </c>
      <c r="X250" t="n">
        <v>2.68</v>
      </c>
      <c r="Y250" t="n">
        <v>0.5</v>
      </c>
      <c r="Z250" t="n">
        <v>10</v>
      </c>
    </row>
    <row r="251">
      <c r="A251" t="n">
        <v>1</v>
      </c>
      <c r="B251" t="n">
        <v>85</v>
      </c>
      <c r="C251" t="inlineStr">
        <is>
          <t xml:space="preserve">CONCLUIDO	</t>
        </is>
      </c>
      <c r="D251" t="n">
        <v>5.7838</v>
      </c>
      <c r="E251" t="n">
        <v>17.29</v>
      </c>
      <c r="F251" t="n">
        <v>12.88</v>
      </c>
      <c r="G251" t="n">
        <v>12.88</v>
      </c>
      <c r="H251" t="n">
        <v>0.21</v>
      </c>
      <c r="I251" t="n">
        <v>60</v>
      </c>
      <c r="J251" t="n">
        <v>169.33</v>
      </c>
      <c r="K251" t="n">
        <v>51.39</v>
      </c>
      <c r="L251" t="n">
        <v>2</v>
      </c>
      <c r="M251" t="n">
        <v>58</v>
      </c>
      <c r="N251" t="n">
        <v>30.94</v>
      </c>
      <c r="O251" t="n">
        <v>21118.46</v>
      </c>
      <c r="P251" t="n">
        <v>162.87</v>
      </c>
      <c r="Q251" t="n">
        <v>194.66</v>
      </c>
      <c r="R251" t="n">
        <v>59.37</v>
      </c>
      <c r="S251" t="n">
        <v>17.82</v>
      </c>
      <c r="T251" t="n">
        <v>18345.96</v>
      </c>
      <c r="U251" t="n">
        <v>0.3</v>
      </c>
      <c r="V251" t="n">
        <v>0.7</v>
      </c>
      <c r="W251" t="n">
        <v>1.24</v>
      </c>
      <c r="X251" t="n">
        <v>1.2</v>
      </c>
      <c r="Y251" t="n">
        <v>0.5</v>
      </c>
      <c r="Z251" t="n">
        <v>10</v>
      </c>
    </row>
    <row r="252">
      <c r="A252" t="n">
        <v>2</v>
      </c>
      <c r="B252" t="n">
        <v>85</v>
      </c>
      <c r="C252" t="inlineStr">
        <is>
          <t xml:space="preserve">CONCLUIDO	</t>
        </is>
      </c>
      <c r="D252" t="n">
        <v>6.1942</v>
      </c>
      <c r="E252" t="n">
        <v>16.14</v>
      </c>
      <c r="F252" t="n">
        <v>12.45</v>
      </c>
      <c r="G252" t="n">
        <v>19.15</v>
      </c>
      <c r="H252" t="n">
        <v>0.31</v>
      </c>
      <c r="I252" t="n">
        <v>39</v>
      </c>
      <c r="J252" t="n">
        <v>170.79</v>
      </c>
      <c r="K252" t="n">
        <v>51.39</v>
      </c>
      <c r="L252" t="n">
        <v>3</v>
      </c>
      <c r="M252" t="n">
        <v>37</v>
      </c>
      <c r="N252" t="n">
        <v>31.4</v>
      </c>
      <c r="O252" t="n">
        <v>21297.94</v>
      </c>
      <c r="P252" t="n">
        <v>156.91</v>
      </c>
      <c r="Q252" t="n">
        <v>194.65</v>
      </c>
      <c r="R252" t="n">
        <v>46.33</v>
      </c>
      <c r="S252" t="n">
        <v>17.82</v>
      </c>
      <c r="T252" t="n">
        <v>11933.5</v>
      </c>
      <c r="U252" t="n">
        <v>0.38</v>
      </c>
      <c r="V252" t="n">
        <v>0.73</v>
      </c>
      <c r="W252" t="n">
        <v>1.2</v>
      </c>
      <c r="X252" t="n">
        <v>0.76</v>
      </c>
      <c r="Y252" t="n">
        <v>0.5</v>
      </c>
      <c r="Z252" t="n">
        <v>10</v>
      </c>
    </row>
    <row r="253">
      <c r="A253" t="n">
        <v>3</v>
      </c>
      <c r="B253" t="n">
        <v>85</v>
      </c>
      <c r="C253" t="inlineStr">
        <is>
          <t xml:space="preserve">CONCLUIDO	</t>
        </is>
      </c>
      <c r="D253" t="n">
        <v>6.4057</v>
      </c>
      <c r="E253" t="n">
        <v>15.61</v>
      </c>
      <c r="F253" t="n">
        <v>12.26</v>
      </c>
      <c r="G253" t="n">
        <v>25.36</v>
      </c>
      <c r="H253" t="n">
        <v>0.41</v>
      </c>
      <c r="I253" t="n">
        <v>29</v>
      </c>
      <c r="J253" t="n">
        <v>172.25</v>
      </c>
      <c r="K253" t="n">
        <v>51.39</v>
      </c>
      <c r="L253" t="n">
        <v>4</v>
      </c>
      <c r="M253" t="n">
        <v>27</v>
      </c>
      <c r="N253" t="n">
        <v>31.86</v>
      </c>
      <c r="O253" t="n">
        <v>21478.05</v>
      </c>
      <c r="P253" t="n">
        <v>153.91</v>
      </c>
      <c r="Q253" t="n">
        <v>194.63</v>
      </c>
      <c r="R253" t="n">
        <v>40.08</v>
      </c>
      <c r="S253" t="n">
        <v>17.82</v>
      </c>
      <c r="T253" t="n">
        <v>8860.35</v>
      </c>
      <c r="U253" t="n">
        <v>0.44</v>
      </c>
      <c r="V253" t="n">
        <v>0.74</v>
      </c>
      <c r="W253" t="n">
        <v>1.18</v>
      </c>
      <c r="X253" t="n">
        <v>0.57</v>
      </c>
      <c r="Y253" t="n">
        <v>0.5</v>
      </c>
      <c r="Z253" t="n">
        <v>10</v>
      </c>
    </row>
    <row r="254">
      <c r="A254" t="n">
        <v>4</v>
      </c>
      <c r="B254" t="n">
        <v>85</v>
      </c>
      <c r="C254" t="inlineStr">
        <is>
          <t xml:space="preserve">CONCLUIDO	</t>
        </is>
      </c>
      <c r="D254" t="n">
        <v>6.5424</v>
      </c>
      <c r="E254" t="n">
        <v>15.28</v>
      </c>
      <c r="F254" t="n">
        <v>12.13</v>
      </c>
      <c r="G254" t="n">
        <v>31.65</v>
      </c>
      <c r="H254" t="n">
        <v>0.51</v>
      </c>
      <c r="I254" t="n">
        <v>23</v>
      </c>
      <c r="J254" t="n">
        <v>173.71</v>
      </c>
      <c r="K254" t="n">
        <v>51.39</v>
      </c>
      <c r="L254" t="n">
        <v>5</v>
      </c>
      <c r="M254" t="n">
        <v>21</v>
      </c>
      <c r="N254" t="n">
        <v>32.32</v>
      </c>
      <c r="O254" t="n">
        <v>21658.78</v>
      </c>
      <c r="P254" t="n">
        <v>151.78</v>
      </c>
      <c r="Q254" t="n">
        <v>194.65</v>
      </c>
      <c r="R254" t="n">
        <v>36.48</v>
      </c>
      <c r="S254" t="n">
        <v>17.82</v>
      </c>
      <c r="T254" t="n">
        <v>7089.36</v>
      </c>
      <c r="U254" t="n">
        <v>0.49</v>
      </c>
      <c r="V254" t="n">
        <v>0.75</v>
      </c>
      <c r="W254" t="n">
        <v>1.17</v>
      </c>
      <c r="X254" t="n">
        <v>0.45</v>
      </c>
      <c r="Y254" t="n">
        <v>0.5</v>
      </c>
      <c r="Z254" t="n">
        <v>10</v>
      </c>
    </row>
    <row r="255">
      <c r="A255" t="n">
        <v>5</v>
      </c>
      <c r="B255" t="n">
        <v>85</v>
      </c>
      <c r="C255" t="inlineStr">
        <is>
          <t xml:space="preserve">CONCLUIDO	</t>
        </is>
      </c>
      <c r="D255" t="n">
        <v>6.6421</v>
      </c>
      <c r="E255" t="n">
        <v>15.06</v>
      </c>
      <c r="F255" t="n">
        <v>12.04</v>
      </c>
      <c r="G255" t="n">
        <v>38.02</v>
      </c>
      <c r="H255" t="n">
        <v>0.61</v>
      </c>
      <c r="I255" t="n">
        <v>19</v>
      </c>
      <c r="J255" t="n">
        <v>175.18</v>
      </c>
      <c r="K255" t="n">
        <v>51.39</v>
      </c>
      <c r="L255" t="n">
        <v>6</v>
      </c>
      <c r="M255" t="n">
        <v>17</v>
      </c>
      <c r="N255" t="n">
        <v>32.79</v>
      </c>
      <c r="O255" t="n">
        <v>21840.16</v>
      </c>
      <c r="P255" t="n">
        <v>149.89</v>
      </c>
      <c r="Q255" t="n">
        <v>194.63</v>
      </c>
      <c r="R255" t="n">
        <v>33.37</v>
      </c>
      <c r="S255" t="n">
        <v>17.82</v>
      </c>
      <c r="T255" t="n">
        <v>5554.17</v>
      </c>
      <c r="U255" t="n">
        <v>0.53</v>
      </c>
      <c r="V255" t="n">
        <v>0.75</v>
      </c>
      <c r="W255" t="n">
        <v>1.17</v>
      </c>
      <c r="X255" t="n">
        <v>0.35</v>
      </c>
      <c r="Y255" t="n">
        <v>0.5</v>
      </c>
      <c r="Z255" t="n">
        <v>10</v>
      </c>
    </row>
    <row r="256">
      <c r="A256" t="n">
        <v>6</v>
      </c>
      <c r="B256" t="n">
        <v>85</v>
      </c>
      <c r="C256" t="inlineStr">
        <is>
          <t xml:space="preserve">CONCLUIDO	</t>
        </is>
      </c>
      <c r="D256" t="n">
        <v>6.6871</v>
      </c>
      <c r="E256" t="n">
        <v>14.95</v>
      </c>
      <c r="F256" t="n">
        <v>12.01</v>
      </c>
      <c r="G256" t="n">
        <v>42.37</v>
      </c>
      <c r="H256" t="n">
        <v>0.7</v>
      </c>
      <c r="I256" t="n">
        <v>17</v>
      </c>
      <c r="J256" t="n">
        <v>176.66</v>
      </c>
      <c r="K256" t="n">
        <v>51.39</v>
      </c>
      <c r="L256" t="n">
        <v>7</v>
      </c>
      <c r="M256" t="n">
        <v>15</v>
      </c>
      <c r="N256" t="n">
        <v>33.27</v>
      </c>
      <c r="O256" t="n">
        <v>22022.17</v>
      </c>
      <c r="P256" t="n">
        <v>149.26</v>
      </c>
      <c r="Q256" t="n">
        <v>194.65</v>
      </c>
      <c r="R256" t="n">
        <v>32.34</v>
      </c>
      <c r="S256" t="n">
        <v>17.82</v>
      </c>
      <c r="T256" t="n">
        <v>5047.2</v>
      </c>
      <c r="U256" t="n">
        <v>0.55</v>
      </c>
      <c r="V256" t="n">
        <v>0.76</v>
      </c>
      <c r="W256" t="n">
        <v>1.16</v>
      </c>
      <c r="X256" t="n">
        <v>0.32</v>
      </c>
      <c r="Y256" t="n">
        <v>0.5</v>
      </c>
      <c r="Z256" t="n">
        <v>10</v>
      </c>
    </row>
    <row r="257">
      <c r="A257" t="n">
        <v>7</v>
      </c>
      <c r="B257" t="n">
        <v>85</v>
      </c>
      <c r="C257" t="inlineStr">
        <is>
          <t xml:space="preserve">CONCLUIDO	</t>
        </is>
      </c>
      <c r="D257" t="n">
        <v>6.7373</v>
      </c>
      <c r="E257" t="n">
        <v>14.84</v>
      </c>
      <c r="F257" t="n">
        <v>11.96</v>
      </c>
      <c r="G257" t="n">
        <v>47.85</v>
      </c>
      <c r="H257" t="n">
        <v>0.8</v>
      </c>
      <c r="I257" t="n">
        <v>15</v>
      </c>
      <c r="J257" t="n">
        <v>178.14</v>
      </c>
      <c r="K257" t="n">
        <v>51.39</v>
      </c>
      <c r="L257" t="n">
        <v>8</v>
      </c>
      <c r="M257" t="n">
        <v>13</v>
      </c>
      <c r="N257" t="n">
        <v>33.75</v>
      </c>
      <c r="O257" t="n">
        <v>22204.83</v>
      </c>
      <c r="P257" t="n">
        <v>148.01</v>
      </c>
      <c r="Q257" t="n">
        <v>194.63</v>
      </c>
      <c r="R257" t="n">
        <v>30.99</v>
      </c>
      <c r="S257" t="n">
        <v>17.82</v>
      </c>
      <c r="T257" t="n">
        <v>4384.25</v>
      </c>
      <c r="U257" t="n">
        <v>0.57</v>
      </c>
      <c r="V257" t="n">
        <v>0.76</v>
      </c>
      <c r="W257" t="n">
        <v>1.16</v>
      </c>
      <c r="X257" t="n">
        <v>0.28</v>
      </c>
      <c r="Y257" t="n">
        <v>0.5</v>
      </c>
      <c r="Z257" t="n">
        <v>10</v>
      </c>
    </row>
    <row r="258">
      <c r="A258" t="n">
        <v>8</v>
      </c>
      <c r="B258" t="n">
        <v>85</v>
      </c>
      <c r="C258" t="inlineStr">
        <is>
          <t xml:space="preserve">CONCLUIDO	</t>
        </is>
      </c>
      <c r="D258" t="n">
        <v>6.7868</v>
      </c>
      <c r="E258" t="n">
        <v>14.73</v>
      </c>
      <c r="F258" t="n">
        <v>11.92</v>
      </c>
      <c r="G258" t="n">
        <v>55.02</v>
      </c>
      <c r="H258" t="n">
        <v>0.89</v>
      </c>
      <c r="I258" t="n">
        <v>13</v>
      </c>
      <c r="J258" t="n">
        <v>179.63</v>
      </c>
      <c r="K258" t="n">
        <v>51.39</v>
      </c>
      <c r="L258" t="n">
        <v>9</v>
      </c>
      <c r="M258" t="n">
        <v>11</v>
      </c>
      <c r="N258" t="n">
        <v>34.24</v>
      </c>
      <c r="O258" t="n">
        <v>22388.15</v>
      </c>
      <c r="P258" t="n">
        <v>147.13</v>
      </c>
      <c r="Q258" t="n">
        <v>194.63</v>
      </c>
      <c r="R258" t="n">
        <v>29.82</v>
      </c>
      <c r="S258" t="n">
        <v>17.82</v>
      </c>
      <c r="T258" t="n">
        <v>3806.62</v>
      </c>
      <c r="U258" t="n">
        <v>0.6</v>
      </c>
      <c r="V258" t="n">
        <v>0.76</v>
      </c>
      <c r="W258" t="n">
        <v>1.15</v>
      </c>
      <c r="X258" t="n">
        <v>0.23</v>
      </c>
      <c r="Y258" t="n">
        <v>0.5</v>
      </c>
      <c r="Z258" t="n">
        <v>10</v>
      </c>
    </row>
    <row r="259">
      <c r="A259" t="n">
        <v>9</v>
      </c>
      <c r="B259" t="n">
        <v>85</v>
      </c>
      <c r="C259" t="inlineStr">
        <is>
          <t xml:space="preserve">CONCLUIDO	</t>
        </is>
      </c>
      <c r="D259" t="n">
        <v>6.808</v>
      </c>
      <c r="E259" t="n">
        <v>14.69</v>
      </c>
      <c r="F259" t="n">
        <v>11.91</v>
      </c>
      <c r="G259" t="n">
        <v>59.55</v>
      </c>
      <c r="H259" t="n">
        <v>0.98</v>
      </c>
      <c r="I259" t="n">
        <v>12</v>
      </c>
      <c r="J259" t="n">
        <v>181.12</v>
      </c>
      <c r="K259" t="n">
        <v>51.39</v>
      </c>
      <c r="L259" t="n">
        <v>10</v>
      </c>
      <c r="M259" t="n">
        <v>10</v>
      </c>
      <c r="N259" t="n">
        <v>34.73</v>
      </c>
      <c r="O259" t="n">
        <v>22572.13</v>
      </c>
      <c r="P259" t="n">
        <v>146.64</v>
      </c>
      <c r="Q259" t="n">
        <v>194.63</v>
      </c>
      <c r="R259" t="n">
        <v>29.36</v>
      </c>
      <c r="S259" t="n">
        <v>17.82</v>
      </c>
      <c r="T259" t="n">
        <v>3581.78</v>
      </c>
      <c r="U259" t="n">
        <v>0.61</v>
      </c>
      <c r="V259" t="n">
        <v>0.76</v>
      </c>
      <c r="W259" t="n">
        <v>1.16</v>
      </c>
      <c r="X259" t="n">
        <v>0.22</v>
      </c>
      <c r="Y259" t="n">
        <v>0.5</v>
      </c>
      <c r="Z259" t="n">
        <v>10</v>
      </c>
    </row>
    <row r="260">
      <c r="A260" t="n">
        <v>10</v>
      </c>
      <c r="B260" t="n">
        <v>85</v>
      </c>
      <c r="C260" t="inlineStr">
        <is>
          <t xml:space="preserve">CONCLUIDO	</t>
        </is>
      </c>
      <c r="D260" t="n">
        <v>6.8366</v>
      </c>
      <c r="E260" t="n">
        <v>14.63</v>
      </c>
      <c r="F260" t="n">
        <v>11.88</v>
      </c>
      <c r="G260" t="n">
        <v>64.81</v>
      </c>
      <c r="H260" t="n">
        <v>1.07</v>
      </c>
      <c r="I260" t="n">
        <v>11</v>
      </c>
      <c r="J260" t="n">
        <v>182.62</v>
      </c>
      <c r="K260" t="n">
        <v>51.39</v>
      </c>
      <c r="L260" t="n">
        <v>11</v>
      </c>
      <c r="M260" t="n">
        <v>9</v>
      </c>
      <c r="N260" t="n">
        <v>35.22</v>
      </c>
      <c r="O260" t="n">
        <v>22756.91</v>
      </c>
      <c r="P260" t="n">
        <v>145.67</v>
      </c>
      <c r="Q260" t="n">
        <v>194.63</v>
      </c>
      <c r="R260" t="n">
        <v>28.47</v>
      </c>
      <c r="S260" t="n">
        <v>17.82</v>
      </c>
      <c r="T260" t="n">
        <v>3144.38</v>
      </c>
      <c r="U260" t="n">
        <v>0.63</v>
      </c>
      <c r="V260" t="n">
        <v>0.76</v>
      </c>
      <c r="W260" t="n">
        <v>1.15</v>
      </c>
      <c r="X260" t="n">
        <v>0.2</v>
      </c>
      <c r="Y260" t="n">
        <v>0.5</v>
      </c>
      <c r="Z260" t="n">
        <v>10</v>
      </c>
    </row>
    <row r="261">
      <c r="A261" t="n">
        <v>11</v>
      </c>
      <c r="B261" t="n">
        <v>85</v>
      </c>
      <c r="C261" t="inlineStr">
        <is>
          <t xml:space="preserve">CONCLUIDO	</t>
        </is>
      </c>
      <c r="D261" t="n">
        <v>6.8603</v>
      </c>
      <c r="E261" t="n">
        <v>14.58</v>
      </c>
      <c r="F261" t="n">
        <v>11.87</v>
      </c>
      <c r="G261" t="n">
        <v>71.19</v>
      </c>
      <c r="H261" t="n">
        <v>1.16</v>
      </c>
      <c r="I261" t="n">
        <v>10</v>
      </c>
      <c r="J261" t="n">
        <v>184.12</v>
      </c>
      <c r="K261" t="n">
        <v>51.39</v>
      </c>
      <c r="L261" t="n">
        <v>12</v>
      </c>
      <c r="M261" t="n">
        <v>8</v>
      </c>
      <c r="N261" t="n">
        <v>35.73</v>
      </c>
      <c r="O261" t="n">
        <v>22942.24</v>
      </c>
      <c r="P261" t="n">
        <v>144.55</v>
      </c>
      <c r="Q261" t="n">
        <v>194.64</v>
      </c>
      <c r="R261" t="n">
        <v>27.94</v>
      </c>
      <c r="S261" t="n">
        <v>17.82</v>
      </c>
      <c r="T261" t="n">
        <v>2883.39</v>
      </c>
      <c r="U261" t="n">
        <v>0.64</v>
      </c>
      <c r="V261" t="n">
        <v>0.77</v>
      </c>
      <c r="W261" t="n">
        <v>1.15</v>
      </c>
      <c r="X261" t="n">
        <v>0.18</v>
      </c>
      <c r="Y261" t="n">
        <v>0.5</v>
      </c>
      <c r="Z261" t="n">
        <v>10</v>
      </c>
    </row>
    <row r="262">
      <c r="A262" t="n">
        <v>12</v>
      </c>
      <c r="B262" t="n">
        <v>85</v>
      </c>
      <c r="C262" t="inlineStr">
        <is>
          <t xml:space="preserve">CONCLUIDO	</t>
        </is>
      </c>
      <c r="D262" t="n">
        <v>6.8842</v>
      </c>
      <c r="E262" t="n">
        <v>14.53</v>
      </c>
      <c r="F262" t="n">
        <v>11.85</v>
      </c>
      <c r="G262" t="n">
        <v>78.98999999999999</v>
      </c>
      <c r="H262" t="n">
        <v>1.24</v>
      </c>
      <c r="I262" t="n">
        <v>9</v>
      </c>
      <c r="J262" t="n">
        <v>185.63</v>
      </c>
      <c r="K262" t="n">
        <v>51.39</v>
      </c>
      <c r="L262" t="n">
        <v>13</v>
      </c>
      <c r="M262" t="n">
        <v>7</v>
      </c>
      <c r="N262" t="n">
        <v>36.24</v>
      </c>
      <c r="O262" t="n">
        <v>23128.27</v>
      </c>
      <c r="P262" t="n">
        <v>143.85</v>
      </c>
      <c r="Q262" t="n">
        <v>194.63</v>
      </c>
      <c r="R262" t="n">
        <v>27.33</v>
      </c>
      <c r="S262" t="n">
        <v>17.82</v>
      </c>
      <c r="T262" t="n">
        <v>2585.06</v>
      </c>
      <c r="U262" t="n">
        <v>0.65</v>
      </c>
      <c r="V262" t="n">
        <v>0.77</v>
      </c>
      <c r="W262" t="n">
        <v>1.15</v>
      </c>
      <c r="X262" t="n">
        <v>0.16</v>
      </c>
      <c r="Y262" t="n">
        <v>0.5</v>
      </c>
      <c r="Z262" t="n">
        <v>10</v>
      </c>
    </row>
    <row r="263">
      <c r="A263" t="n">
        <v>13</v>
      </c>
      <c r="B263" t="n">
        <v>85</v>
      </c>
      <c r="C263" t="inlineStr">
        <is>
          <t xml:space="preserve">CONCLUIDO	</t>
        </is>
      </c>
      <c r="D263" t="n">
        <v>6.8826</v>
      </c>
      <c r="E263" t="n">
        <v>14.53</v>
      </c>
      <c r="F263" t="n">
        <v>11.85</v>
      </c>
      <c r="G263" t="n">
        <v>79.01000000000001</v>
      </c>
      <c r="H263" t="n">
        <v>1.33</v>
      </c>
      <c r="I263" t="n">
        <v>9</v>
      </c>
      <c r="J263" t="n">
        <v>187.14</v>
      </c>
      <c r="K263" t="n">
        <v>51.39</v>
      </c>
      <c r="L263" t="n">
        <v>14</v>
      </c>
      <c r="M263" t="n">
        <v>7</v>
      </c>
      <c r="N263" t="n">
        <v>36.75</v>
      </c>
      <c r="O263" t="n">
        <v>23314.98</v>
      </c>
      <c r="P263" t="n">
        <v>143.92</v>
      </c>
      <c r="Q263" t="n">
        <v>194.66</v>
      </c>
      <c r="R263" t="n">
        <v>27.54</v>
      </c>
      <c r="S263" t="n">
        <v>17.82</v>
      </c>
      <c r="T263" t="n">
        <v>2687.22</v>
      </c>
      <c r="U263" t="n">
        <v>0.65</v>
      </c>
      <c r="V263" t="n">
        <v>0.77</v>
      </c>
      <c r="W263" t="n">
        <v>1.15</v>
      </c>
      <c r="X263" t="n">
        <v>0.17</v>
      </c>
      <c r="Y263" t="n">
        <v>0.5</v>
      </c>
      <c r="Z263" t="n">
        <v>10</v>
      </c>
    </row>
    <row r="264">
      <c r="A264" t="n">
        <v>14</v>
      </c>
      <c r="B264" t="n">
        <v>85</v>
      </c>
      <c r="C264" t="inlineStr">
        <is>
          <t xml:space="preserve">CONCLUIDO	</t>
        </is>
      </c>
      <c r="D264" t="n">
        <v>6.9162</v>
      </c>
      <c r="E264" t="n">
        <v>14.46</v>
      </c>
      <c r="F264" t="n">
        <v>11.82</v>
      </c>
      <c r="G264" t="n">
        <v>88.61</v>
      </c>
      <c r="H264" t="n">
        <v>1.41</v>
      </c>
      <c r="I264" t="n">
        <v>8</v>
      </c>
      <c r="J264" t="n">
        <v>188.66</v>
      </c>
      <c r="K264" t="n">
        <v>51.39</v>
      </c>
      <c r="L264" t="n">
        <v>15</v>
      </c>
      <c r="M264" t="n">
        <v>6</v>
      </c>
      <c r="N264" t="n">
        <v>37.27</v>
      </c>
      <c r="O264" t="n">
        <v>23502.4</v>
      </c>
      <c r="P264" t="n">
        <v>142.81</v>
      </c>
      <c r="Q264" t="n">
        <v>194.64</v>
      </c>
      <c r="R264" t="n">
        <v>26.35</v>
      </c>
      <c r="S264" t="n">
        <v>17.82</v>
      </c>
      <c r="T264" t="n">
        <v>2098.68</v>
      </c>
      <c r="U264" t="n">
        <v>0.68</v>
      </c>
      <c r="V264" t="n">
        <v>0.77</v>
      </c>
      <c r="W264" t="n">
        <v>1.15</v>
      </c>
      <c r="X264" t="n">
        <v>0.13</v>
      </c>
      <c r="Y264" t="n">
        <v>0.5</v>
      </c>
      <c r="Z264" t="n">
        <v>10</v>
      </c>
    </row>
    <row r="265">
      <c r="A265" t="n">
        <v>15</v>
      </c>
      <c r="B265" t="n">
        <v>85</v>
      </c>
      <c r="C265" t="inlineStr">
        <is>
          <t xml:space="preserve">CONCLUIDO	</t>
        </is>
      </c>
      <c r="D265" t="n">
        <v>6.9134</v>
      </c>
      <c r="E265" t="n">
        <v>14.46</v>
      </c>
      <c r="F265" t="n">
        <v>11.82</v>
      </c>
      <c r="G265" t="n">
        <v>88.66</v>
      </c>
      <c r="H265" t="n">
        <v>1.49</v>
      </c>
      <c r="I265" t="n">
        <v>8</v>
      </c>
      <c r="J265" t="n">
        <v>190.19</v>
      </c>
      <c r="K265" t="n">
        <v>51.39</v>
      </c>
      <c r="L265" t="n">
        <v>16</v>
      </c>
      <c r="M265" t="n">
        <v>6</v>
      </c>
      <c r="N265" t="n">
        <v>37.79</v>
      </c>
      <c r="O265" t="n">
        <v>23690.52</v>
      </c>
      <c r="P265" t="n">
        <v>142.12</v>
      </c>
      <c r="Q265" t="n">
        <v>194.63</v>
      </c>
      <c r="R265" t="n">
        <v>26.69</v>
      </c>
      <c r="S265" t="n">
        <v>17.82</v>
      </c>
      <c r="T265" t="n">
        <v>2266.6</v>
      </c>
      <c r="U265" t="n">
        <v>0.67</v>
      </c>
      <c r="V265" t="n">
        <v>0.77</v>
      </c>
      <c r="W265" t="n">
        <v>1.15</v>
      </c>
      <c r="X265" t="n">
        <v>0.13</v>
      </c>
      <c r="Y265" t="n">
        <v>0.5</v>
      </c>
      <c r="Z265" t="n">
        <v>10</v>
      </c>
    </row>
    <row r="266">
      <c r="A266" t="n">
        <v>16</v>
      </c>
      <c r="B266" t="n">
        <v>85</v>
      </c>
      <c r="C266" t="inlineStr">
        <is>
          <t xml:space="preserve">CONCLUIDO	</t>
        </is>
      </c>
      <c r="D266" t="n">
        <v>6.941</v>
      </c>
      <c r="E266" t="n">
        <v>14.41</v>
      </c>
      <c r="F266" t="n">
        <v>11.8</v>
      </c>
      <c r="G266" t="n">
        <v>101.12</v>
      </c>
      <c r="H266" t="n">
        <v>1.57</v>
      </c>
      <c r="I266" t="n">
        <v>7</v>
      </c>
      <c r="J266" t="n">
        <v>191.72</v>
      </c>
      <c r="K266" t="n">
        <v>51.39</v>
      </c>
      <c r="L266" t="n">
        <v>17</v>
      </c>
      <c r="M266" t="n">
        <v>5</v>
      </c>
      <c r="N266" t="n">
        <v>38.33</v>
      </c>
      <c r="O266" t="n">
        <v>23879.37</v>
      </c>
      <c r="P266" t="n">
        <v>141.05</v>
      </c>
      <c r="Q266" t="n">
        <v>194.63</v>
      </c>
      <c r="R266" t="n">
        <v>25.79</v>
      </c>
      <c r="S266" t="n">
        <v>17.82</v>
      </c>
      <c r="T266" t="n">
        <v>1824.44</v>
      </c>
      <c r="U266" t="n">
        <v>0.6899999999999999</v>
      </c>
      <c r="V266" t="n">
        <v>0.77</v>
      </c>
      <c r="W266" t="n">
        <v>1.15</v>
      </c>
      <c r="X266" t="n">
        <v>0.11</v>
      </c>
      <c r="Y266" t="n">
        <v>0.5</v>
      </c>
      <c r="Z266" t="n">
        <v>10</v>
      </c>
    </row>
    <row r="267">
      <c r="A267" t="n">
        <v>17</v>
      </c>
      <c r="B267" t="n">
        <v>85</v>
      </c>
      <c r="C267" t="inlineStr">
        <is>
          <t xml:space="preserve">CONCLUIDO	</t>
        </is>
      </c>
      <c r="D267" t="n">
        <v>6.9363</v>
      </c>
      <c r="E267" t="n">
        <v>14.42</v>
      </c>
      <c r="F267" t="n">
        <v>11.81</v>
      </c>
      <c r="G267" t="n">
        <v>101.2</v>
      </c>
      <c r="H267" t="n">
        <v>1.65</v>
      </c>
      <c r="I267" t="n">
        <v>7</v>
      </c>
      <c r="J267" t="n">
        <v>193.26</v>
      </c>
      <c r="K267" t="n">
        <v>51.39</v>
      </c>
      <c r="L267" t="n">
        <v>18</v>
      </c>
      <c r="M267" t="n">
        <v>5</v>
      </c>
      <c r="N267" t="n">
        <v>38.86</v>
      </c>
      <c r="O267" t="n">
        <v>24068.93</v>
      </c>
      <c r="P267" t="n">
        <v>141.73</v>
      </c>
      <c r="Q267" t="n">
        <v>194.63</v>
      </c>
      <c r="R267" t="n">
        <v>26.18</v>
      </c>
      <c r="S267" t="n">
        <v>17.82</v>
      </c>
      <c r="T267" t="n">
        <v>2018.69</v>
      </c>
      <c r="U267" t="n">
        <v>0.68</v>
      </c>
      <c r="V267" t="n">
        <v>0.77</v>
      </c>
      <c r="W267" t="n">
        <v>1.15</v>
      </c>
      <c r="X267" t="n">
        <v>0.12</v>
      </c>
      <c r="Y267" t="n">
        <v>0.5</v>
      </c>
      <c r="Z267" t="n">
        <v>10</v>
      </c>
    </row>
    <row r="268">
      <c r="A268" t="n">
        <v>18</v>
      </c>
      <c r="B268" t="n">
        <v>85</v>
      </c>
      <c r="C268" t="inlineStr">
        <is>
          <t xml:space="preserve">CONCLUIDO	</t>
        </is>
      </c>
      <c r="D268" t="n">
        <v>6.9351</v>
      </c>
      <c r="E268" t="n">
        <v>14.42</v>
      </c>
      <c r="F268" t="n">
        <v>11.81</v>
      </c>
      <c r="G268" t="n">
        <v>101.23</v>
      </c>
      <c r="H268" t="n">
        <v>1.73</v>
      </c>
      <c r="I268" t="n">
        <v>7</v>
      </c>
      <c r="J268" t="n">
        <v>194.8</v>
      </c>
      <c r="K268" t="n">
        <v>51.39</v>
      </c>
      <c r="L268" t="n">
        <v>19</v>
      </c>
      <c r="M268" t="n">
        <v>5</v>
      </c>
      <c r="N268" t="n">
        <v>39.41</v>
      </c>
      <c r="O268" t="n">
        <v>24259.23</v>
      </c>
      <c r="P268" t="n">
        <v>140.93</v>
      </c>
      <c r="Q268" t="n">
        <v>194.63</v>
      </c>
      <c r="R268" t="n">
        <v>26.22</v>
      </c>
      <c r="S268" t="n">
        <v>17.82</v>
      </c>
      <c r="T268" t="n">
        <v>2038.91</v>
      </c>
      <c r="U268" t="n">
        <v>0.68</v>
      </c>
      <c r="V268" t="n">
        <v>0.77</v>
      </c>
      <c r="W268" t="n">
        <v>1.15</v>
      </c>
      <c r="X268" t="n">
        <v>0.12</v>
      </c>
      <c r="Y268" t="n">
        <v>0.5</v>
      </c>
      <c r="Z268" t="n">
        <v>10</v>
      </c>
    </row>
    <row r="269">
      <c r="A269" t="n">
        <v>19</v>
      </c>
      <c r="B269" t="n">
        <v>85</v>
      </c>
      <c r="C269" t="inlineStr">
        <is>
          <t xml:space="preserve">CONCLUIDO	</t>
        </is>
      </c>
      <c r="D269" t="n">
        <v>6.9658</v>
      </c>
      <c r="E269" t="n">
        <v>14.36</v>
      </c>
      <c r="F269" t="n">
        <v>11.78</v>
      </c>
      <c r="G269" t="n">
        <v>117.8</v>
      </c>
      <c r="H269" t="n">
        <v>1.81</v>
      </c>
      <c r="I269" t="n">
        <v>6</v>
      </c>
      <c r="J269" t="n">
        <v>196.35</v>
      </c>
      <c r="K269" t="n">
        <v>51.39</v>
      </c>
      <c r="L269" t="n">
        <v>20</v>
      </c>
      <c r="M269" t="n">
        <v>4</v>
      </c>
      <c r="N269" t="n">
        <v>39.96</v>
      </c>
      <c r="O269" t="n">
        <v>24450.27</v>
      </c>
      <c r="P269" t="n">
        <v>139.33</v>
      </c>
      <c r="Q269" t="n">
        <v>194.63</v>
      </c>
      <c r="R269" t="n">
        <v>25.32</v>
      </c>
      <c r="S269" t="n">
        <v>17.82</v>
      </c>
      <c r="T269" t="n">
        <v>1590.59</v>
      </c>
      <c r="U269" t="n">
        <v>0.7</v>
      </c>
      <c r="V269" t="n">
        <v>0.77</v>
      </c>
      <c r="W269" t="n">
        <v>1.15</v>
      </c>
      <c r="X269" t="n">
        <v>0.09</v>
      </c>
      <c r="Y269" t="n">
        <v>0.5</v>
      </c>
      <c r="Z269" t="n">
        <v>10</v>
      </c>
    </row>
    <row r="270">
      <c r="A270" t="n">
        <v>20</v>
      </c>
      <c r="B270" t="n">
        <v>85</v>
      </c>
      <c r="C270" t="inlineStr">
        <is>
          <t xml:space="preserve">CONCLUIDO	</t>
        </is>
      </c>
      <c r="D270" t="n">
        <v>6.965</v>
      </c>
      <c r="E270" t="n">
        <v>14.36</v>
      </c>
      <c r="F270" t="n">
        <v>11.78</v>
      </c>
      <c r="G270" t="n">
        <v>117.82</v>
      </c>
      <c r="H270" t="n">
        <v>1.88</v>
      </c>
      <c r="I270" t="n">
        <v>6</v>
      </c>
      <c r="J270" t="n">
        <v>197.9</v>
      </c>
      <c r="K270" t="n">
        <v>51.39</v>
      </c>
      <c r="L270" t="n">
        <v>21</v>
      </c>
      <c r="M270" t="n">
        <v>4</v>
      </c>
      <c r="N270" t="n">
        <v>40.51</v>
      </c>
      <c r="O270" t="n">
        <v>24642.07</v>
      </c>
      <c r="P270" t="n">
        <v>139.83</v>
      </c>
      <c r="Q270" t="n">
        <v>194.63</v>
      </c>
      <c r="R270" t="n">
        <v>25.35</v>
      </c>
      <c r="S270" t="n">
        <v>17.82</v>
      </c>
      <c r="T270" t="n">
        <v>1607.51</v>
      </c>
      <c r="U270" t="n">
        <v>0.7</v>
      </c>
      <c r="V270" t="n">
        <v>0.77</v>
      </c>
      <c r="W270" t="n">
        <v>1.15</v>
      </c>
      <c r="X270" t="n">
        <v>0.1</v>
      </c>
      <c r="Y270" t="n">
        <v>0.5</v>
      </c>
      <c r="Z270" t="n">
        <v>10</v>
      </c>
    </row>
    <row r="271">
      <c r="A271" t="n">
        <v>21</v>
      </c>
      <c r="B271" t="n">
        <v>85</v>
      </c>
      <c r="C271" t="inlineStr">
        <is>
          <t xml:space="preserve">CONCLUIDO	</t>
        </is>
      </c>
      <c r="D271" t="n">
        <v>6.9686</v>
      </c>
      <c r="E271" t="n">
        <v>14.35</v>
      </c>
      <c r="F271" t="n">
        <v>11.77</v>
      </c>
      <c r="G271" t="n">
        <v>117.74</v>
      </c>
      <c r="H271" t="n">
        <v>1.96</v>
      </c>
      <c r="I271" t="n">
        <v>6</v>
      </c>
      <c r="J271" t="n">
        <v>199.46</v>
      </c>
      <c r="K271" t="n">
        <v>51.39</v>
      </c>
      <c r="L271" t="n">
        <v>22</v>
      </c>
      <c r="M271" t="n">
        <v>4</v>
      </c>
      <c r="N271" t="n">
        <v>41.07</v>
      </c>
      <c r="O271" t="n">
        <v>24834.62</v>
      </c>
      <c r="P271" t="n">
        <v>139.35</v>
      </c>
      <c r="Q271" t="n">
        <v>194.63</v>
      </c>
      <c r="R271" t="n">
        <v>25.16</v>
      </c>
      <c r="S271" t="n">
        <v>17.82</v>
      </c>
      <c r="T271" t="n">
        <v>1513.02</v>
      </c>
      <c r="U271" t="n">
        <v>0.71</v>
      </c>
      <c r="V271" t="n">
        <v>0.77</v>
      </c>
      <c r="W271" t="n">
        <v>1.14</v>
      </c>
      <c r="X271" t="n">
        <v>0.09</v>
      </c>
      <c r="Y271" t="n">
        <v>0.5</v>
      </c>
      <c r="Z271" t="n">
        <v>10</v>
      </c>
    </row>
    <row r="272">
      <c r="A272" t="n">
        <v>22</v>
      </c>
      <c r="B272" t="n">
        <v>85</v>
      </c>
      <c r="C272" t="inlineStr">
        <is>
          <t xml:space="preserve">CONCLUIDO	</t>
        </is>
      </c>
      <c r="D272" t="n">
        <v>6.963</v>
      </c>
      <c r="E272" t="n">
        <v>14.36</v>
      </c>
      <c r="F272" t="n">
        <v>11.79</v>
      </c>
      <c r="G272" t="n">
        <v>117.86</v>
      </c>
      <c r="H272" t="n">
        <v>2.03</v>
      </c>
      <c r="I272" t="n">
        <v>6</v>
      </c>
      <c r="J272" t="n">
        <v>201.03</v>
      </c>
      <c r="K272" t="n">
        <v>51.39</v>
      </c>
      <c r="L272" t="n">
        <v>23</v>
      </c>
      <c r="M272" t="n">
        <v>4</v>
      </c>
      <c r="N272" t="n">
        <v>41.64</v>
      </c>
      <c r="O272" t="n">
        <v>25027.94</v>
      </c>
      <c r="P272" t="n">
        <v>138.85</v>
      </c>
      <c r="Q272" t="n">
        <v>194.63</v>
      </c>
      <c r="R272" t="n">
        <v>25.5</v>
      </c>
      <c r="S272" t="n">
        <v>17.82</v>
      </c>
      <c r="T272" t="n">
        <v>1682.42</v>
      </c>
      <c r="U272" t="n">
        <v>0.7</v>
      </c>
      <c r="V272" t="n">
        <v>0.77</v>
      </c>
      <c r="W272" t="n">
        <v>1.15</v>
      </c>
      <c r="X272" t="n">
        <v>0.1</v>
      </c>
      <c r="Y272" t="n">
        <v>0.5</v>
      </c>
      <c r="Z272" t="n">
        <v>10</v>
      </c>
    </row>
    <row r="273">
      <c r="A273" t="n">
        <v>23</v>
      </c>
      <c r="B273" t="n">
        <v>85</v>
      </c>
      <c r="C273" t="inlineStr">
        <is>
          <t xml:space="preserve">CONCLUIDO	</t>
        </is>
      </c>
      <c r="D273" t="n">
        <v>6.9627</v>
      </c>
      <c r="E273" t="n">
        <v>14.36</v>
      </c>
      <c r="F273" t="n">
        <v>11.79</v>
      </c>
      <c r="G273" t="n">
        <v>117.86</v>
      </c>
      <c r="H273" t="n">
        <v>2.1</v>
      </c>
      <c r="I273" t="n">
        <v>6</v>
      </c>
      <c r="J273" t="n">
        <v>202.61</v>
      </c>
      <c r="K273" t="n">
        <v>51.39</v>
      </c>
      <c r="L273" t="n">
        <v>24</v>
      </c>
      <c r="M273" t="n">
        <v>4</v>
      </c>
      <c r="N273" t="n">
        <v>42.21</v>
      </c>
      <c r="O273" t="n">
        <v>25222.04</v>
      </c>
      <c r="P273" t="n">
        <v>138.14</v>
      </c>
      <c r="Q273" t="n">
        <v>194.64</v>
      </c>
      <c r="R273" t="n">
        <v>25.47</v>
      </c>
      <c r="S273" t="n">
        <v>17.82</v>
      </c>
      <c r="T273" t="n">
        <v>1668.24</v>
      </c>
      <c r="U273" t="n">
        <v>0.7</v>
      </c>
      <c r="V273" t="n">
        <v>0.77</v>
      </c>
      <c r="W273" t="n">
        <v>1.15</v>
      </c>
      <c r="X273" t="n">
        <v>0.1</v>
      </c>
      <c r="Y273" t="n">
        <v>0.5</v>
      </c>
      <c r="Z273" t="n">
        <v>10</v>
      </c>
    </row>
    <row r="274">
      <c r="A274" t="n">
        <v>24</v>
      </c>
      <c r="B274" t="n">
        <v>85</v>
      </c>
      <c r="C274" t="inlineStr">
        <is>
          <t xml:space="preserve">CONCLUIDO	</t>
        </is>
      </c>
      <c r="D274" t="n">
        <v>6.9857</v>
      </c>
      <c r="E274" t="n">
        <v>14.32</v>
      </c>
      <c r="F274" t="n">
        <v>11.77</v>
      </c>
      <c r="G274" t="n">
        <v>141.28</v>
      </c>
      <c r="H274" t="n">
        <v>2.17</v>
      </c>
      <c r="I274" t="n">
        <v>5</v>
      </c>
      <c r="J274" t="n">
        <v>204.19</v>
      </c>
      <c r="K274" t="n">
        <v>51.39</v>
      </c>
      <c r="L274" t="n">
        <v>25</v>
      </c>
      <c r="M274" t="n">
        <v>3</v>
      </c>
      <c r="N274" t="n">
        <v>42.79</v>
      </c>
      <c r="O274" t="n">
        <v>25417.05</v>
      </c>
      <c r="P274" t="n">
        <v>137.33</v>
      </c>
      <c r="Q274" t="n">
        <v>194.63</v>
      </c>
      <c r="R274" t="n">
        <v>25.07</v>
      </c>
      <c r="S274" t="n">
        <v>17.82</v>
      </c>
      <c r="T274" t="n">
        <v>1474.88</v>
      </c>
      <c r="U274" t="n">
        <v>0.71</v>
      </c>
      <c r="V274" t="n">
        <v>0.77</v>
      </c>
      <c r="W274" t="n">
        <v>1.15</v>
      </c>
      <c r="X274" t="n">
        <v>0.09</v>
      </c>
      <c r="Y274" t="n">
        <v>0.5</v>
      </c>
      <c r="Z274" t="n">
        <v>10</v>
      </c>
    </row>
    <row r="275">
      <c r="A275" t="n">
        <v>25</v>
      </c>
      <c r="B275" t="n">
        <v>85</v>
      </c>
      <c r="C275" t="inlineStr">
        <is>
          <t xml:space="preserve">CONCLUIDO	</t>
        </is>
      </c>
      <c r="D275" t="n">
        <v>6.9868</v>
      </c>
      <c r="E275" t="n">
        <v>14.31</v>
      </c>
      <c r="F275" t="n">
        <v>11.77</v>
      </c>
      <c r="G275" t="n">
        <v>141.25</v>
      </c>
      <c r="H275" t="n">
        <v>2.24</v>
      </c>
      <c r="I275" t="n">
        <v>5</v>
      </c>
      <c r="J275" t="n">
        <v>205.77</v>
      </c>
      <c r="K275" t="n">
        <v>51.39</v>
      </c>
      <c r="L275" t="n">
        <v>26</v>
      </c>
      <c r="M275" t="n">
        <v>3</v>
      </c>
      <c r="N275" t="n">
        <v>43.38</v>
      </c>
      <c r="O275" t="n">
        <v>25612.75</v>
      </c>
      <c r="P275" t="n">
        <v>138.04</v>
      </c>
      <c r="Q275" t="n">
        <v>194.63</v>
      </c>
      <c r="R275" t="n">
        <v>25.11</v>
      </c>
      <c r="S275" t="n">
        <v>17.82</v>
      </c>
      <c r="T275" t="n">
        <v>1490.93</v>
      </c>
      <c r="U275" t="n">
        <v>0.71</v>
      </c>
      <c r="V275" t="n">
        <v>0.77</v>
      </c>
      <c r="W275" t="n">
        <v>1.14</v>
      </c>
      <c r="X275" t="n">
        <v>0.08</v>
      </c>
      <c r="Y275" t="n">
        <v>0.5</v>
      </c>
      <c r="Z275" t="n">
        <v>10</v>
      </c>
    </row>
    <row r="276">
      <c r="A276" t="n">
        <v>26</v>
      </c>
      <c r="B276" t="n">
        <v>85</v>
      </c>
      <c r="C276" t="inlineStr">
        <is>
          <t xml:space="preserve">CONCLUIDO	</t>
        </is>
      </c>
      <c r="D276" t="n">
        <v>6.9869</v>
      </c>
      <c r="E276" t="n">
        <v>14.31</v>
      </c>
      <c r="F276" t="n">
        <v>11.77</v>
      </c>
      <c r="G276" t="n">
        <v>141.25</v>
      </c>
      <c r="H276" t="n">
        <v>2.31</v>
      </c>
      <c r="I276" t="n">
        <v>5</v>
      </c>
      <c r="J276" t="n">
        <v>207.37</v>
      </c>
      <c r="K276" t="n">
        <v>51.39</v>
      </c>
      <c r="L276" t="n">
        <v>27</v>
      </c>
      <c r="M276" t="n">
        <v>3</v>
      </c>
      <c r="N276" t="n">
        <v>43.97</v>
      </c>
      <c r="O276" t="n">
        <v>25809.25</v>
      </c>
      <c r="P276" t="n">
        <v>137.7</v>
      </c>
      <c r="Q276" t="n">
        <v>194.63</v>
      </c>
      <c r="R276" t="n">
        <v>25.09</v>
      </c>
      <c r="S276" t="n">
        <v>17.82</v>
      </c>
      <c r="T276" t="n">
        <v>1483.18</v>
      </c>
      <c r="U276" t="n">
        <v>0.71</v>
      </c>
      <c r="V276" t="n">
        <v>0.77</v>
      </c>
      <c r="W276" t="n">
        <v>1.14</v>
      </c>
      <c r="X276" t="n">
        <v>0.08</v>
      </c>
      <c r="Y276" t="n">
        <v>0.5</v>
      </c>
      <c r="Z276" t="n">
        <v>10</v>
      </c>
    </row>
    <row r="277">
      <c r="A277" t="n">
        <v>27</v>
      </c>
      <c r="B277" t="n">
        <v>85</v>
      </c>
      <c r="C277" t="inlineStr">
        <is>
          <t xml:space="preserve">CONCLUIDO	</t>
        </is>
      </c>
      <c r="D277" t="n">
        <v>6.9899</v>
      </c>
      <c r="E277" t="n">
        <v>14.31</v>
      </c>
      <c r="F277" t="n">
        <v>11.76</v>
      </c>
      <c r="G277" t="n">
        <v>141.17</v>
      </c>
      <c r="H277" t="n">
        <v>2.38</v>
      </c>
      <c r="I277" t="n">
        <v>5</v>
      </c>
      <c r="J277" t="n">
        <v>208.97</v>
      </c>
      <c r="K277" t="n">
        <v>51.39</v>
      </c>
      <c r="L277" t="n">
        <v>28</v>
      </c>
      <c r="M277" t="n">
        <v>3</v>
      </c>
      <c r="N277" t="n">
        <v>44.57</v>
      </c>
      <c r="O277" t="n">
        <v>26006.56</v>
      </c>
      <c r="P277" t="n">
        <v>136.98</v>
      </c>
      <c r="Q277" t="n">
        <v>194.63</v>
      </c>
      <c r="R277" t="n">
        <v>24.83</v>
      </c>
      <c r="S277" t="n">
        <v>17.82</v>
      </c>
      <c r="T277" t="n">
        <v>1352.4</v>
      </c>
      <c r="U277" t="n">
        <v>0.72</v>
      </c>
      <c r="V277" t="n">
        <v>0.77</v>
      </c>
      <c r="W277" t="n">
        <v>1.14</v>
      </c>
      <c r="X277" t="n">
        <v>0.08</v>
      </c>
      <c r="Y277" t="n">
        <v>0.5</v>
      </c>
      <c r="Z277" t="n">
        <v>10</v>
      </c>
    </row>
    <row r="278">
      <c r="A278" t="n">
        <v>28</v>
      </c>
      <c r="B278" t="n">
        <v>85</v>
      </c>
      <c r="C278" t="inlineStr">
        <is>
          <t xml:space="preserve">CONCLUIDO	</t>
        </is>
      </c>
      <c r="D278" t="n">
        <v>6.9922</v>
      </c>
      <c r="E278" t="n">
        <v>14.3</v>
      </c>
      <c r="F278" t="n">
        <v>11.76</v>
      </c>
      <c r="G278" t="n">
        <v>141.12</v>
      </c>
      <c r="H278" t="n">
        <v>2.45</v>
      </c>
      <c r="I278" t="n">
        <v>5</v>
      </c>
      <c r="J278" t="n">
        <v>210.57</v>
      </c>
      <c r="K278" t="n">
        <v>51.39</v>
      </c>
      <c r="L278" t="n">
        <v>29</v>
      </c>
      <c r="M278" t="n">
        <v>3</v>
      </c>
      <c r="N278" t="n">
        <v>45.18</v>
      </c>
      <c r="O278" t="n">
        <v>26204.71</v>
      </c>
      <c r="P278" t="n">
        <v>135.36</v>
      </c>
      <c r="Q278" t="n">
        <v>194.63</v>
      </c>
      <c r="R278" t="n">
        <v>24.59</v>
      </c>
      <c r="S278" t="n">
        <v>17.82</v>
      </c>
      <c r="T278" t="n">
        <v>1232.78</v>
      </c>
      <c r="U278" t="n">
        <v>0.72</v>
      </c>
      <c r="V278" t="n">
        <v>0.77</v>
      </c>
      <c r="W278" t="n">
        <v>1.15</v>
      </c>
      <c r="X278" t="n">
        <v>0.07000000000000001</v>
      </c>
      <c r="Y278" t="n">
        <v>0.5</v>
      </c>
      <c r="Z278" t="n">
        <v>10</v>
      </c>
    </row>
    <row r="279">
      <c r="A279" t="n">
        <v>29</v>
      </c>
      <c r="B279" t="n">
        <v>85</v>
      </c>
      <c r="C279" t="inlineStr">
        <is>
          <t xml:space="preserve">CONCLUIDO	</t>
        </is>
      </c>
      <c r="D279" t="n">
        <v>6.991</v>
      </c>
      <c r="E279" t="n">
        <v>14.3</v>
      </c>
      <c r="F279" t="n">
        <v>11.76</v>
      </c>
      <c r="G279" t="n">
        <v>141.15</v>
      </c>
      <c r="H279" t="n">
        <v>2.51</v>
      </c>
      <c r="I279" t="n">
        <v>5</v>
      </c>
      <c r="J279" t="n">
        <v>212.19</v>
      </c>
      <c r="K279" t="n">
        <v>51.39</v>
      </c>
      <c r="L279" t="n">
        <v>30</v>
      </c>
      <c r="M279" t="n">
        <v>3</v>
      </c>
      <c r="N279" t="n">
        <v>45.79</v>
      </c>
      <c r="O279" t="n">
        <v>26403.69</v>
      </c>
      <c r="P279" t="n">
        <v>134.26</v>
      </c>
      <c r="Q279" t="n">
        <v>194.64</v>
      </c>
      <c r="R279" t="n">
        <v>24.76</v>
      </c>
      <c r="S279" t="n">
        <v>17.82</v>
      </c>
      <c r="T279" t="n">
        <v>1317.8</v>
      </c>
      <c r="U279" t="n">
        <v>0.72</v>
      </c>
      <c r="V279" t="n">
        <v>0.77</v>
      </c>
      <c r="W279" t="n">
        <v>1.14</v>
      </c>
      <c r="X279" t="n">
        <v>0.08</v>
      </c>
      <c r="Y279" t="n">
        <v>0.5</v>
      </c>
      <c r="Z279" t="n">
        <v>10</v>
      </c>
    </row>
    <row r="280">
      <c r="A280" t="n">
        <v>30</v>
      </c>
      <c r="B280" t="n">
        <v>85</v>
      </c>
      <c r="C280" t="inlineStr">
        <is>
          <t xml:space="preserve">CONCLUIDO	</t>
        </is>
      </c>
      <c r="D280" t="n">
        <v>6.9884</v>
      </c>
      <c r="E280" t="n">
        <v>14.31</v>
      </c>
      <c r="F280" t="n">
        <v>11.77</v>
      </c>
      <c r="G280" t="n">
        <v>141.21</v>
      </c>
      <c r="H280" t="n">
        <v>2.58</v>
      </c>
      <c r="I280" t="n">
        <v>5</v>
      </c>
      <c r="J280" t="n">
        <v>213.81</v>
      </c>
      <c r="K280" t="n">
        <v>51.39</v>
      </c>
      <c r="L280" t="n">
        <v>31</v>
      </c>
      <c r="M280" t="n">
        <v>3</v>
      </c>
      <c r="N280" t="n">
        <v>46.41</v>
      </c>
      <c r="O280" t="n">
        <v>26603.52</v>
      </c>
      <c r="P280" t="n">
        <v>133.15</v>
      </c>
      <c r="Q280" t="n">
        <v>194.63</v>
      </c>
      <c r="R280" t="n">
        <v>24.81</v>
      </c>
      <c r="S280" t="n">
        <v>17.82</v>
      </c>
      <c r="T280" t="n">
        <v>1344.42</v>
      </c>
      <c r="U280" t="n">
        <v>0.72</v>
      </c>
      <c r="V280" t="n">
        <v>0.77</v>
      </c>
      <c r="W280" t="n">
        <v>1.15</v>
      </c>
      <c r="X280" t="n">
        <v>0.08</v>
      </c>
      <c r="Y280" t="n">
        <v>0.5</v>
      </c>
      <c r="Z280" t="n">
        <v>10</v>
      </c>
    </row>
    <row r="281">
      <c r="A281" t="n">
        <v>31</v>
      </c>
      <c r="B281" t="n">
        <v>85</v>
      </c>
      <c r="C281" t="inlineStr">
        <is>
          <t xml:space="preserve">CONCLUIDO	</t>
        </is>
      </c>
      <c r="D281" t="n">
        <v>7.0195</v>
      </c>
      <c r="E281" t="n">
        <v>14.25</v>
      </c>
      <c r="F281" t="n">
        <v>11.74</v>
      </c>
      <c r="G281" t="n">
        <v>176.07</v>
      </c>
      <c r="H281" t="n">
        <v>2.64</v>
      </c>
      <c r="I281" t="n">
        <v>4</v>
      </c>
      <c r="J281" t="n">
        <v>215.43</v>
      </c>
      <c r="K281" t="n">
        <v>51.39</v>
      </c>
      <c r="L281" t="n">
        <v>32</v>
      </c>
      <c r="M281" t="n">
        <v>2</v>
      </c>
      <c r="N281" t="n">
        <v>47.04</v>
      </c>
      <c r="O281" t="n">
        <v>26804.21</v>
      </c>
      <c r="P281" t="n">
        <v>132.07</v>
      </c>
      <c r="Q281" t="n">
        <v>194.63</v>
      </c>
      <c r="R281" t="n">
        <v>24.02</v>
      </c>
      <c r="S281" t="n">
        <v>17.82</v>
      </c>
      <c r="T281" t="n">
        <v>952.36</v>
      </c>
      <c r="U281" t="n">
        <v>0.74</v>
      </c>
      <c r="V281" t="n">
        <v>0.77</v>
      </c>
      <c r="W281" t="n">
        <v>1.14</v>
      </c>
      <c r="X281" t="n">
        <v>0.05</v>
      </c>
      <c r="Y281" t="n">
        <v>0.5</v>
      </c>
      <c r="Z281" t="n">
        <v>10</v>
      </c>
    </row>
    <row r="282">
      <c r="A282" t="n">
        <v>32</v>
      </c>
      <c r="B282" t="n">
        <v>85</v>
      </c>
      <c r="C282" t="inlineStr">
        <is>
          <t xml:space="preserve">CONCLUIDO	</t>
        </is>
      </c>
      <c r="D282" t="n">
        <v>7.0162</v>
      </c>
      <c r="E282" t="n">
        <v>14.25</v>
      </c>
      <c r="F282" t="n">
        <v>11.74</v>
      </c>
      <c r="G282" t="n">
        <v>176.17</v>
      </c>
      <c r="H282" t="n">
        <v>2.7</v>
      </c>
      <c r="I282" t="n">
        <v>4</v>
      </c>
      <c r="J282" t="n">
        <v>217.07</v>
      </c>
      <c r="K282" t="n">
        <v>51.39</v>
      </c>
      <c r="L282" t="n">
        <v>33</v>
      </c>
      <c r="M282" t="n">
        <v>2</v>
      </c>
      <c r="N282" t="n">
        <v>47.68</v>
      </c>
      <c r="O282" t="n">
        <v>27005.77</v>
      </c>
      <c r="P282" t="n">
        <v>132.92</v>
      </c>
      <c r="Q282" t="n">
        <v>194.63</v>
      </c>
      <c r="R282" t="n">
        <v>24.23</v>
      </c>
      <c r="S282" t="n">
        <v>17.82</v>
      </c>
      <c r="T282" t="n">
        <v>1056.38</v>
      </c>
      <c r="U282" t="n">
        <v>0.74</v>
      </c>
      <c r="V282" t="n">
        <v>0.77</v>
      </c>
      <c r="W282" t="n">
        <v>1.14</v>
      </c>
      <c r="X282" t="n">
        <v>0.06</v>
      </c>
      <c r="Y282" t="n">
        <v>0.5</v>
      </c>
      <c r="Z282" t="n">
        <v>10</v>
      </c>
    </row>
    <row r="283">
      <c r="A283" t="n">
        <v>33</v>
      </c>
      <c r="B283" t="n">
        <v>85</v>
      </c>
      <c r="C283" t="inlineStr">
        <is>
          <t xml:space="preserve">CONCLUIDO	</t>
        </is>
      </c>
      <c r="D283" t="n">
        <v>7.0204</v>
      </c>
      <c r="E283" t="n">
        <v>14.24</v>
      </c>
      <c r="F283" t="n">
        <v>11.74</v>
      </c>
      <c r="G283" t="n">
        <v>176.04</v>
      </c>
      <c r="H283" t="n">
        <v>2.76</v>
      </c>
      <c r="I283" t="n">
        <v>4</v>
      </c>
      <c r="J283" t="n">
        <v>218.71</v>
      </c>
      <c r="K283" t="n">
        <v>51.39</v>
      </c>
      <c r="L283" t="n">
        <v>34</v>
      </c>
      <c r="M283" t="n">
        <v>2</v>
      </c>
      <c r="N283" t="n">
        <v>48.32</v>
      </c>
      <c r="O283" t="n">
        <v>27208.22</v>
      </c>
      <c r="P283" t="n">
        <v>133.42</v>
      </c>
      <c r="Q283" t="n">
        <v>194.63</v>
      </c>
      <c r="R283" t="n">
        <v>23.99</v>
      </c>
      <c r="S283" t="n">
        <v>17.82</v>
      </c>
      <c r="T283" t="n">
        <v>939.27</v>
      </c>
      <c r="U283" t="n">
        <v>0.74</v>
      </c>
      <c r="V283" t="n">
        <v>0.77</v>
      </c>
      <c r="W283" t="n">
        <v>1.14</v>
      </c>
      <c r="X283" t="n">
        <v>0.05</v>
      </c>
      <c r="Y283" t="n">
        <v>0.5</v>
      </c>
      <c r="Z283" t="n">
        <v>10</v>
      </c>
    </row>
    <row r="284">
      <c r="A284" t="n">
        <v>34</v>
      </c>
      <c r="B284" t="n">
        <v>85</v>
      </c>
      <c r="C284" t="inlineStr">
        <is>
          <t xml:space="preserve">CONCLUIDO	</t>
        </is>
      </c>
      <c r="D284" t="n">
        <v>7.0163</v>
      </c>
      <c r="E284" t="n">
        <v>14.25</v>
      </c>
      <c r="F284" t="n">
        <v>11.74</v>
      </c>
      <c r="G284" t="n">
        <v>176.17</v>
      </c>
      <c r="H284" t="n">
        <v>2.82</v>
      </c>
      <c r="I284" t="n">
        <v>4</v>
      </c>
      <c r="J284" t="n">
        <v>220.36</v>
      </c>
      <c r="K284" t="n">
        <v>51.39</v>
      </c>
      <c r="L284" t="n">
        <v>35</v>
      </c>
      <c r="M284" t="n">
        <v>2</v>
      </c>
      <c r="N284" t="n">
        <v>48.97</v>
      </c>
      <c r="O284" t="n">
        <v>27411.55</v>
      </c>
      <c r="P284" t="n">
        <v>133.62</v>
      </c>
      <c r="Q284" t="n">
        <v>194.63</v>
      </c>
      <c r="R284" t="n">
        <v>24.23</v>
      </c>
      <c r="S284" t="n">
        <v>17.82</v>
      </c>
      <c r="T284" t="n">
        <v>1056.66</v>
      </c>
      <c r="U284" t="n">
        <v>0.74</v>
      </c>
      <c r="V284" t="n">
        <v>0.77</v>
      </c>
      <c r="W284" t="n">
        <v>1.14</v>
      </c>
      <c r="X284" t="n">
        <v>0.06</v>
      </c>
      <c r="Y284" t="n">
        <v>0.5</v>
      </c>
      <c r="Z284" t="n">
        <v>10</v>
      </c>
    </row>
    <row r="285">
      <c r="A285" t="n">
        <v>35</v>
      </c>
      <c r="B285" t="n">
        <v>85</v>
      </c>
      <c r="C285" t="inlineStr">
        <is>
          <t xml:space="preserve">CONCLUIDO	</t>
        </is>
      </c>
      <c r="D285" t="n">
        <v>7.0167</v>
      </c>
      <c r="E285" t="n">
        <v>14.25</v>
      </c>
      <c r="F285" t="n">
        <v>11.74</v>
      </c>
      <c r="G285" t="n">
        <v>176.15</v>
      </c>
      <c r="H285" t="n">
        <v>2.88</v>
      </c>
      <c r="I285" t="n">
        <v>4</v>
      </c>
      <c r="J285" t="n">
        <v>222.01</v>
      </c>
      <c r="K285" t="n">
        <v>51.39</v>
      </c>
      <c r="L285" t="n">
        <v>36</v>
      </c>
      <c r="M285" t="n">
        <v>2</v>
      </c>
      <c r="N285" t="n">
        <v>49.62</v>
      </c>
      <c r="O285" t="n">
        <v>27615.8</v>
      </c>
      <c r="P285" t="n">
        <v>133.47</v>
      </c>
      <c r="Q285" t="n">
        <v>194.63</v>
      </c>
      <c r="R285" t="n">
        <v>24.19</v>
      </c>
      <c r="S285" t="n">
        <v>17.82</v>
      </c>
      <c r="T285" t="n">
        <v>1038.19</v>
      </c>
      <c r="U285" t="n">
        <v>0.74</v>
      </c>
      <c r="V285" t="n">
        <v>0.77</v>
      </c>
      <c r="W285" t="n">
        <v>1.14</v>
      </c>
      <c r="X285" t="n">
        <v>0.06</v>
      </c>
      <c r="Y285" t="n">
        <v>0.5</v>
      </c>
      <c r="Z285" t="n">
        <v>10</v>
      </c>
    </row>
    <row r="286">
      <c r="A286" t="n">
        <v>36</v>
      </c>
      <c r="B286" t="n">
        <v>85</v>
      </c>
      <c r="C286" t="inlineStr">
        <is>
          <t xml:space="preserve">CONCLUIDO	</t>
        </is>
      </c>
      <c r="D286" t="n">
        <v>7.0195</v>
      </c>
      <c r="E286" t="n">
        <v>14.25</v>
      </c>
      <c r="F286" t="n">
        <v>11.74</v>
      </c>
      <c r="G286" t="n">
        <v>176.07</v>
      </c>
      <c r="H286" t="n">
        <v>2.94</v>
      </c>
      <c r="I286" t="n">
        <v>4</v>
      </c>
      <c r="J286" t="n">
        <v>223.68</v>
      </c>
      <c r="K286" t="n">
        <v>51.39</v>
      </c>
      <c r="L286" t="n">
        <v>37</v>
      </c>
      <c r="M286" t="n">
        <v>2</v>
      </c>
      <c r="N286" t="n">
        <v>50.29</v>
      </c>
      <c r="O286" t="n">
        <v>27821.09</v>
      </c>
      <c r="P286" t="n">
        <v>133.1</v>
      </c>
      <c r="Q286" t="n">
        <v>194.63</v>
      </c>
      <c r="R286" t="n">
        <v>24</v>
      </c>
      <c r="S286" t="n">
        <v>17.82</v>
      </c>
      <c r="T286" t="n">
        <v>942.35</v>
      </c>
      <c r="U286" t="n">
        <v>0.74</v>
      </c>
      <c r="V286" t="n">
        <v>0.77</v>
      </c>
      <c r="W286" t="n">
        <v>1.14</v>
      </c>
      <c r="X286" t="n">
        <v>0.05</v>
      </c>
      <c r="Y286" t="n">
        <v>0.5</v>
      </c>
      <c r="Z286" t="n">
        <v>10</v>
      </c>
    </row>
    <row r="287">
      <c r="A287" t="n">
        <v>37</v>
      </c>
      <c r="B287" t="n">
        <v>85</v>
      </c>
      <c r="C287" t="inlineStr">
        <is>
          <t xml:space="preserve">CONCLUIDO	</t>
        </is>
      </c>
      <c r="D287" t="n">
        <v>7.0188</v>
      </c>
      <c r="E287" t="n">
        <v>14.25</v>
      </c>
      <c r="F287" t="n">
        <v>11.74</v>
      </c>
      <c r="G287" t="n">
        <v>176.09</v>
      </c>
      <c r="H287" t="n">
        <v>3</v>
      </c>
      <c r="I287" t="n">
        <v>4</v>
      </c>
      <c r="J287" t="n">
        <v>225.35</v>
      </c>
      <c r="K287" t="n">
        <v>51.39</v>
      </c>
      <c r="L287" t="n">
        <v>38</v>
      </c>
      <c r="M287" t="n">
        <v>1</v>
      </c>
      <c r="N287" t="n">
        <v>50.96</v>
      </c>
      <c r="O287" t="n">
        <v>28027.19</v>
      </c>
      <c r="P287" t="n">
        <v>132.82</v>
      </c>
      <c r="Q287" t="n">
        <v>194.63</v>
      </c>
      <c r="R287" t="n">
        <v>24.03</v>
      </c>
      <c r="S287" t="n">
        <v>17.82</v>
      </c>
      <c r="T287" t="n">
        <v>958.9299999999999</v>
      </c>
      <c r="U287" t="n">
        <v>0.74</v>
      </c>
      <c r="V287" t="n">
        <v>0.77</v>
      </c>
      <c r="W287" t="n">
        <v>1.14</v>
      </c>
      <c r="X287" t="n">
        <v>0.05</v>
      </c>
      <c r="Y287" t="n">
        <v>0.5</v>
      </c>
      <c r="Z287" t="n">
        <v>10</v>
      </c>
    </row>
    <row r="288">
      <c r="A288" t="n">
        <v>38</v>
      </c>
      <c r="B288" t="n">
        <v>85</v>
      </c>
      <c r="C288" t="inlineStr">
        <is>
          <t xml:space="preserve">CONCLUIDO	</t>
        </is>
      </c>
      <c r="D288" t="n">
        <v>7.0185</v>
      </c>
      <c r="E288" t="n">
        <v>14.25</v>
      </c>
      <c r="F288" t="n">
        <v>11.74</v>
      </c>
      <c r="G288" t="n">
        <v>176.1</v>
      </c>
      <c r="H288" t="n">
        <v>3.05</v>
      </c>
      <c r="I288" t="n">
        <v>4</v>
      </c>
      <c r="J288" t="n">
        <v>227.03</v>
      </c>
      <c r="K288" t="n">
        <v>51.39</v>
      </c>
      <c r="L288" t="n">
        <v>39</v>
      </c>
      <c r="M288" t="n">
        <v>1</v>
      </c>
      <c r="N288" t="n">
        <v>51.64</v>
      </c>
      <c r="O288" t="n">
        <v>28234.24</v>
      </c>
      <c r="P288" t="n">
        <v>133.05</v>
      </c>
      <c r="Q288" t="n">
        <v>194.63</v>
      </c>
      <c r="R288" t="n">
        <v>24.03</v>
      </c>
      <c r="S288" t="n">
        <v>17.82</v>
      </c>
      <c r="T288" t="n">
        <v>957.4</v>
      </c>
      <c r="U288" t="n">
        <v>0.74</v>
      </c>
      <c r="V288" t="n">
        <v>0.77</v>
      </c>
      <c r="W288" t="n">
        <v>1.14</v>
      </c>
      <c r="X288" t="n">
        <v>0.05</v>
      </c>
      <c r="Y288" t="n">
        <v>0.5</v>
      </c>
      <c r="Z288" t="n">
        <v>10</v>
      </c>
    </row>
    <row r="289">
      <c r="A289" t="n">
        <v>39</v>
      </c>
      <c r="B289" t="n">
        <v>85</v>
      </c>
      <c r="C289" t="inlineStr">
        <is>
          <t xml:space="preserve">CONCLUIDO	</t>
        </is>
      </c>
      <c r="D289" t="n">
        <v>7.0189</v>
      </c>
      <c r="E289" t="n">
        <v>14.25</v>
      </c>
      <c r="F289" t="n">
        <v>11.74</v>
      </c>
      <c r="G289" t="n">
        <v>176.09</v>
      </c>
      <c r="H289" t="n">
        <v>3.11</v>
      </c>
      <c r="I289" t="n">
        <v>4</v>
      </c>
      <c r="J289" t="n">
        <v>228.71</v>
      </c>
      <c r="K289" t="n">
        <v>51.39</v>
      </c>
      <c r="L289" t="n">
        <v>40</v>
      </c>
      <c r="M289" t="n">
        <v>0</v>
      </c>
      <c r="N289" t="n">
        <v>52.32</v>
      </c>
      <c r="O289" t="n">
        <v>28442.24</v>
      </c>
      <c r="P289" t="n">
        <v>133.48</v>
      </c>
      <c r="Q289" t="n">
        <v>194.63</v>
      </c>
      <c r="R289" t="n">
        <v>23.95</v>
      </c>
      <c r="S289" t="n">
        <v>17.82</v>
      </c>
      <c r="T289" t="n">
        <v>916.28</v>
      </c>
      <c r="U289" t="n">
        <v>0.74</v>
      </c>
      <c r="V289" t="n">
        <v>0.77</v>
      </c>
      <c r="W289" t="n">
        <v>1.14</v>
      </c>
      <c r="X289" t="n">
        <v>0.05</v>
      </c>
      <c r="Y289" t="n">
        <v>0.5</v>
      </c>
      <c r="Z289" t="n">
        <v>10</v>
      </c>
    </row>
    <row r="290">
      <c r="A290" t="n">
        <v>0</v>
      </c>
      <c r="B290" t="n">
        <v>20</v>
      </c>
      <c r="C290" t="inlineStr">
        <is>
          <t xml:space="preserve">CONCLUIDO	</t>
        </is>
      </c>
      <c r="D290" t="n">
        <v>6.6222</v>
      </c>
      <c r="E290" t="n">
        <v>15.1</v>
      </c>
      <c r="F290" t="n">
        <v>12.72</v>
      </c>
      <c r="G290" t="n">
        <v>14.67</v>
      </c>
      <c r="H290" t="n">
        <v>0.34</v>
      </c>
      <c r="I290" t="n">
        <v>52</v>
      </c>
      <c r="J290" t="n">
        <v>51.33</v>
      </c>
      <c r="K290" t="n">
        <v>24.83</v>
      </c>
      <c r="L290" t="n">
        <v>1</v>
      </c>
      <c r="M290" t="n">
        <v>50</v>
      </c>
      <c r="N290" t="n">
        <v>5.51</v>
      </c>
      <c r="O290" t="n">
        <v>6564.78</v>
      </c>
      <c r="P290" t="n">
        <v>70.52</v>
      </c>
      <c r="Q290" t="n">
        <v>194.65</v>
      </c>
      <c r="R290" t="n">
        <v>54.11</v>
      </c>
      <c r="S290" t="n">
        <v>17.82</v>
      </c>
      <c r="T290" t="n">
        <v>15759.42</v>
      </c>
      <c r="U290" t="n">
        <v>0.33</v>
      </c>
      <c r="V290" t="n">
        <v>0.71</v>
      </c>
      <c r="W290" t="n">
        <v>1.23</v>
      </c>
      <c r="X290" t="n">
        <v>1.03</v>
      </c>
      <c r="Y290" t="n">
        <v>0.5</v>
      </c>
      <c r="Z290" t="n">
        <v>10</v>
      </c>
    </row>
    <row r="291">
      <c r="A291" t="n">
        <v>1</v>
      </c>
      <c r="B291" t="n">
        <v>20</v>
      </c>
      <c r="C291" t="inlineStr">
        <is>
          <t xml:space="preserve">CONCLUIDO	</t>
        </is>
      </c>
      <c r="D291" t="n">
        <v>7.0372</v>
      </c>
      <c r="E291" t="n">
        <v>14.21</v>
      </c>
      <c r="F291" t="n">
        <v>12.16</v>
      </c>
      <c r="G291" t="n">
        <v>29.18</v>
      </c>
      <c r="H291" t="n">
        <v>0.66</v>
      </c>
      <c r="I291" t="n">
        <v>25</v>
      </c>
      <c r="J291" t="n">
        <v>52.47</v>
      </c>
      <c r="K291" t="n">
        <v>24.83</v>
      </c>
      <c r="L291" t="n">
        <v>2</v>
      </c>
      <c r="M291" t="n">
        <v>23</v>
      </c>
      <c r="N291" t="n">
        <v>5.64</v>
      </c>
      <c r="O291" t="n">
        <v>6705.1</v>
      </c>
      <c r="P291" t="n">
        <v>64.66</v>
      </c>
      <c r="Q291" t="n">
        <v>194.64</v>
      </c>
      <c r="R291" t="n">
        <v>37.11</v>
      </c>
      <c r="S291" t="n">
        <v>17.82</v>
      </c>
      <c r="T291" t="n">
        <v>7391.56</v>
      </c>
      <c r="U291" t="n">
        <v>0.48</v>
      </c>
      <c r="V291" t="n">
        <v>0.75</v>
      </c>
      <c r="W291" t="n">
        <v>1.17</v>
      </c>
      <c r="X291" t="n">
        <v>0.47</v>
      </c>
      <c r="Y291" t="n">
        <v>0.5</v>
      </c>
      <c r="Z291" t="n">
        <v>10</v>
      </c>
    </row>
    <row r="292">
      <c r="A292" t="n">
        <v>2</v>
      </c>
      <c r="B292" t="n">
        <v>20</v>
      </c>
      <c r="C292" t="inlineStr">
        <is>
          <t xml:space="preserve">CONCLUIDO	</t>
        </is>
      </c>
      <c r="D292" t="n">
        <v>7.174</v>
      </c>
      <c r="E292" t="n">
        <v>13.94</v>
      </c>
      <c r="F292" t="n">
        <v>12</v>
      </c>
      <c r="G292" t="n">
        <v>44.98</v>
      </c>
      <c r="H292" t="n">
        <v>0.97</v>
      </c>
      <c r="I292" t="n">
        <v>16</v>
      </c>
      <c r="J292" t="n">
        <v>53.61</v>
      </c>
      <c r="K292" t="n">
        <v>24.83</v>
      </c>
      <c r="L292" t="n">
        <v>3</v>
      </c>
      <c r="M292" t="n">
        <v>14</v>
      </c>
      <c r="N292" t="n">
        <v>5.78</v>
      </c>
      <c r="O292" t="n">
        <v>6845.59</v>
      </c>
      <c r="P292" t="n">
        <v>60.63</v>
      </c>
      <c r="Q292" t="n">
        <v>194.63</v>
      </c>
      <c r="R292" t="n">
        <v>32.22</v>
      </c>
      <c r="S292" t="n">
        <v>17.82</v>
      </c>
      <c r="T292" t="n">
        <v>4993.27</v>
      </c>
      <c r="U292" t="n">
        <v>0.55</v>
      </c>
      <c r="V292" t="n">
        <v>0.76</v>
      </c>
      <c r="W292" t="n">
        <v>1.16</v>
      </c>
      <c r="X292" t="n">
        <v>0.31</v>
      </c>
      <c r="Y292" t="n">
        <v>0.5</v>
      </c>
      <c r="Z292" t="n">
        <v>10</v>
      </c>
    </row>
    <row r="293">
      <c r="A293" t="n">
        <v>3</v>
      </c>
      <c r="B293" t="n">
        <v>20</v>
      </c>
      <c r="C293" t="inlineStr">
        <is>
          <t xml:space="preserve">CONCLUIDO	</t>
        </is>
      </c>
      <c r="D293" t="n">
        <v>7.2445</v>
      </c>
      <c r="E293" t="n">
        <v>13.8</v>
      </c>
      <c r="F293" t="n">
        <v>11.91</v>
      </c>
      <c r="G293" t="n">
        <v>59.55</v>
      </c>
      <c r="H293" t="n">
        <v>1.27</v>
      </c>
      <c r="I293" t="n">
        <v>12</v>
      </c>
      <c r="J293" t="n">
        <v>54.75</v>
      </c>
      <c r="K293" t="n">
        <v>24.83</v>
      </c>
      <c r="L293" t="n">
        <v>4</v>
      </c>
      <c r="M293" t="n">
        <v>6</v>
      </c>
      <c r="N293" t="n">
        <v>5.92</v>
      </c>
      <c r="O293" t="n">
        <v>6986.39</v>
      </c>
      <c r="P293" t="n">
        <v>57.58</v>
      </c>
      <c r="Q293" t="n">
        <v>194.65</v>
      </c>
      <c r="R293" t="n">
        <v>29.24</v>
      </c>
      <c r="S293" t="n">
        <v>17.82</v>
      </c>
      <c r="T293" t="n">
        <v>3523.42</v>
      </c>
      <c r="U293" t="n">
        <v>0.61</v>
      </c>
      <c r="V293" t="n">
        <v>0.76</v>
      </c>
      <c r="W293" t="n">
        <v>1.16</v>
      </c>
      <c r="X293" t="n">
        <v>0.22</v>
      </c>
      <c r="Y293" t="n">
        <v>0.5</v>
      </c>
      <c r="Z293" t="n">
        <v>10</v>
      </c>
    </row>
    <row r="294">
      <c r="A294" t="n">
        <v>4</v>
      </c>
      <c r="B294" t="n">
        <v>20</v>
      </c>
      <c r="C294" t="inlineStr">
        <is>
          <t xml:space="preserve">CONCLUIDO	</t>
        </is>
      </c>
      <c r="D294" t="n">
        <v>7.2534</v>
      </c>
      <c r="E294" t="n">
        <v>13.79</v>
      </c>
      <c r="F294" t="n">
        <v>11.9</v>
      </c>
      <c r="G294" t="n">
        <v>64.93000000000001</v>
      </c>
      <c r="H294" t="n">
        <v>1.55</v>
      </c>
      <c r="I294" t="n">
        <v>11</v>
      </c>
      <c r="J294" t="n">
        <v>55.89</v>
      </c>
      <c r="K294" t="n">
        <v>24.83</v>
      </c>
      <c r="L294" t="n">
        <v>5</v>
      </c>
      <c r="M294" t="n">
        <v>0</v>
      </c>
      <c r="N294" t="n">
        <v>6.07</v>
      </c>
      <c r="O294" t="n">
        <v>7127.49</v>
      </c>
      <c r="P294" t="n">
        <v>57.75</v>
      </c>
      <c r="Q294" t="n">
        <v>194.63</v>
      </c>
      <c r="R294" t="n">
        <v>28.77</v>
      </c>
      <c r="S294" t="n">
        <v>17.82</v>
      </c>
      <c r="T294" t="n">
        <v>3292.24</v>
      </c>
      <c r="U294" t="n">
        <v>0.62</v>
      </c>
      <c r="V294" t="n">
        <v>0.76</v>
      </c>
      <c r="W294" t="n">
        <v>1.17</v>
      </c>
      <c r="X294" t="n">
        <v>0.22</v>
      </c>
      <c r="Y294" t="n">
        <v>0.5</v>
      </c>
      <c r="Z294" t="n">
        <v>10</v>
      </c>
    </row>
    <row r="295">
      <c r="A295" t="n">
        <v>0</v>
      </c>
      <c r="B295" t="n">
        <v>65</v>
      </c>
      <c r="C295" t="inlineStr">
        <is>
          <t xml:space="preserve">CONCLUIDO	</t>
        </is>
      </c>
      <c r="D295" t="n">
        <v>5.2373</v>
      </c>
      <c r="E295" t="n">
        <v>19.09</v>
      </c>
      <c r="F295" t="n">
        <v>13.92</v>
      </c>
      <c r="G295" t="n">
        <v>7.59</v>
      </c>
      <c r="H295" t="n">
        <v>0.13</v>
      </c>
      <c r="I295" t="n">
        <v>110</v>
      </c>
      <c r="J295" t="n">
        <v>133.21</v>
      </c>
      <c r="K295" t="n">
        <v>46.47</v>
      </c>
      <c r="L295" t="n">
        <v>1</v>
      </c>
      <c r="M295" t="n">
        <v>108</v>
      </c>
      <c r="N295" t="n">
        <v>20.75</v>
      </c>
      <c r="O295" t="n">
        <v>16663.42</v>
      </c>
      <c r="P295" t="n">
        <v>151.87</v>
      </c>
      <c r="Q295" t="n">
        <v>194.68</v>
      </c>
      <c r="R295" t="n">
        <v>91.73</v>
      </c>
      <c r="S295" t="n">
        <v>17.82</v>
      </c>
      <c r="T295" t="n">
        <v>34278.53</v>
      </c>
      <c r="U295" t="n">
        <v>0.19</v>
      </c>
      <c r="V295" t="n">
        <v>0.65</v>
      </c>
      <c r="W295" t="n">
        <v>1.32</v>
      </c>
      <c r="X295" t="n">
        <v>2.23</v>
      </c>
      <c r="Y295" t="n">
        <v>0.5</v>
      </c>
      <c r="Z295" t="n">
        <v>10</v>
      </c>
    </row>
    <row r="296">
      <c r="A296" t="n">
        <v>1</v>
      </c>
      <c r="B296" t="n">
        <v>65</v>
      </c>
      <c r="C296" t="inlineStr">
        <is>
          <t xml:space="preserve">CONCLUIDO	</t>
        </is>
      </c>
      <c r="D296" t="n">
        <v>6.1441</v>
      </c>
      <c r="E296" t="n">
        <v>16.28</v>
      </c>
      <c r="F296" t="n">
        <v>12.71</v>
      </c>
      <c r="G296" t="n">
        <v>14.95</v>
      </c>
      <c r="H296" t="n">
        <v>0.26</v>
      </c>
      <c r="I296" t="n">
        <v>51</v>
      </c>
      <c r="J296" t="n">
        <v>134.55</v>
      </c>
      <c r="K296" t="n">
        <v>46.47</v>
      </c>
      <c r="L296" t="n">
        <v>2</v>
      </c>
      <c r="M296" t="n">
        <v>49</v>
      </c>
      <c r="N296" t="n">
        <v>21.09</v>
      </c>
      <c r="O296" t="n">
        <v>16828.84</v>
      </c>
      <c r="P296" t="n">
        <v>137.74</v>
      </c>
      <c r="Q296" t="n">
        <v>194.64</v>
      </c>
      <c r="R296" t="n">
        <v>53.86</v>
      </c>
      <c r="S296" t="n">
        <v>17.82</v>
      </c>
      <c r="T296" t="n">
        <v>15636.69</v>
      </c>
      <c r="U296" t="n">
        <v>0.33</v>
      </c>
      <c r="V296" t="n">
        <v>0.71</v>
      </c>
      <c r="W296" t="n">
        <v>1.23</v>
      </c>
      <c r="X296" t="n">
        <v>1.02</v>
      </c>
      <c r="Y296" t="n">
        <v>0.5</v>
      </c>
      <c r="Z296" t="n">
        <v>10</v>
      </c>
    </row>
    <row r="297">
      <c r="A297" t="n">
        <v>2</v>
      </c>
      <c r="B297" t="n">
        <v>65</v>
      </c>
      <c r="C297" t="inlineStr">
        <is>
          <t xml:space="preserve">CONCLUIDO	</t>
        </is>
      </c>
      <c r="D297" t="n">
        <v>6.491</v>
      </c>
      <c r="E297" t="n">
        <v>15.41</v>
      </c>
      <c r="F297" t="n">
        <v>12.33</v>
      </c>
      <c r="G297" t="n">
        <v>22.41</v>
      </c>
      <c r="H297" t="n">
        <v>0.39</v>
      </c>
      <c r="I297" t="n">
        <v>33</v>
      </c>
      <c r="J297" t="n">
        <v>135.9</v>
      </c>
      <c r="K297" t="n">
        <v>46.47</v>
      </c>
      <c r="L297" t="n">
        <v>3</v>
      </c>
      <c r="M297" t="n">
        <v>31</v>
      </c>
      <c r="N297" t="n">
        <v>21.43</v>
      </c>
      <c r="O297" t="n">
        <v>16994.64</v>
      </c>
      <c r="P297" t="n">
        <v>132.81</v>
      </c>
      <c r="Q297" t="n">
        <v>194.63</v>
      </c>
      <c r="R297" t="n">
        <v>42.11</v>
      </c>
      <c r="S297" t="n">
        <v>17.82</v>
      </c>
      <c r="T297" t="n">
        <v>9853.620000000001</v>
      </c>
      <c r="U297" t="n">
        <v>0.42</v>
      </c>
      <c r="V297" t="n">
        <v>0.74</v>
      </c>
      <c r="W297" t="n">
        <v>1.19</v>
      </c>
      <c r="X297" t="n">
        <v>0.64</v>
      </c>
      <c r="Y297" t="n">
        <v>0.5</v>
      </c>
      <c r="Z297" t="n">
        <v>10</v>
      </c>
    </row>
    <row r="298">
      <c r="A298" t="n">
        <v>3</v>
      </c>
      <c r="B298" t="n">
        <v>65</v>
      </c>
      <c r="C298" t="inlineStr">
        <is>
          <t xml:space="preserve">CONCLUIDO	</t>
        </is>
      </c>
      <c r="D298" t="n">
        <v>6.6568</v>
      </c>
      <c r="E298" t="n">
        <v>15.02</v>
      </c>
      <c r="F298" t="n">
        <v>12.16</v>
      </c>
      <c r="G298" t="n">
        <v>29.19</v>
      </c>
      <c r="H298" t="n">
        <v>0.52</v>
      </c>
      <c r="I298" t="n">
        <v>25</v>
      </c>
      <c r="J298" t="n">
        <v>137.25</v>
      </c>
      <c r="K298" t="n">
        <v>46.47</v>
      </c>
      <c r="L298" t="n">
        <v>4</v>
      </c>
      <c r="M298" t="n">
        <v>23</v>
      </c>
      <c r="N298" t="n">
        <v>21.78</v>
      </c>
      <c r="O298" t="n">
        <v>17160.92</v>
      </c>
      <c r="P298" t="n">
        <v>130.17</v>
      </c>
      <c r="Q298" t="n">
        <v>194.65</v>
      </c>
      <c r="R298" t="n">
        <v>37.3</v>
      </c>
      <c r="S298" t="n">
        <v>17.82</v>
      </c>
      <c r="T298" t="n">
        <v>7488.51</v>
      </c>
      <c r="U298" t="n">
        <v>0.48</v>
      </c>
      <c r="V298" t="n">
        <v>0.75</v>
      </c>
      <c r="W298" t="n">
        <v>1.17</v>
      </c>
      <c r="X298" t="n">
        <v>0.47</v>
      </c>
      <c r="Y298" t="n">
        <v>0.5</v>
      </c>
      <c r="Z298" t="n">
        <v>10</v>
      </c>
    </row>
    <row r="299">
      <c r="A299" t="n">
        <v>4</v>
      </c>
      <c r="B299" t="n">
        <v>65</v>
      </c>
      <c r="C299" t="inlineStr">
        <is>
          <t xml:space="preserve">CONCLUIDO	</t>
        </is>
      </c>
      <c r="D299" t="n">
        <v>6.7571</v>
      </c>
      <c r="E299" t="n">
        <v>14.8</v>
      </c>
      <c r="F299" t="n">
        <v>12.07</v>
      </c>
      <c r="G299" t="n">
        <v>36.22</v>
      </c>
      <c r="H299" t="n">
        <v>0.64</v>
      </c>
      <c r="I299" t="n">
        <v>20</v>
      </c>
      <c r="J299" t="n">
        <v>138.6</v>
      </c>
      <c r="K299" t="n">
        <v>46.47</v>
      </c>
      <c r="L299" t="n">
        <v>5</v>
      </c>
      <c r="M299" t="n">
        <v>18</v>
      </c>
      <c r="N299" t="n">
        <v>22.13</v>
      </c>
      <c r="O299" t="n">
        <v>17327.69</v>
      </c>
      <c r="P299" t="n">
        <v>128.49</v>
      </c>
      <c r="Q299" t="n">
        <v>194.64</v>
      </c>
      <c r="R299" t="n">
        <v>34.33</v>
      </c>
      <c r="S299" t="n">
        <v>17.82</v>
      </c>
      <c r="T299" t="n">
        <v>6027.6</v>
      </c>
      <c r="U299" t="n">
        <v>0.52</v>
      </c>
      <c r="V299" t="n">
        <v>0.75</v>
      </c>
      <c r="W299" t="n">
        <v>1.17</v>
      </c>
      <c r="X299" t="n">
        <v>0.39</v>
      </c>
      <c r="Y299" t="n">
        <v>0.5</v>
      </c>
      <c r="Z299" t="n">
        <v>10</v>
      </c>
    </row>
    <row r="300">
      <c r="A300" t="n">
        <v>5</v>
      </c>
      <c r="B300" t="n">
        <v>65</v>
      </c>
      <c r="C300" t="inlineStr">
        <is>
          <t xml:space="preserve">CONCLUIDO	</t>
        </is>
      </c>
      <c r="D300" t="n">
        <v>6.8259</v>
      </c>
      <c r="E300" t="n">
        <v>14.65</v>
      </c>
      <c r="F300" t="n">
        <v>12.01</v>
      </c>
      <c r="G300" t="n">
        <v>42.38</v>
      </c>
      <c r="H300" t="n">
        <v>0.76</v>
      </c>
      <c r="I300" t="n">
        <v>17</v>
      </c>
      <c r="J300" t="n">
        <v>139.95</v>
      </c>
      <c r="K300" t="n">
        <v>46.47</v>
      </c>
      <c r="L300" t="n">
        <v>6</v>
      </c>
      <c r="M300" t="n">
        <v>15</v>
      </c>
      <c r="N300" t="n">
        <v>22.49</v>
      </c>
      <c r="O300" t="n">
        <v>17494.97</v>
      </c>
      <c r="P300" t="n">
        <v>127.07</v>
      </c>
      <c r="Q300" t="n">
        <v>194.64</v>
      </c>
      <c r="R300" t="n">
        <v>32.41</v>
      </c>
      <c r="S300" t="n">
        <v>17.82</v>
      </c>
      <c r="T300" t="n">
        <v>5082.63</v>
      </c>
      <c r="U300" t="n">
        <v>0.55</v>
      </c>
      <c r="V300" t="n">
        <v>0.76</v>
      </c>
      <c r="W300" t="n">
        <v>1.16</v>
      </c>
      <c r="X300" t="n">
        <v>0.32</v>
      </c>
      <c r="Y300" t="n">
        <v>0.5</v>
      </c>
      <c r="Z300" t="n">
        <v>10</v>
      </c>
    </row>
    <row r="301">
      <c r="A301" t="n">
        <v>6</v>
      </c>
      <c r="B301" t="n">
        <v>65</v>
      </c>
      <c r="C301" t="inlineStr">
        <is>
          <t xml:space="preserve">CONCLUIDO	</t>
        </is>
      </c>
      <c r="D301" t="n">
        <v>6.8946</v>
      </c>
      <c r="E301" t="n">
        <v>14.5</v>
      </c>
      <c r="F301" t="n">
        <v>11.94</v>
      </c>
      <c r="G301" t="n">
        <v>51.18</v>
      </c>
      <c r="H301" t="n">
        <v>0.88</v>
      </c>
      <c r="I301" t="n">
        <v>14</v>
      </c>
      <c r="J301" t="n">
        <v>141.31</v>
      </c>
      <c r="K301" t="n">
        <v>46.47</v>
      </c>
      <c r="L301" t="n">
        <v>7</v>
      </c>
      <c r="M301" t="n">
        <v>12</v>
      </c>
      <c r="N301" t="n">
        <v>22.85</v>
      </c>
      <c r="O301" t="n">
        <v>17662.75</v>
      </c>
      <c r="P301" t="n">
        <v>125.35</v>
      </c>
      <c r="Q301" t="n">
        <v>194.63</v>
      </c>
      <c r="R301" t="n">
        <v>30.56</v>
      </c>
      <c r="S301" t="n">
        <v>17.82</v>
      </c>
      <c r="T301" t="n">
        <v>4174.1</v>
      </c>
      <c r="U301" t="n">
        <v>0.58</v>
      </c>
      <c r="V301" t="n">
        <v>0.76</v>
      </c>
      <c r="W301" t="n">
        <v>1.15</v>
      </c>
      <c r="X301" t="n">
        <v>0.26</v>
      </c>
      <c r="Y301" t="n">
        <v>0.5</v>
      </c>
      <c r="Z301" t="n">
        <v>10</v>
      </c>
    </row>
    <row r="302">
      <c r="A302" t="n">
        <v>7</v>
      </c>
      <c r="B302" t="n">
        <v>65</v>
      </c>
      <c r="C302" t="inlineStr">
        <is>
          <t xml:space="preserve">CONCLUIDO	</t>
        </is>
      </c>
      <c r="D302" t="n">
        <v>6.9136</v>
      </c>
      <c r="E302" t="n">
        <v>14.46</v>
      </c>
      <c r="F302" t="n">
        <v>11.93</v>
      </c>
      <c r="G302" t="n">
        <v>55.06</v>
      </c>
      <c r="H302" t="n">
        <v>0.99</v>
      </c>
      <c r="I302" t="n">
        <v>13</v>
      </c>
      <c r="J302" t="n">
        <v>142.68</v>
      </c>
      <c r="K302" t="n">
        <v>46.47</v>
      </c>
      <c r="L302" t="n">
        <v>8</v>
      </c>
      <c r="M302" t="n">
        <v>11</v>
      </c>
      <c r="N302" t="n">
        <v>23.21</v>
      </c>
      <c r="O302" t="n">
        <v>17831.04</v>
      </c>
      <c r="P302" t="n">
        <v>124.4</v>
      </c>
      <c r="Q302" t="n">
        <v>194.63</v>
      </c>
      <c r="R302" t="n">
        <v>29.98</v>
      </c>
      <c r="S302" t="n">
        <v>17.82</v>
      </c>
      <c r="T302" t="n">
        <v>3889.71</v>
      </c>
      <c r="U302" t="n">
        <v>0.59</v>
      </c>
      <c r="V302" t="n">
        <v>0.76</v>
      </c>
      <c r="W302" t="n">
        <v>1.16</v>
      </c>
      <c r="X302" t="n">
        <v>0.24</v>
      </c>
      <c r="Y302" t="n">
        <v>0.5</v>
      </c>
      <c r="Z302" t="n">
        <v>10</v>
      </c>
    </row>
    <row r="303">
      <c r="A303" t="n">
        <v>8</v>
      </c>
      <c r="B303" t="n">
        <v>65</v>
      </c>
      <c r="C303" t="inlineStr">
        <is>
          <t xml:space="preserve">CONCLUIDO	</t>
        </is>
      </c>
      <c r="D303" t="n">
        <v>6.9641</v>
      </c>
      <c r="E303" t="n">
        <v>14.36</v>
      </c>
      <c r="F303" t="n">
        <v>11.88</v>
      </c>
      <c r="G303" t="n">
        <v>64.8</v>
      </c>
      <c r="H303" t="n">
        <v>1.11</v>
      </c>
      <c r="I303" t="n">
        <v>11</v>
      </c>
      <c r="J303" t="n">
        <v>144.05</v>
      </c>
      <c r="K303" t="n">
        <v>46.47</v>
      </c>
      <c r="L303" t="n">
        <v>9</v>
      </c>
      <c r="M303" t="n">
        <v>9</v>
      </c>
      <c r="N303" t="n">
        <v>23.58</v>
      </c>
      <c r="O303" t="n">
        <v>17999.83</v>
      </c>
      <c r="P303" t="n">
        <v>122.98</v>
      </c>
      <c r="Q303" t="n">
        <v>194.63</v>
      </c>
      <c r="R303" t="n">
        <v>28.44</v>
      </c>
      <c r="S303" t="n">
        <v>17.82</v>
      </c>
      <c r="T303" t="n">
        <v>3125.76</v>
      </c>
      <c r="U303" t="n">
        <v>0.63</v>
      </c>
      <c r="V303" t="n">
        <v>0.76</v>
      </c>
      <c r="W303" t="n">
        <v>1.15</v>
      </c>
      <c r="X303" t="n">
        <v>0.19</v>
      </c>
      <c r="Y303" t="n">
        <v>0.5</v>
      </c>
      <c r="Z303" t="n">
        <v>10</v>
      </c>
    </row>
    <row r="304">
      <c r="A304" t="n">
        <v>9</v>
      </c>
      <c r="B304" t="n">
        <v>65</v>
      </c>
      <c r="C304" t="inlineStr">
        <is>
          <t xml:space="preserve">CONCLUIDO	</t>
        </is>
      </c>
      <c r="D304" t="n">
        <v>6.9839</v>
      </c>
      <c r="E304" t="n">
        <v>14.32</v>
      </c>
      <c r="F304" t="n">
        <v>11.87</v>
      </c>
      <c r="G304" t="n">
        <v>71.2</v>
      </c>
      <c r="H304" t="n">
        <v>1.22</v>
      </c>
      <c r="I304" t="n">
        <v>10</v>
      </c>
      <c r="J304" t="n">
        <v>145.42</v>
      </c>
      <c r="K304" t="n">
        <v>46.47</v>
      </c>
      <c r="L304" t="n">
        <v>10</v>
      </c>
      <c r="M304" t="n">
        <v>8</v>
      </c>
      <c r="N304" t="n">
        <v>23.95</v>
      </c>
      <c r="O304" t="n">
        <v>18169.15</v>
      </c>
      <c r="P304" t="n">
        <v>121.89</v>
      </c>
      <c r="Q304" t="n">
        <v>194.63</v>
      </c>
      <c r="R304" t="n">
        <v>28.01</v>
      </c>
      <c r="S304" t="n">
        <v>17.82</v>
      </c>
      <c r="T304" t="n">
        <v>2917.98</v>
      </c>
      <c r="U304" t="n">
        <v>0.64</v>
      </c>
      <c r="V304" t="n">
        <v>0.77</v>
      </c>
      <c r="W304" t="n">
        <v>1.15</v>
      </c>
      <c r="X304" t="n">
        <v>0.18</v>
      </c>
      <c r="Y304" t="n">
        <v>0.5</v>
      </c>
      <c r="Z304" t="n">
        <v>10</v>
      </c>
    </row>
    <row r="305">
      <c r="A305" t="n">
        <v>10</v>
      </c>
      <c r="B305" t="n">
        <v>65</v>
      </c>
      <c r="C305" t="inlineStr">
        <is>
          <t xml:space="preserve">CONCLUIDO	</t>
        </is>
      </c>
      <c r="D305" t="n">
        <v>7.0047</v>
      </c>
      <c r="E305" t="n">
        <v>14.28</v>
      </c>
      <c r="F305" t="n">
        <v>11.85</v>
      </c>
      <c r="G305" t="n">
        <v>79.01000000000001</v>
      </c>
      <c r="H305" t="n">
        <v>1.33</v>
      </c>
      <c r="I305" t="n">
        <v>9</v>
      </c>
      <c r="J305" t="n">
        <v>146.8</v>
      </c>
      <c r="K305" t="n">
        <v>46.47</v>
      </c>
      <c r="L305" t="n">
        <v>11</v>
      </c>
      <c r="M305" t="n">
        <v>7</v>
      </c>
      <c r="N305" t="n">
        <v>24.33</v>
      </c>
      <c r="O305" t="n">
        <v>18338.99</v>
      </c>
      <c r="P305" t="n">
        <v>121.1</v>
      </c>
      <c r="Q305" t="n">
        <v>194.63</v>
      </c>
      <c r="R305" t="n">
        <v>27.51</v>
      </c>
      <c r="S305" t="n">
        <v>17.82</v>
      </c>
      <c r="T305" t="n">
        <v>2671.87</v>
      </c>
      <c r="U305" t="n">
        <v>0.65</v>
      </c>
      <c r="V305" t="n">
        <v>0.77</v>
      </c>
      <c r="W305" t="n">
        <v>1.15</v>
      </c>
      <c r="X305" t="n">
        <v>0.16</v>
      </c>
      <c r="Y305" t="n">
        <v>0.5</v>
      </c>
      <c r="Z305" t="n">
        <v>10</v>
      </c>
    </row>
    <row r="306">
      <c r="A306" t="n">
        <v>11</v>
      </c>
      <c r="B306" t="n">
        <v>65</v>
      </c>
      <c r="C306" t="inlineStr">
        <is>
          <t xml:space="preserve">CONCLUIDO	</t>
        </is>
      </c>
      <c r="D306" t="n">
        <v>7.0032</v>
      </c>
      <c r="E306" t="n">
        <v>14.28</v>
      </c>
      <c r="F306" t="n">
        <v>11.85</v>
      </c>
      <c r="G306" t="n">
        <v>79.03</v>
      </c>
      <c r="H306" t="n">
        <v>1.43</v>
      </c>
      <c r="I306" t="n">
        <v>9</v>
      </c>
      <c r="J306" t="n">
        <v>148.18</v>
      </c>
      <c r="K306" t="n">
        <v>46.47</v>
      </c>
      <c r="L306" t="n">
        <v>12</v>
      </c>
      <c r="M306" t="n">
        <v>7</v>
      </c>
      <c r="N306" t="n">
        <v>24.71</v>
      </c>
      <c r="O306" t="n">
        <v>18509.36</v>
      </c>
      <c r="P306" t="n">
        <v>120.51</v>
      </c>
      <c r="Q306" t="n">
        <v>194.63</v>
      </c>
      <c r="R306" t="n">
        <v>27.64</v>
      </c>
      <c r="S306" t="n">
        <v>17.82</v>
      </c>
      <c r="T306" t="n">
        <v>2737.16</v>
      </c>
      <c r="U306" t="n">
        <v>0.64</v>
      </c>
      <c r="V306" t="n">
        <v>0.77</v>
      </c>
      <c r="W306" t="n">
        <v>1.15</v>
      </c>
      <c r="X306" t="n">
        <v>0.17</v>
      </c>
      <c r="Y306" t="n">
        <v>0.5</v>
      </c>
      <c r="Z306" t="n">
        <v>10</v>
      </c>
    </row>
    <row r="307">
      <c r="A307" t="n">
        <v>12</v>
      </c>
      <c r="B307" t="n">
        <v>65</v>
      </c>
      <c r="C307" t="inlineStr">
        <is>
          <t xml:space="preserve">CONCLUIDO	</t>
        </is>
      </c>
      <c r="D307" t="n">
        <v>7.028</v>
      </c>
      <c r="E307" t="n">
        <v>14.23</v>
      </c>
      <c r="F307" t="n">
        <v>11.83</v>
      </c>
      <c r="G307" t="n">
        <v>88.73</v>
      </c>
      <c r="H307" t="n">
        <v>1.54</v>
      </c>
      <c r="I307" t="n">
        <v>8</v>
      </c>
      <c r="J307" t="n">
        <v>149.56</v>
      </c>
      <c r="K307" t="n">
        <v>46.47</v>
      </c>
      <c r="L307" t="n">
        <v>13</v>
      </c>
      <c r="M307" t="n">
        <v>6</v>
      </c>
      <c r="N307" t="n">
        <v>25.1</v>
      </c>
      <c r="O307" t="n">
        <v>18680.25</v>
      </c>
      <c r="P307" t="n">
        <v>119</v>
      </c>
      <c r="Q307" t="n">
        <v>194.63</v>
      </c>
      <c r="R307" t="n">
        <v>26.84</v>
      </c>
      <c r="S307" t="n">
        <v>17.82</v>
      </c>
      <c r="T307" t="n">
        <v>2344.33</v>
      </c>
      <c r="U307" t="n">
        <v>0.66</v>
      </c>
      <c r="V307" t="n">
        <v>0.77</v>
      </c>
      <c r="W307" t="n">
        <v>1.15</v>
      </c>
      <c r="X307" t="n">
        <v>0.14</v>
      </c>
      <c r="Y307" t="n">
        <v>0.5</v>
      </c>
      <c r="Z307" t="n">
        <v>10</v>
      </c>
    </row>
    <row r="308">
      <c r="A308" t="n">
        <v>13</v>
      </c>
      <c r="B308" t="n">
        <v>65</v>
      </c>
      <c r="C308" t="inlineStr">
        <is>
          <t xml:space="preserve">CONCLUIDO	</t>
        </is>
      </c>
      <c r="D308" t="n">
        <v>7.0585</v>
      </c>
      <c r="E308" t="n">
        <v>14.17</v>
      </c>
      <c r="F308" t="n">
        <v>11.8</v>
      </c>
      <c r="G308" t="n">
        <v>101.11</v>
      </c>
      <c r="H308" t="n">
        <v>1.64</v>
      </c>
      <c r="I308" t="n">
        <v>7</v>
      </c>
      <c r="J308" t="n">
        <v>150.95</v>
      </c>
      <c r="K308" t="n">
        <v>46.47</v>
      </c>
      <c r="L308" t="n">
        <v>14</v>
      </c>
      <c r="M308" t="n">
        <v>5</v>
      </c>
      <c r="N308" t="n">
        <v>25.49</v>
      </c>
      <c r="O308" t="n">
        <v>18851.69</v>
      </c>
      <c r="P308" t="n">
        <v>117.35</v>
      </c>
      <c r="Q308" t="n">
        <v>194.63</v>
      </c>
      <c r="R308" t="n">
        <v>25.84</v>
      </c>
      <c r="S308" t="n">
        <v>17.82</v>
      </c>
      <c r="T308" t="n">
        <v>1848.18</v>
      </c>
      <c r="U308" t="n">
        <v>0.6899999999999999</v>
      </c>
      <c r="V308" t="n">
        <v>0.77</v>
      </c>
      <c r="W308" t="n">
        <v>1.15</v>
      </c>
      <c r="X308" t="n">
        <v>0.11</v>
      </c>
      <c r="Y308" t="n">
        <v>0.5</v>
      </c>
      <c r="Z308" t="n">
        <v>10</v>
      </c>
    </row>
    <row r="309">
      <c r="A309" t="n">
        <v>14</v>
      </c>
      <c r="B309" t="n">
        <v>65</v>
      </c>
      <c r="C309" t="inlineStr">
        <is>
          <t xml:space="preserve">CONCLUIDO	</t>
        </is>
      </c>
      <c r="D309" t="n">
        <v>7.054</v>
      </c>
      <c r="E309" t="n">
        <v>14.18</v>
      </c>
      <c r="F309" t="n">
        <v>11.81</v>
      </c>
      <c r="G309" t="n">
        <v>101.19</v>
      </c>
      <c r="H309" t="n">
        <v>1.74</v>
      </c>
      <c r="I309" t="n">
        <v>7</v>
      </c>
      <c r="J309" t="n">
        <v>152.35</v>
      </c>
      <c r="K309" t="n">
        <v>46.47</v>
      </c>
      <c r="L309" t="n">
        <v>15</v>
      </c>
      <c r="M309" t="n">
        <v>5</v>
      </c>
      <c r="N309" t="n">
        <v>25.88</v>
      </c>
      <c r="O309" t="n">
        <v>19023.66</v>
      </c>
      <c r="P309" t="n">
        <v>118.09</v>
      </c>
      <c r="Q309" t="n">
        <v>194.63</v>
      </c>
      <c r="R309" t="n">
        <v>26.2</v>
      </c>
      <c r="S309" t="n">
        <v>17.82</v>
      </c>
      <c r="T309" t="n">
        <v>2029.36</v>
      </c>
      <c r="U309" t="n">
        <v>0.68</v>
      </c>
      <c r="V309" t="n">
        <v>0.77</v>
      </c>
      <c r="W309" t="n">
        <v>1.15</v>
      </c>
      <c r="X309" t="n">
        <v>0.12</v>
      </c>
      <c r="Y309" t="n">
        <v>0.5</v>
      </c>
      <c r="Z309" t="n">
        <v>10</v>
      </c>
    </row>
    <row r="310">
      <c r="A310" t="n">
        <v>15</v>
      </c>
      <c r="B310" t="n">
        <v>65</v>
      </c>
      <c r="C310" t="inlineStr">
        <is>
          <t xml:space="preserve">CONCLUIDO	</t>
        </is>
      </c>
      <c r="D310" t="n">
        <v>7.0498</v>
      </c>
      <c r="E310" t="n">
        <v>14.18</v>
      </c>
      <c r="F310" t="n">
        <v>11.81</v>
      </c>
      <c r="G310" t="n">
        <v>101.26</v>
      </c>
      <c r="H310" t="n">
        <v>1.84</v>
      </c>
      <c r="I310" t="n">
        <v>7</v>
      </c>
      <c r="J310" t="n">
        <v>153.75</v>
      </c>
      <c r="K310" t="n">
        <v>46.47</v>
      </c>
      <c r="L310" t="n">
        <v>16</v>
      </c>
      <c r="M310" t="n">
        <v>5</v>
      </c>
      <c r="N310" t="n">
        <v>26.28</v>
      </c>
      <c r="O310" t="n">
        <v>19196.18</v>
      </c>
      <c r="P310" t="n">
        <v>116.71</v>
      </c>
      <c r="Q310" t="n">
        <v>194.63</v>
      </c>
      <c r="R310" t="n">
        <v>26.41</v>
      </c>
      <c r="S310" t="n">
        <v>17.82</v>
      </c>
      <c r="T310" t="n">
        <v>2131.98</v>
      </c>
      <c r="U310" t="n">
        <v>0.67</v>
      </c>
      <c r="V310" t="n">
        <v>0.77</v>
      </c>
      <c r="W310" t="n">
        <v>1.15</v>
      </c>
      <c r="X310" t="n">
        <v>0.13</v>
      </c>
      <c r="Y310" t="n">
        <v>0.5</v>
      </c>
      <c r="Z310" t="n">
        <v>10</v>
      </c>
    </row>
    <row r="311">
      <c r="A311" t="n">
        <v>16</v>
      </c>
      <c r="B311" t="n">
        <v>65</v>
      </c>
      <c r="C311" t="inlineStr">
        <is>
          <t xml:space="preserve">CONCLUIDO	</t>
        </is>
      </c>
      <c r="D311" t="n">
        <v>7.0777</v>
      </c>
      <c r="E311" t="n">
        <v>14.13</v>
      </c>
      <c r="F311" t="n">
        <v>11.79</v>
      </c>
      <c r="G311" t="n">
        <v>117.85</v>
      </c>
      <c r="H311" t="n">
        <v>1.94</v>
      </c>
      <c r="I311" t="n">
        <v>6</v>
      </c>
      <c r="J311" t="n">
        <v>155.15</v>
      </c>
      <c r="K311" t="n">
        <v>46.47</v>
      </c>
      <c r="L311" t="n">
        <v>17</v>
      </c>
      <c r="M311" t="n">
        <v>4</v>
      </c>
      <c r="N311" t="n">
        <v>26.68</v>
      </c>
      <c r="O311" t="n">
        <v>19369.26</v>
      </c>
      <c r="P311" t="n">
        <v>115.39</v>
      </c>
      <c r="Q311" t="n">
        <v>194.63</v>
      </c>
      <c r="R311" t="n">
        <v>25.4</v>
      </c>
      <c r="S311" t="n">
        <v>17.82</v>
      </c>
      <c r="T311" t="n">
        <v>1632.15</v>
      </c>
      <c r="U311" t="n">
        <v>0.7</v>
      </c>
      <c r="V311" t="n">
        <v>0.77</v>
      </c>
      <c r="W311" t="n">
        <v>1.15</v>
      </c>
      <c r="X311" t="n">
        <v>0.1</v>
      </c>
      <c r="Y311" t="n">
        <v>0.5</v>
      </c>
      <c r="Z311" t="n">
        <v>10</v>
      </c>
    </row>
    <row r="312">
      <c r="A312" t="n">
        <v>17</v>
      </c>
      <c r="B312" t="n">
        <v>65</v>
      </c>
      <c r="C312" t="inlineStr">
        <is>
          <t xml:space="preserve">CONCLUIDO	</t>
        </is>
      </c>
      <c r="D312" t="n">
        <v>7.0831</v>
      </c>
      <c r="E312" t="n">
        <v>14.12</v>
      </c>
      <c r="F312" t="n">
        <v>11.77</v>
      </c>
      <c r="G312" t="n">
        <v>117.74</v>
      </c>
      <c r="H312" t="n">
        <v>2.04</v>
      </c>
      <c r="I312" t="n">
        <v>6</v>
      </c>
      <c r="J312" t="n">
        <v>156.56</v>
      </c>
      <c r="K312" t="n">
        <v>46.47</v>
      </c>
      <c r="L312" t="n">
        <v>18</v>
      </c>
      <c r="M312" t="n">
        <v>4</v>
      </c>
      <c r="N312" t="n">
        <v>27.09</v>
      </c>
      <c r="O312" t="n">
        <v>19542.89</v>
      </c>
      <c r="P312" t="n">
        <v>115.13</v>
      </c>
      <c r="Q312" t="n">
        <v>194.63</v>
      </c>
      <c r="R312" t="n">
        <v>25.13</v>
      </c>
      <c r="S312" t="n">
        <v>17.82</v>
      </c>
      <c r="T312" t="n">
        <v>1497.07</v>
      </c>
      <c r="U312" t="n">
        <v>0.71</v>
      </c>
      <c r="V312" t="n">
        <v>0.77</v>
      </c>
      <c r="W312" t="n">
        <v>1.14</v>
      </c>
      <c r="X312" t="n">
        <v>0.09</v>
      </c>
      <c r="Y312" t="n">
        <v>0.5</v>
      </c>
      <c r="Z312" t="n">
        <v>10</v>
      </c>
    </row>
    <row r="313">
      <c r="A313" t="n">
        <v>18</v>
      </c>
      <c r="B313" t="n">
        <v>65</v>
      </c>
      <c r="C313" t="inlineStr">
        <is>
          <t xml:space="preserve">CONCLUIDO	</t>
        </is>
      </c>
      <c r="D313" t="n">
        <v>7.0787</v>
      </c>
      <c r="E313" t="n">
        <v>14.13</v>
      </c>
      <c r="F313" t="n">
        <v>11.78</v>
      </c>
      <c r="G313" t="n">
        <v>117.83</v>
      </c>
      <c r="H313" t="n">
        <v>2.13</v>
      </c>
      <c r="I313" t="n">
        <v>6</v>
      </c>
      <c r="J313" t="n">
        <v>157.97</v>
      </c>
      <c r="K313" t="n">
        <v>46.47</v>
      </c>
      <c r="L313" t="n">
        <v>19</v>
      </c>
      <c r="M313" t="n">
        <v>4</v>
      </c>
      <c r="N313" t="n">
        <v>27.5</v>
      </c>
      <c r="O313" t="n">
        <v>19717.08</v>
      </c>
      <c r="P313" t="n">
        <v>113.94</v>
      </c>
      <c r="Q313" t="n">
        <v>194.63</v>
      </c>
      <c r="R313" t="n">
        <v>25.39</v>
      </c>
      <c r="S313" t="n">
        <v>17.82</v>
      </c>
      <c r="T313" t="n">
        <v>1628.35</v>
      </c>
      <c r="U313" t="n">
        <v>0.7</v>
      </c>
      <c r="V313" t="n">
        <v>0.77</v>
      </c>
      <c r="W313" t="n">
        <v>1.15</v>
      </c>
      <c r="X313" t="n">
        <v>0.1</v>
      </c>
      <c r="Y313" t="n">
        <v>0.5</v>
      </c>
      <c r="Z313" t="n">
        <v>10</v>
      </c>
    </row>
    <row r="314">
      <c r="A314" t="n">
        <v>19</v>
      </c>
      <c r="B314" t="n">
        <v>65</v>
      </c>
      <c r="C314" t="inlineStr">
        <is>
          <t xml:space="preserve">CONCLUIDO	</t>
        </is>
      </c>
      <c r="D314" t="n">
        <v>7.1017</v>
      </c>
      <c r="E314" t="n">
        <v>14.08</v>
      </c>
      <c r="F314" t="n">
        <v>11.76</v>
      </c>
      <c r="G314" t="n">
        <v>141.18</v>
      </c>
      <c r="H314" t="n">
        <v>2.22</v>
      </c>
      <c r="I314" t="n">
        <v>5</v>
      </c>
      <c r="J314" t="n">
        <v>159.39</v>
      </c>
      <c r="K314" t="n">
        <v>46.47</v>
      </c>
      <c r="L314" t="n">
        <v>20</v>
      </c>
      <c r="M314" t="n">
        <v>3</v>
      </c>
      <c r="N314" t="n">
        <v>27.92</v>
      </c>
      <c r="O314" t="n">
        <v>19891.97</v>
      </c>
      <c r="P314" t="n">
        <v>111.59</v>
      </c>
      <c r="Q314" t="n">
        <v>194.63</v>
      </c>
      <c r="R314" t="n">
        <v>24.83</v>
      </c>
      <c r="S314" t="n">
        <v>17.82</v>
      </c>
      <c r="T314" t="n">
        <v>1350.8</v>
      </c>
      <c r="U314" t="n">
        <v>0.72</v>
      </c>
      <c r="V314" t="n">
        <v>0.77</v>
      </c>
      <c r="W314" t="n">
        <v>1.14</v>
      </c>
      <c r="X314" t="n">
        <v>0.08</v>
      </c>
      <c r="Y314" t="n">
        <v>0.5</v>
      </c>
      <c r="Z314" t="n">
        <v>10</v>
      </c>
    </row>
    <row r="315">
      <c r="A315" t="n">
        <v>20</v>
      </c>
      <c r="B315" t="n">
        <v>65</v>
      </c>
      <c r="C315" t="inlineStr">
        <is>
          <t xml:space="preserve">CONCLUIDO	</t>
        </is>
      </c>
      <c r="D315" t="n">
        <v>7.1003</v>
      </c>
      <c r="E315" t="n">
        <v>14.08</v>
      </c>
      <c r="F315" t="n">
        <v>11.77</v>
      </c>
      <c r="G315" t="n">
        <v>141.21</v>
      </c>
      <c r="H315" t="n">
        <v>2.31</v>
      </c>
      <c r="I315" t="n">
        <v>5</v>
      </c>
      <c r="J315" t="n">
        <v>160.81</v>
      </c>
      <c r="K315" t="n">
        <v>46.47</v>
      </c>
      <c r="L315" t="n">
        <v>21</v>
      </c>
      <c r="M315" t="n">
        <v>3</v>
      </c>
      <c r="N315" t="n">
        <v>28.34</v>
      </c>
      <c r="O315" t="n">
        <v>20067.32</v>
      </c>
      <c r="P315" t="n">
        <v>112.87</v>
      </c>
      <c r="Q315" t="n">
        <v>194.63</v>
      </c>
      <c r="R315" t="n">
        <v>25</v>
      </c>
      <c r="S315" t="n">
        <v>17.82</v>
      </c>
      <c r="T315" t="n">
        <v>1437.44</v>
      </c>
      <c r="U315" t="n">
        <v>0.71</v>
      </c>
      <c r="V315" t="n">
        <v>0.77</v>
      </c>
      <c r="W315" t="n">
        <v>1.14</v>
      </c>
      <c r="X315" t="n">
        <v>0.08</v>
      </c>
      <c r="Y315" t="n">
        <v>0.5</v>
      </c>
      <c r="Z315" t="n">
        <v>10</v>
      </c>
    </row>
    <row r="316">
      <c r="A316" t="n">
        <v>21</v>
      </c>
      <c r="B316" t="n">
        <v>65</v>
      </c>
      <c r="C316" t="inlineStr">
        <is>
          <t xml:space="preserve">CONCLUIDO	</t>
        </is>
      </c>
      <c r="D316" t="n">
        <v>7.0992</v>
      </c>
      <c r="E316" t="n">
        <v>14.09</v>
      </c>
      <c r="F316" t="n">
        <v>11.77</v>
      </c>
      <c r="G316" t="n">
        <v>141.24</v>
      </c>
      <c r="H316" t="n">
        <v>2.4</v>
      </c>
      <c r="I316" t="n">
        <v>5</v>
      </c>
      <c r="J316" t="n">
        <v>162.24</v>
      </c>
      <c r="K316" t="n">
        <v>46.47</v>
      </c>
      <c r="L316" t="n">
        <v>22</v>
      </c>
      <c r="M316" t="n">
        <v>3</v>
      </c>
      <c r="N316" t="n">
        <v>28.77</v>
      </c>
      <c r="O316" t="n">
        <v>20243.25</v>
      </c>
      <c r="P316" t="n">
        <v>112.15</v>
      </c>
      <c r="Q316" t="n">
        <v>194.64</v>
      </c>
      <c r="R316" t="n">
        <v>25.09</v>
      </c>
      <c r="S316" t="n">
        <v>17.82</v>
      </c>
      <c r="T316" t="n">
        <v>1484.84</v>
      </c>
      <c r="U316" t="n">
        <v>0.71</v>
      </c>
      <c r="V316" t="n">
        <v>0.77</v>
      </c>
      <c r="W316" t="n">
        <v>1.14</v>
      </c>
      <c r="X316" t="n">
        <v>0.08</v>
      </c>
      <c r="Y316" t="n">
        <v>0.5</v>
      </c>
      <c r="Z316" t="n">
        <v>10</v>
      </c>
    </row>
    <row r="317">
      <c r="A317" t="n">
        <v>22</v>
      </c>
      <c r="B317" t="n">
        <v>65</v>
      </c>
      <c r="C317" t="inlineStr">
        <is>
          <t xml:space="preserve">CONCLUIDO	</t>
        </is>
      </c>
      <c r="D317" t="n">
        <v>7.1065</v>
      </c>
      <c r="E317" t="n">
        <v>14.07</v>
      </c>
      <c r="F317" t="n">
        <v>11.76</v>
      </c>
      <c r="G317" t="n">
        <v>141.06</v>
      </c>
      <c r="H317" t="n">
        <v>2.49</v>
      </c>
      <c r="I317" t="n">
        <v>5</v>
      </c>
      <c r="J317" t="n">
        <v>163.67</v>
      </c>
      <c r="K317" t="n">
        <v>46.47</v>
      </c>
      <c r="L317" t="n">
        <v>23</v>
      </c>
      <c r="M317" t="n">
        <v>3</v>
      </c>
      <c r="N317" t="n">
        <v>29.2</v>
      </c>
      <c r="O317" t="n">
        <v>20419.76</v>
      </c>
      <c r="P317" t="n">
        <v>110</v>
      </c>
      <c r="Q317" t="n">
        <v>194.63</v>
      </c>
      <c r="R317" t="n">
        <v>24.57</v>
      </c>
      <c r="S317" t="n">
        <v>17.82</v>
      </c>
      <c r="T317" t="n">
        <v>1225.41</v>
      </c>
      <c r="U317" t="n">
        <v>0.73</v>
      </c>
      <c r="V317" t="n">
        <v>0.77</v>
      </c>
      <c r="W317" t="n">
        <v>1.14</v>
      </c>
      <c r="X317" t="n">
        <v>0.07000000000000001</v>
      </c>
      <c r="Y317" t="n">
        <v>0.5</v>
      </c>
      <c r="Z317" t="n">
        <v>10</v>
      </c>
    </row>
    <row r="318">
      <c r="A318" t="n">
        <v>23</v>
      </c>
      <c r="B318" t="n">
        <v>65</v>
      </c>
      <c r="C318" t="inlineStr">
        <is>
          <t xml:space="preserve">CONCLUIDO	</t>
        </is>
      </c>
      <c r="D318" t="n">
        <v>7.1019</v>
      </c>
      <c r="E318" t="n">
        <v>14.08</v>
      </c>
      <c r="F318" t="n">
        <v>11.76</v>
      </c>
      <c r="G318" t="n">
        <v>141.17</v>
      </c>
      <c r="H318" t="n">
        <v>2.58</v>
      </c>
      <c r="I318" t="n">
        <v>5</v>
      </c>
      <c r="J318" t="n">
        <v>165.1</v>
      </c>
      <c r="K318" t="n">
        <v>46.47</v>
      </c>
      <c r="L318" t="n">
        <v>24</v>
      </c>
      <c r="M318" t="n">
        <v>2</v>
      </c>
      <c r="N318" t="n">
        <v>29.64</v>
      </c>
      <c r="O318" t="n">
        <v>20596.86</v>
      </c>
      <c r="P318" t="n">
        <v>108.02</v>
      </c>
      <c r="Q318" t="n">
        <v>194.63</v>
      </c>
      <c r="R318" t="n">
        <v>24.76</v>
      </c>
      <c r="S318" t="n">
        <v>17.82</v>
      </c>
      <c r="T318" t="n">
        <v>1315.62</v>
      </c>
      <c r="U318" t="n">
        <v>0.72</v>
      </c>
      <c r="V318" t="n">
        <v>0.77</v>
      </c>
      <c r="W318" t="n">
        <v>1.15</v>
      </c>
      <c r="X318" t="n">
        <v>0.08</v>
      </c>
      <c r="Y318" t="n">
        <v>0.5</v>
      </c>
      <c r="Z318" t="n">
        <v>10</v>
      </c>
    </row>
    <row r="319">
      <c r="A319" t="n">
        <v>24</v>
      </c>
      <c r="B319" t="n">
        <v>65</v>
      </c>
      <c r="C319" t="inlineStr">
        <is>
          <t xml:space="preserve">CONCLUIDO	</t>
        </is>
      </c>
      <c r="D319" t="n">
        <v>7.0998</v>
      </c>
      <c r="E319" t="n">
        <v>14.08</v>
      </c>
      <c r="F319" t="n">
        <v>11.77</v>
      </c>
      <c r="G319" t="n">
        <v>141.22</v>
      </c>
      <c r="H319" t="n">
        <v>2.66</v>
      </c>
      <c r="I319" t="n">
        <v>5</v>
      </c>
      <c r="J319" t="n">
        <v>166.54</v>
      </c>
      <c r="K319" t="n">
        <v>46.47</v>
      </c>
      <c r="L319" t="n">
        <v>25</v>
      </c>
      <c r="M319" t="n">
        <v>1</v>
      </c>
      <c r="N319" t="n">
        <v>30.08</v>
      </c>
      <c r="O319" t="n">
        <v>20774.56</v>
      </c>
      <c r="P319" t="n">
        <v>107.9</v>
      </c>
      <c r="Q319" t="n">
        <v>194.63</v>
      </c>
      <c r="R319" t="n">
        <v>24.92</v>
      </c>
      <c r="S319" t="n">
        <v>17.82</v>
      </c>
      <c r="T319" t="n">
        <v>1397.1</v>
      </c>
      <c r="U319" t="n">
        <v>0.72</v>
      </c>
      <c r="V319" t="n">
        <v>0.77</v>
      </c>
      <c r="W319" t="n">
        <v>1.15</v>
      </c>
      <c r="X319" t="n">
        <v>0.08</v>
      </c>
      <c r="Y319" t="n">
        <v>0.5</v>
      </c>
      <c r="Z319" t="n">
        <v>10</v>
      </c>
    </row>
    <row r="320">
      <c r="A320" t="n">
        <v>25</v>
      </c>
      <c r="B320" t="n">
        <v>65</v>
      </c>
      <c r="C320" t="inlineStr">
        <is>
          <t xml:space="preserve">CONCLUIDO	</t>
        </is>
      </c>
      <c r="D320" t="n">
        <v>7.1006</v>
      </c>
      <c r="E320" t="n">
        <v>14.08</v>
      </c>
      <c r="F320" t="n">
        <v>11.77</v>
      </c>
      <c r="G320" t="n">
        <v>141.2</v>
      </c>
      <c r="H320" t="n">
        <v>2.74</v>
      </c>
      <c r="I320" t="n">
        <v>5</v>
      </c>
      <c r="J320" t="n">
        <v>167.99</v>
      </c>
      <c r="K320" t="n">
        <v>46.47</v>
      </c>
      <c r="L320" t="n">
        <v>26</v>
      </c>
      <c r="M320" t="n">
        <v>1</v>
      </c>
      <c r="N320" t="n">
        <v>30.52</v>
      </c>
      <c r="O320" t="n">
        <v>20952.87</v>
      </c>
      <c r="P320" t="n">
        <v>107.6</v>
      </c>
      <c r="Q320" t="n">
        <v>194.63</v>
      </c>
      <c r="R320" t="n">
        <v>24.84</v>
      </c>
      <c r="S320" t="n">
        <v>17.82</v>
      </c>
      <c r="T320" t="n">
        <v>1357.55</v>
      </c>
      <c r="U320" t="n">
        <v>0.72</v>
      </c>
      <c r="V320" t="n">
        <v>0.77</v>
      </c>
      <c r="W320" t="n">
        <v>1.15</v>
      </c>
      <c r="X320" t="n">
        <v>0.08</v>
      </c>
      <c r="Y320" t="n">
        <v>0.5</v>
      </c>
      <c r="Z320" t="n">
        <v>10</v>
      </c>
    </row>
    <row r="321">
      <c r="A321" t="n">
        <v>26</v>
      </c>
      <c r="B321" t="n">
        <v>65</v>
      </c>
      <c r="C321" t="inlineStr">
        <is>
          <t xml:space="preserve">CONCLUIDO	</t>
        </is>
      </c>
      <c r="D321" t="n">
        <v>7.102</v>
      </c>
      <c r="E321" t="n">
        <v>14.08</v>
      </c>
      <c r="F321" t="n">
        <v>11.76</v>
      </c>
      <c r="G321" t="n">
        <v>141.17</v>
      </c>
      <c r="H321" t="n">
        <v>2.82</v>
      </c>
      <c r="I321" t="n">
        <v>5</v>
      </c>
      <c r="J321" t="n">
        <v>169.44</v>
      </c>
      <c r="K321" t="n">
        <v>46.47</v>
      </c>
      <c r="L321" t="n">
        <v>27</v>
      </c>
      <c r="M321" t="n">
        <v>1</v>
      </c>
      <c r="N321" t="n">
        <v>30.97</v>
      </c>
      <c r="O321" t="n">
        <v>21131.78</v>
      </c>
      <c r="P321" t="n">
        <v>107.12</v>
      </c>
      <c r="Q321" t="n">
        <v>194.63</v>
      </c>
      <c r="R321" t="n">
        <v>24.74</v>
      </c>
      <c r="S321" t="n">
        <v>17.82</v>
      </c>
      <c r="T321" t="n">
        <v>1306.56</v>
      </c>
      <c r="U321" t="n">
        <v>0.72</v>
      </c>
      <c r="V321" t="n">
        <v>0.77</v>
      </c>
      <c r="W321" t="n">
        <v>1.15</v>
      </c>
      <c r="X321" t="n">
        <v>0.08</v>
      </c>
      <c r="Y321" t="n">
        <v>0.5</v>
      </c>
      <c r="Z321" t="n">
        <v>10</v>
      </c>
    </row>
    <row r="322">
      <c r="A322" t="n">
        <v>27</v>
      </c>
      <c r="B322" t="n">
        <v>65</v>
      </c>
      <c r="C322" t="inlineStr">
        <is>
          <t xml:space="preserve">CONCLUIDO	</t>
        </is>
      </c>
      <c r="D322" t="n">
        <v>7.1265</v>
      </c>
      <c r="E322" t="n">
        <v>14.03</v>
      </c>
      <c r="F322" t="n">
        <v>11.74</v>
      </c>
      <c r="G322" t="n">
        <v>176.15</v>
      </c>
      <c r="H322" t="n">
        <v>2.9</v>
      </c>
      <c r="I322" t="n">
        <v>4</v>
      </c>
      <c r="J322" t="n">
        <v>170.9</v>
      </c>
      <c r="K322" t="n">
        <v>46.47</v>
      </c>
      <c r="L322" t="n">
        <v>28</v>
      </c>
      <c r="M322" t="n">
        <v>0</v>
      </c>
      <c r="N322" t="n">
        <v>31.43</v>
      </c>
      <c r="O322" t="n">
        <v>21311.32</v>
      </c>
      <c r="P322" t="n">
        <v>107.68</v>
      </c>
      <c r="Q322" t="n">
        <v>194.63</v>
      </c>
      <c r="R322" t="n">
        <v>24.11</v>
      </c>
      <c r="S322" t="n">
        <v>17.82</v>
      </c>
      <c r="T322" t="n">
        <v>996.25</v>
      </c>
      <c r="U322" t="n">
        <v>0.74</v>
      </c>
      <c r="V322" t="n">
        <v>0.77</v>
      </c>
      <c r="W322" t="n">
        <v>1.14</v>
      </c>
      <c r="X322" t="n">
        <v>0.06</v>
      </c>
      <c r="Y322" t="n">
        <v>0.5</v>
      </c>
      <c r="Z322" t="n">
        <v>10</v>
      </c>
    </row>
    <row r="323">
      <c r="A323" t="n">
        <v>0</v>
      </c>
      <c r="B323" t="n">
        <v>75</v>
      </c>
      <c r="C323" t="inlineStr">
        <is>
          <t xml:space="preserve">CONCLUIDO	</t>
        </is>
      </c>
      <c r="D323" t="n">
        <v>4.9711</v>
      </c>
      <c r="E323" t="n">
        <v>20.12</v>
      </c>
      <c r="F323" t="n">
        <v>14.14</v>
      </c>
      <c r="G323" t="n">
        <v>7.01</v>
      </c>
      <c r="H323" t="n">
        <v>0.12</v>
      </c>
      <c r="I323" t="n">
        <v>121</v>
      </c>
      <c r="J323" t="n">
        <v>150.44</v>
      </c>
      <c r="K323" t="n">
        <v>49.1</v>
      </c>
      <c r="L323" t="n">
        <v>1</v>
      </c>
      <c r="M323" t="n">
        <v>119</v>
      </c>
      <c r="N323" t="n">
        <v>25.34</v>
      </c>
      <c r="O323" t="n">
        <v>18787.76</v>
      </c>
      <c r="P323" t="n">
        <v>167.15</v>
      </c>
      <c r="Q323" t="n">
        <v>194.65</v>
      </c>
      <c r="R323" t="n">
        <v>99.25</v>
      </c>
      <c r="S323" t="n">
        <v>17.82</v>
      </c>
      <c r="T323" t="n">
        <v>37980.99</v>
      </c>
      <c r="U323" t="n">
        <v>0.18</v>
      </c>
      <c r="V323" t="n">
        <v>0.64</v>
      </c>
      <c r="W323" t="n">
        <v>1.32</v>
      </c>
      <c r="X323" t="n">
        <v>2.45</v>
      </c>
      <c r="Y323" t="n">
        <v>0.5</v>
      </c>
      <c r="Z323" t="n">
        <v>10</v>
      </c>
    </row>
    <row r="324">
      <c r="A324" t="n">
        <v>1</v>
      </c>
      <c r="B324" t="n">
        <v>75</v>
      </c>
      <c r="C324" t="inlineStr">
        <is>
          <t xml:space="preserve">CONCLUIDO	</t>
        </is>
      </c>
      <c r="D324" t="n">
        <v>5.9755</v>
      </c>
      <c r="E324" t="n">
        <v>16.74</v>
      </c>
      <c r="F324" t="n">
        <v>12.78</v>
      </c>
      <c r="G324" t="n">
        <v>13.94</v>
      </c>
      <c r="H324" t="n">
        <v>0.23</v>
      </c>
      <c r="I324" t="n">
        <v>55</v>
      </c>
      <c r="J324" t="n">
        <v>151.83</v>
      </c>
      <c r="K324" t="n">
        <v>49.1</v>
      </c>
      <c r="L324" t="n">
        <v>2</v>
      </c>
      <c r="M324" t="n">
        <v>53</v>
      </c>
      <c r="N324" t="n">
        <v>25.73</v>
      </c>
      <c r="O324" t="n">
        <v>18959.54</v>
      </c>
      <c r="P324" t="n">
        <v>150.26</v>
      </c>
      <c r="Q324" t="n">
        <v>194.63</v>
      </c>
      <c r="R324" t="n">
        <v>56.47</v>
      </c>
      <c r="S324" t="n">
        <v>17.82</v>
      </c>
      <c r="T324" t="n">
        <v>16923.7</v>
      </c>
      <c r="U324" t="n">
        <v>0.32</v>
      </c>
      <c r="V324" t="n">
        <v>0.71</v>
      </c>
      <c r="W324" t="n">
        <v>1.22</v>
      </c>
      <c r="X324" t="n">
        <v>1.09</v>
      </c>
      <c r="Y324" t="n">
        <v>0.5</v>
      </c>
      <c r="Z324" t="n">
        <v>10</v>
      </c>
    </row>
    <row r="325">
      <c r="A325" t="n">
        <v>2</v>
      </c>
      <c r="B325" t="n">
        <v>75</v>
      </c>
      <c r="C325" t="inlineStr">
        <is>
          <t xml:space="preserve">CONCLUIDO	</t>
        </is>
      </c>
      <c r="D325" t="n">
        <v>6.3381</v>
      </c>
      <c r="E325" t="n">
        <v>15.78</v>
      </c>
      <c r="F325" t="n">
        <v>12.4</v>
      </c>
      <c r="G325" t="n">
        <v>20.67</v>
      </c>
      <c r="H325" t="n">
        <v>0.35</v>
      </c>
      <c r="I325" t="n">
        <v>36</v>
      </c>
      <c r="J325" t="n">
        <v>153.23</v>
      </c>
      <c r="K325" t="n">
        <v>49.1</v>
      </c>
      <c r="L325" t="n">
        <v>3</v>
      </c>
      <c r="M325" t="n">
        <v>34</v>
      </c>
      <c r="N325" t="n">
        <v>26.13</v>
      </c>
      <c r="O325" t="n">
        <v>19131.85</v>
      </c>
      <c r="P325" t="n">
        <v>145.21</v>
      </c>
      <c r="Q325" t="n">
        <v>194.65</v>
      </c>
      <c r="R325" t="n">
        <v>44.48</v>
      </c>
      <c r="S325" t="n">
        <v>17.82</v>
      </c>
      <c r="T325" t="n">
        <v>11023.84</v>
      </c>
      <c r="U325" t="n">
        <v>0.4</v>
      </c>
      <c r="V325" t="n">
        <v>0.73</v>
      </c>
      <c r="W325" t="n">
        <v>1.2</v>
      </c>
      <c r="X325" t="n">
        <v>0.71</v>
      </c>
      <c r="Y325" t="n">
        <v>0.5</v>
      </c>
      <c r="Z325" t="n">
        <v>10</v>
      </c>
    </row>
    <row r="326">
      <c r="A326" t="n">
        <v>3</v>
      </c>
      <c r="B326" t="n">
        <v>75</v>
      </c>
      <c r="C326" t="inlineStr">
        <is>
          <t xml:space="preserve">CONCLUIDO	</t>
        </is>
      </c>
      <c r="D326" t="n">
        <v>6.5375</v>
      </c>
      <c r="E326" t="n">
        <v>15.3</v>
      </c>
      <c r="F326" t="n">
        <v>12.2</v>
      </c>
      <c r="G326" t="n">
        <v>27.1</v>
      </c>
      <c r="H326" t="n">
        <v>0.46</v>
      </c>
      <c r="I326" t="n">
        <v>27</v>
      </c>
      <c r="J326" t="n">
        <v>154.63</v>
      </c>
      <c r="K326" t="n">
        <v>49.1</v>
      </c>
      <c r="L326" t="n">
        <v>4</v>
      </c>
      <c r="M326" t="n">
        <v>25</v>
      </c>
      <c r="N326" t="n">
        <v>26.53</v>
      </c>
      <c r="O326" t="n">
        <v>19304.72</v>
      </c>
      <c r="P326" t="n">
        <v>142.03</v>
      </c>
      <c r="Q326" t="n">
        <v>194.63</v>
      </c>
      <c r="R326" t="n">
        <v>38.36</v>
      </c>
      <c r="S326" t="n">
        <v>17.82</v>
      </c>
      <c r="T326" t="n">
        <v>8009.36</v>
      </c>
      <c r="U326" t="n">
        <v>0.46</v>
      </c>
      <c r="V326" t="n">
        <v>0.74</v>
      </c>
      <c r="W326" t="n">
        <v>1.17</v>
      </c>
      <c r="X326" t="n">
        <v>0.51</v>
      </c>
      <c r="Y326" t="n">
        <v>0.5</v>
      </c>
      <c r="Z326" t="n">
        <v>10</v>
      </c>
    </row>
    <row r="327">
      <c r="A327" t="n">
        <v>4</v>
      </c>
      <c r="B327" t="n">
        <v>75</v>
      </c>
      <c r="C327" t="inlineStr">
        <is>
          <t xml:space="preserve">CONCLUIDO	</t>
        </is>
      </c>
      <c r="D327" t="n">
        <v>6.6432</v>
      </c>
      <c r="E327" t="n">
        <v>15.05</v>
      </c>
      <c r="F327" t="n">
        <v>12.1</v>
      </c>
      <c r="G327" t="n">
        <v>33.01</v>
      </c>
      <c r="H327" t="n">
        <v>0.57</v>
      </c>
      <c r="I327" t="n">
        <v>22</v>
      </c>
      <c r="J327" t="n">
        <v>156.03</v>
      </c>
      <c r="K327" t="n">
        <v>49.1</v>
      </c>
      <c r="L327" t="n">
        <v>5</v>
      </c>
      <c r="M327" t="n">
        <v>20</v>
      </c>
      <c r="N327" t="n">
        <v>26.94</v>
      </c>
      <c r="O327" t="n">
        <v>19478.15</v>
      </c>
      <c r="P327" t="n">
        <v>140.28</v>
      </c>
      <c r="Q327" t="n">
        <v>194.63</v>
      </c>
      <c r="R327" t="n">
        <v>35.32</v>
      </c>
      <c r="S327" t="n">
        <v>17.82</v>
      </c>
      <c r="T327" t="n">
        <v>6513.81</v>
      </c>
      <c r="U327" t="n">
        <v>0.5</v>
      </c>
      <c r="V327" t="n">
        <v>0.75</v>
      </c>
      <c r="W327" t="n">
        <v>1.17</v>
      </c>
      <c r="X327" t="n">
        <v>0.42</v>
      </c>
      <c r="Y327" t="n">
        <v>0.5</v>
      </c>
      <c r="Z327" t="n">
        <v>10</v>
      </c>
    </row>
    <row r="328">
      <c r="A328" t="n">
        <v>5</v>
      </c>
      <c r="B328" t="n">
        <v>75</v>
      </c>
      <c r="C328" t="inlineStr">
        <is>
          <t xml:space="preserve">CONCLUIDO	</t>
        </is>
      </c>
      <c r="D328" t="n">
        <v>6.742</v>
      </c>
      <c r="E328" t="n">
        <v>14.83</v>
      </c>
      <c r="F328" t="n">
        <v>12.01</v>
      </c>
      <c r="G328" t="n">
        <v>40.02</v>
      </c>
      <c r="H328" t="n">
        <v>0.67</v>
      </c>
      <c r="I328" t="n">
        <v>18</v>
      </c>
      <c r="J328" t="n">
        <v>157.44</v>
      </c>
      <c r="K328" t="n">
        <v>49.1</v>
      </c>
      <c r="L328" t="n">
        <v>6</v>
      </c>
      <c r="M328" t="n">
        <v>16</v>
      </c>
      <c r="N328" t="n">
        <v>27.35</v>
      </c>
      <c r="O328" t="n">
        <v>19652.13</v>
      </c>
      <c r="P328" t="n">
        <v>138.62</v>
      </c>
      <c r="Q328" t="n">
        <v>194.63</v>
      </c>
      <c r="R328" t="n">
        <v>32.39</v>
      </c>
      <c r="S328" t="n">
        <v>17.82</v>
      </c>
      <c r="T328" t="n">
        <v>5066.14</v>
      </c>
      <c r="U328" t="n">
        <v>0.55</v>
      </c>
      <c r="V328" t="n">
        <v>0.76</v>
      </c>
      <c r="W328" t="n">
        <v>1.16</v>
      </c>
      <c r="X328" t="n">
        <v>0.32</v>
      </c>
      <c r="Y328" t="n">
        <v>0.5</v>
      </c>
      <c r="Z328" t="n">
        <v>10</v>
      </c>
    </row>
    <row r="329">
      <c r="A329" t="n">
        <v>6</v>
      </c>
      <c r="B329" t="n">
        <v>75</v>
      </c>
      <c r="C329" t="inlineStr">
        <is>
          <t xml:space="preserve">CONCLUIDO	</t>
        </is>
      </c>
      <c r="D329" t="n">
        <v>6.7714</v>
      </c>
      <c r="E329" t="n">
        <v>14.77</v>
      </c>
      <c r="F329" t="n">
        <v>12</v>
      </c>
      <c r="G329" t="n">
        <v>45.01</v>
      </c>
      <c r="H329" t="n">
        <v>0.78</v>
      </c>
      <c r="I329" t="n">
        <v>16</v>
      </c>
      <c r="J329" t="n">
        <v>158.86</v>
      </c>
      <c r="K329" t="n">
        <v>49.1</v>
      </c>
      <c r="L329" t="n">
        <v>7</v>
      </c>
      <c r="M329" t="n">
        <v>14</v>
      </c>
      <c r="N329" t="n">
        <v>27.77</v>
      </c>
      <c r="O329" t="n">
        <v>19826.68</v>
      </c>
      <c r="P329" t="n">
        <v>137.85</v>
      </c>
      <c r="Q329" t="n">
        <v>194.64</v>
      </c>
      <c r="R329" t="n">
        <v>32.29</v>
      </c>
      <c r="S329" t="n">
        <v>17.82</v>
      </c>
      <c r="T329" t="n">
        <v>5025.72</v>
      </c>
      <c r="U329" t="n">
        <v>0.55</v>
      </c>
      <c r="V329" t="n">
        <v>0.76</v>
      </c>
      <c r="W329" t="n">
        <v>1.16</v>
      </c>
      <c r="X329" t="n">
        <v>0.32</v>
      </c>
      <c r="Y329" t="n">
        <v>0.5</v>
      </c>
      <c r="Z329" t="n">
        <v>10</v>
      </c>
    </row>
    <row r="330">
      <c r="A330" t="n">
        <v>7</v>
      </c>
      <c r="B330" t="n">
        <v>75</v>
      </c>
      <c r="C330" t="inlineStr">
        <is>
          <t xml:space="preserve">CONCLUIDO	</t>
        </is>
      </c>
      <c r="D330" t="n">
        <v>6.8253</v>
      </c>
      <c r="E330" t="n">
        <v>14.65</v>
      </c>
      <c r="F330" t="n">
        <v>11.95</v>
      </c>
      <c r="G330" t="n">
        <v>51.2</v>
      </c>
      <c r="H330" t="n">
        <v>0.88</v>
      </c>
      <c r="I330" t="n">
        <v>14</v>
      </c>
      <c r="J330" t="n">
        <v>160.28</v>
      </c>
      <c r="K330" t="n">
        <v>49.1</v>
      </c>
      <c r="L330" t="n">
        <v>8</v>
      </c>
      <c r="M330" t="n">
        <v>12</v>
      </c>
      <c r="N330" t="n">
        <v>28.19</v>
      </c>
      <c r="O330" t="n">
        <v>20001.93</v>
      </c>
      <c r="P330" t="n">
        <v>136.59</v>
      </c>
      <c r="Q330" t="n">
        <v>194.63</v>
      </c>
      <c r="R330" t="n">
        <v>30.48</v>
      </c>
      <c r="S330" t="n">
        <v>17.82</v>
      </c>
      <c r="T330" t="n">
        <v>4131.07</v>
      </c>
      <c r="U330" t="n">
        <v>0.58</v>
      </c>
      <c r="V330" t="n">
        <v>0.76</v>
      </c>
      <c r="W330" t="n">
        <v>1.16</v>
      </c>
      <c r="X330" t="n">
        <v>0.26</v>
      </c>
      <c r="Y330" t="n">
        <v>0.5</v>
      </c>
      <c r="Z330" t="n">
        <v>10</v>
      </c>
    </row>
    <row r="331">
      <c r="A331" t="n">
        <v>8</v>
      </c>
      <c r="B331" t="n">
        <v>75</v>
      </c>
      <c r="C331" t="inlineStr">
        <is>
          <t xml:space="preserve">CONCLUIDO	</t>
        </is>
      </c>
      <c r="D331" t="n">
        <v>6.8681</v>
      </c>
      <c r="E331" t="n">
        <v>14.56</v>
      </c>
      <c r="F331" t="n">
        <v>11.92</v>
      </c>
      <c r="G331" t="n">
        <v>59.58</v>
      </c>
      <c r="H331" t="n">
        <v>0.99</v>
      </c>
      <c r="I331" t="n">
        <v>12</v>
      </c>
      <c r="J331" t="n">
        <v>161.71</v>
      </c>
      <c r="K331" t="n">
        <v>49.1</v>
      </c>
      <c r="L331" t="n">
        <v>9</v>
      </c>
      <c r="M331" t="n">
        <v>10</v>
      </c>
      <c r="N331" t="n">
        <v>28.61</v>
      </c>
      <c r="O331" t="n">
        <v>20177.64</v>
      </c>
      <c r="P331" t="n">
        <v>135.72</v>
      </c>
      <c r="Q331" t="n">
        <v>194.63</v>
      </c>
      <c r="R331" t="n">
        <v>29.62</v>
      </c>
      <c r="S331" t="n">
        <v>17.82</v>
      </c>
      <c r="T331" t="n">
        <v>3712.19</v>
      </c>
      <c r="U331" t="n">
        <v>0.6</v>
      </c>
      <c r="V331" t="n">
        <v>0.76</v>
      </c>
      <c r="W331" t="n">
        <v>1.16</v>
      </c>
      <c r="X331" t="n">
        <v>0.23</v>
      </c>
      <c r="Y331" t="n">
        <v>0.5</v>
      </c>
      <c r="Z331" t="n">
        <v>10</v>
      </c>
    </row>
    <row r="332">
      <c r="A332" t="n">
        <v>9</v>
      </c>
      <c r="B332" t="n">
        <v>75</v>
      </c>
      <c r="C332" t="inlineStr">
        <is>
          <t xml:space="preserve">CONCLUIDO	</t>
        </is>
      </c>
      <c r="D332" t="n">
        <v>6.9009</v>
      </c>
      <c r="E332" t="n">
        <v>14.49</v>
      </c>
      <c r="F332" t="n">
        <v>11.88</v>
      </c>
      <c r="G332" t="n">
        <v>64.79000000000001</v>
      </c>
      <c r="H332" t="n">
        <v>1.09</v>
      </c>
      <c r="I332" t="n">
        <v>11</v>
      </c>
      <c r="J332" t="n">
        <v>163.13</v>
      </c>
      <c r="K332" t="n">
        <v>49.1</v>
      </c>
      <c r="L332" t="n">
        <v>10</v>
      </c>
      <c r="M332" t="n">
        <v>9</v>
      </c>
      <c r="N332" t="n">
        <v>29.04</v>
      </c>
      <c r="O332" t="n">
        <v>20353.94</v>
      </c>
      <c r="P332" t="n">
        <v>134.34</v>
      </c>
      <c r="Q332" t="n">
        <v>194.63</v>
      </c>
      <c r="R332" t="n">
        <v>28.36</v>
      </c>
      <c r="S332" t="n">
        <v>17.82</v>
      </c>
      <c r="T332" t="n">
        <v>3086.16</v>
      </c>
      <c r="U332" t="n">
        <v>0.63</v>
      </c>
      <c r="V332" t="n">
        <v>0.76</v>
      </c>
      <c r="W332" t="n">
        <v>1.15</v>
      </c>
      <c r="X332" t="n">
        <v>0.19</v>
      </c>
      <c r="Y332" t="n">
        <v>0.5</v>
      </c>
      <c r="Z332" t="n">
        <v>10</v>
      </c>
    </row>
    <row r="333">
      <c r="A333" t="n">
        <v>10</v>
      </c>
      <c r="B333" t="n">
        <v>75</v>
      </c>
      <c r="C333" t="inlineStr">
        <is>
          <t xml:space="preserve">CONCLUIDO	</t>
        </is>
      </c>
      <c r="D333" t="n">
        <v>6.9192</v>
      </c>
      <c r="E333" t="n">
        <v>14.45</v>
      </c>
      <c r="F333" t="n">
        <v>11.87</v>
      </c>
      <c r="G333" t="n">
        <v>71.22</v>
      </c>
      <c r="H333" t="n">
        <v>1.18</v>
      </c>
      <c r="I333" t="n">
        <v>10</v>
      </c>
      <c r="J333" t="n">
        <v>164.57</v>
      </c>
      <c r="K333" t="n">
        <v>49.1</v>
      </c>
      <c r="L333" t="n">
        <v>11</v>
      </c>
      <c r="M333" t="n">
        <v>8</v>
      </c>
      <c r="N333" t="n">
        <v>29.47</v>
      </c>
      <c r="O333" t="n">
        <v>20530.82</v>
      </c>
      <c r="P333" t="n">
        <v>133.42</v>
      </c>
      <c r="Q333" t="n">
        <v>194.63</v>
      </c>
      <c r="R333" t="n">
        <v>28.05</v>
      </c>
      <c r="S333" t="n">
        <v>17.82</v>
      </c>
      <c r="T333" t="n">
        <v>2937.32</v>
      </c>
      <c r="U333" t="n">
        <v>0.64</v>
      </c>
      <c r="V333" t="n">
        <v>0.76</v>
      </c>
      <c r="W333" t="n">
        <v>1.16</v>
      </c>
      <c r="X333" t="n">
        <v>0.18</v>
      </c>
      <c r="Y333" t="n">
        <v>0.5</v>
      </c>
      <c r="Z333" t="n">
        <v>10</v>
      </c>
    </row>
    <row r="334">
      <c r="A334" t="n">
        <v>11</v>
      </c>
      <c r="B334" t="n">
        <v>75</v>
      </c>
      <c r="C334" t="inlineStr">
        <is>
          <t xml:space="preserve">CONCLUIDO	</t>
        </is>
      </c>
      <c r="D334" t="n">
        <v>6.9451</v>
      </c>
      <c r="E334" t="n">
        <v>14.4</v>
      </c>
      <c r="F334" t="n">
        <v>11.85</v>
      </c>
      <c r="G334" t="n">
        <v>78.98</v>
      </c>
      <c r="H334" t="n">
        <v>1.28</v>
      </c>
      <c r="I334" t="n">
        <v>9</v>
      </c>
      <c r="J334" t="n">
        <v>166.01</v>
      </c>
      <c r="K334" t="n">
        <v>49.1</v>
      </c>
      <c r="L334" t="n">
        <v>12</v>
      </c>
      <c r="M334" t="n">
        <v>7</v>
      </c>
      <c r="N334" t="n">
        <v>29.91</v>
      </c>
      <c r="O334" t="n">
        <v>20708.3</v>
      </c>
      <c r="P334" t="n">
        <v>132.59</v>
      </c>
      <c r="Q334" t="n">
        <v>194.63</v>
      </c>
      <c r="R334" t="n">
        <v>27.35</v>
      </c>
      <c r="S334" t="n">
        <v>17.82</v>
      </c>
      <c r="T334" t="n">
        <v>2595.36</v>
      </c>
      <c r="U334" t="n">
        <v>0.65</v>
      </c>
      <c r="V334" t="n">
        <v>0.77</v>
      </c>
      <c r="W334" t="n">
        <v>1.15</v>
      </c>
      <c r="X334" t="n">
        <v>0.16</v>
      </c>
      <c r="Y334" t="n">
        <v>0.5</v>
      </c>
      <c r="Z334" t="n">
        <v>10</v>
      </c>
    </row>
    <row r="335">
      <c r="A335" t="n">
        <v>12</v>
      </c>
      <c r="B335" t="n">
        <v>75</v>
      </c>
      <c r="C335" t="inlineStr">
        <is>
          <t xml:space="preserve">CONCLUIDO	</t>
        </is>
      </c>
      <c r="D335" t="n">
        <v>6.9432</v>
      </c>
      <c r="E335" t="n">
        <v>14.4</v>
      </c>
      <c r="F335" t="n">
        <v>11.85</v>
      </c>
      <c r="G335" t="n">
        <v>79.01000000000001</v>
      </c>
      <c r="H335" t="n">
        <v>1.38</v>
      </c>
      <c r="I335" t="n">
        <v>9</v>
      </c>
      <c r="J335" t="n">
        <v>167.45</v>
      </c>
      <c r="K335" t="n">
        <v>49.1</v>
      </c>
      <c r="L335" t="n">
        <v>13</v>
      </c>
      <c r="M335" t="n">
        <v>7</v>
      </c>
      <c r="N335" t="n">
        <v>30.36</v>
      </c>
      <c r="O335" t="n">
        <v>20886.38</v>
      </c>
      <c r="P335" t="n">
        <v>132.43</v>
      </c>
      <c r="Q335" t="n">
        <v>194.63</v>
      </c>
      <c r="R335" t="n">
        <v>27.68</v>
      </c>
      <c r="S335" t="n">
        <v>17.82</v>
      </c>
      <c r="T335" t="n">
        <v>2758.82</v>
      </c>
      <c r="U335" t="n">
        <v>0.64</v>
      </c>
      <c r="V335" t="n">
        <v>0.77</v>
      </c>
      <c r="W335" t="n">
        <v>1.15</v>
      </c>
      <c r="X335" t="n">
        <v>0.16</v>
      </c>
      <c r="Y335" t="n">
        <v>0.5</v>
      </c>
      <c r="Z335" t="n">
        <v>10</v>
      </c>
    </row>
    <row r="336">
      <c r="A336" t="n">
        <v>13</v>
      </c>
      <c r="B336" t="n">
        <v>75</v>
      </c>
      <c r="C336" t="inlineStr">
        <is>
          <t xml:space="preserve">CONCLUIDO	</t>
        </is>
      </c>
      <c r="D336" t="n">
        <v>6.9767</v>
      </c>
      <c r="E336" t="n">
        <v>14.33</v>
      </c>
      <c r="F336" t="n">
        <v>11.81</v>
      </c>
      <c r="G336" t="n">
        <v>88.59</v>
      </c>
      <c r="H336" t="n">
        <v>1.47</v>
      </c>
      <c r="I336" t="n">
        <v>8</v>
      </c>
      <c r="J336" t="n">
        <v>168.9</v>
      </c>
      <c r="K336" t="n">
        <v>49.1</v>
      </c>
      <c r="L336" t="n">
        <v>14</v>
      </c>
      <c r="M336" t="n">
        <v>6</v>
      </c>
      <c r="N336" t="n">
        <v>30.81</v>
      </c>
      <c r="O336" t="n">
        <v>21065.06</v>
      </c>
      <c r="P336" t="n">
        <v>130.96</v>
      </c>
      <c r="Q336" t="n">
        <v>194.63</v>
      </c>
      <c r="R336" t="n">
        <v>26.43</v>
      </c>
      <c r="S336" t="n">
        <v>17.82</v>
      </c>
      <c r="T336" t="n">
        <v>2138.31</v>
      </c>
      <c r="U336" t="n">
        <v>0.67</v>
      </c>
      <c r="V336" t="n">
        <v>0.77</v>
      </c>
      <c r="W336" t="n">
        <v>1.14</v>
      </c>
      <c r="X336" t="n">
        <v>0.13</v>
      </c>
      <c r="Y336" t="n">
        <v>0.5</v>
      </c>
      <c r="Z336" t="n">
        <v>10</v>
      </c>
    </row>
    <row r="337">
      <c r="A337" t="n">
        <v>14</v>
      </c>
      <c r="B337" t="n">
        <v>75</v>
      </c>
      <c r="C337" t="inlineStr">
        <is>
          <t xml:space="preserve">CONCLUIDO	</t>
        </is>
      </c>
      <c r="D337" t="n">
        <v>6.9724</v>
      </c>
      <c r="E337" t="n">
        <v>14.34</v>
      </c>
      <c r="F337" t="n">
        <v>11.82</v>
      </c>
      <c r="G337" t="n">
        <v>88.66</v>
      </c>
      <c r="H337" t="n">
        <v>1.56</v>
      </c>
      <c r="I337" t="n">
        <v>8</v>
      </c>
      <c r="J337" t="n">
        <v>170.35</v>
      </c>
      <c r="K337" t="n">
        <v>49.1</v>
      </c>
      <c r="L337" t="n">
        <v>15</v>
      </c>
      <c r="M337" t="n">
        <v>6</v>
      </c>
      <c r="N337" t="n">
        <v>31.26</v>
      </c>
      <c r="O337" t="n">
        <v>21244.37</v>
      </c>
      <c r="P337" t="n">
        <v>130.37</v>
      </c>
      <c r="Q337" t="n">
        <v>194.63</v>
      </c>
      <c r="R337" t="n">
        <v>26.63</v>
      </c>
      <c r="S337" t="n">
        <v>17.82</v>
      </c>
      <c r="T337" t="n">
        <v>2236.66</v>
      </c>
      <c r="U337" t="n">
        <v>0.67</v>
      </c>
      <c r="V337" t="n">
        <v>0.77</v>
      </c>
      <c r="W337" t="n">
        <v>1.15</v>
      </c>
      <c r="X337" t="n">
        <v>0.13</v>
      </c>
      <c r="Y337" t="n">
        <v>0.5</v>
      </c>
      <c r="Z337" t="n">
        <v>10</v>
      </c>
    </row>
    <row r="338">
      <c r="A338" t="n">
        <v>15</v>
      </c>
      <c r="B338" t="n">
        <v>75</v>
      </c>
      <c r="C338" t="inlineStr">
        <is>
          <t xml:space="preserve">CONCLUIDO	</t>
        </is>
      </c>
      <c r="D338" t="n">
        <v>6.9972</v>
      </c>
      <c r="E338" t="n">
        <v>14.29</v>
      </c>
      <c r="F338" t="n">
        <v>11.8</v>
      </c>
      <c r="G338" t="n">
        <v>101.15</v>
      </c>
      <c r="H338" t="n">
        <v>1.65</v>
      </c>
      <c r="I338" t="n">
        <v>7</v>
      </c>
      <c r="J338" t="n">
        <v>171.81</v>
      </c>
      <c r="K338" t="n">
        <v>49.1</v>
      </c>
      <c r="L338" t="n">
        <v>16</v>
      </c>
      <c r="M338" t="n">
        <v>5</v>
      </c>
      <c r="N338" t="n">
        <v>31.72</v>
      </c>
      <c r="O338" t="n">
        <v>21424.29</v>
      </c>
      <c r="P338" t="n">
        <v>129.86</v>
      </c>
      <c r="Q338" t="n">
        <v>194.63</v>
      </c>
      <c r="R338" t="n">
        <v>26.05</v>
      </c>
      <c r="S338" t="n">
        <v>17.82</v>
      </c>
      <c r="T338" t="n">
        <v>1953.35</v>
      </c>
      <c r="U338" t="n">
        <v>0.68</v>
      </c>
      <c r="V338" t="n">
        <v>0.77</v>
      </c>
      <c r="W338" t="n">
        <v>1.14</v>
      </c>
      <c r="X338" t="n">
        <v>0.11</v>
      </c>
      <c r="Y338" t="n">
        <v>0.5</v>
      </c>
      <c r="Z338" t="n">
        <v>10</v>
      </c>
    </row>
    <row r="339">
      <c r="A339" t="n">
        <v>16</v>
      </c>
      <c r="B339" t="n">
        <v>75</v>
      </c>
      <c r="C339" t="inlineStr">
        <is>
          <t xml:space="preserve">CONCLUIDO	</t>
        </is>
      </c>
      <c r="D339" t="n">
        <v>6.9934</v>
      </c>
      <c r="E339" t="n">
        <v>14.3</v>
      </c>
      <c r="F339" t="n">
        <v>11.81</v>
      </c>
      <c r="G339" t="n">
        <v>101.22</v>
      </c>
      <c r="H339" t="n">
        <v>1.74</v>
      </c>
      <c r="I339" t="n">
        <v>7</v>
      </c>
      <c r="J339" t="n">
        <v>173.28</v>
      </c>
      <c r="K339" t="n">
        <v>49.1</v>
      </c>
      <c r="L339" t="n">
        <v>17</v>
      </c>
      <c r="M339" t="n">
        <v>5</v>
      </c>
      <c r="N339" t="n">
        <v>32.18</v>
      </c>
      <c r="O339" t="n">
        <v>21604.83</v>
      </c>
      <c r="P339" t="n">
        <v>129.64</v>
      </c>
      <c r="Q339" t="n">
        <v>194.63</v>
      </c>
      <c r="R339" t="n">
        <v>26.19</v>
      </c>
      <c r="S339" t="n">
        <v>17.82</v>
      </c>
      <c r="T339" t="n">
        <v>2024.27</v>
      </c>
      <c r="U339" t="n">
        <v>0.68</v>
      </c>
      <c r="V339" t="n">
        <v>0.77</v>
      </c>
      <c r="W339" t="n">
        <v>1.15</v>
      </c>
      <c r="X339" t="n">
        <v>0.12</v>
      </c>
      <c r="Y339" t="n">
        <v>0.5</v>
      </c>
      <c r="Z339" t="n">
        <v>10</v>
      </c>
    </row>
    <row r="340">
      <c r="A340" t="n">
        <v>17</v>
      </c>
      <c r="B340" t="n">
        <v>75</v>
      </c>
      <c r="C340" t="inlineStr">
        <is>
          <t xml:space="preserve">CONCLUIDO	</t>
        </is>
      </c>
      <c r="D340" t="n">
        <v>6.9953</v>
      </c>
      <c r="E340" t="n">
        <v>14.3</v>
      </c>
      <c r="F340" t="n">
        <v>11.8</v>
      </c>
      <c r="G340" t="n">
        <v>101.19</v>
      </c>
      <c r="H340" t="n">
        <v>1.83</v>
      </c>
      <c r="I340" t="n">
        <v>7</v>
      </c>
      <c r="J340" t="n">
        <v>174.75</v>
      </c>
      <c r="K340" t="n">
        <v>49.1</v>
      </c>
      <c r="L340" t="n">
        <v>18</v>
      </c>
      <c r="M340" t="n">
        <v>5</v>
      </c>
      <c r="N340" t="n">
        <v>32.65</v>
      </c>
      <c r="O340" t="n">
        <v>21786.02</v>
      </c>
      <c r="P340" t="n">
        <v>128.22</v>
      </c>
      <c r="Q340" t="n">
        <v>194.63</v>
      </c>
      <c r="R340" t="n">
        <v>26.08</v>
      </c>
      <c r="S340" t="n">
        <v>17.82</v>
      </c>
      <c r="T340" t="n">
        <v>1969.94</v>
      </c>
      <c r="U340" t="n">
        <v>0.68</v>
      </c>
      <c r="V340" t="n">
        <v>0.77</v>
      </c>
      <c r="W340" t="n">
        <v>1.15</v>
      </c>
      <c r="X340" t="n">
        <v>0.12</v>
      </c>
      <c r="Y340" t="n">
        <v>0.5</v>
      </c>
      <c r="Z340" t="n">
        <v>10</v>
      </c>
    </row>
    <row r="341">
      <c r="A341" t="n">
        <v>18</v>
      </c>
      <c r="B341" t="n">
        <v>75</v>
      </c>
      <c r="C341" t="inlineStr">
        <is>
          <t xml:space="preserve">CONCLUIDO	</t>
        </is>
      </c>
      <c r="D341" t="n">
        <v>7.0218</v>
      </c>
      <c r="E341" t="n">
        <v>14.24</v>
      </c>
      <c r="F341" t="n">
        <v>11.78</v>
      </c>
      <c r="G341" t="n">
        <v>117.82</v>
      </c>
      <c r="H341" t="n">
        <v>1.91</v>
      </c>
      <c r="I341" t="n">
        <v>6</v>
      </c>
      <c r="J341" t="n">
        <v>176.22</v>
      </c>
      <c r="K341" t="n">
        <v>49.1</v>
      </c>
      <c r="L341" t="n">
        <v>19</v>
      </c>
      <c r="M341" t="n">
        <v>4</v>
      </c>
      <c r="N341" t="n">
        <v>33.13</v>
      </c>
      <c r="O341" t="n">
        <v>21967.84</v>
      </c>
      <c r="P341" t="n">
        <v>127.56</v>
      </c>
      <c r="Q341" t="n">
        <v>194.63</v>
      </c>
      <c r="R341" t="n">
        <v>25.39</v>
      </c>
      <c r="S341" t="n">
        <v>17.82</v>
      </c>
      <c r="T341" t="n">
        <v>1626.86</v>
      </c>
      <c r="U341" t="n">
        <v>0.7</v>
      </c>
      <c r="V341" t="n">
        <v>0.77</v>
      </c>
      <c r="W341" t="n">
        <v>1.15</v>
      </c>
      <c r="X341" t="n">
        <v>0.1</v>
      </c>
      <c r="Y341" t="n">
        <v>0.5</v>
      </c>
      <c r="Z341" t="n">
        <v>10</v>
      </c>
    </row>
    <row r="342">
      <c r="A342" t="n">
        <v>19</v>
      </c>
      <c r="B342" t="n">
        <v>75</v>
      </c>
      <c r="C342" t="inlineStr">
        <is>
          <t xml:space="preserve">CONCLUIDO	</t>
        </is>
      </c>
      <c r="D342" t="n">
        <v>7.0245</v>
      </c>
      <c r="E342" t="n">
        <v>14.24</v>
      </c>
      <c r="F342" t="n">
        <v>11.78</v>
      </c>
      <c r="G342" t="n">
        <v>117.76</v>
      </c>
      <c r="H342" t="n">
        <v>2</v>
      </c>
      <c r="I342" t="n">
        <v>6</v>
      </c>
      <c r="J342" t="n">
        <v>177.7</v>
      </c>
      <c r="K342" t="n">
        <v>49.1</v>
      </c>
      <c r="L342" t="n">
        <v>20</v>
      </c>
      <c r="M342" t="n">
        <v>4</v>
      </c>
      <c r="N342" t="n">
        <v>33.61</v>
      </c>
      <c r="O342" t="n">
        <v>22150.3</v>
      </c>
      <c r="P342" t="n">
        <v>127.49</v>
      </c>
      <c r="Q342" t="n">
        <v>194.63</v>
      </c>
      <c r="R342" t="n">
        <v>25.14</v>
      </c>
      <c r="S342" t="n">
        <v>17.82</v>
      </c>
      <c r="T342" t="n">
        <v>1505.29</v>
      </c>
      <c r="U342" t="n">
        <v>0.71</v>
      </c>
      <c r="V342" t="n">
        <v>0.77</v>
      </c>
      <c r="W342" t="n">
        <v>1.15</v>
      </c>
      <c r="X342" t="n">
        <v>0.09</v>
      </c>
      <c r="Y342" t="n">
        <v>0.5</v>
      </c>
      <c r="Z342" t="n">
        <v>10</v>
      </c>
    </row>
    <row r="343">
      <c r="A343" t="n">
        <v>20</v>
      </c>
      <c r="B343" t="n">
        <v>75</v>
      </c>
      <c r="C343" t="inlineStr">
        <is>
          <t xml:space="preserve">CONCLUIDO	</t>
        </is>
      </c>
      <c r="D343" t="n">
        <v>7.0222</v>
      </c>
      <c r="E343" t="n">
        <v>14.24</v>
      </c>
      <c r="F343" t="n">
        <v>11.78</v>
      </c>
      <c r="G343" t="n">
        <v>117.81</v>
      </c>
      <c r="H343" t="n">
        <v>2.08</v>
      </c>
      <c r="I343" t="n">
        <v>6</v>
      </c>
      <c r="J343" t="n">
        <v>179.18</v>
      </c>
      <c r="K343" t="n">
        <v>49.1</v>
      </c>
      <c r="L343" t="n">
        <v>21</v>
      </c>
      <c r="M343" t="n">
        <v>4</v>
      </c>
      <c r="N343" t="n">
        <v>34.09</v>
      </c>
      <c r="O343" t="n">
        <v>22333.43</v>
      </c>
      <c r="P343" t="n">
        <v>126.64</v>
      </c>
      <c r="Q343" t="n">
        <v>194.65</v>
      </c>
      <c r="R343" t="n">
        <v>25.41</v>
      </c>
      <c r="S343" t="n">
        <v>17.82</v>
      </c>
      <c r="T343" t="n">
        <v>1637.29</v>
      </c>
      <c r="U343" t="n">
        <v>0.7</v>
      </c>
      <c r="V343" t="n">
        <v>0.77</v>
      </c>
      <c r="W343" t="n">
        <v>1.14</v>
      </c>
      <c r="X343" t="n">
        <v>0.09</v>
      </c>
      <c r="Y343" t="n">
        <v>0.5</v>
      </c>
      <c r="Z343" t="n">
        <v>10</v>
      </c>
    </row>
    <row r="344">
      <c r="A344" t="n">
        <v>21</v>
      </c>
      <c r="B344" t="n">
        <v>75</v>
      </c>
      <c r="C344" t="inlineStr">
        <is>
          <t xml:space="preserve">CONCLUIDO	</t>
        </is>
      </c>
      <c r="D344" t="n">
        <v>7.0184</v>
      </c>
      <c r="E344" t="n">
        <v>14.25</v>
      </c>
      <c r="F344" t="n">
        <v>11.79</v>
      </c>
      <c r="G344" t="n">
        <v>117.89</v>
      </c>
      <c r="H344" t="n">
        <v>2.16</v>
      </c>
      <c r="I344" t="n">
        <v>6</v>
      </c>
      <c r="J344" t="n">
        <v>180.67</v>
      </c>
      <c r="K344" t="n">
        <v>49.1</v>
      </c>
      <c r="L344" t="n">
        <v>22</v>
      </c>
      <c r="M344" t="n">
        <v>4</v>
      </c>
      <c r="N344" t="n">
        <v>34.58</v>
      </c>
      <c r="O344" t="n">
        <v>22517.21</v>
      </c>
      <c r="P344" t="n">
        <v>125.29</v>
      </c>
      <c r="Q344" t="n">
        <v>194.63</v>
      </c>
      <c r="R344" t="n">
        <v>25.65</v>
      </c>
      <c r="S344" t="n">
        <v>17.82</v>
      </c>
      <c r="T344" t="n">
        <v>1756.22</v>
      </c>
      <c r="U344" t="n">
        <v>0.6899999999999999</v>
      </c>
      <c r="V344" t="n">
        <v>0.77</v>
      </c>
      <c r="W344" t="n">
        <v>1.14</v>
      </c>
      <c r="X344" t="n">
        <v>0.1</v>
      </c>
      <c r="Y344" t="n">
        <v>0.5</v>
      </c>
      <c r="Z344" t="n">
        <v>10</v>
      </c>
    </row>
    <row r="345">
      <c r="A345" t="n">
        <v>22</v>
      </c>
      <c r="B345" t="n">
        <v>75</v>
      </c>
      <c r="C345" t="inlineStr">
        <is>
          <t xml:space="preserve">CONCLUIDO	</t>
        </is>
      </c>
      <c r="D345" t="n">
        <v>7.0432</v>
      </c>
      <c r="E345" t="n">
        <v>14.2</v>
      </c>
      <c r="F345" t="n">
        <v>11.77</v>
      </c>
      <c r="G345" t="n">
        <v>141.23</v>
      </c>
      <c r="H345" t="n">
        <v>2.24</v>
      </c>
      <c r="I345" t="n">
        <v>5</v>
      </c>
      <c r="J345" t="n">
        <v>182.17</v>
      </c>
      <c r="K345" t="n">
        <v>49.1</v>
      </c>
      <c r="L345" t="n">
        <v>23</v>
      </c>
      <c r="M345" t="n">
        <v>3</v>
      </c>
      <c r="N345" t="n">
        <v>35.08</v>
      </c>
      <c r="O345" t="n">
        <v>22701.78</v>
      </c>
      <c r="P345" t="n">
        <v>125.22</v>
      </c>
      <c r="Q345" t="n">
        <v>194.63</v>
      </c>
      <c r="R345" t="n">
        <v>25.02</v>
      </c>
      <c r="S345" t="n">
        <v>17.82</v>
      </c>
      <c r="T345" t="n">
        <v>1450.14</v>
      </c>
      <c r="U345" t="n">
        <v>0.71</v>
      </c>
      <c r="V345" t="n">
        <v>0.77</v>
      </c>
      <c r="W345" t="n">
        <v>1.14</v>
      </c>
      <c r="X345" t="n">
        <v>0.08</v>
      </c>
      <c r="Y345" t="n">
        <v>0.5</v>
      </c>
      <c r="Z345" t="n">
        <v>10</v>
      </c>
    </row>
    <row r="346">
      <c r="A346" t="n">
        <v>23</v>
      </c>
      <c r="B346" t="n">
        <v>75</v>
      </c>
      <c r="C346" t="inlineStr">
        <is>
          <t xml:space="preserve">CONCLUIDO	</t>
        </is>
      </c>
      <c r="D346" t="n">
        <v>7.0453</v>
      </c>
      <c r="E346" t="n">
        <v>14.19</v>
      </c>
      <c r="F346" t="n">
        <v>11.76</v>
      </c>
      <c r="G346" t="n">
        <v>141.18</v>
      </c>
      <c r="H346" t="n">
        <v>2.32</v>
      </c>
      <c r="I346" t="n">
        <v>5</v>
      </c>
      <c r="J346" t="n">
        <v>183.67</v>
      </c>
      <c r="K346" t="n">
        <v>49.1</v>
      </c>
      <c r="L346" t="n">
        <v>24</v>
      </c>
      <c r="M346" t="n">
        <v>3</v>
      </c>
      <c r="N346" t="n">
        <v>35.58</v>
      </c>
      <c r="O346" t="n">
        <v>22886.92</v>
      </c>
      <c r="P346" t="n">
        <v>125.19</v>
      </c>
      <c r="Q346" t="n">
        <v>194.63</v>
      </c>
      <c r="R346" t="n">
        <v>24.87</v>
      </c>
      <c r="S346" t="n">
        <v>17.82</v>
      </c>
      <c r="T346" t="n">
        <v>1371.16</v>
      </c>
      <c r="U346" t="n">
        <v>0.72</v>
      </c>
      <c r="V346" t="n">
        <v>0.77</v>
      </c>
      <c r="W346" t="n">
        <v>1.14</v>
      </c>
      <c r="X346" t="n">
        <v>0.08</v>
      </c>
      <c r="Y346" t="n">
        <v>0.5</v>
      </c>
      <c r="Z346" t="n">
        <v>10</v>
      </c>
    </row>
    <row r="347">
      <c r="A347" t="n">
        <v>24</v>
      </c>
      <c r="B347" t="n">
        <v>75</v>
      </c>
      <c r="C347" t="inlineStr">
        <is>
          <t xml:space="preserve">CONCLUIDO	</t>
        </is>
      </c>
      <c r="D347" t="n">
        <v>7.0442</v>
      </c>
      <c r="E347" t="n">
        <v>14.2</v>
      </c>
      <c r="F347" t="n">
        <v>11.77</v>
      </c>
      <c r="G347" t="n">
        <v>141.2</v>
      </c>
      <c r="H347" t="n">
        <v>2.4</v>
      </c>
      <c r="I347" t="n">
        <v>5</v>
      </c>
      <c r="J347" t="n">
        <v>185.18</v>
      </c>
      <c r="K347" t="n">
        <v>49.1</v>
      </c>
      <c r="L347" t="n">
        <v>25</v>
      </c>
      <c r="M347" t="n">
        <v>3</v>
      </c>
      <c r="N347" t="n">
        <v>36.08</v>
      </c>
      <c r="O347" t="n">
        <v>23072.73</v>
      </c>
      <c r="P347" t="n">
        <v>124.7</v>
      </c>
      <c r="Q347" t="n">
        <v>194.63</v>
      </c>
      <c r="R347" t="n">
        <v>24.96</v>
      </c>
      <c r="S347" t="n">
        <v>17.82</v>
      </c>
      <c r="T347" t="n">
        <v>1417.71</v>
      </c>
      <c r="U347" t="n">
        <v>0.71</v>
      </c>
      <c r="V347" t="n">
        <v>0.77</v>
      </c>
      <c r="W347" t="n">
        <v>1.14</v>
      </c>
      <c r="X347" t="n">
        <v>0.08</v>
      </c>
      <c r="Y347" t="n">
        <v>0.5</v>
      </c>
      <c r="Z347" t="n">
        <v>10</v>
      </c>
    </row>
    <row r="348">
      <c r="A348" t="n">
        <v>25</v>
      </c>
      <c r="B348" t="n">
        <v>75</v>
      </c>
      <c r="C348" t="inlineStr">
        <is>
          <t xml:space="preserve">CONCLUIDO	</t>
        </is>
      </c>
      <c r="D348" t="n">
        <v>7.0498</v>
      </c>
      <c r="E348" t="n">
        <v>14.18</v>
      </c>
      <c r="F348" t="n">
        <v>11.76</v>
      </c>
      <c r="G348" t="n">
        <v>141.07</v>
      </c>
      <c r="H348" t="n">
        <v>2.47</v>
      </c>
      <c r="I348" t="n">
        <v>5</v>
      </c>
      <c r="J348" t="n">
        <v>186.69</v>
      </c>
      <c r="K348" t="n">
        <v>49.1</v>
      </c>
      <c r="L348" t="n">
        <v>26</v>
      </c>
      <c r="M348" t="n">
        <v>3</v>
      </c>
      <c r="N348" t="n">
        <v>36.6</v>
      </c>
      <c r="O348" t="n">
        <v>23259.24</v>
      </c>
      <c r="P348" t="n">
        <v>122.8</v>
      </c>
      <c r="Q348" t="n">
        <v>194.63</v>
      </c>
      <c r="R348" t="n">
        <v>24.59</v>
      </c>
      <c r="S348" t="n">
        <v>17.82</v>
      </c>
      <c r="T348" t="n">
        <v>1234.08</v>
      </c>
      <c r="U348" t="n">
        <v>0.72</v>
      </c>
      <c r="V348" t="n">
        <v>0.77</v>
      </c>
      <c r="W348" t="n">
        <v>1.14</v>
      </c>
      <c r="X348" t="n">
        <v>0.07000000000000001</v>
      </c>
      <c r="Y348" t="n">
        <v>0.5</v>
      </c>
      <c r="Z348" t="n">
        <v>10</v>
      </c>
    </row>
    <row r="349">
      <c r="A349" t="n">
        <v>26</v>
      </c>
      <c r="B349" t="n">
        <v>75</v>
      </c>
      <c r="C349" t="inlineStr">
        <is>
          <t xml:space="preserve">CONCLUIDO	</t>
        </is>
      </c>
      <c r="D349" t="n">
        <v>7.0474</v>
      </c>
      <c r="E349" t="n">
        <v>14.19</v>
      </c>
      <c r="F349" t="n">
        <v>11.76</v>
      </c>
      <c r="G349" t="n">
        <v>141.13</v>
      </c>
      <c r="H349" t="n">
        <v>2.55</v>
      </c>
      <c r="I349" t="n">
        <v>5</v>
      </c>
      <c r="J349" t="n">
        <v>188.21</v>
      </c>
      <c r="K349" t="n">
        <v>49.1</v>
      </c>
      <c r="L349" t="n">
        <v>27</v>
      </c>
      <c r="M349" t="n">
        <v>3</v>
      </c>
      <c r="N349" t="n">
        <v>37.11</v>
      </c>
      <c r="O349" t="n">
        <v>23446.45</v>
      </c>
      <c r="P349" t="n">
        <v>121.29</v>
      </c>
      <c r="Q349" t="n">
        <v>194.63</v>
      </c>
      <c r="R349" t="n">
        <v>24.69</v>
      </c>
      <c r="S349" t="n">
        <v>17.82</v>
      </c>
      <c r="T349" t="n">
        <v>1285.21</v>
      </c>
      <c r="U349" t="n">
        <v>0.72</v>
      </c>
      <c r="V349" t="n">
        <v>0.77</v>
      </c>
      <c r="W349" t="n">
        <v>1.14</v>
      </c>
      <c r="X349" t="n">
        <v>0.07000000000000001</v>
      </c>
      <c r="Y349" t="n">
        <v>0.5</v>
      </c>
      <c r="Z349" t="n">
        <v>10</v>
      </c>
    </row>
    <row r="350">
      <c r="A350" t="n">
        <v>27</v>
      </c>
      <c r="B350" t="n">
        <v>75</v>
      </c>
      <c r="C350" t="inlineStr">
        <is>
          <t xml:space="preserve">CONCLUIDO	</t>
        </is>
      </c>
      <c r="D350" t="n">
        <v>7.0449</v>
      </c>
      <c r="E350" t="n">
        <v>14.19</v>
      </c>
      <c r="F350" t="n">
        <v>11.77</v>
      </c>
      <c r="G350" t="n">
        <v>141.19</v>
      </c>
      <c r="H350" t="n">
        <v>2.62</v>
      </c>
      <c r="I350" t="n">
        <v>5</v>
      </c>
      <c r="J350" t="n">
        <v>189.73</v>
      </c>
      <c r="K350" t="n">
        <v>49.1</v>
      </c>
      <c r="L350" t="n">
        <v>28</v>
      </c>
      <c r="M350" t="n">
        <v>3</v>
      </c>
      <c r="N350" t="n">
        <v>37.64</v>
      </c>
      <c r="O350" t="n">
        <v>23634.36</v>
      </c>
      <c r="P350" t="n">
        <v>119.94</v>
      </c>
      <c r="Q350" t="n">
        <v>194.63</v>
      </c>
      <c r="R350" t="n">
        <v>24.8</v>
      </c>
      <c r="S350" t="n">
        <v>17.82</v>
      </c>
      <c r="T350" t="n">
        <v>1335.92</v>
      </c>
      <c r="U350" t="n">
        <v>0.72</v>
      </c>
      <c r="V350" t="n">
        <v>0.77</v>
      </c>
      <c r="W350" t="n">
        <v>1.15</v>
      </c>
      <c r="X350" t="n">
        <v>0.08</v>
      </c>
      <c r="Y350" t="n">
        <v>0.5</v>
      </c>
      <c r="Z350" t="n">
        <v>10</v>
      </c>
    </row>
    <row r="351">
      <c r="A351" t="n">
        <v>28</v>
      </c>
      <c r="B351" t="n">
        <v>75</v>
      </c>
      <c r="C351" t="inlineStr">
        <is>
          <t xml:space="preserve">CONCLUIDO	</t>
        </is>
      </c>
      <c r="D351" t="n">
        <v>7.0709</v>
      </c>
      <c r="E351" t="n">
        <v>14.14</v>
      </c>
      <c r="F351" t="n">
        <v>11.74</v>
      </c>
      <c r="G351" t="n">
        <v>176.16</v>
      </c>
      <c r="H351" t="n">
        <v>2.69</v>
      </c>
      <c r="I351" t="n">
        <v>4</v>
      </c>
      <c r="J351" t="n">
        <v>191.26</v>
      </c>
      <c r="K351" t="n">
        <v>49.1</v>
      </c>
      <c r="L351" t="n">
        <v>29</v>
      </c>
      <c r="M351" t="n">
        <v>2</v>
      </c>
      <c r="N351" t="n">
        <v>38.17</v>
      </c>
      <c r="O351" t="n">
        <v>23822.99</v>
      </c>
      <c r="P351" t="n">
        <v>119.14</v>
      </c>
      <c r="Q351" t="n">
        <v>194.63</v>
      </c>
      <c r="R351" t="n">
        <v>24.19</v>
      </c>
      <c r="S351" t="n">
        <v>17.82</v>
      </c>
      <c r="T351" t="n">
        <v>1039.01</v>
      </c>
      <c r="U351" t="n">
        <v>0.74</v>
      </c>
      <c r="V351" t="n">
        <v>0.77</v>
      </c>
      <c r="W351" t="n">
        <v>1.14</v>
      </c>
      <c r="X351" t="n">
        <v>0.06</v>
      </c>
      <c r="Y351" t="n">
        <v>0.5</v>
      </c>
      <c r="Z351" t="n">
        <v>10</v>
      </c>
    </row>
    <row r="352">
      <c r="A352" t="n">
        <v>29</v>
      </c>
      <c r="B352" t="n">
        <v>75</v>
      </c>
      <c r="C352" t="inlineStr">
        <is>
          <t xml:space="preserve">CONCLUIDO	</t>
        </is>
      </c>
      <c r="D352" t="n">
        <v>7.0702</v>
      </c>
      <c r="E352" t="n">
        <v>14.14</v>
      </c>
      <c r="F352" t="n">
        <v>11.75</v>
      </c>
      <c r="G352" t="n">
        <v>176.18</v>
      </c>
      <c r="H352" t="n">
        <v>2.76</v>
      </c>
      <c r="I352" t="n">
        <v>4</v>
      </c>
      <c r="J352" t="n">
        <v>192.8</v>
      </c>
      <c r="K352" t="n">
        <v>49.1</v>
      </c>
      <c r="L352" t="n">
        <v>30</v>
      </c>
      <c r="M352" t="n">
        <v>1</v>
      </c>
      <c r="N352" t="n">
        <v>38.7</v>
      </c>
      <c r="O352" t="n">
        <v>24012.34</v>
      </c>
      <c r="P352" t="n">
        <v>119.91</v>
      </c>
      <c r="Q352" t="n">
        <v>194.63</v>
      </c>
      <c r="R352" t="n">
        <v>24.22</v>
      </c>
      <c r="S352" t="n">
        <v>17.82</v>
      </c>
      <c r="T352" t="n">
        <v>1052.24</v>
      </c>
      <c r="U352" t="n">
        <v>0.74</v>
      </c>
      <c r="V352" t="n">
        <v>0.77</v>
      </c>
      <c r="W352" t="n">
        <v>1.14</v>
      </c>
      <c r="X352" t="n">
        <v>0.06</v>
      </c>
      <c r="Y352" t="n">
        <v>0.5</v>
      </c>
      <c r="Z352" t="n">
        <v>10</v>
      </c>
    </row>
    <row r="353">
      <c r="A353" t="n">
        <v>30</v>
      </c>
      <c r="B353" t="n">
        <v>75</v>
      </c>
      <c r="C353" t="inlineStr">
        <is>
          <t xml:space="preserve">CONCLUIDO	</t>
        </is>
      </c>
      <c r="D353" t="n">
        <v>7.0717</v>
      </c>
      <c r="E353" t="n">
        <v>14.14</v>
      </c>
      <c r="F353" t="n">
        <v>11.74</v>
      </c>
      <c r="G353" t="n">
        <v>176.13</v>
      </c>
      <c r="H353" t="n">
        <v>2.83</v>
      </c>
      <c r="I353" t="n">
        <v>4</v>
      </c>
      <c r="J353" t="n">
        <v>194.34</v>
      </c>
      <c r="K353" t="n">
        <v>49.1</v>
      </c>
      <c r="L353" t="n">
        <v>31</v>
      </c>
      <c r="M353" t="n">
        <v>1</v>
      </c>
      <c r="N353" t="n">
        <v>39.24</v>
      </c>
      <c r="O353" t="n">
        <v>24202.42</v>
      </c>
      <c r="P353" t="n">
        <v>120.58</v>
      </c>
      <c r="Q353" t="n">
        <v>194.63</v>
      </c>
      <c r="R353" t="n">
        <v>24.13</v>
      </c>
      <c r="S353" t="n">
        <v>17.82</v>
      </c>
      <c r="T353" t="n">
        <v>1007.89</v>
      </c>
      <c r="U353" t="n">
        <v>0.74</v>
      </c>
      <c r="V353" t="n">
        <v>0.77</v>
      </c>
      <c r="W353" t="n">
        <v>1.14</v>
      </c>
      <c r="X353" t="n">
        <v>0.06</v>
      </c>
      <c r="Y353" t="n">
        <v>0.5</v>
      </c>
      <c r="Z353" t="n">
        <v>10</v>
      </c>
    </row>
    <row r="354">
      <c r="A354" t="n">
        <v>31</v>
      </c>
      <c r="B354" t="n">
        <v>75</v>
      </c>
      <c r="C354" t="inlineStr">
        <is>
          <t xml:space="preserve">CONCLUIDO	</t>
        </is>
      </c>
      <c r="D354" t="n">
        <v>7.0699</v>
      </c>
      <c r="E354" t="n">
        <v>14.14</v>
      </c>
      <c r="F354" t="n">
        <v>11.75</v>
      </c>
      <c r="G354" t="n">
        <v>176.19</v>
      </c>
      <c r="H354" t="n">
        <v>2.9</v>
      </c>
      <c r="I354" t="n">
        <v>4</v>
      </c>
      <c r="J354" t="n">
        <v>195.89</v>
      </c>
      <c r="K354" t="n">
        <v>49.1</v>
      </c>
      <c r="L354" t="n">
        <v>32</v>
      </c>
      <c r="M354" t="n">
        <v>0</v>
      </c>
      <c r="N354" t="n">
        <v>39.79</v>
      </c>
      <c r="O354" t="n">
        <v>24393.24</v>
      </c>
      <c r="P354" t="n">
        <v>121.08</v>
      </c>
      <c r="Q354" t="n">
        <v>194.63</v>
      </c>
      <c r="R354" t="n">
        <v>24.22</v>
      </c>
      <c r="S354" t="n">
        <v>17.82</v>
      </c>
      <c r="T354" t="n">
        <v>1053.02</v>
      </c>
      <c r="U354" t="n">
        <v>0.74</v>
      </c>
      <c r="V354" t="n">
        <v>0.77</v>
      </c>
      <c r="W354" t="n">
        <v>1.14</v>
      </c>
      <c r="X354" t="n">
        <v>0.06</v>
      </c>
      <c r="Y354" t="n">
        <v>0.5</v>
      </c>
      <c r="Z354" t="n">
        <v>10</v>
      </c>
    </row>
    <row r="355">
      <c r="A355" t="n">
        <v>0</v>
      </c>
      <c r="B355" t="n">
        <v>95</v>
      </c>
      <c r="C355" t="inlineStr">
        <is>
          <t xml:space="preserve">CONCLUIDO	</t>
        </is>
      </c>
      <c r="D355" t="n">
        <v>4.4628</v>
      </c>
      <c r="E355" t="n">
        <v>22.41</v>
      </c>
      <c r="F355" t="n">
        <v>14.62</v>
      </c>
      <c r="G355" t="n">
        <v>6.13</v>
      </c>
      <c r="H355" t="n">
        <v>0.1</v>
      </c>
      <c r="I355" t="n">
        <v>143</v>
      </c>
      <c r="J355" t="n">
        <v>185.69</v>
      </c>
      <c r="K355" t="n">
        <v>53.44</v>
      </c>
      <c r="L355" t="n">
        <v>1</v>
      </c>
      <c r="M355" t="n">
        <v>141</v>
      </c>
      <c r="N355" t="n">
        <v>36.26</v>
      </c>
      <c r="O355" t="n">
        <v>23136.14</v>
      </c>
      <c r="P355" t="n">
        <v>198</v>
      </c>
      <c r="Q355" t="n">
        <v>194.63</v>
      </c>
      <c r="R355" t="n">
        <v>113.2</v>
      </c>
      <c r="S355" t="n">
        <v>17.82</v>
      </c>
      <c r="T355" t="n">
        <v>44849.89</v>
      </c>
      <c r="U355" t="n">
        <v>0.16</v>
      </c>
      <c r="V355" t="n">
        <v>0.62</v>
      </c>
      <c r="W355" t="n">
        <v>1.39</v>
      </c>
      <c r="X355" t="n">
        <v>2.93</v>
      </c>
      <c r="Y355" t="n">
        <v>0.5</v>
      </c>
      <c r="Z355" t="n">
        <v>10</v>
      </c>
    </row>
    <row r="356">
      <c r="A356" t="n">
        <v>1</v>
      </c>
      <c r="B356" t="n">
        <v>95</v>
      </c>
      <c r="C356" t="inlineStr">
        <is>
          <t xml:space="preserve">CONCLUIDO	</t>
        </is>
      </c>
      <c r="D356" t="n">
        <v>5.611</v>
      </c>
      <c r="E356" t="n">
        <v>17.82</v>
      </c>
      <c r="F356" t="n">
        <v>12.97</v>
      </c>
      <c r="G356" t="n">
        <v>12.16</v>
      </c>
      <c r="H356" t="n">
        <v>0.19</v>
      </c>
      <c r="I356" t="n">
        <v>64</v>
      </c>
      <c r="J356" t="n">
        <v>187.21</v>
      </c>
      <c r="K356" t="n">
        <v>53.44</v>
      </c>
      <c r="L356" t="n">
        <v>2</v>
      </c>
      <c r="M356" t="n">
        <v>62</v>
      </c>
      <c r="N356" t="n">
        <v>36.77</v>
      </c>
      <c r="O356" t="n">
        <v>23322.88</v>
      </c>
      <c r="P356" t="n">
        <v>175.17</v>
      </c>
      <c r="Q356" t="n">
        <v>194.67</v>
      </c>
      <c r="R356" t="n">
        <v>62.28</v>
      </c>
      <c r="S356" t="n">
        <v>17.82</v>
      </c>
      <c r="T356" t="n">
        <v>19782.83</v>
      </c>
      <c r="U356" t="n">
        <v>0.29</v>
      </c>
      <c r="V356" t="n">
        <v>0.7</v>
      </c>
      <c r="W356" t="n">
        <v>1.24</v>
      </c>
      <c r="X356" t="n">
        <v>1.28</v>
      </c>
      <c r="Y356" t="n">
        <v>0.5</v>
      </c>
      <c r="Z356" t="n">
        <v>10</v>
      </c>
    </row>
    <row r="357">
      <c r="A357" t="n">
        <v>2</v>
      </c>
      <c r="B357" t="n">
        <v>95</v>
      </c>
      <c r="C357" t="inlineStr">
        <is>
          <t xml:space="preserve">CONCLUIDO	</t>
        </is>
      </c>
      <c r="D357" t="n">
        <v>6.0467</v>
      </c>
      <c r="E357" t="n">
        <v>16.54</v>
      </c>
      <c r="F357" t="n">
        <v>12.51</v>
      </c>
      <c r="G357" t="n">
        <v>17.87</v>
      </c>
      <c r="H357" t="n">
        <v>0.28</v>
      </c>
      <c r="I357" t="n">
        <v>42</v>
      </c>
      <c r="J357" t="n">
        <v>188.73</v>
      </c>
      <c r="K357" t="n">
        <v>53.44</v>
      </c>
      <c r="L357" t="n">
        <v>3</v>
      </c>
      <c r="M357" t="n">
        <v>40</v>
      </c>
      <c r="N357" t="n">
        <v>37.29</v>
      </c>
      <c r="O357" t="n">
        <v>23510.33</v>
      </c>
      <c r="P357" t="n">
        <v>168.38</v>
      </c>
      <c r="Q357" t="n">
        <v>194.63</v>
      </c>
      <c r="R357" t="n">
        <v>48.03</v>
      </c>
      <c r="S357" t="n">
        <v>17.82</v>
      </c>
      <c r="T357" t="n">
        <v>12768.04</v>
      </c>
      <c r="U357" t="n">
        <v>0.37</v>
      </c>
      <c r="V357" t="n">
        <v>0.73</v>
      </c>
      <c r="W357" t="n">
        <v>1.2</v>
      </c>
      <c r="X357" t="n">
        <v>0.82</v>
      </c>
      <c r="Y357" t="n">
        <v>0.5</v>
      </c>
      <c r="Z357" t="n">
        <v>10</v>
      </c>
    </row>
    <row r="358">
      <c r="A358" t="n">
        <v>3</v>
      </c>
      <c r="B358" t="n">
        <v>95</v>
      </c>
      <c r="C358" t="inlineStr">
        <is>
          <t xml:space="preserve">CONCLUIDO	</t>
        </is>
      </c>
      <c r="D358" t="n">
        <v>6.2877</v>
      </c>
      <c r="E358" t="n">
        <v>15.9</v>
      </c>
      <c r="F358" t="n">
        <v>12.28</v>
      </c>
      <c r="G358" t="n">
        <v>23.77</v>
      </c>
      <c r="H358" t="n">
        <v>0.37</v>
      </c>
      <c r="I358" t="n">
        <v>31</v>
      </c>
      <c r="J358" t="n">
        <v>190.25</v>
      </c>
      <c r="K358" t="n">
        <v>53.44</v>
      </c>
      <c r="L358" t="n">
        <v>4</v>
      </c>
      <c r="M358" t="n">
        <v>29</v>
      </c>
      <c r="N358" t="n">
        <v>37.82</v>
      </c>
      <c r="O358" t="n">
        <v>23698.48</v>
      </c>
      <c r="P358" t="n">
        <v>164.96</v>
      </c>
      <c r="Q358" t="n">
        <v>194.66</v>
      </c>
      <c r="R358" t="n">
        <v>40.78</v>
      </c>
      <c r="S358" t="n">
        <v>17.82</v>
      </c>
      <c r="T358" t="n">
        <v>9196.67</v>
      </c>
      <c r="U358" t="n">
        <v>0.44</v>
      </c>
      <c r="V358" t="n">
        <v>0.74</v>
      </c>
      <c r="W358" t="n">
        <v>1.19</v>
      </c>
      <c r="X358" t="n">
        <v>0.59</v>
      </c>
      <c r="Y358" t="n">
        <v>0.5</v>
      </c>
      <c r="Z358" t="n">
        <v>10</v>
      </c>
    </row>
    <row r="359">
      <c r="A359" t="n">
        <v>4</v>
      </c>
      <c r="B359" t="n">
        <v>95</v>
      </c>
      <c r="C359" t="inlineStr">
        <is>
          <t xml:space="preserve">CONCLUIDO	</t>
        </is>
      </c>
      <c r="D359" t="n">
        <v>6.4244</v>
      </c>
      <c r="E359" t="n">
        <v>15.57</v>
      </c>
      <c r="F359" t="n">
        <v>12.17</v>
      </c>
      <c r="G359" t="n">
        <v>29.2</v>
      </c>
      <c r="H359" t="n">
        <v>0.46</v>
      </c>
      <c r="I359" t="n">
        <v>25</v>
      </c>
      <c r="J359" t="n">
        <v>191.78</v>
      </c>
      <c r="K359" t="n">
        <v>53.44</v>
      </c>
      <c r="L359" t="n">
        <v>5</v>
      </c>
      <c r="M359" t="n">
        <v>23</v>
      </c>
      <c r="N359" t="n">
        <v>38.35</v>
      </c>
      <c r="O359" t="n">
        <v>23887.36</v>
      </c>
      <c r="P359" t="n">
        <v>162.92</v>
      </c>
      <c r="Q359" t="n">
        <v>194.64</v>
      </c>
      <c r="R359" t="n">
        <v>37.28</v>
      </c>
      <c r="S359" t="n">
        <v>17.82</v>
      </c>
      <c r="T359" t="n">
        <v>7479.14</v>
      </c>
      <c r="U359" t="n">
        <v>0.48</v>
      </c>
      <c r="V359" t="n">
        <v>0.75</v>
      </c>
      <c r="W359" t="n">
        <v>1.18</v>
      </c>
      <c r="X359" t="n">
        <v>0.48</v>
      </c>
      <c r="Y359" t="n">
        <v>0.5</v>
      </c>
      <c r="Z359" t="n">
        <v>10</v>
      </c>
    </row>
    <row r="360">
      <c r="A360" t="n">
        <v>5</v>
      </c>
      <c r="B360" t="n">
        <v>95</v>
      </c>
      <c r="C360" t="inlineStr">
        <is>
          <t xml:space="preserve">CONCLUIDO	</t>
        </is>
      </c>
      <c r="D360" t="n">
        <v>6.5234</v>
      </c>
      <c r="E360" t="n">
        <v>15.33</v>
      </c>
      <c r="F360" t="n">
        <v>12.08</v>
      </c>
      <c r="G360" t="n">
        <v>34.51</v>
      </c>
      <c r="H360" t="n">
        <v>0.55</v>
      </c>
      <c r="I360" t="n">
        <v>21</v>
      </c>
      <c r="J360" t="n">
        <v>193.32</v>
      </c>
      <c r="K360" t="n">
        <v>53.44</v>
      </c>
      <c r="L360" t="n">
        <v>6</v>
      </c>
      <c r="M360" t="n">
        <v>19</v>
      </c>
      <c r="N360" t="n">
        <v>38.89</v>
      </c>
      <c r="O360" t="n">
        <v>24076.95</v>
      </c>
      <c r="P360" t="n">
        <v>161.22</v>
      </c>
      <c r="Q360" t="n">
        <v>194.64</v>
      </c>
      <c r="R360" t="n">
        <v>34.62</v>
      </c>
      <c r="S360" t="n">
        <v>17.82</v>
      </c>
      <c r="T360" t="n">
        <v>6166.75</v>
      </c>
      <c r="U360" t="n">
        <v>0.51</v>
      </c>
      <c r="V360" t="n">
        <v>0.75</v>
      </c>
      <c r="W360" t="n">
        <v>1.17</v>
      </c>
      <c r="X360" t="n">
        <v>0.39</v>
      </c>
      <c r="Y360" t="n">
        <v>0.5</v>
      </c>
      <c r="Z360" t="n">
        <v>10</v>
      </c>
    </row>
    <row r="361">
      <c r="A361" t="n">
        <v>6</v>
      </c>
      <c r="B361" t="n">
        <v>95</v>
      </c>
      <c r="C361" t="inlineStr">
        <is>
          <t xml:space="preserve">CONCLUIDO	</t>
        </is>
      </c>
      <c r="D361" t="n">
        <v>6.5962</v>
      </c>
      <c r="E361" t="n">
        <v>15.16</v>
      </c>
      <c r="F361" t="n">
        <v>12.02</v>
      </c>
      <c r="G361" t="n">
        <v>40.07</v>
      </c>
      <c r="H361" t="n">
        <v>0.64</v>
      </c>
      <c r="I361" t="n">
        <v>18</v>
      </c>
      <c r="J361" t="n">
        <v>194.86</v>
      </c>
      <c r="K361" t="n">
        <v>53.44</v>
      </c>
      <c r="L361" t="n">
        <v>7</v>
      </c>
      <c r="M361" t="n">
        <v>16</v>
      </c>
      <c r="N361" t="n">
        <v>39.43</v>
      </c>
      <c r="O361" t="n">
        <v>24267.28</v>
      </c>
      <c r="P361" t="n">
        <v>160.16</v>
      </c>
      <c r="Q361" t="n">
        <v>194.63</v>
      </c>
      <c r="R361" t="n">
        <v>32.78</v>
      </c>
      <c r="S361" t="n">
        <v>17.82</v>
      </c>
      <c r="T361" t="n">
        <v>5260.75</v>
      </c>
      <c r="U361" t="n">
        <v>0.54</v>
      </c>
      <c r="V361" t="n">
        <v>0.76</v>
      </c>
      <c r="W361" t="n">
        <v>1.17</v>
      </c>
      <c r="X361" t="n">
        <v>0.34</v>
      </c>
      <c r="Y361" t="n">
        <v>0.5</v>
      </c>
      <c r="Z361" t="n">
        <v>10</v>
      </c>
    </row>
    <row r="362">
      <c r="A362" t="n">
        <v>7</v>
      </c>
      <c r="B362" t="n">
        <v>95</v>
      </c>
      <c r="C362" t="inlineStr">
        <is>
          <t xml:space="preserve">CONCLUIDO	</t>
        </is>
      </c>
      <c r="D362" t="n">
        <v>6.6358</v>
      </c>
      <c r="E362" t="n">
        <v>15.07</v>
      </c>
      <c r="F362" t="n">
        <v>12.01</v>
      </c>
      <c r="G362" t="n">
        <v>45.02</v>
      </c>
      <c r="H362" t="n">
        <v>0.72</v>
      </c>
      <c r="I362" t="n">
        <v>16</v>
      </c>
      <c r="J362" t="n">
        <v>196.41</v>
      </c>
      <c r="K362" t="n">
        <v>53.44</v>
      </c>
      <c r="L362" t="n">
        <v>8</v>
      </c>
      <c r="M362" t="n">
        <v>14</v>
      </c>
      <c r="N362" t="n">
        <v>39.98</v>
      </c>
      <c r="O362" t="n">
        <v>24458.36</v>
      </c>
      <c r="P362" t="n">
        <v>159.6</v>
      </c>
      <c r="Q362" t="n">
        <v>194.63</v>
      </c>
      <c r="R362" t="n">
        <v>32.45</v>
      </c>
      <c r="S362" t="n">
        <v>17.82</v>
      </c>
      <c r="T362" t="n">
        <v>5106.48</v>
      </c>
      <c r="U362" t="n">
        <v>0.55</v>
      </c>
      <c r="V362" t="n">
        <v>0.76</v>
      </c>
      <c r="W362" t="n">
        <v>1.16</v>
      </c>
      <c r="X362" t="n">
        <v>0.32</v>
      </c>
      <c r="Y362" t="n">
        <v>0.5</v>
      </c>
      <c r="Z362" t="n">
        <v>10</v>
      </c>
    </row>
    <row r="363">
      <c r="A363" t="n">
        <v>8</v>
      </c>
      <c r="B363" t="n">
        <v>95</v>
      </c>
      <c r="C363" t="inlineStr">
        <is>
          <t xml:space="preserve">CONCLUIDO	</t>
        </is>
      </c>
      <c r="D363" t="n">
        <v>6.6968</v>
      </c>
      <c r="E363" t="n">
        <v>14.93</v>
      </c>
      <c r="F363" t="n">
        <v>11.94</v>
      </c>
      <c r="G363" t="n">
        <v>51.18</v>
      </c>
      <c r="H363" t="n">
        <v>0.8100000000000001</v>
      </c>
      <c r="I363" t="n">
        <v>14</v>
      </c>
      <c r="J363" t="n">
        <v>197.97</v>
      </c>
      <c r="K363" t="n">
        <v>53.44</v>
      </c>
      <c r="L363" t="n">
        <v>9</v>
      </c>
      <c r="M363" t="n">
        <v>12</v>
      </c>
      <c r="N363" t="n">
        <v>40.53</v>
      </c>
      <c r="O363" t="n">
        <v>24650.18</v>
      </c>
      <c r="P363" t="n">
        <v>158.42</v>
      </c>
      <c r="Q363" t="n">
        <v>194.63</v>
      </c>
      <c r="R363" t="n">
        <v>30.41</v>
      </c>
      <c r="S363" t="n">
        <v>17.82</v>
      </c>
      <c r="T363" t="n">
        <v>4096.5</v>
      </c>
      <c r="U363" t="n">
        <v>0.59</v>
      </c>
      <c r="V363" t="n">
        <v>0.76</v>
      </c>
      <c r="W363" t="n">
        <v>1.16</v>
      </c>
      <c r="X363" t="n">
        <v>0.26</v>
      </c>
      <c r="Y363" t="n">
        <v>0.5</v>
      </c>
      <c r="Z363" t="n">
        <v>10</v>
      </c>
    </row>
    <row r="364">
      <c r="A364" t="n">
        <v>9</v>
      </c>
      <c r="B364" t="n">
        <v>95</v>
      </c>
      <c r="C364" t="inlineStr">
        <is>
          <t xml:space="preserve">CONCLUIDO	</t>
        </is>
      </c>
      <c r="D364" t="n">
        <v>6.7213</v>
      </c>
      <c r="E364" t="n">
        <v>14.88</v>
      </c>
      <c r="F364" t="n">
        <v>11.93</v>
      </c>
      <c r="G364" t="n">
        <v>55.04</v>
      </c>
      <c r="H364" t="n">
        <v>0.89</v>
      </c>
      <c r="I364" t="n">
        <v>13</v>
      </c>
      <c r="J364" t="n">
        <v>199.53</v>
      </c>
      <c r="K364" t="n">
        <v>53.44</v>
      </c>
      <c r="L364" t="n">
        <v>10</v>
      </c>
      <c r="M364" t="n">
        <v>11</v>
      </c>
      <c r="N364" t="n">
        <v>41.1</v>
      </c>
      <c r="O364" t="n">
        <v>24842.77</v>
      </c>
      <c r="P364" t="n">
        <v>157.85</v>
      </c>
      <c r="Q364" t="n">
        <v>194.63</v>
      </c>
      <c r="R364" t="n">
        <v>29.72</v>
      </c>
      <c r="S364" t="n">
        <v>17.82</v>
      </c>
      <c r="T364" t="n">
        <v>3755.99</v>
      </c>
      <c r="U364" t="n">
        <v>0.6</v>
      </c>
      <c r="V364" t="n">
        <v>0.76</v>
      </c>
      <c r="W364" t="n">
        <v>1.16</v>
      </c>
      <c r="X364" t="n">
        <v>0.24</v>
      </c>
      <c r="Y364" t="n">
        <v>0.5</v>
      </c>
      <c r="Z364" t="n">
        <v>10</v>
      </c>
    </row>
    <row r="365">
      <c r="A365" t="n">
        <v>10</v>
      </c>
      <c r="B365" t="n">
        <v>95</v>
      </c>
      <c r="C365" t="inlineStr">
        <is>
          <t xml:space="preserve">CONCLUIDO	</t>
        </is>
      </c>
      <c r="D365" t="n">
        <v>6.7433</v>
      </c>
      <c r="E365" t="n">
        <v>14.83</v>
      </c>
      <c r="F365" t="n">
        <v>11.91</v>
      </c>
      <c r="G365" t="n">
        <v>59.57</v>
      </c>
      <c r="H365" t="n">
        <v>0.97</v>
      </c>
      <c r="I365" t="n">
        <v>12</v>
      </c>
      <c r="J365" t="n">
        <v>201.1</v>
      </c>
      <c r="K365" t="n">
        <v>53.44</v>
      </c>
      <c r="L365" t="n">
        <v>11</v>
      </c>
      <c r="M365" t="n">
        <v>10</v>
      </c>
      <c r="N365" t="n">
        <v>41.66</v>
      </c>
      <c r="O365" t="n">
        <v>25036.12</v>
      </c>
      <c r="P365" t="n">
        <v>157.19</v>
      </c>
      <c r="Q365" t="n">
        <v>194.66</v>
      </c>
      <c r="R365" t="n">
        <v>29.41</v>
      </c>
      <c r="S365" t="n">
        <v>17.82</v>
      </c>
      <c r="T365" t="n">
        <v>3605.89</v>
      </c>
      <c r="U365" t="n">
        <v>0.61</v>
      </c>
      <c r="V365" t="n">
        <v>0.76</v>
      </c>
      <c r="W365" t="n">
        <v>1.16</v>
      </c>
      <c r="X365" t="n">
        <v>0.23</v>
      </c>
      <c r="Y365" t="n">
        <v>0.5</v>
      </c>
      <c r="Z365" t="n">
        <v>10</v>
      </c>
    </row>
    <row r="366">
      <c r="A366" t="n">
        <v>11</v>
      </c>
      <c r="B366" t="n">
        <v>95</v>
      </c>
      <c r="C366" t="inlineStr">
        <is>
          <t xml:space="preserve">CONCLUIDO	</t>
        </is>
      </c>
      <c r="D366" t="n">
        <v>6.7716</v>
      </c>
      <c r="E366" t="n">
        <v>14.77</v>
      </c>
      <c r="F366" t="n">
        <v>11.89</v>
      </c>
      <c r="G366" t="n">
        <v>64.84999999999999</v>
      </c>
      <c r="H366" t="n">
        <v>1.05</v>
      </c>
      <c r="I366" t="n">
        <v>11</v>
      </c>
      <c r="J366" t="n">
        <v>202.67</v>
      </c>
      <c r="K366" t="n">
        <v>53.44</v>
      </c>
      <c r="L366" t="n">
        <v>12</v>
      </c>
      <c r="M366" t="n">
        <v>9</v>
      </c>
      <c r="N366" t="n">
        <v>42.24</v>
      </c>
      <c r="O366" t="n">
        <v>25230.25</v>
      </c>
      <c r="P366" t="n">
        <v>156.43</v>
      </c>
      <c r="Q366" t="n">
        <v>194.63</v>
      </c>
      <c r="R366" t="n">
        <v>28.74</v>
      </c>
      <c r="S366" t="n">
        <v>17.82</v>
      </c>
      <c r="T366" t="n">
        <v>3280.08</v>
      </c>
      <c r="U366" t="n">
        <v>0.62</v>
      </c>
      <c r="V366" t="n">
        <v>0.76</v>
      </c>
      <c r="W366" t="n">
        <v>1.15</v>
      </c>
      <c r="X366" t="n">
        <v>0.2</v>
      </c>
      <c r="Y366" t="n">
        <v>0.5</v>
      </c>
      <c r="Z366" t="n">
        <v>10</v>
      </c>
    </row>
    <row r="367">
      <c r="A367" t="n">
        <v>12</v>
      </c>
      <c r="B367" t="n">
        <v>95</v>
      </c>
      <c r="C367" t="inlineStr">
        <is>
          <t xml:space="preserve">CONCLUIDO	</t>
        </is>
      </c>
      <c r="D367" t="n">
        <v>6.8003</v>
      </c>
      <c r="E367" t="n">
        <v>14.71</v>
      </c>
      <c r="F367" t="n">
        <v>11.86</v>
      </c>
      <c r="G367" t="n">
        <v>71.19</v>
      </c>
      <c r="H367" t="n">
        <v>1.13</v>
      </c>
      <c r="I367" t="n">
        <v>10</v>
      </c>
      <c r="J367" t="n">
        <v>204.25</v>
      </c>
      <c r="K367" t="n">
        <v>53.44</v>
      </c>
      <c r="L367" t="n">
        <v>13</v>
      </c>
      <c r="M367" t="n">
        <v>8</v>
      </c>
      <c r="N367" t="n">
        <v>42.82</v>
      </c>
      <c r="O367" t="n">
        <v>25425.3</v>
      </c>
      <c r="P367" t="n">
        <v>155.46</v>
      </c>
      <c r="Q367" t="n">
        <v>194.64</v>
      </c>
      <c r="R367" t="n">
        <v>27.87</v>
      </c>
      <c r="S367" t="n">
        <v>17.82</v>
      </c>
      <c r="T367" t="n">
        <v>2846.28</v>
      </c>
      <c r="U367" t="n">
        <v>0.64</v>
      </c>
      <c r="V367" t="n">
        <v>0.77</v>
      </c>
      <c r="W367" t="n">
        <v>1.15</v>
      </c>
      <c r="X367" t="n">
        <v>0.18</v>
      </c>
      <c r="Y367" t="n">
        <v>0.5</v>
      </c>
      <c r="Z367" t="n">
        <v>10</v>
      </c>
    </row>
    <row r="368">
      <c r="A368" t="n">
        <v>13</v>
      </c>
      <c r="B368" t="n">
        <v>95</v>
      </c>
      <c r="C368" t="inlineStr">
        <is>
          <t xml:space="preserve">CONCLUIDO	</t>
        </is>
      </c>
      <c r="D368" t="n">
        <v>6.8249</v>
      </c>
      <c r="E368" t="n">
        <v>14.65</v>
      </c>
      <c r="F368" t="n">
        <v>11.85</v>
      </c>
      <c r="G368" t="n">
        <v>78.98999999999999</v>
      </c>
      <c r="H368" t="n">
        <v>1.21</v>
      </c>
      <c r="I368" t="n">
        <v>9</v>
      </c>
      <c r="J368" t="n">
        <v>205.84</v>
      </c>
      <c r="K368" t="n">
        <v>53.44</v>
      </c>
      <c r="L368" t="n">
        <v>14</v>
      </c>
      <c r="M368" t="n">
        <v>7</v>
      </c>
      <c r="N368" t="n">
        <v>43.4</v>
      </c>
      <c r="O368" t="n">
        <v>25621.03</v>
      </c>
      <c r="P368" t="n">
        <v>154.87</v>
      </c>
      <c r="Q368" t="n">
        <v>194.63</v>
      </c>
      <c r="R368" t="n">
        <v>27.33</v>
      </c>
      <c r="S368" t="n">
        <v>17.82</v>
      </c>
      <c r="T368" t="n">
        <v>2580.76</v>
      </c>
      <c r="U368" t="n">
        <v>0.65</v>
      </c>
      <c r="V368" t="n">
        <v>0.77</v>
      </c>
      <c r="W368" t="n">
        <v>1.15</v>
      </c>
      <c r="X368" t="n">
        <v>0.16</v>
      </c>
      <c r="Y368" t="n">
        <v>0.5</v>
      </c>
      <c r="Z368" t="n">
        <v>10</v>
      </c>
    </row>
    <row r="369">
      <c r="A369" t="n">
        <v>14</v>
      </c>
      <c r="B369" t="n">
        <v>95</v>
      </c>
      <c r="C369" t="inlineStr">
        <is>
          <t xml:space="preserve">CONCLUIDO	</t>
        </is>
      </c>
      <c r="D369" t="n">
        <v>6.8243</v>
      </c>
      <c r="E369" t="n">
        <v>14.65</v>
      </c>
      <c r="F369" t="n">
        <v>11.85</v>
      </c>
      <c r="G369" t="n">
        <v>79</v>
      </c>
      <c r="H369" t="n">
        <v>1.28</v>
      </c>
      <c r="I369" t="n">
        <v>9</v>
      </c>
      <c r="J369" t="n">
        <v>207.43</v>
      </c>
      <c r="K369" t="n">
        <v>53.44</v>
      </c>
      <c r="L369" t="n">
        <v>15</v>
      </c>
      <c r="M369" t="n">
        <v>7</v>
      </c>
      <c r="N369" t="n">
        <v>44</v>
      </c>
      <c r="O369" t="n">
        <v>25817.56</v>
      </c>
      <c r="P369" t="n">
        <v>154.98</v>
      </c>
      <c r="Q369" t="n">
        <v>194.63</v>
      </c>
      <c r="R369" t="n">
        <v>27.52</v>
      </c>
      <c r="S369" t="n">
        <v>17.82</v>
      </c>
      <c r="T369" t="n">
        <v>2676.93</v>
      </c>
      <c r="U369" t="n">
        <v>0.65</v>
      </c>
      <c r="V369" t="n">
        <v>0.77</v>
      </c>
      <c r="W369" t="n">
        <v>1.15</v>
      </c>
      <c r="X369" t="n">
        <v>0.16</v>
      </c>
      <c r="Y369" t="n">
        <v>0.5</v>
      </c>
      <c r="Z369" t="n">
        <v>10</v>
      </c>
    </row>
    <row r="370">
      <c r="A370" t="n">
        <v>15</v>
      </c>
      <c r="B370" t="n">
        <v>95</v>
      </c>
      <c r="C370" t="inlineStr">
        <is>
          <t xml:space="preserve">CONCLUIDO	</t>
        </is>
      </c>
      <c r="D370" t="n">
        <v>6.8553</v>
      </c>
      <c r="E370" t="n">
        <v>14.59</v>
      </c>
      <c r="F370" t="n">
        <v>11.82</v>
      </c>
      <c r="G370" t="n">
        <v>88.66</v>
      </c>
      <c r="H370" t="n">
        <v>1.36</v>
      </c>
      <c r="I370" t="n">
        <v>8</v>
      </c>
      <c r="J370" t="n">
        <v>209.03</v>
      </c>
      <c r="K370" t="n">
        <v>53.44</v>
      </c>
      <c r="L370" t="n">
        <v>16</v>
      </c>
      <c r="M370" t="n">
        <v>6</v>
      </c>
      <c r="N370" t="n">
        <v>44.6</v>
      </c>
      <c r="O370" t="n">
        <v>26014.91</v>
      </c>
      <c r="P370" t="n">
        <v>154.06</v>
      </c>
      <c r="Q370" t="n">
        <v>194.63</v>
      </c>
      <c r="R370" t="n">
        <v>26.57</v>
      </c>
      <c r="S370" t="n">
        <v>17.82</v>
      </c>
      <c r="T370" t="n">
        <v>2208.1</v>
      </c>
      <c r="U370" t="n">
        <v>0.67</v>
      </c>
      <c r="V370" t="n">
        <v>0.77</v>
      </c>
      <c r="W370" t="n">
        <v>1.15</v>
      </c>
      <c r="X370" t="n">
        <v>0.13</v>
      </c>
      <c r="Y370" t="n">
        <v>0.5</v>
      </c>
      <c r="Z370" t="n">
        <v>10</v>
      </c>
    </row>
    <row r="371">
      <c r="A371" t="n">
        <v>16</v>
      </c>
      <c r="B371" t="n">
        <v>95</v>
      </c>
      <c r="C371" t="inlineStr">
        <is>
          <t xml:space="preserve">CONCLUIDO	</t>
        </is>
      </c>
      <c r="D371" t="n">
        <v>6.8537</v>
      </c>
      <c r="E371" t="n">
        <v>14.59</v>
      </c>
      <c r="F371" t="n">
        <v>11.82</v>
      </c>
      <c r="G371" t="n">
        <v>88.68000000000001</v>
      </c>
      <c r="H371" t="n">
        <v>1.43</v>
      </c>
      <c r="I371" t="n">
        <v>8</v>
      </c>
      <c r="J371" t="n">
        <v>210.64</v>
      </c>
      <c r="K371" t="n">
        <v>53.44</v>
      </c>
      <c r="L371" t="n">
        <v>17</v>
      </c>
      <c r="M371" t="n">
        <v>6</v>
      </c>
      <c r="N371" t="n">
        <v>45.21</v>
      </c>
      <c r="O371" t="n">
        <v>26213.09</v>
      </c>
      <c r="P371" t="n">
        <v>153.52</v>
      </c>
      <c r="Q371" t="n">
        <v>194.63</v>
      </c>
      <c r="R371" t="n">
        <v>26.77</v>
      </c>
      <c r="S371" t="n">
        <v>17.82</v>
      </c>
      <c r="T371" t="n">
        <v>2309.66</v>
      </c>
      <c r="U371" t="n">
        <v>0.67</v>
      </c>
      <c r="V371" t="n">
        <v>0.77</v>
      </c>
      <c r="W371" t="n">
        <v>1.15</v>
      </c>
      <c r="X371" t="n">
        <v>0.14</v>
      </c>
      <c r="Y371" t="n">
        <v>0.5</v>
      </c>
      <c r="Z371" t="n">
        <v>10</v>
      </c>
    </row>
    <row r="372">
      <c r="A372" t="n">
        <v>17</v>
      </c>
      <c r="B372" t="n">
        <v>95</v>
      </c>
      <c r="C372" t="inlineStr">
        <is>
          <t xml:space="preserve">CONCLUIDO	</t>
        </is>
      </c>
      <c r="D372" t="n">
        <v>6.8539</v>
      </c>
      <c r="E372" t="n">
        <v>14.59</v>
      </c>
      <c r="F372" t="n">
        <v>11.82</v>
      </c>
      <c r="G372" t="n">
        <v>88.68000000000001</v>
      </c>
      <c r="H372" t="n">
        <v>1.51</v>
      </c>
      <c r="I372" t="n">
        <v>8</v>
      </c>
      <c r="J372" t="n">
        <v>212.25</v>
      </c>
      <c r="K372" t="n">
        <v>53.44</v>
      </c>
      <c r="L372" t="n">
        <v>18</v>
      </c>
      <c r="M372" t="n">
        <v>6</v>
      </c>
      <c r="N372" t="n">
        <v>45.82</v>
      </c>
      <c r="O372" t="n">
        <v>26412.11</v>
      </c>
      <c r="P372" t="n">
        <v>152.8</v>
      </c>
      <c r="Q372" t="n">
        <v>194.64</v>
      </c>
      <c r="R372" t="n">
        <v>26.64</v>
      </c>
      <c r="S372" t="n">
        <v>17.82</v>
      </c>
      <c r="T372" t="n">
        <v>2243.28</v>
      </c>
      <c r="U372" t="n">
        <v>0.67</v>
      </c>
      <c r="V372" t="n">
        <v>0.77</v>
      </c>
      <c r="W372" t="n">
        <v>1.15</v>
      </c>
      <c r="X372" t="n">
        <v>0.14</v>
      </c>
      <c r="Y372" t="n">
        <v>0.5</v>
      </c>
      <c r="Z372" t="n">
        <v>10</v>
      </c>
    </row>
    <row r="373">
      <c r="A373" t="n">
        <v>18</v>
      </c>
      <c r="B373" t="n">
        <v>95</v>
      </c>
      <c r="C373" t="inlineStr">
        <is>
          <t xml:space="preserve">CONCLUIDO	</t>
        </is>
      </c>
      <c r="D373" t="n">
        <v>6.8819</v>
      </c>
      <c r="E373" t="n">
        <v>14.53</v>
      </c>
      <c r="F373" t="n">
        <v>11.8</v>
      </c>
      <c r="G373" t="n">
        <v>101.16</v>
      </c>
      <c r="H373" t="n">
        <v>1.58</v>
      </c>
      <c r="I373" t="n">
        <v>7</v>
      </c>
      <c r="J373" t="n">
        <v>213.87</v>
      </c>
      <c r="K373" t="n">
        <v>53.44</v>
      </c>
      <c r="L373" t="n">
        <v>19</v>
      </c>
      <c r="M373" t="n">
        <v>5</v>
      </c>
      <c r="N373" t="n">
        <v>46.44</v>
      </c>
      <c r="O373" t="n">
        <v>26611.98</v>
      </c>
      <c r="P373" t="n">
        <v>153.16</v>
      </c>
      <c r="Q373" t="n">
        <v>194.63</v>
      </c>
      <c r="R373" t="n">
        <v>25.93</v>
      </c>
      <c r="S373" t="n">
        <v>17.82</v>
      </c>
      <c r="T373" t="n">
        <v>1893.3</v>
      </c>
      <c r="U373" t="n">
        <v>0.6899999999999999</v>
      </c>
      <c r="V373" t="n">
        <v>0.77</v>
      </c>
      <c r="W373" t="n">
        <v>1.15</v>
      </c>
      <c r="X373" t="n">
        <v>0.12</v>
      </c>
      <c r="Y373" t="n">
        <v>0.5</v>
      </c>
      <c r="Z373" t="n">
        <v>10</v>
      </c>
    </row>
    <row r="374">
      <c r="A374" t="n">
        <v>19</v>
      </c>
      <c r="B374" t="n">
        <v>95</v>
      </c>
      <c r="C374" t="inlineStr">
        <is>
          <t xml:space="preserve">CONCLUIDO	</t>
        </is>
      </c>
      <c r="D374" t="n">
        <v>6.8805</v>
      </c>
      <c r="E374" t="n">
        <v>14.53</v>
      </c>
      <c r="F374" t="n">
        <v>11.8</v>
      </c>
      <c r="G374" t="n">
        <v>101.18</v>
      </c>
      <c r="H374" t="n">
        <v>1.65</v>
      </c>
      <c r="I374" t="n">
        <v>7</v>
      </c>
      <c r="J374" t="n">
        <v>215.5</v>
      </c>
      <c r="K374" t="n">
        <v>53.44</v>
      </c>
      <c r="L374" t="n">
        <v>20</v>
      </c>
      <c r="M374" t="n">
        <v>5</v>
      </c>
      <c r="N374" t="n">
        <v>47.07</v>
      </c>
      <c r="O374" t="n">
        <v>26812.71</v>
      </c>
      <c r="P374" t="n">
        <v>152.99</v>
      </c>
      <c r="Q374" t="n">
        <v>194.63</v>
      </c>
      <c r="R374" t="n">
        <v>26.12</v>
      </c>
      <c r="S374" t="n">
        <v>17.82</v>
      </c>
      <c r="T374" t="n">
        <v>1988.82</v>
      </c>
      <c r="U374" t="n">
        <v>0.68</v>
      </c>
      <c r="V374" t="n">
        <v>0.77</v>
      </c>
      <c r="W374" t="n">
        <v>1.15</v>
      </c>
      <c r="X374" t="n">
        <v>0.12</v>
      </c>
      <c r="Y374" t="n">
        <v>0.5</v>
      </c>
      <c r="Z374" t="n">
        <v>10</v>
      </c>
    </row>
    <row r="375">
      <c r="A375" t="n">
        <v>20</v>
      </c>
      <c r="B375" t="n">
        <v>95</v>
      </c>
      <c r="C375" t="inlineStr">
        <is>
          <t xml:space="preserve">CONCLUIDO	</t>
        </is>
      </c>
      <c r="D375" t="n">
        <v>6.8747</v>
      </c>
      <c r="E375" t="n">
        <v>14.55</v>
      </c>
      <c r="F375" t="n">
        <v>11.82</v>
      </c>
      <c r="G375" t="n">
        <v>101.29</v>
      </c>
      <c r="H375" t="n">
        <v>1.72</v>
      </c>
      <c r="I375" t="n">
        <v>7</v>
      </c>
      <c r="J375" t="n">
        <v>217.14</v>
      </c>
      <c r="K375" t="n">
        <v>53.44</v>
      </c>
      <c r="L375" t="n">
        <v>21</v>
      </c>
      <c r="M375" t="n">
        <v>5</v>
      </c>
      <c r="N375" t="n">
        <v>47.7</v>
      </c>
      <c r="O375" t="n">
        <v>27014.3</v>
      </c>
      <c r="P375" t="n">
        <v>152.38</v>
      </c>
      <c r="Q375" t="n">
        <v>194.63</v>
      </c>
      <c r="R375" t="n">
        <v>26.33</v>
      </c>
      <c r="S375" t="n">
        <v>17.82</v>
      </c>
      <c r="T375" t="n">
        <v>2094.31</v>
      </c>
      <c r="U375" t="n">
        <v>0.68</v>
      </c>
      <c r="V375" t="n">
        <v>0.77</v>
      </c>
      <c r="W375" t="n">
        <v>1.15</v>
      </c>
      <c r="X375" t="n">
        <v>0.13</v>
      </c>
      <c r="Y375" t="n">
        <v>0.5</v>
      </c>
      <c r="Z375" t="n">
        <v>10</v>
      </c>
    </row>
    <row r="376">
      <c r="A376" t="n">
        <v>21</v>
      </c>
      <c r="B376" t="n">
        <v>95</v>
      </c>
      <c r="C376" t="inlineStr">
        <is>
          <t xml:space="preserve">CONCLUIDO	</t>
        </is>
      </c>
      <c r="D376" t="n">
        <v>6.9105</v>
      </c>
      <c r="E376" t="n">
        <v>14.47</v>
      </c>
      <c r="F376" t="n">
        <v>11.78</v>
      </c>
      <c r="G376" t="n">
        <v>117.79</v>
      </c>
      <c r="H376" t="n">
        <v>1.79</v>
      </c>
      <c r="I376" t="n">
        <v>6</v>
      </c>
      <c r="J376" t="n">
        <v>218.78</v>
      </c>
      <c r="K376" t="n">
        <v>53.44</v>
      </c>
      <c r="L376" t="n">
        <v>22</v>
      </c>
      <c r="M376" t="n">
        <v>4</v>
      </c>
      <c r="N376" t="n">
        <v>48.34</v>
      </c>
      <c r="O376" t="n">
        <v>27216.79</v>
      </c>
      <c r="P376" t="n">
        <v>151.11</v>
      </c>
      <c r="Q376" t="n">
        <v>194.64</v>
      </c>
      <c r="R376" t="n">
        <v>25.21</v>
      </c>
      <c r="S376" t="n">
        <v>17.82</v>
      </c>
      <c r="T376" t="n">
        <v>1536.99</v>
      </c>
      <c r="U376" t="n">
        <v>0.71</v>
      </c>
      <c r="V376" t="n">
        <v>0.77</v>
      </c>
      <c r="W376" t="n">
        <v>1.15</v>
      </c>
      <c r="X376" t="n">
        <v>0.09</v>
      </c>
      <c r="Y376" t="n">
        <v>0.5</v>
      </c>
      <c r="Z376" t="n">
        <v>10</v>
      </c>
    </row>
    <row r="377">
      <c r="A377" t="n">
        <v>22</v>
      </c>
      <c r="B377" t="n">
        <v>95</v>
      </c>
      <c r="C377" t="inlineStr">
        <is>
          <t xml:space="preserve">CONCLUIDO	</t>
        </is>
      </c>
      <c r="D377" t="n">
        <v>6.907</v>
      </c>
      <c r="E377" t="n">
        <v>14.48</v>
      </c>
      <c r="F377" t="n">
        <v>11.79</v>
      </c>
      <c r="G377" t="n">
        <v>117.86</v>
      </c>
      <c r="H377" t="n">
        <v>1.85</v>
      </c>
      <c r="I377" t="n">
        <v>6</v>
      </c>
      <c r="J377" t="n">
        <v>220.43</v>
      </c>
      <c r="K377" t="n">
        <v>53.44</v>
      </c>
      <c r="L377" t="n">
        <v>23</v>
      </c>
      <c r="M377" t="n">
        <v>4</v>
      </c>
      <c r="N377" t="n">
        <v>48.99</v>
      </c>
      <c r="O377" t="n">
        <v>27420.16</v>
      </c>
      <c r="P377" t="n">
        <v>151.67</v>
      </c>
      <c r="Q377" t="n">
        <v>194.63</v>
      </c>
      <c r="R377" t="n">
        <v>25.5</v>
      </c>
      <c r="S377" t="n">
        <v>17.82</v>
      </c>
      <c r="T377" t="n">
        <v>1684.44</v>
      </c>
      <c r="U377" t="n">
        <v>0.7</v>
      </c>
      <c r="V377" t="n">
        <v>0.77</v>
      </c>
      <c r="W377" t="n">
        <v>1.15</v>
      </c>
      <c r="X377" t="n">
        <v>0.1</v>
      </c>
      <c r="Y377" t="n">
        <v>0.5</v>
      </c>
      <c r="Z377" t="n">
        <v>10</v>
      </c>
    </row>
    <row r="378">
      <c r="A378" t="n">
        <v>23</v>
      </c>
      <c r="B378" t="n">
        <v>95</v>
      </c>
      <c r="C378" t="inlineStr">
        <is>
          <t xml:space="preserve">CONCLUIDO	</t>
        </is>
      </c>
      <c r="D378" t="n">
        <v>6.9095</v>
      </c>
      <c r="E378" t="n">
        <v>14.47</v>
      </c>
      <c r="F378" t="n">
        <v>11.78</v>
      </c>
      <c r="G378" t="n">
        <v>117.81</v>
      </c>
      <c r="H378" t="n">
        <v>1.92</v>
      </c>
      <c r="I378" t="n">
        <v>6</v>
      </c>
      <c r="J378" t="n">
        <v>222.08</v>
      </c>
      <c r="K378" t="n">
        <v>53.44</v>
      </c>
      <c r="L378" t="n">
        <v>24</v>
      </c>
      <c r="M378" t="n">
        <v>4</v>
      </c>
      <c r="N378" t="n">
        <v>49.65</v>
      </c>
      <c r="O378" t="n">
        <v>27624.44</v>
      </c>
      <c r="P378" t="n">
        <v>151.31</v>
      </c>
      <c r="Q378" t="n">
        <v>194.63</v>
      </c>
      <c r="R378" t="n">
        <v>25.2</v>
      </c>
      <c r="S378" t="n">
        <v>17.82</v>
      </c>
      <c r="T378" t="n">
        <v>1534.91</v>
      </c>
      <c r="U378" t="n">
        <v>0.71</v>
      </c>
      <c r="V378" t="n">
        <v>0.77</v>
      </c>
      <c r="W378" t="n">
        <v>1.15</v>
      </c>
      <c r="X378" t="n">
        <v>0.09</v>
      </c>
      <c r="Y378" t="n">
        <v>0.5</v>
      </c>
      <c r="Z378" t="n">
        <v>10</v>
      </c>
    </row>
    <row r="379">
      <c r="A379" t="n">
        <v>24</v>
      </c>
      <c r="B379" t="n">
        <v>95</v>
      </c>
      <c r="C379" t="inlineStr">
        <is>
          <t xml:space="preserve">CONCLUIDO	</t>
        </is>
      </c>
      <c r="D379" t="n">
        <v>6.9071</v>
      </c>
      <c r="E379" t="n">
        <v>14.48</v>
      </c>
      <c r="F379" t="n">
        <v>11.79</v>
      </c>
      <c r="G379" t="n">
        <v>117.86</v>
      </c>
      <c r="H379" t="n">
        <v>1.99</v>
      </c>
      <c r="I379" t="n">
        <v>6</v>
      </c>
      <c r="J379" t="n">
        <v>223.75</v>
      </c>
      <c r="K379" t="n">
        <v>53.44</v>
      </c>
      <c r="L379" t="n">
        <v>25</v>
      </c>
      <c r="M379" t="n">
        <v>4</v>
      </c>
      <c r="N379" t="n">
        <v>50.31</v>
      </c>
      <c r="O379" t="n">
        <v>27829.77</v>
      </c>
      <c r="P379" t="n">
        <v>150.87</v>
      </c>
      <c r="Q379" t="n">
        <v>194.63</v>
      </c>
      <c r="R379" t="n">
        <v>25.55</v>
      </c>
      <c r="S379" t="n">
        <v>17.82</v>
      </c>
      <c r="T379" t="n">
        <v>1706.04</v>
      </c>
      <c r="U379" t="n">
        <v>0.7</v>
      </c>
      <c r="V379" t="n">
        <v>0.77</v>
      </c>
      <c r="W379" t="n">
        <v>1.14</v>
      </c>
      <c r="X379" t="n">
        <v>0.1</v>
      </c>
      <c r="Y379" t="n">
        <v>0.5</v>
      </c>
      <c r="Z379" t="n">
        <v>10</v>
      </c>
    </row>
    <row r="380">
      <c r="A380" t="n">
        <v>25</v>
      </c>
      <c r="B380" t="n">
        <v>95</v>
      </c>
      <c r="C380" t="inlineStr">
        <is>
          <t xml:space="preserve">CONCLUIDO	</t>
        </is>
      </c>
      <c r="D380" t="n">
        <v>6.9091</v>
      </c>
      <c r="E380" t="n">
        <v>14.47</v>
      </c>
      <c r="F380" t="n">
        <v>11.78</v>
      </c>
      <c r="G380" t="n">
        <v>117.82</v>
      </c>
      <c r="H380" t="n">
        <v>2.05</v>
      </c>
      <c r="I380" t="n">
        <v>6</v>
      </c>
      <c r="J380" t="n">
        <v>225.42</v>
      </c>
      <c r="K380" t="n">
        <v>53.44</v>
      </c>
      <c r="L380" t="n">
        <v>26</v>
      </c>
      <c r="M380" t="n">
        <v>4</v>
      </c>
      <c r="N380" t="n">
        <v>50.98</v>
      </c>
      <c r="O380" t="n">
        <v>28035.92</v>
      </c>
      <c r="P380" t="n">
        <v>150.24</v>
      </c>
      <c r="Q380" t="n">
        <v>194.63</v>
      </c>
      <c r="R380" t="n">
        <v>25.39</v>
      </c>
      <c r="S380" t="n">
        <v>17.82</v>
      </c>
      <c r="T380" t="n">
        <v>1626.52</v>
      </c>
      <c r="U380" t="n">
        <v>0.7</v>
      </c>
      <c r="V380" t="n">
        <v>0.77</v>
      </c>
      <c r="W380" t="n">
        <v>1.14</v>
      </c>
      <c r="X380" t="n">
        <v>0.1</v>
      </c>
      <c r="Y380" t="n">
        <v>0.5</v>
      </c>
      <c r="Z380" t="n">
        <v>10</v>
      </c>
    </row>
    <row r="381">
      <c r="A381" t="n">
        <v>26</v>
      </c>
      <c r="B381" t="n">
        <v>95</v>
      </c>
      <c r="C381" t="inlineStr">
        <is>
          <t xml:space="preserve">CONCLUIDO	</t>
        </is>
      </c>
      <c r="D381" t="n">
        <v>6.9325</v>
      </c>
      <c r="E381" t="n">
        <v>14.42</v>
      </c>
      <c r="F381" t="n">
        <v>11.77</v>
      </c>
      <c r="G381" t="n">
        <v>141.24</v>
      </c>
      <c r="H381" t="n">
        <v>2.11</v>
      </c>
      <c r="I381" t="n">
        <v>5</v>
      </c>
      <c r="J381" t="n">
        <v>227.1</v>
      </c>
      <c r="K381" t="n">
        <v>53.44</v>
      </c>
      <c r="L381" t="n">
        <v>27</v>
      </c>
      <c r="M381" t="n">
        <v>3</v>
      </c>
      <c r="N381" t="n">
        <v>51.66</v>
      </c>
      <c r="O381" t="n">
        <v>28243</v>
      </c>
      <c r="P381" t="n">
        <v>149.27</v>
      </c>
      <c r="Q381" t="n">
        <v>194.63</v>
      </c>
      <c r="R381" t="n">
        <v>24.98</v>
      </c>
      <c r="S381" t="n">
        <v>17.82</v>
      </c>
      <c r="T381" t="n">
        <v>1430.14</v>
      </c>
      <c r="U381" t="n">
        <v>0.71</v>
      </c>
      <c r="V381" t="n">
        <v>0.77</v>
      </c>
      <c r="W381" t="n">
        <v>1.15</v>
      </c>
      <c r="X381" t="n">
        <v>0.08</v>
      </c>
      <c r="Y381" t="n">
        <v>0.5</v>
      </c>
      <c r="Z381" t="n">
        <v>10</v>
      </c>
    </row>
    <row r="382">
      <c r="A382" t="n">
        <v>27</v>
      </c>
      <c r="B382" t="n">
        <v>95</v>
      </c>
      <c r="C382" t="inlineStr">
        <is>
          <t xml:space="preserve">CONCLUIDO	</t>
        </is>
      </c>
      <c r="D382" t="n">
        <v>6.9337</v>
      </c>
      <c r="E382" t="n">
        <v>14.42</v>
      </c>
      <c r="F382" t="n">
        <v>11.77</v>
      </c>
      <c r="G382" t="n">
        <v>141.21</v>
      </c>
      <c r="H382" t="n">
        <v>2.18</v>
      </c>
      <c r="I382" t="n">
        <v>5</v>
      </c>
      <c r="J382" t="n">
        <v>228.79</v>
      </c>
      <c r="K382" t="n">
        <v>53.44</v>
      </c>
      <c r="L382" t="n">
        <v>28</v>
      </c>
      <c r="M382" t="n">
        <v>3</v>
      </c>
      <c r="N382" t="n">
        <v>52.35</v>
      </c>
      <c r="O382" t="n">
        <v>28451.04</v>
      </c>
      <c r="P382" t="n">
        <v>150.13</v>
      </c>
      <c r="Q382" t="n">
        <v>194.63</v>
      </c>
      <c r="R382" t="n">
        <v>24.88</v>
      </c>
      <c r="S382" t="n">
        <v>17.82</v>
      </c>
      <c r="T382" t="n">
        <v>1378.66</v>
      </c>
      <c r="U382" t="n">
        <v>0.72</v>
      </c>
      <c r="V382" t="n">
        <v>0.77</v>
      </c>
      <c r="W382" t="n">
        <v>1.15</v>
      </c>
      <c r="X382" t="n">
        <v>0.08</v>
      </c>
      <c r="Y382" t="n">
        <v>0.5</v>
      </c>
      <c r="Z382" t="n">
        <v>10</v>
      </c>
    </row>
    <row r="383">
      <c r="A383" t="n">
        <v>28</v>
      </c>
      <c r="B383" t="n">
        <v>95</v>
      </c>
      <c r="C383" t="inlineStr">
        <is>
          <t xml:space="preserve">CONCLUIDO	</t>
        </is>
      </c>
      <c r="D383" t="n">
        <v>6.9347</v>
      </c>
      <c r="E383" t="n">
        <v>14.42</v>
      </c>
      <c r="F383" t="n">
        <v>11.77</v>
      </c>
      <c r="G383" t="n">
        <v>141.19</v>
      </c>
      <c r="H383" t="n">
        <v>2.24</v>
      </c>
      <c r="I383" t="n">
        <v>5</v>
      </c>
      <c r="J383" t="n">
        <v>230.48</v>
      </c>
      <c r="K383" t="n">
        <v>53.44</v>
      </c>
      <c r="L383" t="n">
        <v>29</v>
      </c>
      <c r="M383" t="n">
        <v>3</v>
      </c>
      <c r="N383" t="n">
        <v>53.05</v>
      </c>
      <c r="O383" t="n">
        <v>28660.06</v>
      </c>
      <c r="P383" t="n">
        <v>150.13</v>
      </c>
      <c r="Q383" t="n">
        <v>194.63</v>
      </c>
      <c r="R383" t="n">
        <v>24.97</v>
      </c>
      <c r="S383" t="n">
        <v>17.82</v>
      </c>
      <c r="T383" t="n">
        <v>1424.78</v>
      </c>
      <c r="U383" t="n">
        <v>0.71</v>
      </c>
      <c r="V383" t="n">
        <v>0.77</v>
      </c>
      <c r="W383" t="n">
        <v>1.14</v>
      </c>
      <c r="X383" t="n">
        <v>0.08</v>
      </c>
      <c r="Y383" t="n">
        <v>0.5</v>
      </c>
      <c r="Z383" t="n">
        <v>10</v>
      </c>
    </row>
    <row r="384">
      <c r="A384" t="n">
        <v>29</v>
      </c>
      <c r="B384" t="n">
        <v>95</v>
      </c>
      <c r="C384" t="inlineStr">
        <is>
          <t xml:space="preserve">CONCLUIDO	</t>
        </is>
      </c>
      <c r="D384" t="n">
        <v>6.9345</v>
      </c>
      <c r="E384" t="n">
        <v>14.42</v>
      </c>
      <c r="F384" t="n">
        <v>11.77</v>
      </c>
      <c r="G384" t="n">
        <v>141.19</v>
      </c>
      <c r="H384" t="n">
        <v>2.3</v>
      </c>
      <c r="I384" t="n">
        <v>5</v>
      </c>
      <c r="J384" t="n">
        <v>232.18</v>
      </c>
      <c r="K384" t="n">
        <v>53.44</v>
      </c>
      <c r="L384" t="n">
        <v>30</v>
      </c>
      <c r="M384" t="n">
        <v>3</v>
      </c>
      <c r="N384" t="n">
        <v>53.75</v>
      </c>
      <c r="O384" t="n">
        <v>28870.05</v>
      </c>
      <c r="P384" t="n">
        <v>149.97</v>
      </c>
      <c r="Q384" t="n">
        <v>194.63</v>
      </c>
      <c r="R384" t="n">
        <v>24.9</v>
      </c>
      <c r="S384" t="n">
        <v>17.82</v>
      </c>
      <c r="T384" t="n">
        <v>1387.65</v>
      </c>
      <c r="U384" t="n">
        <v>0.72</v>
      </c>
      <c r="V384" t="n">
        <v>0.77</v>
      </c>
      <c r="W384" t="n">
        <v>1.14</v>
      </c>
      <c r="X384" t="n">
        <v>0.08</v>
      </c>
      <c r="Y384" t="n">
        <v>0.5</v>
      </c>
      <c r="Z384" t="n">
        <v>10</v>
      </c>
    </row>
    <row r="385">
      <c r="A385" t="n">
        <v>30</v>
      </c>
      <c r="B385" t="n">
        <v>95</v>
      </c>
      <c r="C385" t="inlineStr">
        <is>
          <t xml:space="preserve">CONCLUIDO	</t>
        </is>
      </c>
      <c r="D385" t="n">
        <v>6.9374</v>
      </c>
      <c r="E385" t="n">
        <v>14.41</v>
      </c>
      <c r="F385" t="n">
        <v>11.76</v>
      </c>
      <c r="G385" t="n">
        <v>141.12</v>
      </c>
      <c r="H385" t="n">
        <v>2.36</v>
      </c>
      <c r="I385" t="n">
        <v>5</v>
      </c>
      <c r="J385" t="n">
        <v>233.89</v>
      </c>
      <c r="K385" t="n">
        <v>53.44</v>
      </c>
      <c r="L385" t="n">
        <v>31</v>
      </c>
      <c r="M385" t="n">
        <v>3</v>
      </c>
      <c r="N385" t="n">
        <v>54.46</v>
      </c>
      <c r="O385" t="n">
        <v>29081.05</v>
      </c>
      <c r="P385" t="n">
        <v>149.21</v>
      </c>
      <c r="Q385" t="n">
        <v>194.63</v>
      </c>
      <c r="R385" t="n">
        <v>24.7</v>
      </c>
      <c r="S385" t="n">
        <v>17.82</v>
      </c>
      <c r="T385" t="n">
        <v>1285.79</v>
      </c>
      <c r="U385" t="n">
        <v>0.72</v>
      </c>
      <c r="V385" t="n">
        <v>0.77</v>
      </c>
      <c r="W385" t="n">
        <v>1.14</v>
      </c>
      <c r="X385" t="n">
        <v>0.07000000000000001</v>
      </c>
      <c r="Y385" t="n">
        <v>0.5</v>
      </c>
      <c r="Z385" t="n">
        <v>10</v>
      </c>
    </row>
    <row r="386">
      <c r="A386" t="n">
        <v>31</v>
      </c>
      <c r="B386" t="n">
        <v>95</v>
      </c>
      <c r="C386" t="inlineStr">
        <is>
          <t xml:space="preserve">CONCLUIDO	</t>
        </is>
      </c>
      <c r="D386" t="n">
        <v>6.9368</v>
      </c>
      <c r="E386" t="n">
        <v>14.42</v>
      </c>
      <c r="F386" t="n">
        <v>11.76</v>
      </c>
      <c r="G386" t="n">
        <v>141.13</v>
      </c>
      <c r="H386" t="n">
        <v>2.41</v>
      </c>
      <c r="I386" t="n">
        <v>5</v>
      </c>
      <c r="J386" t="n">
        <v>235.61</v>
      </c>
      <c r="K386" t="n">
        <v>53.44</v>
      </c>
      <c r="L386" t="n">
        <v>32</v>
      </c>
      <c r="M386" t="n">
        <v>3</v>
      </c>
      <c r="N386" t="n">
        <v>55.18</v>
      </c>
      <c r="O386" t="n">
        <v>29293.06</v>
      </c>
      <c r="P386" t="n">
        <v>147.92</v>
      </c>
      <c r="Q386" t="n">
        <v>194.63</v>
      </c>
      <c r="R386" t="n">
        <v>24.69</v>
      </c>
      <c r="S386" t="n">
        <v>17.82</v>
      </c>
      <c r="T386" t="n">
        <v>1284.62</v>
      </c>
      <c r="U386" t="n">
        <v>0.72</v>
      </c>
      <c r="V386" t="n">
        <v>0.77</v>
      </c>
      <c r="W386" t="n">
        <v>1.14</v>
      </c>
      <c r="X386" t="n">
        <v>0.07000000000000001</v>
      </c>
      <c r="Y386" t="n">
        <v>0.5</v>
      </c>
      <c r="Z386" t="n">
        <v>10</v>
      </c>
    </row>
    <row r="387">
      <c r="A387" t="n">
        <v>32</v>
      </c>
      <c r="B387" t="n">
        <v>95</v>
      </c>
      <c r="C387" t="inlineStr">
        <is>
          <t xml:space="preserve">CONCLUIDO	</t>
        </is>
      </c>
      <c r="D387" t="n">
        <v>6.9364</v>
      </c>
      <c r="E387" t="n">
        <v>14.42</v>
      </c>
      <c r="F387" t="n">
        <v>11.76</v>
      </c>
      <c r="G387" t="n">
        <v>141.14</v>
      </c>
      <c r="H387" t="n">
        <v>2.47</v>
      </c>
      <c r="I387" t="n">
        <v>5</v>
      </c>
      <c r="J387" t="n">
        <v>237.34</v>
      </c>
      <c r="K387" t="n">
        <v>53.44</v>
      </c>
      <c r="L387" t="n">
        <v>33</v>
      </c>
      <c r="M387" t="n">
        <v>3</v>
      </c>
      <c r="N387" t="n">
        <v>55.91</v>
      </c>
      <c r="O387" t="n">
        <v>29506.09</v>
      </c>
      <c r="P387" t="n">
        <v>147.2</v>
      </c>
      <c r="Q387" t="n">
        <v>194.63</v>
      </c>
      <c r="R387" t="n">
        <v>24.77</v>
      </c>
      <c r="S387" t="n">
        <v>17.82</v>
      </c>
      <c r="T387" t="n">
        <v>1324.7</v>
      </c>
      <c r="U387" t="n">
        <v>0.72</v>
      </c>
      <c r="V387" t="n">
        <v>0.77</v>
      </c>
      <c r="W387" t="n">
        <v>1.14</v>
      </c>
      <c r="X387" t="n">
        <v>0.08</v>
      </c>
      <c r="Y387" t="n">
        <v>0.5</v>
      </c>
      <c r="Z387" t="n">
        <v>10</v>
      </c>
    </row>
    <row r="388">
      <c r="A388" t="n">
        <v>33</v>
      </c>
      <c r="B388" t="n">
        <v>95</v>
      </c>
      <c r="C388" t="inlineStr">
        <is>
          <t xml:space="preserve">CONCLUIDO	</t>
        </is>
      </c>
      <c r="D388" t="n">
        <v>6.9331</v>
      </c>
      <c r="E388" t="n">
        <v>14.42</v>
      </c>
      <c r="F388" t="n">
        <v>11.77</v>
      </c>
      <c r="G388" t="n">
        <v>141.23</v>
      </c>
      <c r="H388" t="n">
        <v>2.53</v>
      </c>
      <c r="I388" t="n">
        <v>5</v>
      </c>
      <c r="J388" t="n">
        <v>239.08</v>
      </c>
      <c r="K388" t="n">
        <v>53.44</v>
      </c>
      <c r="L388" t="n">
        <v>34</v>
      </c>
      <c r="M388" t="n">
        <v>3</v>
      </c>
      <c r="N388" t="n">
        <v>56.64</v>
      </c>
      <c r="O388" t="n">
        <v>29720.17</v>
      </c>
      <c r="P388" t="n">
        <v>146.4</v>
      </c>
      <c r="Q388" t="n">
        <v>194.63</v>
      </c>
      <c r="R388" t="n">
        <v>24.88</v>
      </c>
      <c r="S388" t="n">
        <v>17.82</v>
      </c>
      <c r="T388" t="n">
        <v>1378.09</v>
      </c>
      <c r="U388" t="n">
        <v>0.72</v>
      </c>
      <c r="V388" t="n">
        <v>0.77</v>
      </c>
      <c r="W388" t="n">
        <v>1.15</v>
      </c>
      <c r="X388" t="n">
        <v>0.08</v>
      </c>
      <c r="Y388" t="n">
        <v>0.5</v>
      </c>
      <c r="Z388" t="n">
        <v>10</v>
      </c>
    </row>
    <row r="389">
      <c r="A389" t="n">
        <v>34</v>
      </c>
      <c r="B389" t="n">
        <v>95</v>
      </c>
      <c r="C389" t="inlineStr">
        <is>
          <t xml:space="preserve">CONCLUIDO	</t>
        </is>
      </c>
      <c r="D389" t="n">
        <v>6.9647</v>
      </c>
      <c r="E389" t="n">
        <v>14.36</v>
      </c>
      <c r="F389" t="n">
        <v>11.74</v>
      </c>
      <c r="G389" t="n">
        <v>176.11</v>
      </c>
      <c r="H389" t="n">
        <v>2.58</v>
      </c>
      <c r="I389" t="n">
        <v>4</v>
      </c>
      <c r="J389" t="n">
        <v>240.82</v>
      </c>
      <c r="K389" t="n">
        <v>53.44</v>
      </c>
      <c r="L389" t="n">
        <v>35</v>
      </c>
      <c r="M389" t="n">
        <v>2</v>
      </c>
      <c r="N389" t="n">
        <v>57.39</v>
      </c>
      <c r="O389" t="n">
        <v>29935.43</v>
      </c>
      <c r="P389" t="n">
        <v>145.17</v>
      </c>
      <c r="Q389" t="n">
        <v>194.63</v>
      </c>
      <c r="R389" t="n">
        <v>24.06</v>
      </c>
      <c r="S389" t="n">
        <v>17.82</v>
      </c>
      <c r="T389" t="n">
        <v>971.9299999999999</v>
      </c>
      <c r="U389" t="n">
        <v>0.74</v>
      </c>
      <c r="V389" t="n">
        <v>0.77</v>
      </c>
      <c r="W389" t="n">
        <v>1.14</v>
      </c>
      <c r="X389" t="n">
        <v>0.05</v>
      </c>
      <c r="Y389" t="n">
        <v>0.5</v>
      </c>
      <c r="Z389" t="n">
        <v>10</v>
      </c>
    </row>
    <row r="390">
      <c r="A390" t="n">
        <v>35</v>
      </c>
      <c r="B390" t="n">
        <v>95</v>
      </c>
      <c r="C390" t="inlineStr">
        <is>
          <t xml:space="preserve">CONCLUIDO	</t>
        </is>
      </c>
      <c r="D390" t="n">
        <v>6.9627</v>
      </c>
      <c r="E390" t="n">
        <v>14.36</v>
      </c>
      <c r="F390" t="n">
        <v>11.74</v>
      </c>
      <c r="G390" t="n">
        <v>176.17</v>
      </c>
      <c r="H390" t="n">
        <v>2.64</v>
      </c>
      <c r="I390" t="n">
        <v>4</v>
      </c>
      <c r="J390" t="n">
        <v>242.57</v>
      </c>
      <c r="K390" t="n">
        <v>53.44</v>
      </c>
      <c r="L390" t="n">
        <v>36</v>
      </c>
      <c r="M390" t="n">
        <v>2</v>
      </c>
      <c r="N390" t="n">
        <v>58.14</v>
      </c>
      <c r="O390" t="n">
        <v>30151.65</v>
      </c>
      <c r="P390" t="n">
        <v>146.06</v>
      </c>
      <c r="Q390" t="n">
        <v>194.63</v>
      </c>
      <c r="R390" t="n">
        <v>24.21</v>
      </c>
      <c r="S390" t="n">
        <v>17.82</v>
      </c>
      <c r="T390" t="n">
        <v>1045.64</v>
      </c>
      <c r="U390" t="n">
        <v>0.74</v>
      </c>
      <c r="V390" t="n">
        <v>0.77</v>
      </c>
      <c r="W390" t="n">
        <v>1.14</v>
      </c>
      <c r="X390" t="n">
        <v>0.06</v>
      </c>
      <c r="Y390" t="n">
        <v>0.5</v>
      </c>
      <c r="Z390" t="n">
        <v>10</v>
      </c>
    </row>
    <row r="391">
      <c r="A391" t="n">
        <v>36</v>
      </c>
      <c r="B391" t="n">
        <v>95</v>
      </c>
      <c r="C391" t="inlineStr">
        <is>
          <t xml:space="preserve">CONCLUIDO	</t>
        </is>
      </c>
      <c r="D391" t="n">
        <v>6.9639</v>
      </c>
      <c r="E391" t="n">
        <v>14.36</v>
      </c>
      <c r="F391" t="n">
        <v>11.74</v>
      </c>
      <c r="G391" t="n">
        <v>176.13</v>
      </c>
      <c r="H391" t="n">
        <v>2.69</v>
      </c>
      <c r="I391" t="n">
        <v>4</v>
      </c>
      <c r="J391" t="n">
        <v>244.34</v>
      </c>
      <c r="K391" t="n">
        <v>53.44</v>
      </c>
      <c r="L391" t="n">
        <v>37</v>
      </c>
      <c r="M391" t="n">
        <v>2</v>
      </c>
      <c r="N391" t="n">
        <v>58.9</v>
      </c>
      <c r="O391" t="n">
        <v>30368.96</v>
      </c>
      <c r="P391" t="n">
        <v>146.81</v>
      </c>
      <c r="Q391" t="n">
        <v>194.63</v>
      </c>
      <c r="R391" t="n">
        <v>24.17</v>
      </c>
      <c r="S391" t="n">
        <v>17.82</v>
      </c>
      <c r="T391" t="n">
        <v>1025.82</v>
      </c>
      <c r="U391" t="n">
        <v>0.74</v>
      </c>
      <c r="V391" t="n">
        <v>0.77</v>
      </c>
      <c r="W391" t="n">
        <v>1.14</v>
      </c>
      <c r="X391" t="n">
        <v>0.06</v>
      </c>
      <c r="Y391" t="n">
        <v>0.5</v>
      </c>
      <c r="Z391" t="n">
        <v>10</v>
      </c>
    </row>
    <row r="392">
      <c r="A392" t="n">
        <v>37</v>
      </c>
      <c r="B392" t="n">
        <v>95</v>
      </c>
      <c r="C392" t="inlineStr">
        <is>
          <t xml:space="preserve">CONCLUIDO	</t>
        </is>
      </c>
      <c r="D392" t="n">
        <v>6.9651</v>
      </c>
      <c r="E392" t="n">
        <v>14.36</v>
      </c>
      <c r="F392" t="n">
        <v>11.74</v>
      </c>
      <c r="G392" t="n">
        <v>176.1</v>
      </c>
      <c r="H392" t="n">
        <v>2.75</v>
      </c>
      <c r="I392" t="n">
        <v>4</v>
      </c>
      <c r="J392" t="n">
        <v>246.11</v>
      </c>
      <c r="K392" t="n">
        <v>53.44</v>
      </c>
      <c r="L392" t="n">
        <v>38</v>
      </c>
      <c r="M392" t="n">
        <v>2</v>
      </c>
      <c r="N392" t="n">
        <v>59.67</v>
      </c>
      <c r="O392" t="n">
        <v>30587.38</v>
      </c>
      <c r="P392" t="n">
        <v>147.11</v>
      </c>
      <c r="Q392" t="n">
        <v>194.63</v>
      </c>
      <c r="R392" t="n">
        <v>24.04</v>
      </c>
      <c r="S392" t="n">
        <v>17.82</v>
      </c>
      <c r="T392" t="n">
        <v>964.9400000000001</v>
      </c>
      <c r="U392" t="n">
        <v>0.74</v>
      </c>
      <c r="V392" t="n">
        <v>0.77</v>
      </c>
      <c r="W392" t="n">
        <v>1.14</v>
      </c>
      <c r="X392" t="n">
        <v>0.05</v>
      </c>
      <c r="Y392" t="n">
        <v>0.5</v>
      </c>
      <c r="Z392" t="n">
        <v>10</v>
      </c>
    </row>
    <row r="393">
      <c r="A393" t="n">
        <v>38</v>
      </c>
      <c r="B393" t="n">
        <v>95</v>
      </c>
      <c r="C393" t="inlineStr">
        <is>
          <t xml:space="preserve">CONCLUIDO	</t>
        </is>
      </c>
      <c r="D393" t="n">
        <v>6.9607</v>
      </c>
      <c r="E393" t="n">
        <v>14.37</v>
      </c>
      <c r="F393" t="n">
        <v>11.75</v>
      </c>
      <c r="G393" t="n">
        <v>176.23</v>
      </c>
      <c r="H393" t="n">
        <v>2.8</v>
      </c>
      <c r="I393" t="n">
        <v>4</v>
      </c>
      <c r="J393" t="n">
        <v>247.89</v>
      </c>
      <c r="K393" t="n">
        <v>53.44</v>
      </c>
      <c r="L393" t="n">
        <v>39</v>
      </c>
      <c r="M393" t="n">
        <v>2</v>
      </c>
      <c r="N393" t="n">
        <v>60.45</v>
      </c>
      <c r="O393" t="n">
        <v>30806.92</v>
      </c>
      <c r="P393" t="n">
        <v>147.47</v>
      </c>
      <c r="Q393" t="n">
        <v>194.63</v>
      </c>
      <c r="R393" t="n">
        <v>24.32</v>
      </c>
      <c r="S393" t="n">
        <v>17.82</v>
      </c>
      <c r="T393" t="n">
        <v>1105.38</v>
      </c>
      <c r="U393" t="n">
        <v>0.73</v>
      </c>
      <c r="V393" t="n">
        <v>0.77</v>
      </c>
      <c r="W393" t="n">
        <v>1.14</v>
      </c>
      <c r="X393" t="n">
        <v>0.06</v>
      </c>
      <c r="Y393" t="n">
        <v>0.5</v>
      </c>
      <c r="Z393" t="n">
        <v>10</v>
      </c>
    </row>
    <row r="394">
      <c r="A394" t="n">
        <v>39</v>
      </c>
      <c r="B394" t="n">
        <v>95</v>
      </c>
      <c r="C394" t="inlineStr">
        <is>
          <t xml:space="preserve">CONCLUIDO	</t>
        </is>
      </c>
      <c r="D394" t="n">
        <v>6.9642</v>
      </c>
      <c r="E394" t="n">
        <v>14.36</v>
      </c>
      <c r="F394" t="n">
        <v>11.74</v>
      </c>
      <c r="G394" t="n">
        <v>176.12</v>
      </c>
      <c r="H394" t="n">
        <v>2.85</v>
      </c>
      <c r="I394" t="n">
        <v>4</v>
      </c>
      <c r="J394" t="n">
        <v>249.68</v>
      </c>
      <c r="K394" t="n">
        <v>53.44</v>
      </c>
      <c r="L394" t="n">
        <v>40</v>
      </c>
      <c r="M394" t="n">
        <v>2</v>
      </c>
      <c r="N394" t="n">
        <v>61.24</v>
      </c>
      <c r="O394" t="n">
        <v>31027.6</v>
      </c>
      <c r="P394" t="n">
        <v>147.3</v>
      </c>
      <c r="Q394" t="n">
        <v>194.63</v>
      </c>
      <c r="R394" t="n">
        <v>24.17</v>
      </c>
      <c r="S394" t="n">
        <v>17.82</v>
      </c>
      <c r="T394" t="n">
        <v>1025.82</v>
      </c>
      <c r="U394" t="n">
        <v>0.74</v>
      </c>
      <c r="V394" t="n">
        <v>0.77</v>
      </c>
      <c r="W394" t="n">
        <v>1.14</v>
      </c>
      <c r="X394" t="n">
        <v>0.06</v>
      </c>
      <c r="Y394" t="n">
        <v>0.5</v>
      </c>
      <c r="Z394" t="n">
        <v>10</v>
      </c>
    </row>
    <row r="395">
      <c r="A395" t="n">
        <v>0</v>
      </c>
      <c r="B395" t="n">
        <v>55</v>
      </c>
      <c r="C395" t="inlineStr">
        <is>
          <t xml:space="preserve">CONCLUIDO	</t>
        </is>
      </c>
      <c r="D395" t="n">
        <v>5.5149</v>
      </c>
      <c r="E395" t="n">
        <v>18.13</v>
      </c>
      <c r="F395" t="n">
        <v>13.68</v>
      </c>
      <c r="G395" t="n">
        <v>8.289999999999999</v>
      </c>
      <c r="H395" t="n">
        <v>0.15</v>
      </c>
      <c r="I395" t="n">
        <v>99</v>
      </c>
      <c r="J395" t="n">
        <v>116.05</v>
      </c>
      <c r="K395" t="n">
        <v>43.4</v>
      </c>
      <c r="L395" t="n">
        <v>1</v>
      </c>
      <c r="M395" t="n">
        <v>97</v>
      </c>
      <c r="N395" t="n">
        <v>16.65</v>
      </c>
      <c r="O395" t="n">
        <v>14546.17</v>
      </c>
      <c r="P395" t="n">
        <v>136.2</v>
      </c>
      <c r="Q395" t="n">
        <v>194.65</v>
      </c>
      <c r="R395" t="n">
        <v>84.53</v>
      </c>
      <c r="S395" t="n">
        <v>17.82</v>
      </c>
      <c r="T395" t="n">
        <v>30734.09</v>
      </c>
      <c r="U395" t="n">
        <v>0.21</v>
      </c>
      <c r="V395" t="n">
        <v>0.66</v>
      </c>
      <c r="W395" t="n">
        <v>1.3</v>
      </c>
      <c r="X395" t="n">
        <v>2</v>
      </c>
      <c r="Y395" t="n">
        <v>0.5</v>
      </c>
      <c r="Z395" t="n">
        <v>10</v>
      </c>
    </row>
    <row r="396">
      <c r="A396" t="n">
        <v>1</v>
      </c>
      <c r="B396" t="n">
        <v>55</v>
      </c>
      <c r="C396" t="inlineStr">
        <is>
          <t xml:space="preserve">CONCLUIDO	</t>
        </is>
      </c>
      <c r="D396" t="n">
        <v>6.3401</v>
      </c>
      <c r="E396" t="n">
        <v>15.77</v>
      </c>
      <c r="F396" t="n">
        <v>12.59</v>
      </c>
      <c r="G396" t="n">
        <v>16.42</v>
      </c>
      <c r="H396" t="n">
        <v>0.3</v>
      </c>
      <c r="I396" t="n">
        <v>46</v>
      </c>
      <c r="J396" t="n">
        <v>117.34</v>
      </c>
      <c r="K396" t="n">
        <v>43.4</v>
      </c>
      <c r="L396" t="n">
        <v>2</v>
      </c>
      <c r="M396" t="n">
        <v>44</v>
      </c>
      <c r="N396" t="n">
        <v>16.94</v>
      </c>
      <c r="O396" t="n">
        <v>14705.49</v>
      </c>
      <c r="P396" t="n">
        <v>124.23</v>
      </c>
      <c r="Q396" t="n">
        <v>194.65</v>
      </c>
      <c r="R396" t="n">
        <v>50.57</v>
      </c>
      <c r="S396" t="n">
        <v>17.82</v>
      </c>
      <c r="T396" t="n">
        <v>14015.75</v>
      </c>
      <c r="U396" t="n">
        <v>0.35</v>
      </c>
      <c r="V396" t="n">
        <v>0.72</v>
      </c>
      <c r="W396" t="n">
        <v>1.21</v>
      </c>
      <c r="X396" t="n">
        <v>0.9</v>
      </c>
      <c r="Y396" t="n">
        <v>0.5</v>
      </c>
      <c r="Z396" t="n">
        <v>10</v>
      </c>
    </row>
    <row r="397">
      <c r="A397" t="n">
        <v>2</v>
      </c>
      <c r="B397" t="n">
        <v>55</v>
      </c>
      <c r="C397" t="inlineStr">
        <is>
          <t xml:space="preserve">CONCLUIDO	</t>
        </is>
      </c>
      <c r="D397" t="n">
        <v>6.6383</v>
      </c>
      <c r="E397" t="n">
        <v>15.06</v>
      </c>
      <c r="F397" t="n">
        <v>12.26</v>
      </c>
      <c r="G397" t="n">
        <v>24.53</v>
      </c>
      <c r="H397" t="n">
        <v>0.45</v>
      </c>
      <c r="I397" t="n">
        <v>30</v>
      </c>
      <c r="J397" t="n">
        <v>118.63</v>
      </c>
      <c r="K397" t="n">
        <v>43.4</v>
      </c>
      <c r="L397" t="n">
        <v>3</v>
      </c>
      <c r="M397" t="n">
        <v>28</v>
      </c>
      <c r="N397" t="n">
        <v>17.23</v>
      </c>
      <c r="O397" t="n">
        <v>14865.24</v>
      </c>
      <c r="P397" t="n">
        <v>120.14</v>
      </c>
      <c r="Q397" t="n">
        <v>194.65</v>
      </c>
      <c r="R397" t="n">
        <v>40.31</v>
      </c>
      <c r="S397" t="n">
        <v>17.82</v>
      </c>
      <c r="T397" t="n">
        <v>8966.85</v>
      </c>
      <c r="U397" t="n">
        <v>0.44</v>
      </c>
      <c r="V397" t="n">
        <v>0.74</v>
      </c>
      <c r="W397" t="n">
        <v>1.19</v>
      </c>
      <c r="X397" t="n">
        <v>0.58</v>
      </c>
      <c r="Y397" t="n">
        <v>0.5</v>
      </c>
      <c r="Z397" t="n">
        <v>10</v>
      </c>
    </row>
    <row r="398">
      <c r="A398" t="n">
        <v>3</v>
      </c>
      <c r="B398" t="n">
        <v>55</v>
      </c>
      <c r="C398" t="inlineStr">
        <is>
          <t xml:space="preserve">CONCLUIDO	</t>
        </is>
      </c>
      <c r="D398" t="n">
        <v>6.796</v>
      </c>
      <c r="E398" t="n">
        <v>14.71</v>
      </c>
      <c r="F398" t="n">
        <v>12.1</v>
      </c>
      <c r="G398" t="n">
        <v>33.01</v>
      </c>
      <c r="H398" t="n">
        <v>0.59</v>
      </c>
      <c r="I398" t="n">
        <v>22</v>
      </c>
      <c r="J398" t="n">
        <v>119.93</v>
      </c>
      <c r="K398" t="n">
        <v>43.4</v>
      </c>
      <c r="L398" t="n">
        <v>4</v>
      </c>
      <c r="M398" t="n">
        <v>20</v>
      </c>
      <c r="N398" t="n">
        <v>17.53</v>
      </c>
      <c r="O398" t="n">
        <v>15025.44</v>
      </c>
      <c r="P398" t="n">
        <v>117.41</v>
      </c>
      <c r="Q398" t="n">
        <v>194.63</v>
      </c>
      <c r="R398" t="n">
        <v>35.43</v>
      </c>
      <c r="S398" t="n">
        <v>17.82</v>
      </c>
      <c r="T398" t="n">
        <v>6569.93</v>
      </c>
      <c r="U398" t="n">
        <v>0.5</v>
      </c>
      <c r="V398" t="n">
        <v>0.75</v>
      </c>
      <c r="W398" t="n">
        <v>1.17</v>
      </c>
      <c r="X398" t="n">
        <v>0.42</v>
      </c>
      <c r="Y398" t="n">
        <v>0.5</v>
      </c>
      <c r="Z398" t="n">
        <v>10</v>
      </c>
    </row>
    <row r="399">
      <c r="A399" t="n">
        <v>4</v>
      </c>
      <c r="B399" t="n">
        <v>55</v>
      </c>
      <c r="C399" t="inlineStr">
        <is>
          <t xml:space="preserve">CONCLUIDO	</t>
        </is>
      </c>
      <c r="D399" t="n">
        <v>6.8853</v>
      </c>
      <c r="E399" t="n">
        <v>14.52</v>
      </c>
      <c r="F399" t="n">
        <v>12.01</v>
      </c>
      <c r="G399" t="n">
        <v>40.03</v>
      </c>
      <c r="H399" t="n">
        <v>0.73</v>
      </c>
      <c r="I399" t="n">
        <v>18</v>
      </c>
      <c r="J399" t="n">
        <v>121.23</v>
      </c>
      <c r="K399" t="n">
        <v>43.4</v>
      </c>
      <c r="L399" t="n">
        <v>5</v>
      </c>
      <c r="M399" t="n">
        <v>16</v>
      </c>
      <c r="N399" t="n">
        <v>17.83</v>
      </c>
      <c r="O399" t="n">
        <v>15186.08</v>
      </c>
      <c r="P399" t="n">
        <v>115.62</v>
      </c>
      <c r="Q399" t="n">
        <v>194.63</v>
      </c>
      <c r="R399" t="n">
        <v>32.4</v>
      </c>
      <c r="S399" t="n">
        <v>17.82</v>
      </c>
      <c r="T399" t="n">
        <v>5074.35</v>
      </c>
      <c r="U399" t="n">
        <v>0.55</v>
      </c>
      <c r="V399" t="n">
        <v>0.76</v>
      </c>
      <c r="W399" t="n">
        <v>1.16</v>
      </c>
      <c r="X399" t="n">
        <v>0.32</v>
      </c>
      <c r="Y399" t="n">
        <v>0.5</v>
      </c>
      <c r="Z399" t="n">
        <v>10</v>
      </c>
    </row>
    <row r="400">
      <c r="A400" t="n">
        <v>5</v>
      </c>
      <c r="B400" t="n">
        <v>55</v>
      </c>
      <c r="C400" t="inlineStr">
        <is>
          <t xml:space="preserve">CONCLUIDO	</t>
        </is>
      </c>
      <c r="D400" t="n">
        <v>6.9439</v>
      </c>
      <c r="E400" t="n">
        <v>14.4</v>
      </c>
      <c r="F400" t="n">
        <v>11.96</v>
      </c>
      <c r="G400" t="n">
        <v>47.83</v>
      </c>
      <c r="H400" t="n">
        <v>0.86</v>
      </c>
      <c r="I400" t="n">
        <v>15</v>
      </c>
      <c r="J400" t="n">
        <v>122.54</v>
      </c>
      <c r="K400" t="n">
        <v>43.4</v>
      </c>
      <c r="L400" t="n">
        <v>6</v>
      </c>
      <c r="M400" t="n">
        <v>13</v>
      </c>
      <c r="N400" t="n">
        <v>18.14</v>
      </c>
      <c r="O400" t="n">
        <v>15347.16</v>
      </c>
      <c r="P400" t="n">
        <v>114.16</v>
      </c>
      <c r="Q400" t="n">
        <v>194.63</v>
      </c>
      <c r="R400" t="n">
        <v>30.84</v>
      </c>
      <c r="S400" t="n">
        <v>17.82</v>
      </c>
      <c r="T400" t="n">
        <v>4306.1</v>
      </c>
      <c r="U400" t="n">
        <v>0.58</v>
      </c>
      <c r="V400" t="n">
        <v>0.76</v>
      </c>
      <c r="W400" t="n">
        <v>1.16</v>
      </c>
      <c r="X400" t="n">
        <v>0.27</v>
      </c>
      <c r="Y400" t="n">
        <v>0.5</v>
      </c>
      <c r="Z400" t="n">
        <v>10</v>
      </c>
    </row>
    <row r="401">
      <c r="A401" t="n">
        <v>6</v>
      </c>
      <c r="B401" t="n">
        <v>55</v>
      </c>
      <c r="C401" t="inlineStr">
        <is>
          <t xml:space="preserve">CONCLUIDO	</t>
        </is>
      </c>
      <c r="D401" t="n">
        <v>6.9869</v>
      </c>
      <c r="E401" t="n">
        <v>14.31</v>
      </c>
      <c r="F401" t="n">
        <v>11.92</v>
      </c>
      <c r="G401" t="n">
        <v>55.01</v>
      </c>
      <c r="H401" t="n">
        <v>1</v>
      </c>
      <c r="I401" t="n">
        <v>13</v>
      </c>
      <c r="J401" t="n">
        <v>123.85</v>
      </c>
      <c r="K401" t="n">
        <v>43.4</v>
      </c>
      <c r="L401" t="n">
        <v>7</v>
      </c>
      <c r="M401" t="n">
        <v>11</v>
      </c>
      <c r="N401" t="n">
        <v>18.45</v>
      </c>
      <c r="O401" t="n">
        <v>15508.69</v>
      </c>
      <c r="P401" t="n">
        <v>112.82</v>
      </c>
      <c r="Q401" t="n">
        <v>194.63</v>
      </c>
      <c r="R401" t="n">
        <v>29.61</v>
      </c>
      <c r="S401" t="n">
        <v>17.82</v>
      </c>
      <c r="T401" t="n">
        <v>3703.97</v>
      </c>
      <c r="U401" t="n">
        <v>0.6</v>
      </c>
      <c r="V401" t="n">
        <v>0.76</v>
      </c>
      <c r="W401" t="n">
        <v>1.16</v>
      </c>
      <c r="X401" t="n">
        <v>0.23</v>
      </c>
      <c r="Y401" t="n">
        <v>0.5</v>
      </c>
      <c r="Z401" t="n">
        <v>10</v>
      </c>
    </row>
    <row r="402">
      <c r="A402" t="n">
        <v>7</v>
      </c>
      <c r="B402" t="n">
        <v>55</v>
      </c>
      <c r="C402" t="inlineStr">
        <is>
          <t xml:space="preserve">CONCLUIDO	</t>
        </is>
      </c>
      <c r="D402" t="n">
        <v>7.0323</v>
      </c>
      <c r="E402" t="n">
        <v>14.22</v>
      </c>
      <c r="F402" t="n">
        <v>11.87</v>
      </c>
      <c r="G402" t="n">
        <v>64.76000000000001</v>
      </c>
      <c r="H402" t="n">
        <v>1.13</v>
      </c>
      <c r="I402" t="n">
        <v>11</v>
      </c>
      <c r="J402" t="n">
        <v>125.16</v>
      </c>
      <c r="K402" t="n">
        <v>43.4</v>
      </c>
      <c r="L402" t="n">
        <v>8</v>
      </c>
      <c r="M402" t="n">
        <v>9</v>
      </c>
      <c r="N402" t="n">
        <v>18.76</v>
      </c>
      <c r="O402" t="n">
        <v>15670.68</v>
      </c>
      <c r="P402" t="n">
        <v>110.85</v>
      </c>
      <c r="Q402" t="n">
        <v>194.63</v>
      </c>
      <c r="R402" t="n">
        <v>28.24</v>
      </c>
      <c r="S402" t="n">
        <v>17.82</v>
      </c>
      <c r="T402" t="n">
        <v>3029.97</v>
      </c>
      <c r="U402" t="n">
        <v>0.63</v>
      </c>
      <c r="V402" t="n">
        <v>0.76</v>
      </c>
      <c r="W402" t="n">
        <v>1.15</v>
      </c>
      <c r="X402" t="n">
        <v>0.19</v>
      </c>
      <c r="Y402" t="n">
        <v>0.5</v>
      </c>
      <c r="Z402" t="n">
        <v>10</v>
      </c>
    </row>
    <row r="403">
      <c r="A403" t="n">
        <v>8</v>
      </c>
      <c r="B403" t="n">
        <v>55</v>
      </c>
      <c r="C403" t="inlineStr">
        <is>
          <t xml:space="preserve">CONCLUIDO	</t>
        </is>
      </c>
      <c r="D403" t="n">
        <v>7.0475</v>
      </c>
      <c r="E403" t="n">
        <v>14.19</v>
      </c>
      <c r="F403" t="n">
        <v>11.87</v>
      </c>
      <c r="G403" t="n">
        <v>71.2</v>
      </c>
      <c r="H403" t="n">
        <v>1.26</v>
      </c>
      <c r="I403" t="n">
        <v>10</v>
      </c>
      <c r="J403" t="n">
        <v>126.48</v>
      </c>
      <c r="K403" t="n">
        <v>43.4</v>
      </c>
      <c r="L403" t="n">
        <v>9</v>
      </c>
      <c r="M403" t="n">
        <v>8</v>
      </c>
      <c r="N403" t="n">
        <v>19.08</v>
      </c>
      <c r="O403" t="n">
        <v>15833.12</v>
      </c>
      <c r="P403" t="n">
        <v>109.71</v>
      </c>
      <c r="Q403" t="n">
        <v>194.63</v>
      </c>
      <c r="R403" t="n">
        <v>28.05</v>
      </c>
      <c r="S403" t="n">
        <v>17.82</v>
      </c>
      <c r="T403" t="n">
        <v>2935.84</v>
      </c>
      <c r="U403" t="n">
        <v>0.64</v>
      </c>
      <c r="V403" t="n">
        <v>0.77</v>
      </c>
      <c r="W403" t="n">
        <v>1.15</v>
      </c>
      <c r="X403" t="n">
        <v>0.18</v>
      </c>
      <c r="Y403" t="n">
        <v>0.5</v>
      </c>
      <c r="Z403" t="n">
        <v>10</v>
      </c>
    </row>
    <row r="404">
      <c r="A404" t="n">
        <v>9</v>
      </c>
      <c r="B404" t="n">
        <v>55</v>
      </c>
      <c r="C404" t="inlineStr">
        <is>
          <t xml:space="preserve">CONCLUIDO	</t>
        </is>
      </c>
      <c r="D404" t="n">
        <v>7.0662</v>
      </c>
      <c r="E404" t="n">
        <v>14.15</v>
      </c>
      <c r="F404" t="n">
        <v>11.85</v>
      </c>
      <c r="G404" t="n">
        <v>79.02</v>
      </c>
      <c r="H404" t="n">
        <v>1.38</v>
      </c>
      <c r="I404" t="n">
        <v>9</v>
      </c>
      <c r="J404" t="n">
        <v>127.8</v>
      </c>
      <c r="K404" t="n">
        <v>43.4</v>
      </c>
      <c r="L404" t="n">
        <v>10</v>
      </c>
      <c r="M404" t="n">
        <v>7</v>
      </c>
      <c r="N404" t="n">
        <v>19.4</v>
      </c>
      <c r="O404" t="n">
        <v>15996.02</v>
      </c>
      <c r="P404" t="n">
        <v>109.11</v>
      </c>
      <c r="Q404" t="n">
        <v>194.63</v>
      </c>
      <c r="R404" t="n">
        <v>27.63</v>
      </c>
      <c r="S404" t="n">
        <v>17.82</v>
      </c>
      <c r="T404" t="n">
        <v>2735.3</v>
      </c>
      <c r="U404" t="n">
        <v>0.64</v>
      </c>
      <c r="V404" t="n">
        <v>0.77</v>
      </c>
      <c r="W404" t="n">
        <v>1.15</v>
      </c>
      <c r="X404" t="n">
        <v>0.17</v>
      </c>
      <c r="Y404" t="n">
        <v>0.5</v>
      </c>
      <c r="Z404" t="n">
        <v>10</v>
      </c>
    </row>
    <row r="405">
      <c r="A405" t="n">
        <v>10</v>
      </c>
      <c r="B405" t="n">
        <v>55</v>
      </c>
      <c r="C405" t="inlineStr">
        <is>
          <t xml:space="preserve">CONCLUIDO	</t>
        </is>
      </c>
      <c r="D405" t="n">
        <v>7.0904</v>
      </c>
      <c r="E405" t="n">
        <v>14.1</v>
      </c>
      <c r="F405" t="n">
        <v>11.83</v>
      </c>
      <c r="G405" t="n">
        <v>88.70999999999999</v>
      </c>
      <c r="H405" t="n">
        <v>1.5</v>
      </c>
      <c r="I405" t="n">
        <v>8</v>
      </c>
      <c r="J405" t="n">
        <v>129.13</v>
      </c>
      <c r="K405" t="n">
        <v>43.4</v>
      </c>
      <c r="L405" t="n">
        <v>11</v>
      </c>
      <c r="M405" t="n">
        <v>6</v>
      </c>
      <c r="N405" t="n">
        <v>19.73</v>
      </c>
      <c r="O405" t="n">
        <v>16159.39</v>
      </c>
      <c r="P405" t="n">
        <v>107.38</v>
      </c>
      <c r="Q405" t="n">
        <v>194.63</v>
      </c>
      <c r="R405" t="n">
        <v>26.85</v>
      </c>
      <c r="S405" t="n">
        <v>17.82</v>
      </c>
      <c r="T405" t="n">
        <v>2350.15</v>
      </c>
      <c r="U405" t="n">
        <v>0.66</v>
      </c>
      <c r="V405" t="n">
        <v>0.77</v>
      </c>
      <c r="W405" t="n">
        <v>1.15</v>
      </c>
      <c r="X405" t="n">
        <v>0.14</v>
      </c>
      <c r="Y405" t="n">
        <v>0.5</v>
      </c>
      <c r="Z405" t="n">
        <v>10</v>
      </c>
    </row>
    <row r="406">
      <c r="A406" t="n">
        <v>11</v>
      </c>
      <c r="B406" t="n">
        <v>55</v>
      </c>
      <c r="C406" t="inlineStr">
        <is>
          <t xml:space="preserve">CONCLUIDO	</t>
        </is>
      </c>
      <c r="D406" t="n">
        <v>7.0943</v>
      </c>
      <c r="E406" t="n">
        <v>14.1</v>
      </c>
      <c r="F406" t="n">
        <v>11.82</v>
      </c>
      <c r="G406" t="n">
        <v>88.65000000000001</v>
      </c>
      <c r="H406" t="n">
        <v>1.63</v>
      </c>
      <c r="I406" t="n">
        <v>8</v>
      </c>
      <c r="J406" t="n">
        <v>130.45</v>
      </c>
      <c r="K406" t="n">
        <v>43.4</v>
      </c>
      <c r="L406" t="n">
        <v>12</v>
      </c>
      <c r="M406" t="n">
        <v>6</v>
      </c>
      <c r="N406" t="n">
        <v>20.05</v>
      </c>
      <c r="O406" t="n">
        <v>16323.22</v>
      </c>
      <c r="P406" t="n">
        <v>106.42</v>
      </c>
      <c r="Q406" t="n">
        <v>194.63</v>
      </c>
      <c r="R406" t="n">
        <v>26.67</v>
      </c>
      <c r="S406" t="n">
        <v>17.82</v>
      </c>
      <c r="T406" t="n">
        <v>2255.82</v>
      </c>
      <c r="U406" t="n">
        <v>0.67</v>
      </c>
      <c r="V406" t="n">
        <v>0.77</v>
      </c>
      <c r="W406" t="n">
        <v>1.15</v>
      </c>
      <c r="X406" t="n">
        <v>0.13</v>
      </c>
      <c r="Y406" t="n">
        <v>0.5</v>
      </c>
      <c r="Z406" t="n">
        <v>10</v>
      </c>
    </row>
    <row r="407">
      <c r="A407" t="n">
        <v>12</v>
      </c>
      <c r="B407" t="n">
        <v>55</v>
      </c>
      <c r="C407" t="inlineStr">
        <is>
          <t xml:space="preserve">CONCLUIDO	</t>
        </is>
      </c>
      <c r="D407" t="n">
        <v>7.1165</v>
      </c>
      <c r="E407" t="n">
        <v>14.05</v>
      </c>
      <c r="F407" t="n">
        <v>11.8</v>
      </c>
      <c r="G407" t="n">
        <v>101.15</v>
      </c>
      <c r="H407" t="n">
        <v>1.74</v>
      </c>
      <c r="I407" t="n">
        <v>7</v>
      </c>
      <c r="J407" t="n">
        <v>131.79</v>
      </c>
      <c r="K407" t="n">
        <v>43.4</v>
      </c>
      <c r="L407" t="n">
        <v>13</v>
      </c>
      <c r="M407" t="n">
        <v>5</v>
      </c>
      <c r="N407" t="n">
        <v>20.39</v>
      </c>
      <c r="O407" t="n">
        <v>16487.53</v>
      </c>
      <c r="P407" t="n">
        <v>105.6</v>
      </c>
      <c r="Q407" t="n">
        <v>194.63</v>
      </c>
      <c r="R407" t="n">
        <v>26.01</v>
      </c>
      <c r="S407" t="n">
        <v>17.82</v>
      </c>
      <c r="T407" t="n">
        <v>1934.6</v>
      </c>
      <c r="U407" t="n">
        <v>0.68</v>
      </c>
      <c r="V407" t="n">
        <v>0.77</v>
      </c>
      <c r="W407" t="n">
        <v>1.15</v>
      </c>
      <c r="X407" t="n">
        <v>0.11</v>
      </c>
      <c r="Y407" t="n">
        <v>0.5</v>
      </c>
      <c r="Z407" t="n">
        <v>10</v>
      </c>
    </row>
    <row r="408">
      <c r="A408" t="n">
        <v>13</v>
      </c>
      <c r="B408" t="n">
        <v>55</v>
      </c>
      <c r="C408" t="inlineStr">
        <is>
          <t xml:space="preserve">CONCLUIDO	</t>
        </is>
      </c>
      <c r="D408" t="n">
        <v>7.1121</v>
      </c>
      <c r="E408" t="n">
        <v>14.06</v>
      </c>
      <c r="F408" t="n">
        <v>11.81</v>
      </c>
      <c r="G408" t="n">
        <v>101.22</v>
      </c>
      <c r="H408" t="n">
        <v>1.86</v>
      </c>
      <c r="I408" t="n">
        <v>7</v>
      </c>
      <c r="J408" t="n">
        <v>133.12</v>
      </c>
      <c r="K408" t="n">
        <v>43.4</v>
      </c>
      <c r="L408" t="n">
        <v>14</v>
      </c>
      <c r="M408" t="n">
        <v>5</v>
      </c>
      <c r="N408" t="n">
        <v>20.72</v>
      </c>
      <c r="O408" t="n">
        <v>16652.31</v>
      </c>
      <c r="P408" t="n">
        <v>104.34</v>
      </c>
      <c r="Q408" t="n">
        <v>194.63</v>
      </c>
      <c r="R408" t="n">
        <v>26.22</v>
      </c>
      <c r="S408" t="n">
        <v>17.82</v>
      </c>
      <c r="T408" t="n">
        <v>2038.62</v>
      </c>
      <c r="U408" t="n">
        <v>0.68</v>
      </c>
      <c r="V408" t="n">
        <v>0.77</v>
      </c>
      <c r="W408" t="n">
        <v>1.15</v>
      </c>
      <c r="X408" t="n">
        <v>0.12</v>
      </c>
      <c r="Y408" t="n">
        <v>0.5</v>
      </c>
      <c r="Z408" t="n">
        <v>10</v>
      </c>
    </row>
    <row r="409">
      <c r="A409" t="n">
        <v>14</v>
      </c>
      <c r="B409" t="n">
        <v>55</v>
      </c>
      <c r="C409" t="inlineStr">
        <is>
          <t xml:space="preserve">CONCLUIDO	</t>
        </is>
      </c>
      <c r="D409" t="n">
        <v>7.1385</v>
      </c>
      <c r="E409" t="n">
        <v>14.01</v>
      </c>
      <c r="F409" t="n">
        <v>11.78</v>
      </c>
      <c r="G409" t="n">
        <v>117.81</v>
      </c>
      <c r="H409" t="n">
        <v>1.97</v>
      </c>
      <c r="I409" t="n">
        <v>6</v>
      </c>
      <c r="J409" t="n">
        <v>134.46</v>
      </c>
      <c r="K409" t="n">
        <v>43.4</v>
      </c>
      <c r="L409" t="n">
        <v>15</v>
      </c>
      <c r="M409" t="n">
        <v>4</v>
      </c>
      <c r="N409" t="n">
        <v>21.06</v>
      </c>
      <c r="O409" t="n">
        <v>16817.7</v>
      </c>
      <c r="P409" t="n">
        <v>102.48</v>
      </c>
      <c r="Q409" t="n">
        <v>194.63</v>
      </c>
      <c r="R409" t="n">
        <v>25.38</v>
      </c>
      <c r="S409" t="n">
        <v>17.82</v>
      </c>
      <c r="T409" t="n">
        <v>1624.24</v>
      </c>
      <c r="U409" t="n">
        <v>0.7</v>
      </c>
      <c r="V409" t="n">
        <v>0.77</v>
      </c>
      <c r="W409" t="n">
        <v>1.14</v>
      </c>
      <c r="X409" t="n">
        <v>0.09</v>
      </c>
      <c r="Y409" t="n">
        <v>0.5</v>
      </c>
      <c r="Z409" t="n">
        <v>10</v>
      </c>
    </row>
    <row r="410">
      <c r="A410" t="n">
        <v>15</v>
      </c>
      <c r="B410" t="n">
        <v>55</v>
      </c>
      <c r="C410" t="inlineStr">
        <is>
          <t xml:space="preserve">CONCLUIDO	</t>
        </is>
      </c>
      <c r="D410" t="n">
        <v>7.1403</v>
      </c>
      <c r="E410" t="n">
        <v>14</v>
      </c>
      <c r="F410" t="n">
        <v>11.78</v>
      </c>
      <c r="G410" t="n">
        <v>117.78</v>
      </c>
      <c r="H410" t="n">
        <v>2.08</v>
      </c>
      <c r="I410" t="n">
        <v>6</v>
      </c>
      <c r="J410" t="n">
        <v>135.81</v>
      </c>
      <c r="K410" t="n">
        <v>43.4</v>
      </c>
      <c r="L410" t="n">
        <v>16</v>
      </c>
      <c r="M410" t="n">
        <v>4</v>
      </c>
      <c r="N410" t="n">
        <v>21.41</v>
      </c>
      <c r="O410" t="n">
        <v>16983.46</v>
      </c>
      <c r="P410" t="n">
        <v>102.07</v>
      </c>
      <c r="Q410" t="n">
        <v>194.63</v>
      </c>
      <c r="R410" t="n">
        <v>25.17</v>
      </c>
      <c r="S410" t="n">
        <v>17.82</v>
      </c>
      <c r="T410" t="n">
        <v>1517.37</v>
      </c>
      <c r="U410" t="n">
        <v>0.71</v>
      </c>
      <c r="V410" t="n">
        <v>0.77</v>
      </c>
      <c r="W410" t="n">
        <v>1.15</v>
      </c>
      <c r="X410" t="n">
        <v>0.09</v>
      </c>
      <c r="Y410" t="n">
        <v>0.5</v>
      </c>
      <c r="Z410" t="n">
        <v>10</v>
      </c>
    </row>
    <row r="411">
      <c r="A411" t="n">
        <v>16</v>
      </c>
      <c r="B411" t="n">
        <v>55</v>
      </c>
      <c r="C411" t="inlineStr">
        <is>
          <t xml:space="preserve">CONCLUIDO	</t>
        </is>
      </c>
      <c r="D411" t="n">
        <v>7.1375</v>
      </c>
      <c r="E411" t="n">
        <v>14.01</v>
      </c>
      <c r="F411" t="n">
        <v>11.78</v>
      </c>
      <c r="G411" t="n">
        <v>117.83</v>
      </c>
      <c r="H411" t="n">
        <v>2.19</v>
      </c>
      <c r="I411" t="n">
        <v>6</v>
      </c>
      <c r="J411" t="n">
        <v>137.15</v>
      </c>
      <c r="K411" t="n">
        <v>43.4</v>
      </c>
      <c r="L411" t="n">
        <v>17</v>
      </c>
      <c r="M411" t="n">
        <v>4</v>
      </c>
      <c r="N411" t="n">
        <v>21.75</v>
      </c>
      <c r="O411" t="n">
        <v>17149.71</v>
      </c>
      <c r="P411" t="n">
        <v>100.8</v>
      </c>
      <c r="Q411" t="n">
        <v>194.63</v>
      </c>
      <c r="R411" t="n">
        <v>25.4</v>
      </c>
      <c r="S411" t="n">
        <v>17.82</v>
      </c>
      <c r="T411" t="n">
        <v>1634.58</v>
      </c>
      <c r="U411" t="n">
        <v>0.7</v>
      </c>
      <c r="V411" t="n">
        <v>0.77</v>
      </c>
      <c r="W411" t="n">
        <v>1.15</v>
      </c>
      <c r="X411" t="n">
        <v>0.1</v>
      </c>
      <c r="Y411" t="n">
        <v>0.5</v>
      </c>
      <c r="Z411" t="n">
        <v>10</v>
      </c>
    </row>
    <row r="412">
      <c r="A412" t="n">
        <v>17</v>
      </c>
      <c r="B412" t="n">
        <v>55</v>
      </c>
      <c r="C412" t="inlineStr">
        <is>
          <t xml:space="preserve">CONCLUIDO	</t>
        </is>
      </c>
      <c r="D412" t="n">
        <v>7.1572</v>
      </c>
      <c r="E412" t="n">
        <v>13.97</v>
      </c>
      <c r="F412" t="n">
        <v>11.77</v>
      </c>
      <c r="G412" t="n">
        <v>141.22</v>
      </c>
      <c r="H412" t="n">
        <v>2.3</v>
      </c>
      <c r="I412" t="n">
        <v>5</v>
      </c>
      <c r="J412" t="n">
        <v>138.51</v>
      </c>
      <c r="K412" t="n">
        <v>43.4</v>
      </c>
      <c r="L412" t="n">
        <v>18</v>
      </c>
      <c r="M412" t="n">
        <v>2</v>
      </c>
      <c r="N412" t="n">
        <v>22.11</v>
      </c>
      <c r="O412" t="n">
        <v>17316.45</v>
      </c>
      <c r="P412" t="n">
        <v>99.01000000000001</v>
      </c>
      <c r="Q412" t="n">
        <v>194.63</v>
      </c>
      <c r="R412" t="n">
        <v>24.91</v>
      </c>
      <c r="S412" t="n">
        <v>17.82</v>
      </c>
      <c r="T412" t="n">
        <v>1391.31</v>
      </c>
      <c r="U412" t="n">
        <v>0.72</v>
      </c>
      <c r="V412" t="n">
        <v>0.77</v>
      </c>
      <c r="W412" t="n">
        <v>1.15</v>
      </c>
      <c r="X412" t="n">
        <v>0.08</v>
      </c>
      <c r="Y412" t="n">
        <v>0.5</v>
      </c>
      <c r="Z412" t="n">
        <v>10</v>
      </c>
    </row>
    <row r="413">
      <c r="A413" t="n">
        <v>18</v>
      </c>
      <c r="B413" t="n">
        <v>55</v>
      </c>
      <c r="C413" t="inlineStr">
        <is>
          <t xml:space="preserve">CONCLUIDO	</t>
        </is>
      </c>
      <c r="D413" t="n">
        <v>7.1588</v>
      </c>
      <c r="E413" t="n">
        <v>13.97</v>
      </c>
      <c r="F413" t="n">
        <v>11.77</v>
      </c>
      <c r="G413" t="n">
        <v>141.18</v>
      </c>
      <c r="H413" t="n">
        <v>2.4</v>
      </c>
      <c r="I413" t="n">
        <v>5</v>
      </c>
      <c r="J413" t="n">
        <v>139.86</v>
      </c>
      <c r="K413" t="n">
        <v>43.4</v>
      </c>
      <c r="L413" t="n">
        <v>19</v>
      </c>
      <c r="M413" t="n">
        <v>2</v>
      </c>
      <c r="N413" t="n">
        <v>22.46</v>
      </c>
      <c r="O413" t="n">
        <v>17483.7</v>
      </c>
      <c r="P413" t="n">
        <v>99.75</v>
      </c>
      <c r="Q413" t="n">
        <v>194.63</v>
      </c>
      <c r="R413" t="n">
        <v>24.84</v>
      </c>
      <c r="S413" t="n">
        <v>17.82</v>
      </c>
      <c r="T413" t="n">
        <v>1357.73</v>
      </c>
      <c r="U413" t="n">
        <v>0.72</v>
      </c>
      <c r="V413" t="n">
        <v>0.77</v>
      </c>
      <c r="W413" t="n">
        <v>1.14</v>
      </c>
      <c r="X413" t="n">
        <v>0.08</v>
      </c>
      <c r="Y413" t="n">
        <v>0.5</v>
      </c>
      <c r="Z413" t="n">
        <v>10</v>
      </c>
    </row>
    <row r="414">
      <c r="A414" t="n">
        <v>19</v>
      </c>
      <c r="B414" t="n">
        <v>55</v>
      </c>
      <c r="C414" t="inlineStr">
        <is>
          <t xml:space="preserve">CONCLUIDO	</t>
        </is>
      </c>
      <c r="D414" t="n">
        <v>7.1565</v>
      </c>
      <c r="E414" t="n">
        <v>13.97</v>
      </c>
      <c r="F414" t="n">
        <v>11.77</v>
      </c>
      <c r="G414" t="n">
        <v>141.24</v>
      </c>
      <c r="H414" t="n">
        <v>2.5</v>
      </c>
      <c r="I414" t="n">
        <v>5</v>
      </c>
      <c r="J414" t="n">
        <v>141.22</v>
      </c>
      <c r="K414" t="n">
        <v>43.4</v>
      </c>
      <c r="L414" t="n">
        <v>20</v>
      </c>
      <c r="M414" t="n">
        <v>1</v>
      </c>
      <c r="N414" t="n">
        <v>22.82</v>
      </c>
      <c r="O414" t="n">
        <v>17651.44</v>
      </c>
      <c r="P414" t="n">
        <v>99.91</v>
      </c>
      <c r="Q414" t="n">
        <v>194.63</v>
      </c>
      <c r="R414" t="n">
        <v>24.9</v>
      </c>
      <c r="S414" t="n">
        <v>17.82</v>
      </c>
      <c r="T414" t="n">
        <v>1387.34</v>
      </c>
      <c r="U414" t="n">
        <v>0.72</v>
      </c>
      <c r="V414" t="n">
        <v>0.77</v>
      </c>
      <c r="W414" t="n">
        <v>1.15</v>
      </c>
      <c r="X414" t="n">
        <v>0.08</v>
      </c>
      <c r="Y414" t="n">
        <v>0.5</v>
      </c>
      <c r="Z414" t="n">
        <v>10</v>
      </c>
    </row>
    <row r="415">
      <c r="A415" t="n">
        <v>20</v>
      </c>
      <c r="B415" t="n">
        <v>55</v>
      </c>
      <c r="C415" t="inlineStr">
        <is>
          <t xml:space="preserve">CONCLUIDO	</t>
        </is>
      </c>
      <c r="D415" t="n">
        <v>7.1539</v>
      </c>
      <c r="E415" t="n">
        <v>13.98</v>
      </c>
      <c r="F415" t="n">
        <v>11.77</v>
      </c>
      <c r="G415" t="n">
        <v>141.3</v>
      </c>
      <c r="H415" t="n">
        <v>2.61</v>
      </c>
      <c r="I415" t="n">
        <v>5</v>
      </c>
      <c r="J415" t="n">
        <v>142.59</v>
      </c>
      <c r="K415" t="n">
        <v>43.4</v>
      </c>
      <c r="L415" t="n">
        <v>21</v>
      </c>
      <c r="M415" t="n">
        <v>0</v>
      </c>
      <c r="N415" t="n">
        <v>23.19</v>
      </c>
      <c r="O415" t="n">
        <v>17819.69</v>
      </c>
      <c r="P415" t="n">
        <v>100.79</v>
      </c>
      <c r="Q415" t="n">
        <v>194.63</v>
      </c>
      <c r="R415" t="n">
        <v>24.94</v>
      </c>
      <c r="S415" t="n">
        <v>17.82</v>
      </c>
      <c r="T415" t="n">
        <v>1407.46</v>
      </c>
      <c r="U415" t="n">
        <v>0.71</v>
      </c>
      <c r="V415" t="n">
        <v>0.77</v>
      </c>
      <c r="W415" t="n">
        <v>1.15</v>
      </c>
      <c r="X415" t="n">
        <v>0.09</v>
      </c>
      <c r="Y415" t="n">
        <v>0.5</v>
      </c>
      <c r="Z415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2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INDEX(resultados!$A$2:$ZZ$415, 1, MATCH($B$1, resultados!$A$1:$ZZ$1, 0))</f>
        <v/>
      </c>
      <c r="B7">
        <f>INDEX(resultados!$A$2:$ZZ$415, 1, MATCH($B$2, resultados!$A$1:$ZZ$1, 0))</f>
        <v/>
      </c>
      <c r="C7">
        <f>INDEX(resultados!$A$2:$ZZ$415, 1, MATCH($B$3, resultados!$A$1:$ZZ$1, 0))</f>
        <v/>
      </c>
    </row>
    <row r="8">
      <c r="A8">
        <f>INDEX(resultados!$A$2:$ZZ$415, 2, MATCH($B$1, resultados!$A$1:$ZZ$1, 0))</f>
        <v/>
      </c>
      <c r="B8">
        <f>INDEX(resultados!$A$2:$ZZ$415, 2, MATCH($B$2, resultados!$A$1:$ZZ$1, 0))</f>
        <v/>
      </c>
      <c r="C8">
        <f>INDEX(resultados!$A$2:$ZZ$415, 2, MATCH($B$3, resultados!$A$1:$ZZ$1, 0))</f>
        <v/>
      </c>
    </row>
    <row r="9">
      <c r="A9">
        <f>INDEX(resultados!$A$2:$ZZ$415, 3, MATCH($B$1, resultados!$A$1:$ZZ$1, 0))</f>
        <v/>
      </c>
      <c r="B9">
        <f>INDEX(resultados!$A$2:$ZZ$415, 3, MATCH($B$2, resultados!$A$1:$ZZ$1, 0))</f>
        <v/>
      </c>
      <c r="C9">
        <f>INDEX(resultados!$A$2:$ZZ$415, 3, MATCH($B$3, resultados!$A$1:$ZZ$1, 0))</f>
        <v/>
      </c>
    </row>
    <row r="10">
      <c r="A10">
        <f>INDEX(resultados!$A$2:$ZZ$415, 4, MATCH($B$1, resultados!$A$1:$ZZ$1, 0))</f>
        <v/>
      </c>
      <c r="B10">
        <f>INDEX(resultados!$A$2:$ZZ$415, 4, MATCH($B$2, resultados!$A$1:$ZZ$1, 0))</f>
        <v/>
      </c>
      <c r="C10">
        <f>INDEX(resultados!$A$2:$ZZ$415, 4, MATCH($B$3, resultados!$A$1:$ZZ$1, 0))</f>
        <v/>
      </c>
    </row>
    <row r="11">
      <c r="A11">
        <f>INDEX(resultados!$A$2:$ZZ$415, 5, MATCH($B$1, resultados!$A$1:$ZZ$1, 0))</f>
        <v/>
      </c>
      <c r="B11">
        <f>INDEX(resultados!$A$2:$ZZ$415, 5, MATCH($B$2, resultados!$A$1:$ZZ$1, 0))</f>
        <v/>
      </c>
      <c r="C11">
        <f>INDEX(resultados!$A$2:$ZZ$415, 5, MATCH($B$3, resultados!$A$1:$ZZ$1, 0))</f>
        <v/>
      </c>
    </row>
    <row r="12">
      <c r="A12">
        <f>INDEX(resultados!$A$2:$ZZ$415, 6, MATCH($B$1, resultados!$A$1:$ZZ$1, 0))</f>
        <v/>
      </c>
      <c r="B12">
        <f>INDEX(resultados!$A$2:$ZZ$415, 6, MATCH($B$2, resultados!$A$1:$ZZ$1, 0))</f>
        <v/>
      </c>
      <c r="C12">
        <f>INDEX(resultados!$A$2:$ZZ$415, 6, MATCH($B$3, resultados!$A$1:$ZZ$1, 0))</f>
        <v/>
      </c>
    </row>
    <row r="13">
      <c r="A13">
        <f>INDEX(resultados!$A$2:$ZZ$415, 7, MATCH($B$1, resultados!$A$1:$ZZ$1, 0))</f>
        <v/>
      </c>
      <c r="B13">
        <f>INDEX(resultados!$A$2:$ZZ$415, 7, MATCH($B$2, resultados!$A$1:$ZZ$1, 0))</f>
        <v/>
      </c>
      <c r="C13">
        <f>INDEX(resultados!$A$2:$ZZ$415, 7, MATCH($B$3, resultados!$A$1:$ZZ$1, 0))</f>
        <v/>
      </c>
    </row>
    <row r="14">
      <c r="A14">
        <f>INDEX(resultados!$A$2:$ZZ$415, 8, MATCH($B$1, resultados!$A$1:$ZZ$1, 0))</f>
        <v/>
      </c>
      <c r="B14">
        <f>INDEX(resultados!$A$2:$ZZ$415, 8, MATCH($B$2, resultados!$A$1:$ZZ$1, 0))</f>
        <v/>
      </c>
      <c r="C14">
        <f>INDEX(resultados!$A$2:$ZZ$415, 8, MATCH($B$3, resultados!$A$1:$ZZ$1, 0))</f>
        <v/>
      </c>
    </row>
    <row r="15">
      <c r="A15">
        <f>INDEX(resultados!$A$2:$ZZ$415, 9, MATCH($B$1, resultados!$A$1:$ZZ$1, 0))</f>
        <v/>
      </c>
      <c r="B15">
        <f>INDEX(resultados!$A$2:$ZZ$415, 9, MATCH($B$2, resultados!$A$1:$ZZ$1, 0))</f>
        <v/>
      </c>
      <c r="C15">
        <f>INDEX(resultados!$A$2:$ZZ$415, 9, MATCH($B$3, resultados!$A$1:$ZZ$1, 0))</f>
        <v/>
      </c>
    </row>
    <row r="16">
      <c r="A16">
        <f>INDEX(resultados!$A$2:$ZZ$415, 10, MATCH($B$1, resultados!$A$1:$ZZ$1, 0))</f>
        <v/>
      </c>
      <c r="B16">
        <f>INDEX(resultados!$A$2:$ZZ$415, 10, MATCH($B$2, resultados!$A$1:$ZZ$1, 0))</f>
        <v/>
      </c>
      <c r="C16">
        <f>INDEX(resultados!$A$2:$ZZ$415, 10, MATCH($B$3, resultados!$A$1:$ZZ$1, 0))</f>
        <v/>
      </c>
    </row>
    <row r="17">
      <c r="A17">
        <f>INDEX(resultados!$A$2:$ZZ$415, 11, MATCH($B$1, resultados!$A$1:$ZZ$1, 0))</f>
        <v/>
      </c>
      <c r="B17">
        <f>INDEX(resultados!$A$2:$ZZ$415, 11, MATCH($B$2, resultados!$A$1:$ZZ$1, 0))</f>
        <v/>
      </c>
      <c r="C17">
        <f>INDEX(resultados!$A$2:$ZZ$415, 11, MATCH($B$3, resultados!$A$1:$ZZ$1, 0))</f>
        <v/>
      </c>
    </row>
    <row r="18">
      <c r="A18">
        <f>INDEX(resultados!$A$2:$ZZ$415, 12, MATCH($B$1, resultados!$A$1:$ZZ$1, 0))</f>
        <v/>
      </c>
      <c r="B18">
        <f>INDEX(resultados!$A$2:$ZZ$415, 12, MATCH($B$2, resultados!$A$1:$ZZ$1, 0))</f>
        <v/>
      </c>
      <c r="C18">
        <f>INDEX(resultados!$A$2:$ZZ$415, 12, MATCH($B$3, resultados!$A$1:$ZZ$1, 0))</f>
        <v/>
      </c>
    </row>
    <row r="19">
      <c r="A19">
        <f>INDEX(resultados!$A$2:$ZZ$415, 13, MATCH($B$1, resultados!$A$1:$ZZ$1, 0))</f>
        <v/>
      </c>
      <c r="B19">
        <f>INDEX(resultados!$A$2:$ZZ$415, 13, MATCH($B$2, resultados!$A$1:$ZZ$1, 0))</f>
        <v/>
      </c>
      <c r="C19">
        <f>INDEX(resultados!$A$2:$ZZ$415, 13, MATCH($B$3, resultados!$A$1:$ZZ$1, 0))</f>
        <v/>
      </c>
    </row>
    <row r="20">
      <c r="A20">
        <f>INDEX(resultados!$A$2:$ZZ$415, 14, MATCH($B$1, resultados!$A$1:$ZZ$1, 0))</f>
        <v/>
      </c>
      <c r="B20">
        <f>INDEX(resultados!$A$2:$ZZ$415, 14, MATCH($B$2, resultados!$A$1:$ZZ$1, 0))</f>
        <v/>
      </c>
      <c r="C20">
        <f>INDEX(resultados!$A$2:$ZZ$415, 14, MATCH($B$3, resultados!$A$1:$ZZ$1, 0))</f>
        <v/>
      </c>
    </row>
    <row r="21">
      <c r="A21">
        <f>INDEX(resultados!$A$2:$ZZ$415, 15, MATCH($B$1, resultados!$A$1:$ZZ$1, 0))</f>
        <v/>
      </c>
      <c r="B21">
        <f>INDEX(resultados!$A$2:$ZZ$415, 15, MATCH($B$2, resultados!$A$1:$ZZ$1, 0))</f>
        <v/>
      </c>
      <c r="C21">
        <f>INDEX(resultados!$A$2:$ZZ$415, 15, MATCH($B$3, resultados!$A$1:$ZZ$1, 0))</f>
        <v/>
      </c>
    </row>
    <row r="22">
      <c r="A22">
        <f>INDEX(resultados!$A$2:$ZZ$415, 16, MATCH($B$1, resultados!$A$1:$ZZ$1, 0))</f>
        <v/>
      </c>
      <c r="B22">
        <f>INDEX(resultados!$A$2:$ZZ$415, 16, MATCH($B$2, resultados!$A$1:$ZZ$1, 0))</f>
        <v/>
      </c>
      <c r="C22">
        <f>INDEX(resultados!$A$2:$ZZ$415, 16, MATCH($B$3, resultados!$A$1:$ZZ$1, 0))</f>
        <v/>
      </c>
    </row>
    <row r="23">
      <c r="A23">
        <f>INDEX(resultados!$A$2:$ZZ$415, 17, MATCH($B$1, resultados!$A$1:$ZZ$1, 0))</f>
        <v/>
      </c>
      <c r="B23">
        <f>INDEX(resultados!$A$2:$ZZ$415, 17, MATCH($B$2, resultados!$A$1:$ZZ$1, 0))</f>
        <v/>
      </c>
      <c r="C23">
        <f>INDEX(resultados!$A$2:$ZZ$415, 17, MATCH($B$3, resultados!$A$1:$ZZ$1, 0))</f>
        <v/>
      </c>
    </row>
    <row r="24">
      <c r="A24">
        <f>INDEX(resultados!$A$2:$ZZ$415, 18, MATCH($B$1, resultados!$A$1:$ZZ$1, 0))</f>
        <v/>
      </c>
      <c r="B24">
        <f>INDEX(resultados!$A$2:$ZZ$415, 18, MATCH($B$2, resultados!$A$1:$ZZ$1, 0))</f>
        <v/>
      </c>
      <c r="C24">
        <f>INDEX(resultados!$A$2:$ZZ$415, 18, MATCH($B$3, resultados!$A$1:$ZZ$1, 0))</f>
        <v/>
      </c>
    </row>
    <row r="25">
      <c r="A25">
        <f>INDEX(resultados!$A$2:$ZZ$415, 19, MATCH($B$1, resultados!$A$1:$ZZ$1, 0))</f>
        <v/>
      </c>
      <c r="B25">
        <f>INDEX(resultados!$A$2:$ZZ$415, 19, MATCH($B$2, resultados!$A$1:$ZZ$1, 0))</f>
        <v/>
      </c>
      <c r="C25">
        <f>INDEX(resultados!$A$2:$ZZ$415, 19, MATCH($B$3, resultados!$A$1:$ZZ$1, 0))</f>
        <v/>
      </c>
    </row>
    <row r="26">
      <c r="A26">
        <f>INDEX(resultados!$A$2:$ZZ$415, 20, MATCH($B$1, resultados!$A$1:$ZZ$1, 0))</f>
        <v/>
      </c>
      <c r="B26">
        <f>INDEX(resultados!$A$2:$ZZ$415, 20, MATCH($B$2, resultados!$A$1:$ZZ$1, 0))</f>
        <v/>
      </c>
      <c r="C26">
        <f>INDEX(resultados!$A$2:$ZZ$415, 20, MATCH($B$3, resultados!$A$1:$ZZ$1, 0))</f>
        <v/>
      </c>
    </row>
    <row r="27">
      <c r="A27">
        <f>INDEX(resultados!$A$2:$ZZ$415, 21, MATCH($B$1, resultados!$A$1:$ZZ$1, 0))</f>
        <v/>
      </c>
      <c r="B27">
        <f>INDEX(resultados!$A$2:$ZZ$415, 21, MATCH($B$2, resultados!$A$1:$ZZ$1, 0))</f>
        <v/>
      </c>
      <c r="C27">
        <f>INDEX(resultados!$A$2:$ZZ$415, 21, MATCH($B$3, resultados!$A$1:$ZZ$1, 0))</f>
        <v/>
      </c>
    </row>
    <row r="28">
      <c r="A28">
        <f>INDEX(resultados!$A$2:$ZZ$415, 22, MATCH($B$1, resultados!$A$1:$ZZ$1, 0))</f>
        <v/>
      </c>
      <c r="B28">
        <f>INDEX(resultados!$A$2:$ZZ$415, 22, MATCH($B$2, resultados!$A$1:$ZZ$1, 0))</f>
        <v/>
      </c>
      <c r="C28">
        <f>INDEX(resultados!$A$2:$ZZ$415, 22, MATCH($B$3, resultados!$A$1:$ZZ$1, 0))</f>
        <v/>
      </c>
    </row>
    <row r="29">
      <c r="A29">
        <f>INDEX(resultados!$A$2:$ZZ$415, 23, MATCH($B$1, resultados!$A$1:$ZZ$1, 0))</f>
        <v/>
      </c>
      <c r="B29">
        <f>INDEX(resultados!$A$2:$ZZ$415, 23, MATCH($B$2, resultados!$A$1:$ZZ$1, 0))</f>
        <v/>
      </c>
      <c r="C29">
        <f>INDEX(resultados!$A$2:$ZZ$415, 23, MATCH($B$3, resultados!$A$1:$ZZ$1, 0))</f>
        <v/>
      </c>
    </row>
    <row r="30">
      <c r="A30">
        <f>INDEX(resultados!$A$2:$ZZ$415, 24, MATCH($B$1, resultados!$A$1:$ZZ$1, 0))</f>
        <v/>
      </c>
      <c r="B30">
        <f>INDEX(resultados!$A$2:$ZZ$415, 24, MATCH($B$2, resultados!$A$1:$ZZ$1, 0))</f>
        <v/>
      </c>
      <c r="C30">
        <f>INDEX(resultados!$A$2:$ZZ$415, 24, MATCH($B$3, resultados!$A$1:$ZZ$1, 0))</f>
        <v/>
      </c>
    </row>
    <row r="31">
      <c r="A31">
        <f>INDEX(resultados!$A$2:$ZZ$415, 25, MATCH($B$1, resultados!$A$1:$ZZ$1, 0))</f>
        <v/>
      </c>
      <c r="B31">
        <f>INDEX(resultados!$A$2:$ZZ$415, 25, MATCH($B$2, resultados!$A$1:$ZZ$1, 0))</f>
        <v/>
      </c>
      <c r="C31">
        <f>INDEX(resultados!$A$2:$ZZ$415, 25, MATCH($B$3, resultados!$A$1:$ZZ$1, 0))</f>
        <v/>
      </c>
    </row>
    <row r="32">
      <c r="A32">
        <f>INDEX(resultados!$A$2:$ZZ$415, 26, MATCH($B$1, resultados!$A$1:$ZZ$1, 0))</f>
        <v/>
      </c>
      <c r="B32">
        <f>INDEX(resultados!$A$2:$ZZ$415, 26, MATCH($B$2, resultados!$A$1:$ZZ$1, 0))</f>
        <v/>
      </c>
      <c r="C32">
        <f>INDEX(resultados!$A$2:$ZZ$415, 26, MATCH($B$3, resultados!$A$1:$ZZ$1, 0))</f>
        <v/>
      </c>
    </row>
    <row r="33">
      <c r="A33">
        <f>INDEX(resultados!$A$2:$ZZ$415, 27, MATCH($B$1, resultados!$A$1:$ZZ$1, 0))</f>
        <v/>
      </c>
      <c r="B33">
        <f>INDEX(resultados!$A$2:$ZZ$415, 27, MATCH($B$2, resultados!$A$1:$ZZ$1, 0))</f>
        <v/>
      </c>
      <c r="C33">
        <f>INDEX(resultados!$A$2:$ZZ$415, 27, MATCH($B$3, resultados!$A$1:$ZZ$1, 0))</f>
        <v/>
      </c>
    </row>
    <row r="34">
      <c r="A34">
        <f>INDEX(resultados!$A$2:$ZZ$415, 28, MATCH($B$1, resultados!$A$1:$ZZ$1, 0))</f>
        <v/>
      </c>
      <c r="B34">
        <f>INDEX(resultados!$A$2:$ZZ$415, 28, MATCH($B$2, resultados!$A$1:$ZZ$1, 0))</f>
        <v/>
      </c>
      <c r="C34">
        <f>INDEX(resultados!$A$2:$ZZ$415, 28, MATCH($B$3, resultados!$A$1:$ZZ$1, 0))</f>
        <v/>
      </c>
    </row>
    <row r="35">
      <c r="A35">
        <f>INDEX(resultados!$A$2:$ZZ$415, 29, MATCH($B$1, resultados!$A$1:$ZZ$1, 0))</f>
        <v/>
      </c>
      <c r="B35">
        <f>INDEX(resultados!$A$2:$ZZ$415, 29, MATCH($B$2, resultados!$A$1:$ZZ$1, 0))</f>
        <v/>
      </c>
      <c r="C35">
        <f>INDEX(resultados!$A$2:$ZZ$415, 29, MATCH($B$3, resultados!$A$1:$ZZ$1, 0))</f>
        <v/>
      </c>
    </row>
    <row r="36">
      <c r="A36">
        <f>INDEX(resultados!$A$2:$ZZ$415, 30, MATCH($B$1, resultados!$A$1:$ZZ$1, 0))</f>
        <v/>
      </c>
      <c r="B36">
        <f>INDEX(resultados!$A$2:$ZZ$415, 30, MATCH($B$2, resultados!$A$1:$ZZ$1, 0))</f>
        <v/>
      </c>
      <c r="C36">
        <f>INDEX(resultados!$A$2:$ZZ$415, 30, MATCH($B$3, resultados!$A$1:$ZZ$1, 0))</f>
        <v/>
      </c>
    </row>
    <row r="37">
      <c r="A37">
        <f>INDEX(resultados!$A$2:$ZZ$415, 31, MATCH($B$1, resultados!$A$1:$ZZ$1, 0))</f>
        <v/>
      </c>
      <c r="B37">
        <f>INDEX(resultados!$A$2:$ZZ$415, 31, MATCH($B$2, resultados!$A$1:$ZZ$1, 0))</f>
        <v/>
      </c>
      <c r="C37">
        <f>INDEX(resultados!$A$2:$ZZ$415, 31, MATCH($B$3, resultados!$A$1:$ZZ$1, 0))</f>
        <v/>
      </c>
    </row>
    <row r="38">
      <c r="A38">
        <f>INDEX(resultados!$A$2:$ZZ$415, 32, MATCH($B$1, resultados!$A$1:$ZZ$1, 0))</f>
        <v/>
      </c>
      <c r="B38">
        <f>INDEX(resultados!$A$2:$ZZ$415, 32, MATCH($B$2, resultados!$A$1:$ZZ$1, 0))</f>
        <v/>
      </c>
      <c r="C38">
        <f>INDEX(resultados!$A$2:$ZZ$415, 32, MATCH($B$3, resultados!$A$1:$ZZ$1, 0))</f>
        <v/>
      </c>
    </row>
    <row r="39">
      <c r="A39">
        <f>INDEX(resultados!$A$2:$ZZ$415, 33, MATCH($B$1, resultados!$A$1:$ZZ$1, 0))</f>
        <v/>
      </c>
      <c r="B39">
        <f>INDEX(resultados!$A$2:$ZZ$415, 33, MATCH($B$2, resultados!$A$1:$ZZ$1, 0))</f>
        <v/>
      </c>
      <c r="C39">
        <f>INDEX(resultados!$A$2:$ZZ$415, 33, MATCH($B$3, resultados!$A$1:$ZZ$1, 0))</f>
        <v/>
      </c>
    </row>
    <row r="40">
      <c r="A40">
        <f>INDEX(resultados!$A$2:$ZZ$415, 34, MATCH($B$1, resultados!$A$1:$ZZ$1, 0))</f>
        <v/>
      </c>
      <c r="B40">
        <f>INDEX(resultados!$A$2:$ZZ$415, 34, MATCH($B$2, resultados!$A$1:$ZZ$1, 0))</f>
        <v/>
      </c>
      <c r="C40">
        <f>INDEX(resultados!$A$2:$ZZ$415, 34, MATCH($B$3, resultados!$A$1:$ZZ$1, 0))</f>
        <v/>
      </c>
    </row>
    <row r="41">
      <c r="A41">
        <f>INDEX(resultados!$A$2:$ZZ$415, 35, MATCH($B$1, resultados!$A$1:$ZZ$1, 0))</f>
        <v/>
      </c>
      <c r="B41">
        <f>INDEX(resultados!$A$2:$ZZ$415, 35, MATCH($B$2, resultados!$A$1:$ZZ$1, 0))</f>
        <v/>
      </c>
      <c r="C41">
        <f>INDEX(resultados!$A$2:$ZZ$415, 35, MATCH($B$3, resultados!$A$1:$ZZ$1, 0))</f>
        <v/>
      </c>
    </row>
    <row r="42">
      <c r="A42">
        <f>INDEX(resultados!$A$2:$ZZ$415, 36, MATCH($B$1, resultados!$A$1:$ZZ$1, 0))</f>
        <v/>
      </c>
      <c r="B42">
        <f>INDEX(resultados!$A$2:$ZZ$415, 36, MATCH($B$2, resultados!$A$1:$ZZ$1, 0))</f>
        <v/>
      </c>
      <c r="C42">
        <f>INDEX(resultados!$A$2:$ZZ$415, 36, MATCH($B$3, resultados!$A$1:$ZZ$1, 0))</f>
        <v/>
      </c>
    </row>
    <row r="43">
      <c r="A43">
        <f>INDEX(resultados!$A$2:$ZZ$415, 37, MATCH($B$1, resultados!$A$1:$ZZ$1, 0))</f>
        <v/>
      </c>
      <c r="B43">
        <f>INDEX(resultados!$A$2:$ZZ$415, 37, MATCH($B$2, resultados!$A$1:$ZZ$1, 0))</f>
        <v/>
      </c>
      <c r="C43">
        <f>INDEX(resultados!$A$2:$ZZ$415, 37, MATCH($B$3, resultados!$A$1:$ZZ$1, 0))</f>
        <v/>
      </c>
    </row>
    <row r="44">
      <c r="A44">
        <f>INDEX(resultados!$A$2:$ZZ$415, 38, MATCH($B$1, resultados!$A$1:$ZZ$1, 0))</f>
        <v/>
      </c>
      <c r="B44">
        <f>INDEX(resultados!$A$2:$ZZ$415, 38, MATCH($B$2, resultados!$A$1:$ZZ$1, 0))</f>
        <v/>
      </c>
      <c r="C44">
        <f>INDEX(resultados!$A$2:$ZZ$415, 38, MATCH($B$3, resultados!$A$1:$ZZ$1, 0))</f>
        <v/>
      </c>
    </row>
    <row r="45">
      <c r="A45">
        <f>INDEX(resultados!$A$2:$ZZ$415, 39, MATCH($B$1, resultados!$A$1:$ZZ$1, 0))</f>
        <v/>
      </c>
      <c r="B45">
        <f>INDEX(resultados!$A$2:$ZZ$415, 39, MATCH($B$2, resultados!$A$1:$ZZ$1, 0))</f>
        <v/>
      </c>
      <c r="C45">
        <f>INDEX(resultados!$A$2:$ZZ$415, 39, MATCH($B$3, resultados!$A$1:$ZZ$1, 0))</f>
        <v/>
      </c>
    </row>
    <row r="46">
      <c r="A46">
        <f>INDEX(resultados!$A$2:$ZZ$415, 40, MATCH($B$1, resultados!$A$1:$ZZ$1, 0))</f>
        <v/>
      </c>
      <c r="B46">
        <f>INDEX(resultados!$A$2:$ZZ$415, 40, MATCH($B$2, resultados!$A$1:$ZZ$1, 0))</f>
        <v/>
      </c>
      <c r="C46">
        <f>INDEX(resultados!$A$2:$ZZ$415, 40, MATCH($B$3, resultados!$A$1:$ZZ$1, 0))</f>
        <v/>
      </c>
    </row>
    <row r="47">
      <c r="A47">
        <f>INDEX(resultados!$A$2:$ZZ$415, 41, MATCH($B$1, resultados!$A$1:$ZZ$1, 0))</f>
        <v/>
      </c>
      <c r="B47">
        <f>INDEX(resultados!$A$2:$ZZ$415, 41, MATCH($B$2, resultados!$A$1:$ZZ$1, 0))</f>
        <v/>
      </c>
      <c r="C47">
        <f>INDEX(resultados!$A$2:$ZZ$415, 41, MATCH($B$3, resultados!$A$1:$ZZ$1, 0))</f>
        <v/>
      </c>
    </row>
    <row r="48">
      <c r="A48">
        <f>INDEX(resultados!$A$2:$ZZ$415, 42, MATCH($B$1, resultados!$A$1:$ZZ$1, 0))</f>
        <v/>
      </c>
      <c r="B48">
        <f>INDEX(resultados!$A$2:$ZZ$415, 42, MATCH($B$2, resultados!$A$1:$ZZ$1, 0))</f>
        <v/>
      </c>
      <c r="C48">
        <f>INDEX(resultados!$A$2:$ZZ$415, 42, MATCH($B$3, resultados!$A$1:$ZZ$1, 0))</f>
        <v/>
      </c>
    </row>
    <row r="49">
      <c r="A49">
        <f>INDEX(resultados!$A$2:$ZZ$415, 43, MATCH($B$1, resultados!$A$1:$ZZ$1, 0))</f>
        <v/>
      </c>
      <c r="B49">
        <f>INDEX(resultados!$A$2:$ZZ$415, 43, MATCH($B$2, resultados!$A$1:$ZZ$1, 0))</f>
        <v/>
      </c>
      <c r="C49">
        <f>INDEX(resultados!$A$2:$ZZ$415, 43, MATCH($B$3, resultados!$A$1:$ZZ$1, 0))</f>
        <v/>
      </c>
    </row>
    <row r="50">
      <c r="A50">
        <f>INDEX(resultados!$A$2:$ZZ$415, 44, MATCH($B$1, resultados!$A$1:$ZZ$1, 0))</f>
        <v/>
      </c>
      <c r="B50">
        <f>INDEX(resultados!$A$2:$ZZ$415, 44, MATCH($B$2, resultados!$A$1:$ZZ$1, 0))</f>
        <v/>
      </c>
      <c r="C50">
        <f>INDEX(resultados!$A$2:$ZZ$415, 44, MATCH($B$3, resultados!$A$1:$ZZ$1, 0))</f>
        <v/>
      </c>
    </row>
    <row r="51">
      <c r="A51">
        <f>INDEX(resultados!$A$2:$ZZ$415, 45, MATCH($B$1, resultados!$A$1:$ZZ$1, 0))</f>
        <v/>
      </c>
      <c r="B51">
        <f>INDEX(resultados!$A$2:$ZZ$415, 45, MATCH($B$2, resultados!$A$1:$ZZ$1, 0))</f>
        <v/>
      </c>
      <c r="C51">
        <f>INDEX(resultados!$A$2:$ZZ$415, 45, MATCH($B$3, resultados!$A$1:$ZZ$1, 0))</f>
        <v/>
      </c>
    </row>
    <row r="52">
      <c r="A52">
        <f>INDEX(resultados!$A$2:$ZZ$415, 46, MATCH($B$1, resultados!$A$1:$ZZ$1, 0))</f>
        <v/>
      </c>
      <c r="B52">
        <f>INDEX(resultados!$A$2:$ZZ$415, 46, MATCH($B$2, resultados!$A$1:$ZZ$1, 0))</f>
        <v/>
      </c>
      <c r="C52">
        <f>INDEX(resultados!$A$2:$ZZ$415, 46, MATCH($B$3, resultados!$A$1:$ZZ$1, 0))</f>
        <v/>
      </c>
    </row>
    <row r="53">
      <c r="A53">
        <f>INDEX(resultados!$A$2:$ZZ$415, 47, MATCH($B$1, resultados!$A$1:$ZZ$1, 0))</f>
        <v/>
      </c>
      <c r="B53">
        <f>INDEX(resultados!$A$2:$ZZ$415, 47, MATCH($B$2, resultados!$A$1:$ZZ$1, 0))</f>
        <v/>
      </c>
      <c r="C53">
        <f>INDEX(resultados!$A$2:$ZZ$415, 47, MATCH($B$3, resultados!$A$1:$ZZ$1, 0))</f>
        <v/>
      </c>
    </row>
    <row r="54">
      <c r="A54">
        <f>INDEX(resultados!$A$2:$ZZ$415, 48, MATCH($B$1, resultados!$A$1:$ZZ$1, 0))</f>
        <v/>
      </c>
      <c r="B54">
        <f>INDEX(resultados!$A$2:$ZZ$415, 48, MATCH($B$2, resultados!$A$1:$ZZ$1, 0))</f>
        <v/>
      </c>
      <c r="C54">
        <f>INDEX(resultados!$A$2:$ZZ$415, 48, MATCH($B$3, resultados!$A$1:$ZZ$1, 0))</f>
        <v/>
      </c>
    </row>
    <row r="55">
      <c r="A55">
        <f>INDEX(resultados!$A$2:$ZZ$415, 49, MATCH($B$1, resultados!$A$1:$ZZ$1, 0))</f>
        <v/>
      </c>
      <c r="B55">
        <f>INDEX(resultados!$A$2:$ZZ$415, 49, MATCH($B$2, resultados!$A$1:$ZZ$1, 0))</f>
        <v/>
      </c>
      <c r="C55">
        <f>INDEX(resultados!$A$2:$ZZ$415, 49, MATCH($B$3, resultados!$A$1:$ZZ$1, 0))</f>
        <v/>
      </c>
    </row>
    <row r="56">
      <c r="A56">
        <f>INDEX(resultados!$A$2:$ZZ$415, 50, MATCH($B$1, resultados!$A$1:$ZZ$1, 0))</f>
        <v/>
      </c>
      <c r="B56">
        <f>INDEX(resultados!$A$2:$ZZ$415, 50, MATCH($B$2, resultados!$A$1:$ZZ$1, 0))</f>
        <v/>
      </c>
      <c r="C56">
        <f>INDEX(resultados!$A$2:$ZZ$415, 50, MATCH($B$3, resultados!$A$1:$ZZ$1, 0))</f>
        <v/>
      </c>
    </row>
    <row r="57">
      <c r="A57">
        <f>INDEX(resultados!$A$2:$ZZ$415, 51, MATCH($B$1, resultados!$A$1:$ZZ$1, 0))</f>
        <v/>
      </c>
      <c r="B57">
        <f>INDEX(resultados!$A$2:$ZZ$415, 51, MATCH($B$2, resultados!$A$1:$ZZ$1, 0))</f>
        <v/>
      </c>
      <c r="C57">
        <f>INDEX(resultados!$A$2:$ZZ$415, 51, MATCH($B$3, resultados!$A$1:$ZZ$1, 0))</f>
        <v/>
      </c>
    </row>
    <row r="58">
      <c r="A58">
        <f>INDEX(resultados!$A$2:$ZZ$415, 52, MATCH($B$1, resultados!$A$1:$ZZ$1, 0))</f>
        <v/>
      </c>
      <c r="B58">
        <f>INDEX(resultados!$A$2:$ZZ$415, 52, MATCH($B$2, resultados!$A$1:$ZZ$1, 0))</f>
        <v/>
      </c>
      <c r="C58">
        <f>INDEX(resultados!$A$2:$ZZ$415, 52, MATCH($B$3, resultados!$A$1:$ZZ$1, 0))</f>
        <v/>
      </c>
    </row>
    <row r="59">
      <c r="A59">
        <f>INDEX(resultados!$A$2:$ZZ$415, 53, MATCH($B$1, resultados!$A$1:$ZZ$1, 0))</f>
        <v/>
      </c>
      <c r="B59">
        <f>INDEX(resultados!$A$2:$ZZ$415, 53, MATCH($B$2, resultados!$A$1:$ZZ$1, 0))</f>
        <v/>
      </c>
      <c r="C59">
        <f>INDEX(resultados!$A$2:$ZZ$415, 53, MATCH($B$3, resultados!$A$1:$ZZ$1, 0))</f>
        <v/>
      </c>
    </row>
    <row r="60">
      <c r="A60">
        <f>INDEX(resultados!$A$2:$ZZ$415, 54, MATCH($B$1, resultados!$A$1:$ZZ$1, 0))</f>
        <v/>
      </c>
      <c r="B60">
        <f>INDEX(resultados!$A$2:$ZZ$415, 54, MATCH($B$2, resultados!$A$1:$ZZ$1, 0))</f>
        <v/>
      </c>
      <c r="C60">
        <f>INDEX(resultados!$A$2:$ZZ$415, 54, MATCH($B$3, resultados!$A$1:$ZZ$1, 0))</f>
        <v/>
      </c>
    </row>
    <row r="61">
      <c r="A61">
        <f>INDEX(resultados!$A$2:$ZZ$415, 55, MATCH($B$1, resultados!$A$1:$ZZ$1, 0))</f>
        <v/>
      </c>
      <c r="B61">
        <f>INDEX(resultados!$A$2:$ZZ$415, 55, MATCH($B$2, resultados!$A$1:$ZZ$1, 0))</f>
        <v/>
      </c>
      <c r="C61">
        <f>INDEX(resultados!$A$2:$ZZ$415, 55, MATCH($B$3, resultados!$A$1:$ZZ$1, 0))</f>
        <v/>
      </c>
    </row>
    <row r="62">
      <c r="A62">
        <f>INDEX(resultados!$A$2:$ZZ$415, 56, MATCH($B$1, resultados!$A$1:$ZZ$1, 0))</f>
        <v/>
      </c>
      <c r="B62">
        <f>INDEX(resultados!$A$2:$ZZ$415, 56, MATCH($B$2, resultados!$A$1:$ZZ$1, 0))</f>
        <v/>
      </c>
      <c r="C62">
        <f>INDEX(resultados!$A$2:$ZZ$415, 56, MATCH($B$3, resultados!$A$1:$ZZ$1, 0))</f>
        <v/>
      </c>
    </row>
    <row r="63">
      <c r="A63">
        <f>INDEX(resultados!$A$2:$ZZ$415, 57, MATCH($B$1, resultados!$A$1:$ZZ$1, 0))</f>
        <v/>
      </c>
      <c r="B63">
        <f>INDEX(resultados!$A$2:$ZZ$415, 57, MATCH($B$2, resultados!$A$1:$ZZ$1, 0))</f>
        <v/>
      </c>
      <c r="C63">
        <f>INDEX(resultados!$A$2:$ZZ$415, 57, MATCH($B$3, resultados!$A$1:$ZZ$1, 0))</f>
        <v/>
      </c>
    </row>
    <row r="64">
      <c r="A64">
        <f>INDEX(resultados!$A$2:$ZZ$415, 58, MATCH($B$1, resultados!$A$1:$ZZ$1, 0))</f>
        <v/>
      </c>
      <c r="B64">
        <f>INDEX(resultados!$A$2:$ZZ$415, 58, MATCH($B$2, resultados!$A$1:$ZZ$1, 0))</f>
        <v/>
      </c>
      <c r="C64">
        <f>INDEX(resultados!$A$2:$ZZ$415, 58, MATCH($B$3, resultados!$A$1:$ZZ$1, 0))</f>
        <v/>
      </c>
    </row>
    <row r="65">
      <c r="A65">
        <f>INDEX(resultados!$A$2:$ZZ$415, 59, MATCH($B$1, resultados!$A$1:$ZZ$1, 0))</f>
        <v/>
      </c>
      <c r="B65">
        <f>INDEX(resultados!$A$2:$ZZ$415, 59, MATCH($B$2, resultados!$A$1:$ZZ$1, 0))</f>
        <v/>
      </c>
      <c r="C65">
        <f>INDEX(resultados!$A$2:$ZZ$415, 59, MATCH($B$3, resultados!$A$1:$ZZ$1, 0))</f>
        <v/>
      </c>
    </row>
    <row r="66">
      <c r="A66">
        <f>INDEX(resultados!$A$2:$ZZ$415, 60, MATCH($B$1, resultados!$A$1:$ZZ$1, 0))</f>
        <v/>
      </c>
      <c r="B66">
        <f>INDEX(resultados!$A$2:$ZZ$415, 60, MATCH($B$2, resultados!$A$1:$ZZ$1, 0))</f>
        <v/>
      </c>
      <c r="C66">
        <f>INDEX(resultados!$A$2:$ZZ$415, 60, MATCH($B$3, resultados!$A$1:$ZZ$1, 0))</f>
        <v/>
      </c>
    </row>
    <row r="67">
      <c r="A67">
        <f>INDEX(resultados!$A$2:$ZZ$415, 61, MATCH($B$1, resultados!$A$1:$ZZ$1, 0))</f>
        <v/>
      </c>
      <c r="B67">
        <f>INDEX(resultados!$A$2:$ZZ$415, 61, MATCH($B$2, resultados!$A$1:$ZZ$1, 0))</f>
        <v/>
      </c>
      <c r="C67">
        <f>INDEX(resultados!$A$2:$ZZ$415, 61, MATCH($B$3, resultados!$A$1:$ZZ$1, 0))</f>
        <v/>
      </c>
    </row>
    <row r="68">
      <c r="A68">
        <f>INDEX(resultados!$A$2:$ZZ$415, 62, MATCH($B$1, resultados!$A$1:$ZZ$1, 0))</f>
        <v/>
      </c>
      <c r="B68">
        <f>INDEX(resultados!$A$2:$ZZ$415, 62, MATCH($B$2, resultados!$A$1:$ZZ$1, 0))</f>
        <v/>
      </c>
      <c r="C68">
        <f>INDEX(resultados!$A$2:$ZZ$415, 62, MATCH($B$3, resultados!$A$1:$ZZ$1, 0))</f>
        <v/>
      </c>
    </row>
    <row r="69">
      <c r="A69">
        <f>INDEX(resultados!$A$2:$ZZ$415, 63, MATCH($B$1, resultados!$A$1:$ZZ$1, 0))</f>
        <v/>
      </c>
      <c r="B69">
        <f>INDEX(resultados!$A$2:$ZZ$415, 63, MATCH($B$2, resultados!$A$1:$ZZ$1, 0))</f>
        <v/>
      </c>
      <c r="C69">
        <f>INDEX(resultados!$A$2:$ZZ$415, 63, MATCH($B$3, resultados!$A$1:$ZZ$1, 0))</f>
        <v/>
      </c>
    </row>
    <row r="70">
      <c r="A70">
        <f>INDEX(resultados!$A$2:$ZZ$415, 64, MATCH($B$1, resultados!$A$1:$ZZ$1, 0))</f>
        <v/>
      </c>
      <c r="B70">
        <f>INDEX(resultados!$A$2:$ZZ$415, 64, MATCH($B$2, resultados!$A$1:$ZZ$1, 0))</f>
        <v/>
      </c>
      <c r="C70">
        <f>INDEX(resultados!$A$2:$ZZ$415, 64, MATCH($B$3, resultados!$A$1:$ZZ$1, 0))</f>
        <v/>
      </c>
    </row>
    <row r="71">
      <c r="A71">
        <f>INDEX(resultados!$A$2:$ZZ$415, 65, MATCH($B$1, resultados!$A$1:$ZZ$1, 0))</f>
        <v/>
      </c>
      <c r="B71">
        <f>INDEX(resultados!$A$2:$ZZ$415, 65, MATCH($B$2, resultados!$A$1:$ZZ$1, 0))</f>
        <v/>
      </c>
      <c r="C71">
        <f>INDEX(resultados!$A$2:$ZZ$415, 65, MATCH($B$3, resultados!$A$1:$ZZ$1, 0))</f>
        <v/>
      </c>
    </row>
    <row r="72">
      <c r="A72">
        <f>INDEX(resultados!$A$2:$ZZ$415, 66, MATCH($B$1, resultados!$A$1:$ZZ$1, 0))</f>
        <v/>
      </c>
      <c r="B72">
        <f>INDEX(resultados!$A$2:$ZZ$415, 66, MATCH($B$2, resultados!$A$1:$ZZ$1, 0))</f>
        <v/>
      </c>
      <c r="C72">
        <f>INDEX(resultados!$A$2:$ZZ$415, 66, MATCH($B$3, resultados!$A$1:$ZZ$1, 0))</f>
        <v/>
      </c>
    </row>
    <row r="73">
      <c r="A73">
        <f>INDEX(resultados!$A$2:$ZZ$415, 67, MATCH($B$1, resultados!$A$1:$ZZ$1, 0))</f>
        <v/>
      </c>
      <c r="B73">
        <f>INDEX(resultados!$A$2:$ZZ$415, 67, MATCH($B$2, resultados!$A$1:$ZZ$1, 0))</f>
        <v/>
      </c>
      <c r="C73">
        <f>INDEX(resultados!$A$2:$ZZ$415, 67, MATCH($B$3, resultados!$A$1:$ZZ$1, 0))</f>
        <v/>
      </c>
    </row>
    <row r="74">
      <c r="A74">
        <f>INDEX(resultados!$A$2:$ZZ$415, 68, MATCH($B$1, resultados!$A$1:$ZZ$1, 0))</f>
        <v/>
      </c>
      <c r="B74">
        <f>INDEX(resultados!$A$2:$ZZ$415, 68, MATCH($B$2, resultados!$A$1:$ZZ$1, 0))</f>
        <v/>
      </c>
      <c r="C74">
        <f>INDEX(resultados!$A$2:$ZZ$415, 68, MATCH($B$3, resultados!$A$1:$ZZ$1, 0))</f>
        <v/>
      </c>
    </row>
    <row r="75">
      <c r="A75">
        <f>INDEX(resultados!$A$2:$ZZ$415, 69, MATCH($B$1, resultados!$A$1:$ZZ$1, 0))</f>
        <v/>
      </c>
      <c r="B75">
        <f>INDEX(resultados!$A$2:$ZZ$415, 69, MATCH($B$2, resultados!$A$1:$ZZ$1, 0))</f>
        <v/>
      </c>
      <c r="C75">
        <f>INDEX(resultados!$A$2:$ZZ$415, 69, MATCH($B$3, resultados!$A$1:$ZZ$1, 0))</f>
        <v/>
      </c>
    </row>
    <row r="76">
      <c r="A76">
        <f>INDEX(resultados!$A$2:$ZZ$415, 70, MATCH($B$1, resultados!$A$1:$ZZ$1, 0))</f>
        <v/>
      </c>
      <c r="B76">
        <f>INDEX(resultados!$A$2:$ZZ$415, 70, MATCH($B$2, resultados!$A$1:$ZZ$1, 0))</f>
        <v/>
      </c>
      <c r="C76">
        <f>INDEX(resultados!$A$2:$ZZ$415, 70, MATCH($B$3, resultados!$A$1:$ZZ$1, 0))</f>
        <v/>
      </c>
    </row>
    <row r="77">
      <c r="A77">
        <f>INDEX(resultados!$A$2:$ZZ$415, 71, MATCH($B$1, resultados!$A$1:$ZZ$1, 0))</f>
        <v/>
      </c>
      <c r="B77">
        <f>INDEX(resultados!$A$2:$ZZ$415, 71, MATCH($B$2, resultados!$A$1:$ZZ$1, 0))</f>
        <v/>
      </c>
      <c r="C77">
        <f>INDEX(resultados!$A$2:$ZZ$415, 71, MATCH($B$3, resultados!$A$1:$ZZ$1, 0))</f>
        <v/>
      </c>
    </row>
    <row r="78">
      <c r="A78">
        <f>INDEX(resultados!$A$2:$ZZ$415, 72, MATCH($B$1, resultados!$A$1:$ZZ$1, 0))</f>
        <v/>
      </c>
      <c r="B78">
        <f>INDEX(resultados!$A$2:$ZZ$415, 72, MATCH($B$2, resultados!$A$1:$ZZ$1, 0))</f>
        <v/>
      </c>
      <c r="C78">
        <f>INDEX(resultados!$A$2:$ZZ$415, 72, MATCH($B$3, resultados!$A$1:$ZZ$1, 0))</f>
        <v/>
      </c>
    </row>
    <row r="79">
      <c r="A79">
        <f>INDEX(resultados!$A$2:$ZZ$415, 73, MATCH($B$1, resultados!$A$1:$ZZ$1, 0))</f>
        <v/>
      </c>
      <c r="B79">
        <f>INDEX(resultados!$A$2:$ZZ$415, 73, MATCH($B$2, resultados!$A$1:$ZZ$1, 0))</f>
        <v/>
      </c>
      <c r="C79">
        <f>INDEX(resultados!$A$2:$ZZ$415, 73, MATCH($B$3, resultados!$A$1:$ZZ$1, 0))</f>
        <v/>
      </c>
    </row>
    <row r="80">
      <c r="A80">
        <f>INDEX(resultados!$A$2:$ZZ$415, 74, MATCH($B$1, resultados!$A$1:$ZZ$1, 0))</f>
        <v/>
      </c>
      <c r="B80">
        <f>INDEX(resultados!$A$2:$ZZ$415, 74, MATCH($B$2, resultados!$A$1:$ZZ$1, 0))</f>
        <v/>
      </c>
      <c r="C80">
        <f>INDEX(resultados!$A$2:$ZZ$415, 74, MATCH($B$3, resultados!$A$1:$ZZ$1, 0))</f>
        <v/>
      </c>
    </row>
    <row r="81">
      <c r="A81">
        <f>INDEX(resultados!$A$2:$ZZ$415, 75, MATCH($B$1, resultados!$A$1:$ZZ$1, 0))</f>
        <v/>
      </c>
      <c r="B81">
        <f>INDEX(resultados!$A$2:$ZZ$415, 75, MATCH($B$2, resultados!$A$1:$ZZ$1, 0))</f>
        <v/>
      </c>
      <c r="C81">
        <f>INDEX(resultados!$A$2:$ZZ$415, 75, MATCH($B$3, resultados!$A$1:$ZZ$1, 0))</f>
        <v/>
      </c>
    </row>
    <row r="82">
      <c r="A82">
        <f>INDEX(resultados!$A$2:$ZZ$415, 76, MATCH($B$1, resultados!$A$1:$ZZ$1, 0))</f>
        <v/>
      </c>
      <c r="B82">
        <f>INDEX(resultados!$A$2:$ZZ$415, 76, MATCH($B$2, resultados!$A$1:$ZZ$1, 0))</f>
        <v/>
      </c>
      <c r="C82">
        <f>INDEX(resultados!$A$2:$ZZ$415, 76, MATCH($B$3, resultados!$A$1:$ZZ$1, 0))</f>
        <v/>
      </c>
    </row>
    <row r="83">
      <c r="A83">
        <f>INDEX(resultados!$A$2:$ZZ$415, 77, MATCH($B$1, resultados!$A$1:$ZZ$1, 0))</f>
        <v/>
      </c>
      <c r="B83">
        <f>INDEX(resultados!$A$2:$ZZ$415, 77, MATCH($B$2, resultados!$A$1:$ZZ$1, 0))</f>
        <v/>
      </c>
      <c r="C83">
        <f>INDEX(resultados!$A$2:$ZZ$415, 77, MATCH($B$3, resultados!$A$1:$ZZ$1, 0))</f>
        <v/>
      </c>
    </row>
    <row r="84">
      <c r="A84">
        <f>INDEX(resultados!$A$2:$ZZ$415, 78, MATCH($B$1, resultados!$A$1:$ZZ$1, 0))</f>
        <v/>
      </c>
      <c r="B84">
        <f>INDEX(resultados!$A$2:$ZZ$415, 78, MATCH($B$2, resultados!$A$1:$ZZ$1, 0))</f>
        <v/>
      </c>
      <c r="C84">
        <f>INDEX(resultados!$A$2:$ZZ$415, 78, MATCH($B$3, resultados!$A$1:$ZZ$1, 0))</f>
        <v/>
      </c>
    </row>
    <row r="85">
      <c r="A85">
        <f>INDEX(resultados!$A$2:$ZZ$415, 79, MATCH($B$1, resultados!$A$1:$ZZ$1, 0))</f>
        <v/>
      </c>
      <c r="B85">
        <f>INDEX(resultados!$A$2:$ZZ$415, 79, MATCH($B$2, resultados!$A$1:$ZZ$1, 0))</f>
        <v/>
      </c>
      <c r="C85">
        <f>INDEX(resultados!$A$2:$ZZ$415, 79, MATCH($B$3, resultados!$A$1:$ZZ$1, 0))</f>
        <v/>
      </c>
    </row>
    <row r="86">
      <c r="A86">
        <f>INDEX(resultados!$A$2:$ZZ$415, 80, MATCH($B$1, resultados!$A$1:$ZZ$1, 0))</f>
        <v/>
      </c>
      <c r="B86">
        <f>INDEX(resultados!$A$2:$ZZ$415, 80, MATCH($B$2, resultados!$A$1:$ZZ$1, 0))</f>
        <v/>
      </c>
      <c r="C86">
        <f>INDEX(resultados!$A$2:$ZZ$415, 80, MATCH($B$3, resultados!$A$1:$ZZ$1, 0))</f>
        <v/>
      </c>
    </row>
    <row r="87">
      <c r="A87">
        <f>INDEX(resultados!$A$2:$ZZ$415, 81, MATCH($B$1, resultados!$A$1:$ZZ$1, 0))</f>
        <v/>
      </c>
      <c r="B87">
        <f>INDEX(resultados!$A$2:$ZZ$415, 81, MATCH($B$2, resultados!$A$1:$ZZ$1, 0))</f>
        <v/>
      </c>
      <c r="C87">
        <f>INDEX(resultados!$A$2:$ZZ$415, 81, MATCH($B$3, resultados!$A$1:$ZZ$1, 0))</f>
        <v/>
      </c>
    </row>
    <row r="88">
      <c r="A88">
        <f>INDEX(resultados!$A$2:$ZZ$415, 82, MATCH($B$1, resultados!$A$1:$ZZ$1, 0))</f>
        <v/>
      </c>
      <c r="B88">
        <f>INDEX(resultados!$A$2:$ZZ$415, 82, MATCH($B$2, resultados!$A$1:$ZZ$1, 0))</f>
        <v/>
      </c>
      <c r="C88">
        <f>INDEX(resultados!$A$2:$ZZ$415, 82, MATCH($B$3, resultados!$A$1:$ZZ$1, 0))</f>
        <v/>
      </c>
    </row>
    <row r="89">
      <c r="A89">
        <f>INDEX(resultados!$A$2:$ZZ$415, 83, MATCH($B$1, resultados!$A$1:$ZZ$1, 0))</f>
        <v/>
      </c>
      <c r="B89">
        <f>INDEX(resultados!$A$2:$ZZ$415, 83, MATCH($B$2, resultados!$A$1:$ZZ$1, 0))</f>
        <v/>
      </c>
      <c r="C89">
        <f>INDEX(resultados!$A$2:$ZZ$415, 83, MATCH($B$3, resultados!$A$1:$ZZ$1, 0))</f>
        <v/>
      </c>
    </row>
    <row r="90">
      <c r="A90">
        <f>INDEX(resultados!$A$2:$ZZ$415, 84, MATCH($B$1, resultados!$A$1:$ZZ$1, 0))</f>
        <v/>
      </c>
      <c r="B90">
        <f>INDEX(resultados!$A$2:$ZZ$415, 84, MATCH($B$2, resultados!$A$1:$ZZ$1, 0))</f>
        <v/>
      </c>
      <c r="C90">
        <f>INDEX(resultados!$A$2:$ZZ$415, 84, MATCH($B$3, resultados!$A$1:$ZZ$1, 0))</f>
        <v/>
      </c>
    </row>
    <row r="91">
      <c r="A91">
        <f>INDEX(resultados!$A$2:$ZZ$415, 85, MATCH($B$1, resultados!$A$1:$ZZ$1, 0))</f>
        <v/>
      </c>
      <c r="B91">
        <f>INDEX(resultados!$A$2:$ZZ$415, 85, MATCH($B$2, resultados!$A$1:$ZZ$1, 0))</f>
        <v/>
      </c>
      <c r="C91">
        <f>INDEX(resultados!$A$2:$ZZ$415, 85, MATCH($B$3, resultados!$A$1:$ZZ$1, 0))</f>
        <v/>
      </c>
    </row>
    <row r="92">
      <c r="A92">
        <f>INDEX(resultados!$A$2:$ZZ$415, 86, MATCH($B$1, resultados!$A$1:$ZZ$1, 0))</f>
        <v/>
      </c>
      <c r="B92">
        <f>INDEX(resultados!$A$2:$ZZ$415, 86, MATCH($B$2, resultados!$A$1:$ZZ$1, 0))</f>
        <v/>
      </c>
      <c r="C92">
        <f>INDEX(resultados!$A$2:$ZZ$415, 86, MATCH($B$3, resultados!$A$1:$ZZ$1, 0))</f>
        <v/>
      </c>
    </row>
    <row r="93">
      <c r="A93">
        <f>INDEX(resultados!$A$2:$ZZ$415, 87, MATCH($B$1, resultados!$A$1:$ZZ$1, 0))</f>
        <v/>
      </c>
      <c r="B93">
        <f>INDEX(resultados!$A$2:$ZZ$415, 87, MATCH($B$2, resultados!$A$1:$ZZ$1, 0))</f>
        <v/>
      </c>
      <c r="C93">
        <f>INDEX(resultados!$A$2:$ZZ$415, 87, MATCH($B$3, resultados!$A$1:$ZZ$1, 0))</f>
        <v/>
      </c>
    </row>
    <row r="94">
      <c r="A94">
        <f>INDEX(resultados!$A$2:$ZZ$415, 88, MATCH($B$1, resultados!$A$1:$ZZ$1, 0))</f>
        <v/>
      </c>
      <c r="B94">
        <f>INDEX(resultados!$A$2:$ZZ$415, 88, MATCH($B$2, resultados!$A$1:$ZZ$1, 0))</f>
        <v/>
      </c>
      <c r="C94">
        <f>INDEX(resultados!$A$2:$ZZ$415, 88, MATCH($B$3, resultados!$A$1:$ZZ$1, 0))</f>
        <v/>
      </c>
    </row>
    <row r="95">
      <c r="A95">
        <f>INDEX(resultados!$A$2:$ZZ$415, 89, MATCH($B$1, resultados!$A$1:$ZZ$1, 0))</f>
        <v/>
      </c>
      <c r="B95">
        <f>INDEX(resultados!$A$2:$ZZ$415, 89, MATCH($B$2, resultados!$A$1:$ZZ$1, 0))</f>
        <v/>
      </c>
      <c r="C95">
        <f>INDEX(resultados!$A$2:$ZZ$415, 89, MATCH($B$3, resultados!$A$1:$ZZ$1, 0))</f>
        <v/>
      </c>
    </row>
    <row r="96">
      <c r="A96">
        <f>INDEX(resultados!$A$2:$ZZ$415, 90, MATCH($B$1, resultados!$A$1:$ZZ$1, 0))</f>
        <v/>
      </c>
      <c r="B96">
        <f>INDEX(resultados!$A$2:$ZZ$415, 90, MATCH($B$2, resultados!$A$1:$ZZ$1, 0))</f>
        <v/>
      </c>
      <c r="C96">
        <f>INDEX(resultados!$A$2:$ZZ$415, 90, MATCH($B$3, resultados!$A$1:$ZZ$1, 0))</f>
        <v/>
      </c>
    </row>
    <row r="97">
      <c r="A97">
        <f>INDEX(resultados!$A$2:$ZZ$415, 91, MATCH($B$1, resultados!$A$1:$ZZ$1, 0))</f>
        <v/>
      </c>
      <c r="B97">
        <f>INDEX(resultados!$A$2:$ZZ$415, 91, MATCH($B$2, resultados!$A$1:$ZZ$1, 0))</f>
        <v/>
      </c>
      <c r="C97">
        <f>INDEX(resultados!$A$2:$ZZ$415, 91, MATCH($B$3, resultados!$A$1:$ZZ$1, 0))</f>
        <v/>
      </c>
    </row>
    <row r="98">
      <c r="A98">
        <f>INDEX(resultados!$A$2:$ZZ$415, 92, MATCH($B$1, resultados!$A$1:$ZZ$1, 0))</f>
        <v/>
      </c>
      <c r="B98">
        <f>INDEX(resultados!$A$2:$ZZ$415, 92, MATCH($B$2, resultados!$A$1:$ZZ$1, 0))</f>
        <v/>
      </c>
      <c r="C98">
        <f>INDEX(resultados!$A$2:$ZZ$415, 92, MATCH($B$3, resultados!$A$1:$ZZ$1, 0))</f>
        <v/>
      </c>
    </row>
    <row r="99">
      <c r="A99">
        <f>INDEX(resultados!$A$2:$ZZ$415, 93, MATCH($B$1, resultados!$A$1:$ZZ$1, 0))</f>
        <v/>
      </c>
      <c r="B99">
        <f>INDEX(resultados!$A$2:$ZZ$415, 93, MATCH($B$2, resultados!$A$1:$ZZ$1, 0))</f>
        <v/>
      </c>
      <c r="C99">
        <f>INDEX(resultados!$A$2:$ZZ$415, 93, MATCH($B$3, resultados!$A$1:$ZZ$1, 0))</f>
        <v/>
      </c>
    </row>
    <row r="100">
      <c r="A100">
        <f>INDEX(resultados!$A$2:$ZZ$415, 94, MATCH($B$1, resultados!$A$1:$ZZ$1, 0))</f>
        <v/>
      </c>
      <c r="B100">
        <f>INDEX(resultados!$A$2:$ZZ$415, 94, MATCH($B$2, resultados!$A$1:$ZZ$1, 0))</f>
        <v/>
      </c>
      <c r="C100">
        <f>INDEX(resultados!$A$2:$ZZ$415, 94, MATCH($B$3, resultados!$A$1:$ZZ$1, 0))</f>
        <v/>
      </c>
    </row>
    <row r="101">
      <c r="A101">
        <f>INDEX(resultados!$A$2:$ZZ$415, 95, MATCH($B$1, resultados!$A$1:$ZZ$1, 0))</f>
        <v/>
      </c>
      <c r="B101">
        <f>INDEX(resultados!$A$2:$ZZ$415, 95, MATCH($B$2, resultados!$A$1:$ZZ$1, 0))</f>
        <v/>
      </c>
      <c r="C101">
        <f>INDEX(resultados!$A$2:$ZZ$415, 95, MATCH($B$3, resultados!$A$1:$ZZ$1, 0))</f>
        <v/>
      </c>
    </row>
    <row r="102">
      <c r="A102">
        <f>INDEX(resultados!$A$2:$ZZ$415, 96, MATCH($B$1, resultados!$A$1:$ZZ$1, 0))</f>
        <v/>
      </c>
      <c r="B102">
        <f>INDEX(resultados!$A$2:$ZZ$415, 96, MATCH($B$2, resultados!$A$1:$ZZ$1, 0))</f>
        <v/>
      </c>
      <c r="C102">
        <f>INDEX(resultados!$A$2:$ZZ$415, 96, MATCH($B$3, resultados!$A$1:$ZZ$1, 0))</f>
        <v/>
      </c>
    </row>
    <row r="103">
      <c r="A103">
        <f>INDEX(resultados!$A$2:$ZZ$415, 97, MATCH($B$1, resultados!$A$1:$ZZ$1, 0))</f>
        <v/>
      </c>
      <c r="B103">
        <f>INDEX(resultados!$A$2:$ZZ$415, 97, MATCH($B$2, resultados!$A$1:$ZZ$1, 0))</f>
        <v/>
      </c>
      <c r="C103">
        <f>INDEX(resultados!$A$2:$ZZ$415, 97, MATCH($B$3, resultados!$A$1:$ZZ$1, 0))</f>
        <v/>
      </c>
    </row>
    <row r="104">
      <c r="A104">
        <f>INDEX(resultados!$A$2:$ZZ$415, 98, MATCH($B$1, resultados!$A$1:$ZZ$1, 0))</f>
        <v/>
      </c>
      <c r="B104">
        <f>INDEX(resultados!$A$2:$ZZ$415, 98, MATCH($B$2, resultados!$A$1:$ZZ$1, 0))</f>
        <v/>
      </c>
      <c r="C104">
        <f>INDEX(resultados!$A$2:$ZZ$415, 98, MATCH($B$3, resultados!$A$1:$ZZ$1, 0))</f>
        <v/>
      </c>
    </row>
    <row r="105">
      <c r="A105">
        <f>INDEX(resultados!$A$2:$ZZ$415, 99, MATCH($B$1, resultados!$A$1:$ZZ$1, 0))</f>
        <v/>
      </c>
      <c r="B105">
        <f>INDEX(resultados!$A$2:$ZZ$415, 99, MATCH($B$2, resultados!$A$1:$ZZ$1, 0))</f>
        <v/>
      </c>
      <c r="C105">
        <f>INDEX(resultados!$A$2:$ZZ$415, 99, MATCH($B$3, resultados!$A$1:$ZZ$1, 0))</f>
        <v/>
      </c>
    </row>
    <row r="106">
      <c r="A106">
        <f>INDEX(resultados!$A$2:$ZZ$415, 100, MATCH($B$1, resultados!$A$1:$ZZ$1, 0))</f>
        <v/>
      </c>
      <c r="B106">
        <f>INDEX(resultados!$A$2:$ZZ$415, 100, MATCH($B$2, resultados!$A$1:$ZZ$1, 0))</f>
        <v/>
      </c>
      <c r="C106">
        <f>INDEX(resultados!$A$2:$ZZ$415, 100, MATCH($B$3, resultados!$A$1:$ZZ$1, 0))</f>
        <v/>
      </c>
    </row>
    <row r="107">
      <c r="A107">
        <f>INDEX(resultados!$A$2:$ZZ$415, 101, MATCH($B$1, resultados!$A$1:$ZZ$1, 0))</f>
        <v/>
      </c>
      <c r="B107">
        <f>INDEX(resultados!$A$2:$ZZ$415, 101, MATCH($B$2, resultados!$A$1:$ZZ$1, 0))</f>
        <v/>
      </c>
      <c r="C107">
        <f>INDEX(resultados!$A$2:$ZZ$415, 101, MATCH($B$3, resultados!$A$1:$ZZ$1, 0))</f>
        <v/>
      </c>
    </row>
    <row r="108">
      <c r="A108">
        <f>INDEX(resultados!$A$2:$ZZ$415, 102, MATCH($B$1, resultados!$A$1:$ZZ$1, 0))</f>
        <v/>
      </c>
      <c r="B108">
        <f>INDEX(resultados!$A$2:$ZZ$415, 102, MATCH($B$2, resultados!$A$1:$ZZ$1, 0))</f>
        <v/>
      </c>
      <c r="C108">
        <f>INDEX(resultados!$A$2:$ZZ$415, 102, MATCH($B$3, resultados!$A$1:$ZZ$1, 0))</f>
        <v/>
      </c>
    </row>
    <row r="109">
      <c r="A109">
        <f>INDEX(resultados!$A$2:$ZZ$415, 103, MATCH($B$1, resultados!$A$1:$ZZ$1, 0))</f>
        <v/>
      </c>
      <c r="B109">
        <f>INDEX(resultados!$A$2:$ZZ$415, 103, MATCH($B$2, resultados!$A$1:$ZZ$1, 0))</f>
        <v/>
      </c>
      <c r="C109">
        <f>INDEX(resultados!$A$2:$ZZ$415, 103, MATCH($B$3, resultados!$A$1:$ZZ$1, 0))</f>
        <v/>
      </c>
    </row>
    <row r="110">
      <c r="A110">
        <f>INDEX(resultados!$A$2:$ZZ$415, 104, MATCH($B$1, resultados!$A$1:$ZZ$1, 0))</f>
        <v/>
      </c>
      <c r="B110">
        <f>INDEX(resultados!$A$2:$ZZ$415, 104, MATCH($B$2, resultados!$A$1:$ZZ$1, 0))</f>
        <v/>
      </c>
      <c r="C110">
        <f>INDEX(resultados!$A$2:$ZZ$415, 104, MATCH($B$3, resultados!$A$1:$ZZ$1, 0))</f>
        <v/>
      </c>
    </row>
    <row r="111">
      <c r="A111">
        <f>INDEX(resultados!$A$2:$ZZ$415, 105, MATCH($B$1, resultados!$A$1:$ZZ$1, 0))</f>
        <v/>
      </c>
      <c r="B111">
        <f>INDEX(resultados!$A$2:$ZZ$415, 105, MATCH($B$2, resultados!$A$1:$ZZ$1, 0))</f>
        <v/>
      </c>
      <c r="C111">
        <f>INDEX(resultados!$A$2:$ZZ$415, 105, MATCH($B$3, resultados!$A$1:$ZZ$1, 0))</f>
        <v/>
      </c>
    </row>
    <row r="112">
      <c r="A112">
        <f>INDEX(resultados!$A$2:$ZZ$415, 106, MATCH($B$1, resultados!$A$1:$ZZ$1, 0))</f>
        <v/>
      </c>
      <c r="B112">
        <f>INDEX(resultados!$A$2:$ZZ$415, 106, MATCH($B$2, resultados!$A$1:$ZZ$1, 0))</f>
        <v/>
      </c>
      <c r="C112">
        <f>INDEX(resultados!$A$2:$ZZ$415, 106, MATCH($B$3, resultados!$A$1:$ZZ$1, 0))</f>
        <v/>
      </c>
    </row>
    <row r="113">
      <c r="A113">
        <f>INDEX(resultados!$A$2:$ZZ$415, 107, MATCH($B$1, resultados!$A$1:$ZZ$1, 0))</f>
        <v/>
      </c>
      <c r="B113">
        <f>INDEX(resultados!$A$2:$ZZ$415, 107, MATCH($B$2, resultados!$A$1:$ZZ$1, 0))</f>
        <v/>
      </c>
      <c r="C113">
        <f>INDEX(resultados!$A$2:$ZZ$415, 107, MATCH($B$3, resultados!$A$1:$ZZ$1, 0))</f>
        <v/>
      </c>
    </row>
    <row r="114">
      <c r="A114">
        <f>INDEX(resultados!$A$2:$ZZ$415, 108, MATCH($B$1, resultados!$A$1:$ZZ$1, 0))</f>
        <v/>
      </c>
      <c r="B114">
        <f>INDEX(resultados!$A$2:$ZZ$415, 108, MATCH($B$2, resultados!$A$1:$ZZ$1, 0))</f>
        <v/>
      </c>
      <c r="C114">
        <f>INDEX(resultados!$A$2:$ZZ$415, 108, MATCH($B$3, resultados!$A$1:$ZZ$1, 0))</f>
        <v/>
      </c>
    </row>
    <row r="115">
      <c r="A115">
        <f>INDEX(resultados!$A$2:$ZZ$415, 109, MATCH($B$1, resultados!$A$1:$ZZ$1, 0))</f>
        <v/>
      </c>
      <c r="B115">
        <f>INDEX(resultados!$A$2:$ZZ$415, 109, MATCH($B$2, resultados!$A$1:$ZZ$1, 0))</f>
        <v/>
      </c>
      <c r="C115">
        <f>INDEX(resultados!$A$2:$ZZ$415, 109, MATCH($B$3, resultados!$A$1:$ZZ$1, 0))</f>
        <v/>
      </c>
    </row>
    <row r="116">
      <c r="A116">
        <f>INDEX(resultados!$A$2:$ZZ$415, 110, MATCH($B$1, resultados!$A$1:$ZZ$1, 0))</f>
        <v/>
      </c>
      <c r="B116">
        <f>INDEX(resultados!$A$2:$ZZ$415, 110, MATCH($B$2, resultados!$A$1:$ZZ$1, 0))</f>
        <v/>
      </c>
      <c r="C116">
        <f>INDEX(resultados!$A$2:$ZZ$415, 110, MATCH($B$3, resultados!$A$1:$ZZ$1, 0))</f>
        <v/>
      </c>
    </row>
    <row r="117">
      <c r="A117">
        <f>INDEX(resultados!$A$2:$ZZ$415, 111, MATCH($B$1, resultados!$A$1:$ZZ$1, 0))</f>
        <v/>
      </c>
      <c r="B117">
        <f>INDEX(resultados!$A$2:$ZZ$415, 111, MATCH($B$2, resultados!$A$1:$ZZ$1, 0))</f>
        <v/>
      </c>
      <c r="C117">
        <f>INDEX(resultados!$A$2:$ZZ$415, 111, MATCH($B$3, resultados!$A$1:$ZZ$1, 0))</f>
        <v/>
      </c>
    </row>
    <row r="118">
      <c r="A118">
        <f>INDEX(resultados!$A$2:$ZZ$415, 112, MATCH($B$1, resultados!$A$1:$ZZ$1, 0))</f>
        <v/>
      </c>
      <c r="B118">
        <f>INDEX(resultados!$A$2:$ZZ$415, 112, MATCH($B$2, resultados!$A$1:$ZZ$1, 0))</f>
        <v/>
      </c>
      <c r="C118">
        <f>INDEX(resultados!$A$2:$ZZ$415, 112, MATCH($B$3, resultados!$A$1:$ZZ$1, 0))</f>
        <v/>
      </c>
    </row>
    <row r="119">
      <c r="A119">
        <f>INDEX(resultados!$A$2:$ZZ$415, 113, MATCH($B$1, resultados!$A$1:$ZZ$1, 0))</f>
        <v/>
      </c>
      <c r="B119">
        <f>INDEX(resultados!$A$2:$ZZ$415, 113, MATCH($B$2, resultados!$A$1:$ZZ$1, 0))</f>
        <v/>
      </c>
      <c r="C119">
        <f>INDEX(resultados!$A$2:$ZZ$415, 113, MATCH($B$3, resultados!$A$1:$ZZ$1, 0))</f>
        <v/>
      </c>
    </row>
    <row r="120">
      <c r="A120">
        <f>INDEX(resultados!$A$2:$ZZ$415, 114, MATCH($B$1, resultados!$A$1:$ZZ$1, 0))</f>
        <v/>
      </c>
      <c r="B120">
        <f>INDEX(resultados!$A$2:$ZZ$415, 114, MATCH($B$2, resultados!$A$1:$ZZ$1, 0))</f>
        <v/>
      </c>
      <c r="C120">
        <f>INDEX(resultados!$A$2:$ZZ$415, 114, MATCH($B$3, resultados!$A$1:$ZZ$1, 0))</f>
        <v/>
      </c>
    </row>
    <row r="121">
      <c r="A121">
        <f>INDEX(resultados!$A$2:$ZZ$415, 115, MATCH($B$1, resultados!$A$1:$ZZ$1, 0))</f>
        <v/>
      </c>
      <c r="B121">
        <f>INDEX(resultados!$A$2:$ZZ$415, 115, MATCH($B$2, resultados!$A$1:$ZZ$1, 0))</f>
        <v/>
      </c>
      <c r="C121">
        <f>INDEX(resultados!$A$2:$ZZ$415, 115, MATCH($B$3, resultados!$A$1:$ZZ$1, 0))</f>
        <v/>
      </c>
    </row>
    <row r="122">
      <c r="A122">
        <f>INDEX(resultados!$A$2:$ZZ$415, 116, MATCH($B$1, resultados!$A$1:$ZZ$1, 0))</f>
        <v/>
      </c>
      <c r="B122">
        <f>INDEX(resultados!$A$2:$ZZ$415, 116, MATCH($B$2, resultados!$A$1:$ZZ$1, 0))</f>
        <v/>
      </c>
      <c r="C122">
        <f>INDEX(resultados!$A$2:$ZZ$415, 116, MATCH($B$3, resultados!$A$1:$ZZ$1, 0))</f>
        <v/>
      </c>
    </row>
    <row r="123">
      <c r="A123">
        <f>INDEX(resultados!$A$2:$ZZ$415, 117, MATCH($B$1, resultados!$A$1:$ZZ$1, 0))</f>
        <v/>
      </c>
      <c r="B123">
        <f>INDEX(resultados!$A$2:$ZZ$415, 117, MATCH($B$2, resultados!$A$1:$ZZ$1, 0))</f>
        <v/>
      </c>
      <c r="C123">
        <f>INDEX(resultados!$A$2:$ZZ$415, 117, MATCH($B$3, resultados!$A$1:$ZZ$1, 0))</f>
        <v/>
      </c>
    </row>
    <row r="124">
      <c r="A124">
        <f>INDEX(resultados!$A$2:$ZZ$415, 118, MATCH($B$1, resultados!$A$1:$ZZ$1, 0))</f>
        <v/>
      </c>
      <c r="B124">
        <f>INDEX(resultados!$A$2:$ZZ$415, 118, MATCH($B$2, resultados!$A$1:$ZZ$1, 0))</f>
        <v/>
      </c>
      <c r="C124">
        <f>INDEX(resultados!$A$2:$ZZ$415, 118, MATCH($B$3, resultados!$A$1:$ZZ$1, 0))</f>
        <v/>
      </c>
    </row>
    <row r="125">
      <c r="A125">
        <f>INDEX(resultados!$A$2:$ZZ$415, 119, MATCH($B$1, resultados!$A$1:$ZZ$1, 0))</f>
        <v/>
      </c>
      <c r="B125">
        <f>INDEX(resultados!$A$2:$ZZ$415, 119, MATCH($B$2, resultados!$A$1:$ZZ$1, 0))</f>
        <v/>
      </c>
      <c r="C125">
        <f>INDEX(resultados!$A$2:$ZZ$415, 119, MATCH($B$3, resultados!$A$1:$ZZ$1, 0))</f>
        <v/>
      </c>
    </row>
    <row r="126">
      <c r="A126">
        <f>INDEX(resultados!$A$2:$ZZ$415, 120, MATCH($B$1, resultados!$A$1:$ZZ$1, 0))</f>
        <v/>
      </c>
      <c r="B126">
        <f>INDEX(resultados!$A$2:$ZZ$415, 120, MATCH($B$2, resultados!$A$1:$ZZ$1, 0))</f>
        <v/>
      </c>
      <c r="C126">
        <f>INDEX(resultados!$A$2:$ZZ$415, 120, MATCH($B$3, resultados!$A$1:$ZZ$1, 0))</f>
        <v/>
      </c>
    </row>
    <row r="127">
      <c r="A127">
        <f>INDEX(resultados!$A$2:$ZZ$415, 121, MATCH($B$1, resultados!$A$1:$ZZ$1, 0))</f>
        <v/>
      </c>
      <c r="B127">
        <f>INDEX(resultados!$A$2:$ZZ$415, 121, MATCH($B$2, resultados!$A$1:$ZZ$1, 0))</f>
        <v/>
      </c>
      <c r="C127">
        <f>INDEX(resultados!$A$2:$ZZ$415, 121, MATCH($B$3, resultados!$A$1:$ZZ$1, 0))</f>
        <v/>
      </c>
    </row>
    <row r="128">
      <c r="A128">
        <f>INDEX(resultados!$A$2:$ZZ$415, 122, MATCH($B$1, resultados!$A$1:$ZZ$1, 0))</f>
        <v/>
      </c>
      <c r="B128">
        <f>INDEX(resultados!$A$2:$ZZ$415, 122, MATCH($B$2, resultados!$A$1:$ZZ$1, 0))</f>
        <v/>
      </c>
      <c r="C128">
        <f>INDEX(resultados!$A$2:$ZZ$415, 122, MATCH($B$3, resultados!$A$1:$ZZ$1, 0))</f>
        <v/>
      </c>
    </row>
    <row r="129">
      <c r="A129">
        <f>INDEX(resultados!$A$2:$ZZ$415, 123, MATCH($B$1, resultados!$A$1:$ZZ$1, 0))</f>
        <v/>
      </c>
      <c r="B129">
        <f>INDEX(resultados!$A$2:$ZZ$415, 123, MATCH($B$2, resultados!$A$1:$ZZ$1, 0))</f>
        <v/>
      </c>
      <c r="C129">
        <f>INDEX(resultados!$A$2:$ZZ$415, 123, MATCH($B$3, resultados!$A$1:$ZZ$1, 0))</f>
        <v/>
      </c>
    </row>
    <row r="130">
      <c r="A130">
        <f>INDEX(resultados!$A$2:$ZZ$415, 124, MATCH($B$1, resultados!$A$1:$ZZ$1, 0))</f>
        <v/>
      </c>
      <c r="B130">
        <f>INDEX(resultados!$A$2:$ZZ$415, 124, MATCH($B$2, resultados!$A$1:$ZZ$1, 0))</f>
        <v/>
      </c>
      <c r="C130">
        <f>INDEX(resultados!$A$2:$ZZ$415, 124, MATCH($B$3, resultados!$A$1:$ZZ$1, 0))</f>
        <v/>
      </c>
    </row>
    <row r="131">
      <c r="A131">
        <f>INDEX(resultados!$A$2:$ZZ$415, 125, MATCH($B$1, resultados!$A$1:$ZZ$1, 0))</f>
        <v/>
      </c>
      <c r="B131">
        <f>INDEX(resultados!$A$2:$ZZ$415, 125, MATCH($B$2, resultados!$A$1:$ZZ$1, 0))</f>
        <v/>
      </c>
      <c r="C131">
        <f>INDEX(resultados!$A$2:$ZZ$415, 125, MATCH($B$3, resultados!$A$1:$ZZ$1, 0))</f>
        <v/>
      </c>
    </row>
    <row r="132">
      <c r="A132">
        <f>INDEX(resultados!$A$2:$ZZ$415, 126, MATCH($B$1, resultados!$A$1:$ZZ$1, 0))</f>
        <v/>
      </c>
      <c r="B132">
        <f>INDEX(resultados!$A$2:$ZZ$415, 126, MATCH($B$2, resultados!$A$1:$ZZ$1, 0))</f>
        <v/>
      </c>
      <c r="C132">
        <f>INDEX(resultados!$A$2:$ZZ$415, 126, MATCH($B$3, resultados!$A$1:$ZZ$1, 0))</f>
        <v/>
      </c>
    </row>
    <row r="133">
      <c r="A133">
        <f>INDEX(resultados!$A$2:$ZZ$415, 127, MATCH($B$1, resultados!$A$1:$ZZ$1, 0))</f>
        <v/>
      </c>
      <c r="B133">
        <f>INDEX(resultados!$A$2:$ZZ$415, 127, MATCH($B$2, resultados!$A$1:$ZZ$1, 0))</f>
        <v/>
      </c>
      <c r="C133">
        <f>INDEX(resultados!$A$2:$ZZ$415, 127, MATCH($B$3, resultados!$A$1:$ZZ$1, 0))</f>
        <v/>
      </c>
    </row>
    <row r="134">
      <c r="A134">
        <f>INDEX(resultados!$A$2:$ZZ$415, 128, MATCH($B$1, resultados!$A$1:$ZZ$1, 0))</f>
        <v/>
      </c>
      <c r="B134">
        <f>INDEX(resultados!$A$2:$ZZ$415, 128, MATCH($B$2, resultados!$A$1:$ZZ$1, 0))</f>
        <v/>
      </c>
      <c r="C134">
        <f>INDEX(resultados!$A$2:$ZZ$415, 128, MATCH($B$3, resultados!$A$1:$ZZ$1, 0))</f>
        <v/>
      </c>
    </row>
    <row r="135">
      <c r="A135">
        <f>INDEX(resultados!$A$2:$ZZ$415, 129, MATCH($B$1, resultados!$A$1:$ZZ$1, 0))</f>
        <v/>
      </c>
      <c r="B135">
        <f>INDEX(resultados!$A$2:$ZZ$415, 129, MATCH($B$2, resultados!$A$1:$ZZ$1, 0))</f>
        <v/>
      </c>
      <c r="C135">
        <f>INDEX(resultados!$A$2:$ZZ$415, 129, MATCH($B$3, resultados!$A$1:$ZZ$1, 0))</f>
        <v/>
      </c>
    </row>
    <row r="136">
      <c r="A136">
        <f>INDEX(resultados!$A$2:$ZZ$415, 130, MATCH($B$1, resultados!$A$1:$ZZ$1, 0))</f>
        <v/>
      </c>
      <c r="B136">
        <f>INDEX(resultados!$A$2:$ZZ$415, 130, MATCH($B$2, resultados!$A$1:$ZZ$1, 0))</f>
        <v/>
      </c>
      <c r="C136">
        <f>INDEX(resultados!$A$2:$ZZ$415, 130, MATCH($B$3, resultados!$A$1:$ZZ$1, 0))</f>
        <v/>
      </c>
    </row>
    <row r="137">
      <c r="A137">
        <f>INDEX(resultados!$A$2:$ZZ$415, 131, MATCH($B$1, resultados!$A$1:$ZZ$1, 0))</f>
        <v/>
      </c>
      <c r="B137">
        <f>INDEX(resultados!$A$2:$ZZ$415, 131, MATCH($B$2, resultados!$A$1:$ZZ$1, 0))</f>
        <v/>
      </c>
      <c r="C137">
        <f>INDEX(resultados!$A$2:$ZZ$415, 131, MATCH($B$3, resultados!$A$1:$ZZ$1, 0))</f>
        <v/>
      </c>
    </row>
    <row r="138">
      <c r="A138">
        <f>INDEX(resultados!$A$2:$ZZ$415, 132, MATCH($B$1, resultados!$A$1:$ZZ$1, 0))</f>
        <v/>
      </c>
      <c r="B138">
        <f>INDEX(resultados!$A$2:$ZZ$415, 132, MATCH($B$2, resultados!$A$1:$ZZ$1, 0))</f>
        <v/>
      </c>
      <c r="C138">
        <f>INDEX(resultados!$A$2:$ZZ$415, 132, MATCH($B$3, resultados!$A$1:$ZZ$1, 0))</f>
        <v/>
      </c>
    </row>
    <row r="139">
      <c r="A139">
        <f>INDEX(resultados!$A$2:$ZZ$415, 133, MATCH($B$1, resultados!$A$1:$ZZ$1, 0))</f>
        <v/>
      </c>
      <c r="B139">
        <f>INDEX(resultados!$A$2:$ZZ$415, 133, MATCH($B$2, resultados!$A$1:$ZZ$1, 0))</f>
        <v/>
      </c>
      <c r="C139">
        <f>INDEX(resultados!$A$2:$ZZ$415, 133, MATCH($B$3, resultados!$A$1:$ZZ$1, 0))</f>
        <v/>
      </c>
    </row>
    <row r="140">
      <c r="A140">
        <f>INDEX(resultados!$A$2:$ZZ$415, 134, MATCH($B$1, resultados!$A$1:$ZZ$1, 0))</f>
        <v/>
      </c>
      <c r="B140">
        <f>INDEX(resultados!$A$2:$ZZ$415, 134, MATCH($B$2, resultados!$A$1:$ZZ$1, 0))</f>
        <v/>
      </c>
      <c r="C140">
        <f>INDEX(resultados!$A$2:$ZZ$415, 134, MATCH($B$3, resultados!$A$1:$ZZ$1, 0))</f>
        <v/>
      </c>
    </row>
    <row r="141">
      <c r="A141">
        <f>INDEX(resultados!$A$2:$ZZ$415, 135, MATCH($B$1, resultados!$A$1:$ZZ$1, 0))</f>
        <v/>
      </c>
      <c r="B141">
        <f>INDEX(resultados!$A$2:$ZZ$415, 135, MATCH($B$2, resultados!$A$1:$ZZ$1, 0))</f>
        <v/>
      </c>
      <c r="C141">
        <f>INDEX(resultados!$A$2:$ZZ$415, 135, MATCH($B$3, resultados!$A$1:$ZZ$1, 0))</f>
        <v/>
      </c>
    </row>
    <row r="142">
      <c r="A142">
        <f>INDEX(resultados!$A$2:$ZZ$415, 136, MATCH($B$1, resultados!$A$1:$ZZ$1, 0))</f>
        <v/>
      </c>
      <c r="B142">
        <f>INDEX(resultados!$A$2:$ZZ$415, 136, MATCH($B$2, resultados!$A$1:$ZZ$1, 0))</f>
        <v/>
      </c>
      <c r="C142">
        <f>INDEX(resultados!$A$2:$ZZ$415, 136, MATCH($B$3, resultados!$A$1:$ZZ$1, 0))</f>
        <v/>
      </c>
    </row>
    <row r="143">
      <c r="A143">
        <f>INDEX(resultados!$A$2:$ZZ$415, 137, MATCH($B$1, resultados!$A$1:$ZZ$1, 0))</f>
        <v/>
      </c>
      <c r="B143">
        <f>INDEX(resultados!$A$2:$ZZ$415, 137, MATCH($B$2, resultados!$A$1:$ZZ$1, 0))</f>
        <v/>
      </c>
      <c r="C143">
        <f>INDEX(resultados!$A$2:$ZZ$415, 137, MATCH($B$3, resultados!$A$1:$ZZ$1, 0))</f>
        <v/>
      </c>
    </row>
    <row r="144">
      <c r="A144">
        <f>INDEX(resultados!$A$2:$ZZ$415, 138, MATCH($B$1, resultados!$A$1:$ZZ$1, 0))</f>
        <v/>
      </c>
      <c r="B144">
        <f>INDEX(resultados!$A$2:$ZZ$415, 138, MATCH($B$2, resultados!$A$1:$ZZ$1, 0))</f>
        <v/>
      </c>
      <c r="C144">
        <f>INDEX(resultados!$A$2:$ZZ$415, 138, MATCH($B$3, resultados!$A$1:$ZZ$1, 0))</f>
        <v/>
      </c>
    </row>
    <row r="145">
      <c r="A145">
        <f>INDEX(resultados!$A$2:$ZZ$415, 139, MATCH($B$1, resultados!$A$1:$ZZ$1, 0))</f>
        <v/>
      </c>
      <c r="B145">
        <f>INDEX(resultados!$A$2:$ZZ$415, 139, MATCH($B$2, resultados!$A$1:$ZZ$1, 0))</f>
        <v/>
      </c>
      <c r="C145">
        <f>INDEX(resultados!$A$2:$ZZ$415, 139, MATCH($B$3, resultados!$A$1:$ZZ$1, 0))</f>
        <v/>
      </c>
    </row>
    <row r="146">
      <c r="A146">
        <f>INDEX(resultados!$A$2:$ZZ$415, 140, MATCH($B$1, resultados!$A$1:$ZZ$1, 0))</f>
        <v/>
      </c>
      <c r="B146">
        <f>INDEX(resultados!$A$2:$ZZ$415, 140, MATCH($B$2, resultados!$A$1:$ZZ$1, 0))</f>
        <v/>
      </c>
      <c r="C146">
        <f>INDEX(resultados!$A$2:$ZZ$415, 140, MATCH($B$3, resultados!$A$1:$ZZ$1, 0))</f>
        <v/>
      </c>
    </row>
    <row r="147">
      <c r="A147">
        <f>INDEX(resultados!$A$2:$ZZ$415, 141, MATCH($B$1, resultados!$A$1:$ZZ$1, 0))</f>
        <v/>
      </c>
      <c r="B147">
        <f>INDEX(resultados!$A$2:$ZZ$415, 141, MATCH($B$2, resultados!$A$1:$ZZ$1, 0))</f>
        <v/>
      </c>
      <c r="C147">
        <f>INDEX(resultados!$A$2:$ZZ$415, 141, MATCH($B$3, resultados!$A$1:$ZZ$1, 0))</f>
        <v/>
      </c>
    </row>
    <row r="148">
      <c r="A148">
        <f>INDEX(resultados!$A$2:$ZZ$415, 142, MATCH($B$1, resultados!$A$1:$ZZ$1, 0))</f>
        <v/>
      </c>
      <c r="B148">
        <f>INDEX(resultados!$A$2:$ZZ$415, 142, MATCH($B$2, resultados!$A$1:$ZZ$1, 0))</f>
        <v/>
      </c>
      <c r="C148">
        <f>INDEX(resultados!$A$2:$ZZ$415, 142, MATCH($B$3, resultados!$A$1:$ZZ$1, 0))</f>
        <v/>
      </c>
    </row>
    <row r="149">
      <c r="A149">
        <f>INDEX(resultados!$A$2:$ZZ$415, 143, MATCH($B$1, resultados!$A$1:$ZZ$1, 0))</f>
        <v/>
      </c>
      <c r="B149">
        <f>INDEX(resultados!$A$2:$ZZ$415, 143, MATCH($B$2, resultados!$A$1:$ZZ$1, 0))</f>
        <v/>
      </c>
      <c r="C149">
        <f>INDEX(resultados!$A$2:$ZZ$415, 143, MATCH($B$3, resultados!$A$1:$ZZ$1, 0))</f>
        <v/>
      </c>
    </row>
    <row r="150">
      <c r="A150">
        <f>INDEX(resultados!$A$2:$ZZ$415, 144, MATCH($B$1, resultados!$A$1:$ZZ$1, 0))</f>
        <v/>
      </c>
      <c r="B150">
        <f>INDEX(resultados!$A$2:$ZZ$415, 144, MATCH($B$2, resultados!$A$1:$ZZ$1, 0))</f>
        <v/>
      </c>
      <c r="C150">
        <f>INDEX(resultados!$A$2:$ZZ$415, 144, MATCH($B$3, resultados!$A$1:$ZZ$1, 0))</f>
        <v/>
      </c>
    </row>
    <row r="151">
      <c r="A151">
        <f>INDEX(resultados!$A$2:$ZZ$415, 145, MATCH($B$1, resultados!$A$1:$ZZ$1, 0))</f>
        <v/>
      </c>
      <c r="B151">
        <f>INDEX(resultados!$A$2:$ZZ$415, 145, MATCH($B$2, resultados!$A$1:$ZZ$1, 0))</f>
        <v/>
      </c>
      <c r="C151">
        <f>INDEX(resultados!$A$2:$ZZ$415, 145, MATCH($B$3, resultados!$A$1:$ZZ$1, 0))</f>
        <v/>
      </c>
    </row>
    <row r="152">
      <c r="A152">
        <f>INDEX(resultados!$A$2:$ZZ$415, 146, MATCH($B$1, resultados!$A$1:$ZZ$1, 0))</f>
        <v/>
      </c>
      <c r="B152">
        <f>INDEX(resultados!$A$2:$ZZ$415, 146, MATCH($B$2, resultados!$A$1:$ZZ$1, 0))</f>
        <v/>
      </c>
      <c r="C152">
        <f>INDEX(resultados!$A$2:$ZZ$415, 146, MATCH($B$3, resultados!$A$1:$ZZ$1, 0))</f>
        <v/>
      </c>
    </row>
    <row r="153">
      <c r="A153">
        <f>INDEX(resultados!$A$2:$ZZ$415, 147, MATCH($B$1, resultados!$A$1:$ZZ$1, 0))</f>
        <v/>
      </c>
      <c r="B153">
        <f>INDEX(resultados!$A$2:$ZZ$415, 147, MATCH($B$2, resultados!$A$1:$ZZ$1, 0))</f>
        <v/>
      </c>
      <c r="C153">
        <f>INDEX(resultados!$A$2:$ZZ$415, 147, MATCH($B$3, resultados!$A$1:$ZZ$1, 0))</f>
        <v/>
      </c>
    </row>
    <row r="154">
      <c r="A154">
        <f>INDEX(resultados!$A$2:$ZZ$415, 148, MATCH($B$1, resultados!$A$1:$ZZ$1, 0))</f>
        <v/>
      </c>
      <c r="B154">
        <f>INDEX(resultados!$A$2:$ZZ$415, 148, MATCH($B$2, resultados!$A$1:$ZZ$1, 0))</f>
        <v/>
      </c>
      <c r="C154">
        <f>INDEX(resultados!$A$2:$ZZ$415, 148, MATCH($B$3, resultados!$A$1:$ZZ$1, 0))</f>
        <v/>
      </c>
    </row>
    <row r="155">
      <c r="A155">
        <f>INDEX(resultados!$A$2:$ZZ$415, 149, MATCH($B$1, resultados!$A$1:$ZZ$1, 0))</f>
        <v/>
      </c>
      <c r="B155">
        <f>INDEX(resultados!$A$2:$ZZ$415, 149, MATCH($B$2, resultados!$A$1:$ZZ$1, 0))</f>
        <v/>
      </c>
      <c r="C155">
        <f>INDEX(resultados!$A$2:$ZZ$415, 149, MATCH($B$3, resultados!$A$1:$ZZ$1, 0))</f>
        <v/>
      </c>
    </row>
    <row r="156">
      <c r="A156">
        <f>INDEX(resultados!$A$2:$ZZ$415, 150, MATCH($B$1, resultados!$A$1:$ZZ$1, 0))</f>
        <v/>
      </c>
      <c r="B156">
        <f>INDEX(resultados!$A$2:$ZZ$415, 150, MATCH($B$2, resultados!$A$1:$ZZ$1, 0))</f>
        <v/>
      </c>
      <c r="C156">
        <f>INDEX(resultados!$A$2:$ZZ$415, 150, MATCH($B$3, resultados!$A$1:$ZZ$1, 0))</f>
        <v/>
      </c>
    </row>
    <row r="157">
      <c r="A157">
        <f>INDEX(resultados!$A$2:$ZZ$415, 151, MATCH($B$1, resultados!$A$1:$ZZ$1, 0))</f>
        <v/>
      </c>
      <c r="B157">
        <f>INDEX(resultados!$A$2:$ZZ$415, 151, MATCH($B$2, resultados!$A$1:$ZZ$1, 0))</f>
        <v/>
      </c>
      <c r="C157">
        <f>INDEX(resultados!$A$2:$ZZ$415, 151, MATCH($B$3, resultados!$A$1:$ZZ$1, 0))</f>
        <v/>
      </c>
    </row>
    <row r="158">
      <c r="A158">
        <f>INDEX(resultados!$A$2:$ZZ$415, 152, MATCH($B$1, resultados!$A$1:$ZZ$1, 0))</f>
        <v/>
      </c>
      <c r="B158">
        <f>INDEX(resultados!$A$2:$ZZ$415, 152, MATCH($B$2, resultados!$A$1:$ZZ$1, 0))</f>
        <v/>
      </c>
      <c r="C158">
        <f>INDEX(resultados!$A$2:$ZZ$415, 152, MATCH($B$3, resultados!$A$1:$ZZ$1, 0))</f>
        <v/>
      </c>
    </row>
    <row r="159">
      <c r="A159">
        <f>INDEX(resultados!$A$2:$ZZ$415, 153, MATCH($B$1, resultados!$A$1:$ZZ$1, 0))</f>
        <v/>
      </c>
      <c r="B159">
        <f>INDEX(resultados!$A$2:$ZZ$415, 153, MATCH($B$2, resultados!$A$1:$ZZ$1, 0))</f>
        <v/>
      </c>
      <c r="C159">
        <f>INDEX(resultados!$A$2:$ZZ$415, 153, MATCH($B$3, resultados!$A$1:$ZZ$1, 0))</f>
        <v/>
      </c>
    </row>
    <row r="160">
      <c r="A160">
        <f>INDEX(resultados!$A$2:$ZZ$415, 154, MATCH($B$1, resultados!$A$1:$ZZ$1, 0))</f>
        <v/>
      </c>
      <c r="B160">
        <f>INDEX(resultados!$A$2:$ZZ$415, 154, MATCH($B$2, resultados!$A$1:$ZZ$1, 0))</f>
        <v/>
      </c>
      <c r="C160">
        <f>INDEX(resultados!$A$2:$ZZ$415, 154, MATCH($B$3, resultados!$A$1:$ZZ$1, 0))</f>
        <v/>
      </c>
    </row>
    <row r="161">
      <c r="A161">
        <f>INDEX(resultados!$A$2:$ZZ$415, 155, MATCH($B$1, resultados!$A$1:$ZZ$1, 0))</f>
        <v/>
      </c>
      <c r="B161">
        <f>INDEX(resultados!$A$2:$ZZ$415, 155, MATCH($B$2, resultados!$A$1:$ZZ$1, 0))</f>
        <v/>
      </c>
      <c r="C161">
        <f>INDEX(resultados!$A$2:$ZZ$415, 155, MATCH($B$3, resultados!$A$1:$ZZ$1, 0))</f>
        <v/>
      </c>
    </row>
    <row r="162">
      <c r="A162">
        <f>INDEX(resultados!$A$2:$ZZ$415, 156, MATCH($B$1, resultados!$A$1:$ZZ$1, 0))</f>
        <v/>
      </c>
      <c r="B162">
        <f>INDEX(resultados!$A$2:$ZZ$415, 156, MATCH($B$2, resultados!$A$1:$ZZ$1, 0))</f>
        <v/>
      </c>
      <c r="C162">
        <f>INDEX(resultados!$A$2:$ZZ$415, 156, MATCH($B$3, resultados!$A$1:$ZZ$1, 0))</f>
        <v/>
      </c>
    </row>
    <row r="163">
      <c r="A163">
        <f>INDEX(resultados!$A$2:$ZZ$415, 157, MATCH($B$1, resultados!$A$1:$ZZ$1, 0))</f>
        <v/>
      </c>
      <c r="B163">
        <f>INDEX(resultados!$A$2:$ZZ$415, 157, MATCH($B$2, resultados!$A$1:$ZZ$1, 0))</f>
        <v/>
      </c>
      <c r="C163">
        <f>INDEX(resultados!$A$2:$ZZ$415, 157, MATCH($B$3, resultados!$A$1:$ZZ$1, 0))</f>
        <v/>
      </c>
    </row>
    <row r="164">
      <c r="A164">
        <f>INDEX(resultados!$A$2:$ZZ$415, 158, MATCH($B$1, resultados!$A$1:$ZZ$1, 0))</f>
        <v/>
      </c>
      <c r="B164">
        <f>INDEX(resultados!$A$2:$ZZ$415, 158, MATCH($B$2, resultados!$A$1:$ZZ$1, 0))</f>
        <v/>
      </c>
      <c r="C164">
        <f>INDEX(resultados!$A$2:$ZZ$415, 158, MATCH($B$3, resultados!$A$1:$ZZ$1, 0))</f>
        <v/>
      </c>
    </row>
    <row r="165">
      <c r="A165">
        <f>INDEX(resultados!$A$2:$ZZ$415, 159, MATCH($B$1, resultados!$A$1:$ZZ$1, 0))</f>
        <v/>
      </c>
      <c r="B165">
        <f>INDEX(resultados!$A$2:$ZZ$415, 159, MATCH($B$2, resultados!$A$1:$ZZ$1, 0))</f>
        <v/>
      </c>
      <c r="C165">
        <f>INDEX(resultados!$A$2:$ZZ$415, 159, MATCH($B$3, resultados!$A$1:$ZZ$1, 0))</f>
        <v/>
      </c>
    </row>
    <row r="166">
      <c r="A166">
        <f>INDEX(resultados!$A$2:$ZZ$415, 160, MATCH($B$1, resultados!$A$1:$ZZ$1, 0))</f>
        <v/>
      </c>
      <c r="B166">
        <f>INDEX(resultados!$A$2:$ZZ$415, 160, MATCH($B$2, resultados!$A$1:$ZZ$1, 0))</f>
        <v/>
      </c>
      <c r="C166">
        <f>INDEX(resultados!$A$2:$ZZ$415, 160, MATCH($B$3, resultados!$A$1:$ZZ$1, 0))</f>
        <v/>
      </c>
    </row>
    <row r="167">
      <c r="A167">
        <f>INDEX(resultados!$A$2:$ZZ$415, 161, MATCH($B$1, resultados!$A$1:$ZZ$1, 0))</f>
        <v/>
      </c>
      <c r="B167">
        <f>INDEX(resultados!$A$2:$ZZ$415, 161, MATCH($B$2, resultados!$A$1:$ZZ$1, 0))</f>
        <v/>
      </c>
      <c r="C167">
        <f>INDEX(resultados!$A$2:$ZZ$415, 161, MATCH($B$3, resultados!$A$1:$ZZ$1, 0))</f>
        <v/>
      </c>
    </row>
    <row r="168">
      <c r="A168">
        <f>INDEX(resultados!$A$2:$ZZ$415, 162, MATCH($B$1, resultados!$A$1:$ZZ$1, 0))</f>
        <v/>
      </c>
      <c r="B168">
        <f>INDEX(resultados!$A$2:$ZZ$415, 162, MATCH($B$2, resultados!$A$1:$ZZ$1, 0))</f>
        <v/>
      </c>
      <c r="C168">
        <f>INDEX(resultados!$A$2:$ZZ$415, 162, MATCH($B$3, resultados!$A$1:$ZZ$1, 0))</f>
        <v/>
      </c>
    </row>
    <row r="169">
      <c r="A169">
        <f>INDEX(resultados!$A$2:$ZZ$415, 163, MATCH($B$1, resultados!$A$1:$ZZ$1, 0))</f>
        <v/>
      </c>
      <c r="B169">
        <f>INDEX(resultados!$A$2:$ZZ$415, 163, MATCH($B$2, resultados!$A$1:$ZZ$1, 0))</f>
        <v/>
      </c>
      <c r="C169">
        <f>INDEX(resultados!$A$2:$ZZ$415, 163, MATCH($B$3, resultados!$A$1:$ZZ$1, 0))</f>
        <v/>
      </c>
    </row>
    <row r="170">
      <c r="A170">
        <f>INDEX(resultados!$A$2:$ZZ$415, 164, MATCH($B$1, resultados!$A$1:$ZZ$1, 0))</f>
        <v/>
      </c>
      <c r="B170">
        <f>INDEX(resultados!$A$2:$ZZ$415, 164, MATCH($B$2, resultados!$A$1:$ZZ$1, 0))</f>
        <v/>
      </c>
      <c r="C170">
        <f>INDEX(resultados!$A$2:$ZZ$415, 164, MATCH($B$3, resultados!$A$1:$ZZ$1, 0))</f>
        <v/>
      </c>
    </row>
    <row r="171">
      <c r="A171">
        <f>INDEX(resultados!$A$2:$ZZ$415, 165, MATCH($B$1, resultados!$A$1:$ZZ$1, 0))</f>
        <v/>
      </c>
      <c r="B171">
        <f>INDEX(resultados!$A$2:$ZZ$415, 165, MATCH($B$2, resultados!$A$1:$ZZ$1, 0))</f>
        <v/>
      </c>
      <c r="C171">
        <f>INDEX(resultados!$A$2:$ZZ$415, 165, MATCH($B$3, resultados!$A$1:$ZZ$1, 0))</f>
        <v/>
      </c>
    </row>
    <row r="172">
      <c r="A172">
        <f>INDEX(resultados!$A$2:$ZZ$415, 166, MATCH($B$1, resultados!$A$1:$ZZ$1, 0))</f>
        <v/>
      </c>
      <c r="B172">
        <f>INDEX(resultados!$A$2:$ZZ$415, 166, MATCH($B$2, resultados!$A$1:$ZZ$1, 0))</f>
        <v/>
      </c>
      <c r="C172">
        <f>INDEX(resultados!$A$2:$ZZ$415, 166, MATCH($B$3, resultados!$A$1:$ZZ$1, 0))</f>
        <v/>
      </c>
    </row>
    <row r="173">
      <c r="A173">
        <f>INDEX(resultados!$A$2:$ZZ$415, 167, MATCH($B$1, resultados!$A$1:$ZZ$1, 0))</f>
        <v/>
      </c>
      <c r="B173">
        <f>INDEX(resultados!$A$2:$ZZ$415, 167, MATCH($B$2, resultados!$A$1:$ZZ$1, 0))</f>
        <v/>
      </c>
      <c r="C173">
        <f>INDEX(resultados!$A$2:$ZZ$415, 167, MATCH($B$3, resultados!$A$1:$ZZ$1, 0))</f>
        <v/>
      </c>
    </row>
    <row r="174">
      <c r="A174">
        <f>INDEX(resultados!$A$2:$ZZ$415, 168, MATCH($B$1, resultados!$A$1:$ZZ$1, 0))</f>
        <v/>
      </c>
      <c r="B174">
        <f>INDEX(resultados!$A$2:$ZZ$415, 168, MATCH($B$2, resultados!$A$1:$ZZ$1, 0))</f>
        <v/>
      </c>
      <c r="C174">
        <f>INDEX(resultados!$A$2:$ZZ$415, 168, MATCH($B$3, resultados!$A$1:$ZZ$1, 0))</f>
        <v/>
      </c>
    </row>
    <row r="175">
      <c r="A175">
        <f>INDEX(resultados!$A$2:$ZZ$415, 169, MATCH($B$1, resultados!$A$1:$ZZ$1, 0))</f>
        <v/>
      </c>
      <c r="B175">
        <f>INDEX(resultados!$A$2:$ZZ$415, 169, MATCH($B$2, resultados!$A$1:$ZZ$1, 0))</f>
        <v/>
      </c>
      <c r="C175">
        <f>INDEX(resultados!$A$2:$ZZ$415, 169, MATCH($B$3, resultados!$A$1:$ZZ$1, 0))</f>
        <v/>
      </c>
    </row>
    <row r="176">
      <c r="A176">
        <f>INDEX(resultados!$A$2:$ZZ$415, 170, MATCH($B$1, resultados!$A$1:$ZZ$1, 0))</f>
        <v/>
      </c>
      <c r="B176">
        <f>INDEX(resultados!$A$2:$ZZ$415, 170, MATCH($B$2, resultados!$A$1:$ZZ$1, 0))</f>
        <v/>
      </c>
      <c r="C176">
        <f>INDEX(resultados!$A$2:$ZZ$415, 170, MATCH($B$3, resultados!$A$1:$ZZ$1, 0))</f>
        <v/>
      </c>
    </row>
    <row r="177">
      <c r="A177">
        <f>INDEX(resultados!$A$2:$ZZ$415, 171, MATCH($B$1, resultados!$A$1:$ZZ$1, 0))</f>
        <v/>
      </c>
      <c r="B177">
        <f>INDEX(resultados!$A$2:$ZZ$415, 171, MATCH($B$2, resultados!$A$1:$ZZ$1, 0))</f>
        <v/>
      </c>
      <c r="C177">
        <f>INDEX(resultados!$A$2:$ZZ$415, 171, MATCH($B$3, resultados!$A$1:$ZZ$1, 0))</f>
        <v/>
      </c>
    </row>
    <row r="178">
      <c r="A178">
        <f>INDEX(resultados!$A$2:$ZZ$415, 172, MATCH($B$1, resultados!$A$1:$ZZ$1, 0))</f>
        <v/>
      </c>
      <c r="B178">
        <f>INDEX(resultados!$A$2:$ZZ$415, 172, MATCH($B$2, resultados!$A$1:$ZZ$1, 0))</f>
        <v/>
      </c>
      <c r="C178">
        <f>INDEX(resultados!$A$2:$ZZ$415, 172, MATCH($B$3, resultados!$A$1:$ZZ$1, 0))</f>
        <v/>
      </c>
    </row>
    <row r="179">
      <c r="A179">
        <f>INDEX(resultados!$A$2:$ZZ$415, 173, MATCH($B$1, resultados!$A$1:$ZZ$1, 0))</f>
        <v/>
      </c>
      <c r="B179">
        <f>INDEX(resultados!$A$2:$ZZ$415, 173, MATCH($B$2, resultados!$A$1:$ZZ$1, 0))</f>
        <v/>
      </c>
      <c r="C179">
        <f>INDEX(resultados!$A$2:$ZZ$415, 173, MATCH($B$3, resultados!$A$1:$ZZ$1, 0))</f>
        <v/>
      </c>
    </row>
    <row r="180">
      <c r="A180">
        <f>INDEX(resultados!$A$2:$ZZ$415, 174, MATCH($B$1, resultados!$A$1:$ZZ$1, 0))</f>
        <v/>
      </c>
      <c r="B180">
        <f>INDEX(resultados!$A$2:$ZZ$415, 174, MATCH($B$2, resultados!$A$1:$ZZ$1, 0))</f>
        <v/>
      </c>
      <c r="C180">
        <f>INDEX(resultados!$A$2:$ZZ$415, 174, MATCH($B$3, resultados!$A$1:$ZZ$1, 0))</f>
        <v/>
      </c>
    </row>
    <row r="181">
      <c r="A181">
        <f>INDEX(resultados!$A$2:$ZZ$415, 175, MATCH($B$1, resultados!$A$1:$ZZ$1, 0))</f>
        <v/>
      </c>
      <c r="B181">
        <f>INDEX(resultados!$A$2:$ZZ$415, 175, MATCH($B$2, resultados!$A$1:$ZZ$1, 0))</f>
        <v/>
      </c>
      <c r="C181">
        <f>INDEX(resultados!$A$2:$ZZ$415, 175, MATCH($B$3, resultados!$A$1:$ZZ$1, 0))</f>
        <v/>
      </c>
    </row>
    <row r="182">
      <c r="A182">
        <f>INDEX(resultados!$A$2:$ZZ$415, 176, MATCH($B$1, resultados!$A$1:$ZZ$1, 0))</f>
        <v/>
      </c>
      <c r="B182">
        <f>INDEX(resultados!$A$2:$ZZ$415, 176, MATCH($B$2, resultados!$A$1:$ZZ$1, 0))</f>
        <v/>
      </c>
      <c r="C182">
        <f>INDEX(resultados!$A$2:$ZZ$415, 176, MATCH($B$3, resultados!$A$1:$ZZ$1, 0))</f>
        <v/>
      </c>
    </row>
    <row r="183">
      <c r="A183">
        <f>INDEX(resultados!$A$2:$ZZ$415, 177, MATCH($B$1, resultados!$A$1:$ZZ$1, 0))</f>
        <v/>
      </c>
      <c r="B183">
        <f>INDEX(resultados!$A$2:$ZZ$415, 177, MATCH($B$2, resultados!$A$1:$ZZ$1, 0))</f>
        <v/>
      </c>
      <c r="C183">
        <f>INDEX(resultados!$A$2:$ZZ$415, 177, MATCH($B$3, resultados!$A$1:$ZZ$1, 0))</f>
        <v/>
      </c>
    </row>
    <row r="184">
      <c r="A184">
        <f>INDEX(resultados!$A$2:$ZZ$415, 178, MATCH($B$1, resultados!$A$1:$ZZ$1, 0))</f>
        <v/>
      </c>
      <c r="B184">
        <f>INDEX(resultados!$A$2:$ZZ$415, 178, MATCH($B$2, resultados!$A$1:$ZZ$1, 0))</f>
        <v/>
      </c>
      <c r="C184">
        <f>INDEX(resultados!$A$2:$ZZ$415, 178, MATCH($B$3, resultados!$A$1:$ZZ$1, 0))</f>
        <v/>
      </c>
    </row>
    <row r="185">
      <c r="A185">
        <f>INDEX(resultados!$A$2:$ZZ$415, 179, MATCH($B$1, resultados!$A$1:$ZZ$1, 0))</f>
        <v/>
      </c>
      <c r="B185">
        <f>INDEX(resultados!$A$2:$ZZ$415, 179, MATCH($B$2, resultados!$A$1:$ZZ$1, 0))</f>
        <v/>
      </c>
      <c r="C185">
        <f>INDEX(resultados!$A$2:$ZZ$415, 179, MATCH($B$3, resultados!$A$1:$ZZ$1, 0))</f>
        <v/>
      </c>
    </row>
    <row r="186">
      <c r="A186">
        <f>INDEX(resultados!$A$2:$ZZ$415, 180, MATCH($B$1, resultados!$A$1:$ZZ$1, 0))</f>
        <v/>
      </c>
      <c r="B186">
        <f>INDEX(resultados!$A$2:$ZZ$415, 180, MATCH($B$2, resultados!$A$1:$ZZ$1, 0))</f>
        <v/>
      </c>
      <c r="C186">
        <f>INDEX(resultados!$A$2:$ZZ$415, 180, MATCH($B$3, resultados!$A$1:$ZZ$1, 0))</f>
        <v/>
      </c>
    </row>
    <row r="187">
      <c r="A187">
        <f>INDEX(resultados!$A$2:$ZZ$415, 181, MATCH($B$1, resultados!$A$1:$ZZ$1, 0))</f>
        <v/>
      </c>
      <c r="B187">
        <f>INDEX(resultados!$A$2:$ZZ$415, 181, MATCH($B$2, resultados!$A$1:$ZZ$1, 0))</f>
        <v/>
      </c>
      <c r="C187">
        <f>INDEX(resultados!$A$2:$ZZ$415, 181, MATCH($B$3, resultados!$A$1:$ZZ$1, 0))</f>
        <v/>
      </c>
    </row>
    <row r="188">
      <c r="A188">
        <f>INDEX(resultados!$A$2:$ZZ$415, 182, MATCH($B$1, resultados!$A$1:$ZZ$1, 0))</f>
        <v/>
      </c>
      <c r="B188">
        <f>INDEX(resultados!$A$2:$ZZ$415, 182, MATCH($B$2, resultados!$A$1:$ZZ$1, 0))</f>
        <v/>
      </c>
      <c r="C188">
        <f>INDEX(resultados!$A$2:$ZZ$415, 182, MATCH($B$3, resultados!$A$1:$ZZ$1, 0))</f>
        <v/>
      </c>
    </row>
    <row r="189">
      <c r="A189">
        <f>INDEX(resultados!$A$2:$ZZ$415, 183, MATCH($B$1, resultados!$A$1:$ZZ$1, 0))</f>
        <v/>
      </c>
      <c r="B189">
        <f>INDEX(resultados!$A$2:$ZZ$415, 183, MATCH($B$2, resultados!$A$1:$ZZ$1, 0))</f>
        <v/>
      </c>
      <c r="C189">
        <f>INDEX(resultados!$A$2:$ZZ$415, 183, MATCH($B$3, resultados!$A$1:$ZZ$1, 0))</f>
        <v/>
      </c>
    </row>
    <row r="190">
      <c r="A190">
        <f>INDEX(resultados!$A$2:$ZZ$415, 184, MATCH($B$1, resultados!$A$1:$ZZ$1, 0))</f>
        <v/>
      </c>
      <c r="B190">
        <f>INDEX(resultados!$A$2:$ZZ$415, 184, MATCH($B$2, resultados!$A$1:$ZZ$1, 0))</f>
        <v/>
      </c>
      <c r="C190">
        <f>INDEX(resultados!$A$2:$ZZ$415, 184, MATCH($B$3, resultados!$A$1:$ZZ$1, 0))</f>
        <v/>
      </c>
    </row>
    <row r="191">
      <c r="A191">
        <f>INDEX(resultados!$A$2:$ZZ$415, 185, MATCH($B$1, resultados!$A$1:$ZZ$1, 0))</f>
        <v/>
      </c>
      <c r="B191">
        <f>INDEX(resultados!$A$2:$ZZ$415, 185, MATCH($B$2, resultados!$A$1:$ZZ$1, 0))</f>
        <v/>
      </c>
      <c r="C191">
        <f>INDEX(resultados!$A$2:$ZZ$415, 185, MATCH($B$3, resultados!$A$1:$ZZ$1, 0))</f>
        <v/>
      </c>
    </row>
    <row r="192">
      <c r="A192">
        <f>INDEX(resultados!$A$2:$ZZ$415, 186, MATCH($B$1, resultados!$A$1:$ZZ$1, 0))</f>
        <v/>
      </c>
      <c r="B192">
        <f>INDEX(resultados!$A$2:$ZZ$415, 186, MATCH($B$2, resultados!$A$1:$ZZ$1, 0))</f>
        <v/>
      </c>
      <c r="C192">
        <f>INDEX(resultados!$A$2:$ZZ$415, 186, MATCH($B$3, resultados!$A$1:$ZZ$1, 0))</f>
        <v/>
      </c>
    </row>
    <row r="193">
      <c r="A193">
        <f>INDEX(resultados!$A$2:$ZZ$415, 187, MATCH($B$1, resultados!$A$1:$ZZ$1, 0))</f>
        <v/>
      </c>
      <c r="B193">
        <f>INDEX(resultados!$A$2:$ZZ$415, 187, MATCH($B$2, resultados!$A$1:$ZZ$1, 0))</f>
        <v/>
      </c>
      <c r="C193">
        <f>INDEX(resultados!$A$2:$ZZ$415, 187, MATCH($B$3, resultados!$A$1:$ZZ$1, 0))</f>
        <v/>
      </c>
    </row>
    <row r="194">
      <c r="A194">
        <f>INDEX(resultados!$A$2:$ZZ$415, 188, MATCH($B$1, resultados!$A$1:$ZZ$1, 0))</f>
        <v/>
      </c>
      <c r="B194">
        <f>INDEX(resultados!$A$2:$ZZ$415, 188, MATCH($B$2, resultados!$A$1:$ZZ$1, 0))</f>
        <v/>
      </c>
      <c r="C194">
        <f>INDEX(resultados!$A$2:$ZZ$415, 188, MATCH($B$3, resultados!$A$1:$ZZ$1, 0))</f>
        <v/>
      </c>
    </row>
    <row r="195">
      <c r="A195">
        <f>INDEX(resultados!$A$2:$ZZ$415, 189, MATCH($B$1, resultados!$A$1:$ZZ$1, 0))</f>
        <v/>
      </c>
      <c r="B195">
        <f>INDEX(resultados!$A$2:$ZZ$415, 189, MATCH($B$2, resultados!$A$1:$ZZ$1, 0))</f>
        <v/>
      </c>
      <c r="C195">
        <f>INDEX(resultados!$A$2:$ZZ$415, 189, MATCH($B$3, resultados!$A$1:$ZZ$1, 0))</f>
        <v/>
      </c>
    </row>
    <row r="196">
      <c r="A196">
        <f>INDEX(resultados!$A$2:$ZZ$415, 190, MATCH($B$1, resultados!$A$1:$ZZ$1, 0))</f>
        <v/>
      </c>
      <c r="B196">
        <f>INDEX(resultados!$A$2:$ZZ$415, 190, MATCH($B$2, resultados!$A$1:$ZZ$1, 0))</f>
        <v/>
      </c>
      <c r="C196">
        <f>INDEX(resultados!$A$2:$ZZ$415, 190, MATCH($B$3, resultados!$A$1:$ZZ$1, 0))</f>
        <v/>
      </c>
    </row>
    <row r="197">
      <c r="A197">
        <f>INDEX(resultados!$A$2:$ZZ$415, 191, MATCH($B$1, resultados!$A$1:$ZZ$1, 0))</f>
        <v/>
      </c>
      <c r="B197">
        <f>INDEX(resultados!$A$2:$ZZ$415, 191, MATCH($B$2, resultados!$A$1:$ZZ$1, 0))</f>
        <v/>
      </c>
      <c r="C197">
        <f>INDEX(resultados!$A$2:$ZZ$415, 191, MATCH($B$3, resultados!$A$1:$ZZ$1, 0))</f>
        <v/>
      </c>
    </row>
    <row r="198">
      <c r="A198">
        <f>INDEX(resultados!$A$2:$ZZ$415, 192, MATCH($B$1, resultados!$A$1:$ZZ$1, 0))</f>
        <v/>
      </c>
      <c r="B198">
        <f>INDEX(resultados!$A$2:$ZZ$415, 192, MATCH($B$2, resultados!$A$1:$ZZ$1, 0))</f>
        <v/>
      </c>
      <c r="C198">
        <f>INDEX(resultados!$A$2:$ZZ$415, 192, MATCH($B$3, resultados!$A$1:$ZZ$1, 0))</f>
        <v/>
      </c>
    </row>
    <row r="199">
      <c r="A199">
        <f>INDEX(resultados!$A$2:$ZZ$415, 193, MATCH($B$1, resultados!$A$1:$ZZ$1, 0))</f>
        <v/>
      </c>
      <c r="B199">
        <f>INDEX(resultados!$A$2:$ZZ$415, 193, MATCH($B$2, resultados!$A$1:$ZZ$1, 0))</f>
        <v/>
      </c>
      <c r="C199">
        <f>INDEX(resultados!$A$2:$ZZ$415, 193, MATCH($B$3, resultados!$A$1:$ZZ$1, 0))</f>
        <v/>
      </c>
    </row>
    <row r="200">
      <c r="A200">
        <f>INDEX(resultados!$A$2:$ZZ$415, 194, MATCH($B$1, resultados!$A$1:$ZZ$1, 0))</f>
        <v/>
      </c>
      <c r="B200">
        <f>INDEX(resultados!$A$2:$ZZ$415, 194, MATCH($B$2, resultados!$A$1:$ZZ$1, 0))</f>
        <v/>
      </c>
      <c r="C200">
        <f>INDEX(resultados!$A$2:$ZZ$415, 194, MATCH($B$3, resultados!$A$1:$ZZ$1, 0))</f>
        <v/>
      </c>
    </row>
    <row r="201">
      <c r="A201">
        <f>INDEX(resultados!$A$2:$ZZ$415, 195, MATCH($B$1, resultados!$A$1:$ZZ$1, 0))</f>
        <v/>
      </c>
      <c r="B201">
        <f>INDEX(resultados!$A$2:$ZZ$415, 195, MATCH($B$2, resultados!$A$1:$ZZ$1, 0))</f>
        <v/>
      </c>
      <c r="C201">
        <f>INDEX(resultados!$A$2:$ZZ$415, 195, MATCH($B$3, resultados!$A$1:$ZZ$1, 0))</f>
        <v/>
      </c>
    </row>
    <row r="202">
      <c r="A202">
        <f>INDEX(resultados!$A$2:$ZZ$415, 196, MATCH($B$1, resultados!$A$1:$ZZ$1, 0))</f>
        <v/>
      </c>
      <c r="B202">
        <f>INDEX(resultados!$A$2:$ZZ$415, 196, MATCH($B$2, resultados!$A$1:$ZZ$1, 0))</f>
        <v/>
      </c>
      <c r="C202">
        <f>INDEX(resultados!$A$2:$ZZ$415, 196, MATCH($B$3, resultados!$A$1:$ZZ$1, 0))</f>
        <v/>
      </c>
    </row>
    <row r="203">
      <c r="A203">
        <f>INDEX(resultados!$A$2:$ZZ$415, 197, MATCH($B$1, resultados!$A$1:$ZZ$1, 0))</f>
        <v/>
      </c>
      <c r="B203">
        <f>INDEX(resultados!$A$2:$ZZ$415, 197, MATCH($B$2, resultados!$A$1:$ZZ$1, 0))</f>
        <v/>
      </c>
      <c r="C203">
        <f>INDEX(resultados!$A$2:$ZZ$415, 197, MATCH($B$3, resultados!$A$1:$ZZ$1, 0))</f>
        <v/>
      </c>
    </row>
    <row r="204">
      <c r="A204">
        <f>INDEX(resultados!$A$2:$ZZ$415, 198, MATCH($B$1, resultados!$A$1:$ZZ$1, 0))</f>
        <v/>
      </c>
      <c r="B204">
        <f>INDEX(resultados!$A$2:$ZZ$415, 198, MATCH($B$2, resultados!$A$1:$ZZ$1, 0))</f>
        <v/>
      </c>
      <c r="C204">
        <f>INDEX(resultados!$A$2:$ZZ$415, 198, MATCH($B$3, resultados!$A$1:$ZZ$1, 0))</f>
        <v/>
      </c>
    </row>
    <row r="205">
      <c r="A205">
        <f>INDEX(resultados!$A$2:$ZZ$415, 199, MATCH($B$1, resultados!$A$1:$ZZ$1, 0))</f>
        <v/>
      </c>
      <c r="B205">
        <f>INDEX(resultados!$A$2:$ZZ$415, 199, MATCH($B$2, resultados!$A$1:$ZZ$1, 0))</f>
        <v/>
      </c>
      <c r="C205">
        <f>INDEX(resultados!$A$2:$ZZ$415, 199, MATCH($B$3, resultados!$A$1:$ZZ$1, 0))</f>
        <v/>
      </c>
    </row>
    <row r="206">
      <c r="A206">
        <f>INDEX(resultados!$A$2:$ZZ$415, 200, MATCH($B$1, resultados!$A$1:$ZZ$1, 0))</f>
        <v/>
      </c>
      <c r="B206">
        <f>INDEX(resultados!$A$2:$ZZ$415, 200, MATCH($B$2, resultados!$A$1:$ZZ$1, 0))</f>
        <v/>
      </c>
      <c r="C206">
        <f>INDEX(resultados!$A$2:$ZZ$415, 200, MATCH($B$3, resultados!$A$1:$ZZ$1, 0))</f>
        <v/>
      </c>
    </row>
    <row r="207">
      <c r="A207">
        <f>INDEX(resultados!$A$2:$ZZ$415, 201, MATCH($B$1, resultados!$A$1:$ZZ$1, 0))</f>
        <v/>
      </c>
      <c r="B207">
        <f>INDEX(resultados!$A$2:$ZZ$415, 201, MATCH($B$2, resultados!$A$1:$ZZ$1, 0))</f>
        <v/>
      </c>
      <c r="C207">
        <f>INDEX(resultados!$A$2:$ZZ$415, 201, MATCH($B$3, resultados!$A$1:$ZZ$1, 0))</f>
        <v/>
      </c>
    </row>
    <row r="208">
      <c r="A208">
        <f>INDEX(resultados!$A$2:$ZZ$415, 202, MATCH($B$1, resultados!$A$1:$ZZ$1, 0))</f>
        <v/>
      </c>
      <c r="B208">
        <f>INDEX(resultados!$A$2:$ZZ$415, 202, MATCH($B$2, resultados!$A$1:$ZZ$1, 0))</f>
        <v/>
      </c>
      <c r="C208">
        <f>INDEX(resultados!$A$2:$ZZ$415, 202, MATCH($B$3, resultados!$A$1:$ZZ$1, 0))</f>
        <v/>
      </c>
    </row>
    <row r="209">
      <c r="A209">
        <f>INDEX(resultados!$A$2:$ZZ$415, 203, MATCH($B$1, resultados!$A$1:$ZZ$1, 0))</f>
        <v/>
      </c>
      <c r="B209">
        <f>INDEX(resultados!$A$2:$ZZ$415, 203, MATCH($B$2, resultados!$A$1:$ZZ$1, 0))</f>
        <v/>
      </c>
      <c r="C209">
        <f>INDEX(resultados!$A$2:$ZZ$415, 203, MATCH($B$3, resultados!$A$1:$ZZ$1, 0))</f>
        <v/>
      </c>
    </row>
    <row r="210">
      <c r="A210">
        <f>INDEX(resultados!$A$2:$ZZ$415, 204, MATCH($B$1, resultados!$A$1:$ZZ$1, 0))</f>
        <v/>
      </c>
      <c r="B210">
        <f>INDEX(resultados!$A$2:$ZZ$415, 204, MATCH($B$2, resultados!$A$1:$ZZ$1, 0))</f>
        <v/>
      </c>
      <c r="C210">
        <f>INDEX(resultados!$A$2:$ZZ$415, 204, MATCH($B$3, resultados!$A$1:$ZZ$1, 0))</f>
        <v/>
      </c>
    </row>
    <row r="211">
      <c r="A211">
        <f>INDEX(resultados!$A$2:$ZZ$415, 205, MATCH($B$1, resultados!$A$1:$ZZ$1, 0))</f>
        <v/>
      </c>
      <c r="B211">
        <f>INDEX(resultados!$A$2:$ZZ$415, 205, MATCH($B$2, resultados!$A$1:$ZZ$1, 0))</f>
        <v/>
      </c>
      <c r="C211">
        <f>INDEX(resultados!$A$2:$ZZ$415, 205, MATCH($B$3, resultados!$A$1:$ZZ$1, 0))</f>
        <v/>
      </c>
    </row>
    <row r="212">
      <c r="A212">
        <f>INDEX(resultados!$A$2:$ZZ$415, 206, MATCH($B$1, resultados!$A$1:$ZZ$1, 0))</f>
        <v/>
      </c>
      <c r="B212">
        <f>INDEX(resultados!$A$2:$ZZ$415, 206, MATCH($B$2, resultados!$A$1:$ZZ$1, 0))</f>
        <v/>
      </c>
      <c r="C212">
        <f>INDEX(resultados!$A$2:$ZZ$415, 206, MATCH($B$3, resultados!$A$1:$ZZ$1, 0))</f>
        <v/>
      </c>
    </row>
    <row r="213">
      <c r="A213">
        <f>INDEX(resultados!$A$2:$ZZ$415, 207, MATCH($B$1, resultados!$A$1:$ZZ$1, 0))</f>
        <v/>
      </c>
      <c r="B213">
        <f>INDEX(resultados!$A$2:$ZZ$415, 207, MATCH($B$2, resultados!$A$1:$ZZ$1, 0))</f>
        <v/>
      </c>
      <c r="C213">
        <f>INDEX(resultados!$A$2:$ZZ$415, 207, MATCH($B$3, resultados!$A$1:$ZZ$1, 0))</f>
        <v/>
      </c>
    </row>
    <row r="214">
      <c r="A214">
        <f>INDEX(resultados!$A$2:$ZZ$415, 208, MATCH($B$1, resultados!$A$1:$ZZ$1, 0))</f>
        <v/>
      </c>
      <c r="B214">
        <f>INDEX(resultados!$A$2:$ZZ$415, 208, MATCH($B$2, resultados!$A$1:$ZZ$1, 0))</f>
        <v/>
      </c>
      <c r="C214">
        <f>INDEX(resultados!$A$2:$ZZ$415, 208, MATCH($B$3, resultados!$A$1:$ZZ$1, 0))</f>
        <v/>
      </c>
    </row>
    <row r="215">
      <c r="A215">
        <f>INDEX(resultados!$A$2:$ZZ$415, 209, MATCH($B$1, resultados!$A$1:$ZZ$1, 0))</f>
        <v/>
      </c>
      <c r="B215">
        <f>INDEX(resultados!$A$2:$ZZ$415, 209, MATCH($B$2, resultados!$A$1:$ZZ$1, 0))</f>
        <v/>
      </c>
      <c r="C215">
        <f>INDEX(resultados!$A$2:$ZZ$415, 209, MATCH($B$3, resultados!$A$1:$ZZ$1, 0))</f>
        <v/>
      </c>
    </row>
    <row r="216">
      <c r="A216">
        <f>INDEX(resultados!$A$2:$ZZ$415, 210, MATCH($B$1, resultados!$A$1:$ZZ$1, 0))</f>
        <v/>
      </c>
      <c r="B216">
        <f>INDEX(resultados!$A$2:$ZZ$415, 210, MATCH($B$2, resultados!$A$1:$ZZ$1, 0))</f>
        <v/>
      </c>
      <c r="C216">
        <f>INDEX(resultados!$A$2:$ZZ$415, 210, MATCH($B$3, resultados!$A$1:$ZZ$1, 0))</f>
        <v/>
      </c>
    </row>
    <row r="217">
      <c r="A217">
        <f>INDEX(resultados!$A$2:$ZZ$415, 211, MATCH($B$1, resultados!$A$1:$ZZ$1, 0))</f>
        <v/>
      </c>
      <c r="B217">
        <f>INDEX(resultados!$A$2:$ZZ$415, 211, MATCH($B$2, resultados!$A$1:$ZZ$1, 0))</f>
        <v/>
      </c>
      <c r="C217">
        <f>INDEX(resultados!$A$2:$ZZ$415, 211, MATCH($B$3, resultados!$A$1:$ZZ$1, 0))</f>
        <v/>
      </c>
    </row>
    <row r="218">
      <c r="A218">
        <f>INDEX(resultados!$A$2:$ZZ$415, 212, MATCH($B$1, resultados!$A$1:$ZZ$1, 0))</f>
        <v/>
      </c>
      <c r="B218">
        <f>INDEX(resultados!$A$2:$ZZ$415, 212, MATCH($B$2, resultados!$A$1:$ZZ$1, 0))</f>
        <v/>
      </c>
      <c r="C218">
        <f>INDEX(resultados!$A$2:$ZZ$415, 212, MATCH($B$3, resultados!$A$1:$ZZ$1, 0))</f>
        <v/>
      </c>
    </row>
    <row r="219">
      <c r="A219">
        <f>INDEX(resultados!$A$2:$ZZ$415, 213, MATCH($B$1, resultados!$A$1:$ZZ$1, 0))</f>
        <v/>
      </c>
      <c r="B219">
        <f>INDEX(resultados!$A$2:$ZZ$415, 213, MATCH($B$2, resultados!$A$1:$ZZ$1, 0))</f>
        <v/>
      </c>
      <c r="C219">
        <f>INDEX(resultados!$A$2:$ZZ$415, 213, MATCH($B$3, resultados!$A$1:$ZZ$1, 0))</f>
        <v/>
      </c>
    </row>
    <row r="220">
      <c r="A220">
        <f>INDEX(resultados!$A$2:$ZZ$415, 214, MATCH($B$1, resultados!$A$1:$ZZ$1, 0))</f>
        <v/>
      </c>
      <c r="B220">
        <f>INDEX(resultados!$A$2:$ZZ$415, 214, MATCH($B$2, resultados!$A$1:$ZZ$1, 0))</f>
        <v/>
      </c>
      <c r="C220">
        <f>INDEX(resultados!$A$2:$ZZ$415, 214, MATCH($B$3, resultados!$A$1:$ZZ$1, 0))</f>
        <v/>
      </c>
    </row>
    <row r="221">
      <c r="A221">
        <f>INDEX(resultados!$A$2:$ZZ$415, 215, MATCH($B$1, resultados!$A$1:$ZZ$1, 0))</f>
        <v/>
      </c>
      <c r="B221">
        <f>INDEX(resultados!$A$2:$ZZ$415, 215, MATCH($B$2, resultados!$A$1:$ZZ$1, 0))</f>
        <v/>
      </c>
      <c r="C221">
        <f>INDEX(resultados!$A$2:$ZZ$415, 215, MATCH($B$3, resultados!$A$1:$ZZ$1, 0))</f>
        <v/>
      </c>
    </row>
    <row r="222">
      <c r="A222">
        <f>INDEX(resultados!$A$2:$ZZ$415, 216, MATCH($B$1, resultados!$A$1:$ZZ$1, 0))</f>
        <v/>
      </c>
      <c r="B222">
        <f>INDEX(resultados!$A$2:$ZZ$415, 216, MATCH($B$2, resultados!$A$1:$ZZ$1, 0))</f>
        <v/>
      </c>
      <c r="C222">
        <f>INDEX(resultados!$A$2:$ZZ$415, 216, MATCH($B$3, resultados!$A$1:$ZZ$1, 0))</f>
        <v/>
      </c>
    </row>
    <row r="223">
      <c r="A223">
        <f>INDEX(resultados!$A$2:$ZZ$415, 217, MATCH($B$1, resultados!$A$1:$ZZ$1, 0))</f>
        <v/>
      </c>
      <c r="B223">
        <f>INDEX(resultados!$A$2:$ZZ$415, 217, MATCH($B$2, resultados!$A$1:$ZZ$1, 0))</f>
        <v/>
      </c>
      <c r="C223">
        <f>INDEX(resultados!$A$2:$ZZ$415, 217, MATCH($B$3, resultados!$A$1:$ZZ$1, 0))</f>
        <v/>
      </c>
    </row>
    <row r="224">
      <c r="A224">
        <f>INDEX(resultados!$A$2:$ZZ$415, 218, MATCH($B$1, resultados!$A$1:$ZZ$1, 0))</f>
        <v/>
      </c>
      <c r="B224">
        <f>INDEX(resultados!$A$2:$ZZ$415, 218, MATCH($B$2, resultados!$A$1:$ZZ$1, 0))</f>
        <v/>
      </c>
      <c r="C224">
        <f>INDEX(resultados!$A$2:$ZZ$415, 218, MATCH($B$3, resultados!$A$1:$ZZ$1, 0))</f>
        <v/>
      </c>
    </row>
    <row r="225">
      <c r="A225">
        <f>INDEX(resultados!$A$2:$ZZ$415, 219, MATCH($B$1, resultados!$A$1:$ZZ$1, 0))</f>
        <v/>
      </c>
      <c r="B225">
        <f>INDEX(resultados!$A$2:$ZZ$415, 219, MATCH($B$2, resultados!$A$1:$ZZ$1, 0))</f>
        <v/>
      </c>
      <c r="C225">
        <f>INDEX(resultados!$A$2:$ZZ$415, 219, MATCH($B$3, resultados!$A$1:$ZZ$1, 0))</f>
        <v/>
      </c>
    </row>
    <row r="226">
      <c r="A226">
        <f>INDEX(resultados!$A$2:$ZZ$415, 220, MATCH($B$1, resultados!$A$1:$ZZ$1, 0))</f>
        <v/>
      </c>
      <c r="B226">
        <f>INDEX(resultados!$A$2:$ZZ$415, 220, MATCH($B$2, resultados!$A$1:$ZZ$1, 0))</f>
        <v/>
      </c>
      <c r="C226">
        <f>INDEX(resultados!$A$2:$ZZ$415, 220, MATCH($B$3, resultados!$A$1:$ZZ$1, 0))</f>
        <v/>
      </c>
    </row>
    <row r="227">
      <c r="A227">
        <f>INDEX(resultados!$A$2:$ZZ$415, 221, MATCH($B$1, resultados!$A$1:$ZZ$1, 0))</f>
        <v/>
      </c>
      <c r="B227">
        <f>INDEX(resultados!$A$2:$ZZ$415, 221, MATCH($B$2, resultados!$A$1:$ZZ$1, 0))</f>
        <v/>
      </c>
      <c r="C227">
        <f>INDEX(resultados!$A$2:$ZZ$415, 221, MATCH($B$3, resultados!$A$1:$ZZ$1, 0))</f>
        <v/>
      </c>
    </row>
    <row r="228">
      <c r="A228">
        <f>INDEX(resultados!$A$2:$ZZ$415, 222, MATCH($B$1, resultados!$A$1:$ZZ$1, 0))</f>
        <v/>
      </c>
      <c r="B228">
        <f>INDEX(resultados!$A$2:$ZZ$415, 222, MATCH($B$2, resultados!$A$1:$ZZ$1, 0))</f>
        <v/>
      </c>
      <c r="C228">
        <f>INDEX(resultados!$A$2:$ZZ$415, 222, MATCH($B$3, resultados!$A$1:$ZZ$1, 0))</f>
        <v/>
      </c>
    </row>
    <row r="229">
      <c r="A229">
        <f>INDEX(resultados!$A$2:$ZZ$415, 223, MATCH($B$1, resultados!$A$1:$ZZ$1, 0))</f>
        <v/>
      </c>
      <c r="B229">
        <f>INDEX(resultados!$A$2:$ZZ$415, 223, MATCH($B$2, resultados!$A$1:$ZZ$1, 0))</f>
        <v/>
      </c>
      <c r="C229">
        <f>INDEX(resultados!$A$2:$ZZ$415, 223, MATCH($B$3, resultados!$A$1:$ZZ$1, 0))</f>
        <v/>
      </c>
    </row>
    <row r="230">
      <c r="A230">
        <f>INDEX(resultados!$A$2:$ZZ$415, 224, MATCH($B$1, resultados!$A$1:$ZZ$1, 0))</f>
        <v/>
      </c>
      <c r="B230">
        <f>INDEX(resultados!$A$2:$ZZ$415, 224, MATCH($B$2, resultados!$A$1:$ZZ$1, 0))</f>
        <v/>
      </c>
      <c r="C230">
        <f>INDEX(resultados!$A$2:$ZZ$415, 224, MATCH($B$3, resultados!$A$1:$ZZ$1, 0))</f>
        <v/>
      </c>
    </row>
    <row r="231">
      <c r="A231">
        <f>INDEX(resultados!$A$2:$ZZ$415, 225, MATCH($B$1, resultados!$A$1:$ZZ$1, 0))</f>
        <v/>
      </c>
      <c r="B231">
        <f>INDEX(resultados!$A$2:$ZZ$415, 225, MATCH($B$2, resultados!$A$1:$ZZ$1, 0))</f>
        <v/>
      </c>
      <c r="C231">
        <f>INDEX(resultados!$A$2:$ZZ$415, 225, MATCH($B$3, resultados!$A$1:$ZZ$1, 0))</f>
        <v/>
      </c>
    </row>
    <row r="232">
      <c r="A232">
        <f>INDEX(resultados!$A$2:$ZZ$415, 226, MATCH($B$1, resultados!$A$1:$ZZ$1, 0))</f>
        <v/>
      </c>
      <c r="B232">
        <f>INDEX(resultados!$A$2:$ZZ$415, 226, MATCH($B$2, resultados!$A$1:$ZZ$1, 0))</f>
        <v/>
      </c>
      <c r="C232">
        <f>INDEX(resultados!$A$2:$ZZ$415, 226, MATCH($B$3, resultados!$A$1:$ZZ$1, 0))</f>
        <v/>
      </c>
    </row>
    <row r="233">
      <c r="A233">
        <f>INDEX(resultados!$A$2:$ZZ$415, 227, MATCH($B$1, resultados!$A$1:$ZZ$1, 0))</f>
        <v/>
      </c>
      <c r="B233">
        <f>INDEX(resultados!$A$2:$ZZ$415, 227, MATCH($B$2, resultados!$A$1:$ZZ$1, 0))</f>
        <v/>
      </c>
      <c r="C233">
        <f>INDEX(resultados!$A$2:$ZZ$415, 227, MATCH($B$3, resultados!$A$1:$ZZ$1, 0))</f>
        <v/>
      </c>
    </row>
    <row r="234">
      <c r="A234">
        <f>INDEX(resultados!$A$2:$ZZ$415, 228, MATCH($B$1, resultados!$A$1:$ZZ$1, 0))</f>
        <v/>
      </c>
      <c r="B234">
        <f>INDEX(resultados!$A$2:$ZZ$415, 228, MATCH($B$2, resultados!$A$1:$ZZ$1, 0))</f>
        <v/>
      </c>
      <c r="C234">
        <f>INDEX(resultados!$A$2:$ZZ$415, 228, MATCH($B$3, resultados!$A$1:$ZZ$1, 0))</f>
        <v/>
      </c>
    </row>
    <row r="235">
      <c r="A235">
        <f>INDEX(resultados!$A$2:$ZZ$415, 229, MATCH($B$1, resultados!$A$1:$ZZ$1, 0))</f>
        <v/>
      </c>
      <c r="B235">
        <f>INDEX(resultados!$A$2:$ZZ$415, 229, MATCH($B$2, resultados!$A$1:$ZZ$1, 0))</f>
        <v/>
      </c>
      <c r="C235">
        <f>INDEX(resultados!$A$2:$ZZ$415, 229, MATCH($B$3, resultados!$A$1:$ZZ$1, 0))</f>
        <v/>
      </c>
    </row>
    <row r="236">
      <c r="A236">
        <f>INDEX(resultados!$A$2:$ZZ$415, 230, MATCH($B$1, resultados!$A$1:$ZZ$1, 0))</f>
        <v/>
      </c>
      <c r="B236">
        <f>INDEX(resultados!$A$2:$ZZ$415, 230, MATCH($B$2, resultados!$A$1:$ZZ$1, 0))</f>
        <v/>
      </c>
      <c r="C236">
        <f>INDEX(resultados!$A$2:$ZZ$415, 230, MATCH($B$3, resultados!$A$1:$ZZ$1, 0))</f>
        <v/>
      </c>
    </row>
    <row r="237">
      <c r="A237">
        <f>INDEX(resultados!$A$2:$ZZ$415, 231, MATCH($B$1, resultados!$A$1:$ZZ$1, 0))</f>
        <v/>
      </c>
      <c r="B237">
        <f>INDEX(resultados!$A$2:$ZZ$415, 231, MATCH($B$2, resultados!$A$1:$ZZ$1, 0))</f>
        <v/>
      </c>
      <c r="C237">
        <f>INDEX(resultados!$A$2:$ZZ$415, 231, MATCH($B$3, resultados!$A$1:$ZZ$1, 0))</f>
        <v/>
      </c>
    </row>
    <row r="238">
      <c r="A238">
        <f>INDEX(resultados!$A$2:$ZZ$415, 232, MATCH($B$1, resultados!$A$1:$ZZ$1, 0))</f>
        <v/>
      </c>
      <c r="B238">
        <f>INDEX(resultados!$A$2:$ZZ$415, 232, MATCH($B$2, resultados!$A$1:$ZZ$1, 0))</f>
        <v/>
      </c>
      <c r="C238">
        <f>INDEX(resultados!$A$2:$ZZ$415, 232, MATCH($B$3, resultados!$A$1:$ZZ$1, 0))</f>
        <v/>
      </c>
    </row>
    <row r="239">
      <c r="A239">
        <f>INDEX(resultados!$A$2:$ZZ$415, 233, MATCH($B$1, resultados!$A$1:$ZZ$1, 0))</f>
        <v/>
      </c>
      <c r="B239">
        <f>INDEX(resultados!$A$2:$ZZ$415, 233, MATCH($B$2, resultados!$A$1:$ZZ$1, 0))</f>
        <v/>
      </c>
      <c r="C239">
        <f>INDEX(resultados!$A$2:$ZZ$415, 233, MATCH($B$3, resultados!$A$1:$ZZ$1, 0))</f>
        <v/>
      </c>
    </row>
    <row r="240">
      <c r="A240">
        <f>INDEX(resultados!$A$2:$ZZ$415, 234, MATCH($B$1, resultados!$A$1:$ZZ$1, 0))</f>
        <v/>
      </c>
      <c r="B240">
        <f>INDEX(resultados!$A$2:$ZZ$415, 234, MATCH($B$2, resultados!$A$1:$ZZ$1, 0))</f>
        <v/>
      </c>
      <c r="C240">
        <f>INDEX(resultados!$A$2:$ZZ$415, 234, MATCH($B$3, resultados!$A$1:$ZZ$1, 0))</f>
        <v/>
      </c>
    </row>
    <row r="241">
      <c r="A241">
        <f>INDEX(resultados!$A$2:$ZZ$415, 235, MATCH($B$1, resultados!$A$1:$ZZ$1, 0))</f>
        <v/>
      </c>
      <c r="B241">
        <f>INDEX(resultados!$A$2:$ZZ$415, 235, MATCH($B$2, resultados!$A$1:$ZZ$1, 0))</f>
        <v/>
      </c>
      <c r="C241">
        <f>INDEX(resultados!$A$2:$ZZ$415, 235, MATCH($B$3, resultados!$A$1:$ZZ$1, 0))</f>
        <v/>
      </c>
    </row>
    <row r="242">
      <c r="A242">
        <f>INDEX(resultados!$A$2:$ZZ$415, 236, MATCH($B$1, resultados!$A$1:$ZZ$1, 0))</f>
        <v/>
      </c>
      <c r="B242">
        <f>INDEX(resultados!$A$2:$ZZ$415, 236, MATCH($B$2, resultados!$A$1:$ZZ$1, 0))</f>
        <v/>
      </c>
      <c r="C242">
        <f>INDEX(resultados!$A$2:$ZZ$415, 236, MATCH($B$3, resultados!$A$1:$ZZ$1, 0))</f>
        <v/>
      </c>
    </row>
    <row r="243">
      <c r="A243">
        <f>INDEX(resultados!$A$2:$ZZ$415, 237, MATCH($B$1, resultados!$A$1:$ZZ$1, 0))</f>
        <v/>
      </c>
      <c r="B243">
        <f>INDEX(resultados!$A$2:$ZZ$415, 237, MATCH($B$2, resultados!$A$1:$ZZ$1, 0))</f>
        <v/>
      </c>
      <c r="C243">
        <f>INDEX(resultados!$A$2:$ZZ$415, 237, MATCH($B$3, resultados!$A$1:$ZZ$1, 0))</f>
        <v/>
      </c>
    </row>
    <row r="244">
      <c r="A244">
        <f>INDEX(resultados!$A$2:$ZZ$415, 238, MATCH($B$1, resultados!$A$1:$ZZ$1, 0))</f>
        <v/>
      </c>
      <c r="B244">
        <f>INDEX(resultados!$A$2:$ZZ$415, 238, MATCH($B$2, resultados!$A$1:$ZZ$1, 0))</f>
        <v/>
      </c>
      <c r="C244">
        <f>INDEX(resultados!$A$2:$ZZ$415, 238, MATCH($B$3, resultados!$A$1:$ZZ$1, 0))</f>
        <v/>
      </c>
    </row>
    <row r="245">
      <c r="A245">
        <f>INDEX(resultados!$A$2:$ZZ$415, 239, MATCH($B$1, resultados!$A$1:$ZZ$1, 0))</f>
        <v/>
      </c>
      <c r="B245">
        <f>INDEX(resultados!$A$2:$ZZ$415, 239, MATCH($B$2, resultados!$A$1:$ZZ$1, 0))</f>
        <v/>
      </c>
      <c r="C245">
        <f>INDEX(resultados!$A$2:$ZZ$415, 239, MATCH($B$3, resultados!$A$1:$ZZ$1, 0))</f>
        <v/>
      </c>
    </row>
    <row r="246">
      <c r="A246">
        <f>INDEX(resultados!$A$2:$ZZ$415, 240, MATCH($B$1, resultados!$A$1:$ZZ$1, 0))</f>
        <v/>
      </c>
      <c r="B246">
        <f>INDEX(resultados!$A$2:$ZZ$415, 240, MATCH($B$2, resultados!$A$1:$ZZ$1, 0))</f>
        <v/>
      </c>
      <c r="C246">
        <f>INDEX(resultados!$A$2:$ZZ$415, 240, MATCH($B$3, resultados!$A$1:$ZZ$1, 0))</f>
        <v/>
      </c>
    </row>
    <row r="247">
      <c r="A247">
        <f>INDEX(resultados!$A$2:$ZZ$415, 241, MATCH($B$1, resultados!$A$1:$ZZ$1, 0))</f>
        <v/>
      </c>
      <c r="B247">
        <f>INDEX(resultados!$A$2:$ZZ$415, 241, MATCH($B$2, resultados!$A$1:$ZZ$1, 0))</f>
        <v/>
      </c>
      <c r="C247">
        <f>INDEX(resultados!$A$2:$ZZ$415, 241, MATCH($B$3, resultados!$A$1:$ZZ$1, 0))</f>
        <v/>
      </c>
    </row>
    <row r="248">
      <c r="A248">
        <f>INDEX(resultados!$A$2:$ZZ$415, 242, MATCH($B$1, resultados!$A$1:$ZZ$1, 0))</f>
        <v/>
      </c>
      <c r="B248">
        <f>INDEX(resultados!$A$2:$ZZ$415, 242, MATCH($B$2, resultados!$A$1:$ZZ$1, 0))</f>
        <v/>
      </c>
      <c r="C248">
        <f>INDEX(resultados!$A$2:$ZZ$415, 242, MATCH($B$3, resultados!$A$1:$ZZ$1, 0))</f>
        <v/>
      </c>
    </row>
    <row r="249">
      <c r="A249">
        <f>INDEX(resultados!$A$2:$ZZ$415, 243, MATCH($B$1, resultados!$A$1:$ZZ$1, 0))</f>
        <v/>
      </c>
      <c r="B249">
        <f>INDEX(resultados!$A$2:$ZZ$415, 243, MATCH($B$2, resultados!$A$1:$ZZ$1, 0))</f>
        <v/>
      </c>
      <c r="C249">
        <f>INDEX(resultados!$A$2:$ZZ$415, 243, MATCH($B$3, resultados!$A$1:$ZZ$1, 0))</f>
        <v/>
      </c>
    </row>
    <row r="250">
      <c r="A250">
        <f>INDEX(resultados!$A$2:$ZZ$415, 244, MATCH($B$1, resultados!$A$1:$ZZ$1, 0))</f>
        <v/>
      </c>
      <c r="B250">
        <f>INDEX(resultados!$A$2:$ZZ$415, 244, MATCH($B$2, resultados!$A$1:$ZZ$1, 0))</f>
        <v/>
      </c>
      <c r="C250">
        <f>INDEX(resultados!$A$2:$ZZ$415, 244, MATCH($B$3, resultados!$A$1:$ZZ$1, 0))</f>
        <v/>
      </c>
    </row>
    <row r="251">
      <c r="A251">
        <f>INDEX(resultados!$A$2:$ZZ$415, 245, MATCH($B$1, resultados!$A$1:$ZZ$1, 0))</f>
        <v/>
      </c>
      <c r="B251">
        <f>INDEX(resultados!$A$2:$ZZ$415, 245, MATCH($B$2, resultados!$A$1:$ZZ$1, 0))</f>
        <v/>
      </c>
      <c r="C251">
        <f>INDEX(resultados!$A$2:$ZZ$415, 245, MATCH($B$3, resultados!$A$1:$ZZ$1, 0))</f>
        <v/>
      </c>
    </row>
    <row r="252">
      <c r="A252">
        <f>INDEX(resultados!$A$2:$ZZ$415, 246, MATCH($B$1, resultados!$A$1:$ZZ$1, 0))</f>
        <v/>
      </c>
      <c r="B252">
        <f>INDEX(resultados!$A$2:$ZZ$415, 246, MATCH($B$2, resultados!$A$1:$ZZ$1, 0))</f>
        <v/>
      </c>
      <c r="C252">
        <f>INDEX(resultados!$A$2:$ZZ$415, 246, MATCH($B$3, resultados!$A$1:$ZZ$1, 0))</f>
        <v/>
      </c>
    </row>
    <row r="253">
      <c r="A253">
        <f>INDEX(resultados!$A$2:$ZZ$415, 247, MATCH($B$1, resultados!$A$1:$ZZ$1, 0))</f>
        <v/>
      </c>
      <c r="B253">
        <f>INDEX(resultados!$A$2:$ZZ$415, 247, MATCH($B$2, resultados!$A$1:$ZZ$1, 0))</f>
        <v/>
      </c>
      <c r="C253">
        <f>INDEX(resultados!$A$2:$ZZ$415, 247, MATCH($B$3, resultados!$A$1:$ZZ$1, 0))</f>
        <v/>
      </c>
    </row>
    <row r="254">
      <c r="A254">
        <f>INDEX(resultados!$A$2:$ZZ$415, 248, MATCH($B$1, resultados!$A$1:$ZZ$1, 0))</f>
        <v/>
      </c>
      <c r="B254">
        <f>INDEX(resultados!$A$2:$ZZ$415, 248, MATCH($B$2, resultados!$A$1:$ZZ$1, 0))</f>
        <v/>
      </c>
      <c r="C254">
        <f>INDEX(resultados!$A$2:$ZZ$415, 248, MATCH($B$3, resultados!$A$1:$ZZ$1, 0))</f>
        <v/>
      </c>
    </row>
    <row r="255">
      <c r="A255">
        <f>INDEX(resultados!$A$2:$ZZ$415, 249, MATCH($B$1, resultados!$A$1:$ZZ$1, 0))</f>
        <v/>
      </c>
      <c r="B255">
        <f>INDEX(resultados!$A$2:$ZZ$415, 249, MATCH($B$2, resultados!$A$1:$ZZ$1, 0))</f>
        <v/>
      </c>
      <c r="C255">
        <f>INDEX(resultados!$A$2:$ZZ$415, 249, MATCH($B$3, resultados!$A$1:$ZZ$1, 0))</f>
        <v/>
      </c>
    </row>
    <row r="256">
      <c r="A256">
        <f>INDEX(resultados!$A$2:$ZZ$415, 250, MATCH($B$1, resultados!$A$1:$ZZ$1, 0))</f>
        <v/>
      </c>
      <c r="B256">
        <f>INDEX(resultados!$A$2:$ZZ$415, 250, MATCH($B$2, resultados!$A$1:$ZZ$1, 0))</f>
        <v/>
      </c>
      <c r="C256">
        <f>INDEX(resultados!$A$2:$ZZ$415, 250, MATCH($B$3, resultados!$A$1:$ZZ$1, 0))</f>
        <v/>
      </c>
    </row>
    <row r="257">
      <c r="A257">
        <f>INDEX(resultados!$A$2:$ZZ$415, 251, MATCH($B$1, resultados!$A$1:$ZZ$1, 0))</f>
        <v/>
      </c>
      <c r="B257">
        <f>INDEX(resultados!$A$2:$ZZ$415, 251, MATCH($B$2, resultados!$A$1:$ZZ$1, 0))</f>
        <v/>
      </c>
      <c r="C257">
        <f>INDEX(resultados!$A$2:$ZZ$415, 251, MATCH($B$3, resultados!$A$1:$ZZ$1, 0))</f>
        <v/>
      </c>
    </row>
    <row r="258">
      <c r="A258">
        <f>INDEX(resultados!$A$2:$ZZ$415, 252, MATCH($B$1, resultados!$A$1:$ZZ$1, 0))</f>
        <v/>
      </c>
      <c r="B258">
        <f>INDEX(resultados!$A$2:$ZZ$415, 252, MATCH($B$2, resultados!$A$1:$ZZ$1, 0))</f>
        <v/>
      </c>
      <c r="C258">
        <f>INDEX(resultados!$A$2:$ZZ$415, 252, MATCH($B$3, resultados!$A$1:$ZZ$1, 0))</f>
        <v/>
      </c>
    </row>
    <row r="259">
      <c r="A259">
        <f>INDEX(resultados!$A$2:$ZZ$415, 253, MATCH($B$1, resultados!$A$1:$ZZ$1, 0))</f>
        <v/>
      </c>
      <c r="B259">
        <f>INDEX(resultados!$A$2:$ZZ$415, 253, MATCH($B$2, resultados!$A$1:$ZZ$1, 0))</f>
        <v/>
      </c>
      <c r="C259">
        <f>INDEX(resultados!$A$2:$ZZ$415, 253, MATCH($B$3, resultados!$A$1:$ZZ$1, 0))</f>
        <v/>
      </c>
    </row>
    <row r="260">
      <c r="A260">
        <f>INDEX(resultados!$A$2:$ZZ$415, 254, MATCH($B$1, resultados!$A$1:$ZZ$1, 0))</f>
        <v/>
      </c>
      <c r="B260">
        <f>INDEX(resultados!$A$2:$ZZ$415, 254, MATCH($B$2, resultados!$A$1:$ZZ$1, 0))</f>
        <v/>
      </c>
      <c r="C260">
        <f>INDEX(resultados!$A$2:$ZZ$415, 254, MATCH($B$3, resultados!$A$1:$ZZ$1, 0))</f>
        <v/>
      </c>
    </row>
    <row r="261">
      <c r="A261">
        <f>INDEX(resultados!$A$2:$ZZ$415, 255, MATCH($B$1, resultados!$A$1:$ZZ$1, 0))</f>
        <v/>
      </c>
      <c r="B261">
        <f>INDEX(resultados!$A$2:$ZZ$415, 255, MATCH($B$2, resultados!$A$1:$ZZ$1, 0))</f>
        <v/>
      </c>
      <c r="C261">
        <f>INDEX(resultados!$A$2:$ZZ$415, 255, MATCH($B$3, resultados!$A$1:$ZZ$1, 0))</f>
        <v/>
      </c>
    </row>
    <row r="262">
      <c r="A262">
        <f>INDEX(resultados!$A$2:$ZZ$415, 256, MATCH($B$1, resultados!$A$1:$ZZ$1, 0))</f>
        <v/>
      </c>
      <c r="B262">
        <f>INDEX(resultados!$A$2:$ZZ$415, 256, MATCH($B$2, resultados!$A$1:$ZZ$1, 0))</f>
        <v/>
      </c>
      <c r="C262">
        <f>INDEX(resultados!$A$2:$ZZ$415, 256, MATCH($B$3, resultados!$A$1:$ZZ$1, 0))</f>
        <v/>
      </c>
    </row>
    <row r="263">
      <c r="A263">
        <f>INDEX(resultados!$A$2:$ZZ$415, 257, MATCH($B$1, resultados!$A$1:$ZZ$1, 0))</f>
        <v/>
      </c>
      <c r="B263">
        <f>INDEX(resultados!$A$2:$ZZ$415, 257, MATCH($B$2, resultados!$A$1:$ZZ$1, 0))</f>
        <v/>
      </c>
      <c r="C263">
        <f>INDEX(resultados!$A$2:$ZZ$415, 257, MATCH($B$3, resultados!$A$1:$ZZ$1, 0))</f>
        <v/>
      </c>
    </row>
    <row r="264">
      <c r="A264">
        <f>INDEX(resultados!$A$2:$ZZ$415, 258, MATCH($B$1, resultados!$A$1:$ZZ$1, 0))</f>
        <v/>
      </c>
      <c r="B264">
        <f>INDEX(resultados!$A$2:$ZZ$415, 258, MATCH($B$2, resultados!$A$1:$ZZ$1, 0))</f>
        <v/>
      </c>
      <c r="C264">
        <f>INDEX(resultados!$A$2:$ZZ$415, 258, MATCH($B$3, resultados!$A$1:$ZZ$1, 0))</f>
        <v/>
      </c>
    </row>
    <row r="265">
      <c r="A265">
        <f>INDEX(resultados!$A$2:$ZZ$415, 259, MATCH($B$1, resultados!$A$1:$ZZ$1, 0))</f>
        <v/>
      </c>
      <c r="B265">
        <f>INDEX(resultados!$A$2:$ZZ$415, 259, MATCH($B$2, resultados!$A$1:$ZZ$1, 0))</f>
        <v/>
      </c>
      <c r="C265">
        <f>INDEX(resultados!$A$2:$ZZ$415, 259, MATCH($B$3, resultados!$A$1:$ZZ$1, 0))</f>
        <v/>
      </c>
    </row>
    <row r="266">
      <c r="A266">
        <f>INDEX(resultados!$A$2:$ZZ$415, 260, MATCH($B$1, resultados!$A$1:$ZZ$1, 0))</f>
        <v/>
      </c>
      <c r="B266">
        <f>INDEX(resultados!$A$2:$ZZ$415, 260, MATCH($B$2, resultados!$A$1:$ZZ$1, 0))</f>
        <v/>
      </c>
      <c r="C266">
        <f>INDEX(resultados!$A$2:$ZZ$415, 260, MATCH($B$3, resultados!$A$1:$ZZ$1, 0))</f>
        <v/>
      </c>
    </row>
    <row r="267">
      <c r="A267">
        <f>INDEX(resultados!$A$2:$ZZ$415, 261, MATCH($B$1, resultados!$A$1:$ZZ$1, 0))</f>
        <v/>
      </c>
      <c r="B267">
        <f>INDEX(resultados!$A$2:$ZZ$415, 261, MATCH($B$2, resultados!$A$1:$ZZ$1, 0))</f>
        <v/>
      </c>
      <c r="C267">
        <f>INDEX(resultados!$A$2:$ZZ$415, 261, MATCH($B$3, resultados!$A$1:$ZZ$1, 0))</f>
        <v/>
      </c>
    </row>
    <row r="268">
      <c r="A268">
        <f>INDEX(resultados!$A$2:$ZZ$415, 262, MATCH($B$1, resultados!$A$1:$ZZ$1, 0))</f>
        <v/>
      </c>
      <c r="B268">
        <f>INDEX(resultados!$A$2:$ZZ$415, 262, MATCH($B$2, resultados!$A$1:$ZZ$1, 0))</f>
        <v/>
      </c>
      <c r="C268">
        <f>INDEX(resultados!$A$2:$ZZ$415, 262, MATCH($B$3, resultados!$A$1:$ZZ$1, 0))</f>
        <v/>
      </c>
    </row>
    <row r="269">
      <c r="A269">
        <f>INDEX(resultados!$A$2:$ZZ$415, 263, MATCH($B$1, resultados!$A$1:$ZZ$1, 0))</f>
        <v/>
      </c>
      <c r="B269">
        <f>INDEX(resultados!$A$2:$ZZ$415, 263, MATCH($B$2, resultados!$A$1:$ZZ$1, 0))</f>
        <v/>
      </c>
      <c r="C269">
        <f>INDEX(resultados!$A$2:$ZZ$415, 263, MATCH($B$3, resultados!$A$1:$ZZ$1, 0))</f>
        <v/>
      </c>
    </row>
    <row r="270">
      <c r="A270">
        <f>INDEX(resultados!$A$2:$ZZ$415, 264, MATCH($B$1, resultados!$A$1:$ZZ$1, 0))</f>
        <v/>
      </c>
      <c r="B270">
        <f>INDEX(resultados!$A$2:$ZZ$415, 264, MATCH($B$2, resultados!$A$1:$ZZ$1, 0))</f>
        <v/>
      </c>
      <c r="C270">
        <f>INDEX(resultados!$A$2:$ZZ$415, 264, MATCH($B$3, resultados!$A$1:$ZZ$1, 0))</f>
        <v/>
      </c>
    </row>
    <row r="271">
      <c r="A271">
        <f>INDEX(resultados!$A$2:$ZZ$415, 265, MATCH($B$1, resultados!$A$1:$ZZ$1, 0))</f>
        <v/>
      </c>
      <c r="B271">
        <f>INDEX(resultados!$A$2:$ZZ$415, 265, MATCH($B$2, resultados!$A$1:$ZZ$1, 0))</f>
        <v/>
      </c>
      <c r="C271">
        <f>INDEX(resultados!$A$2:$ZZ$415, 265, MATCH($B$3, resultados!$A$1:$ZZ$1, 0))</f>
        <v/>
      </c>
    </row>
    <row r="272">
      <c r="A272">
        <f>INDEX(resultados!$A$2:$ZZ$415, 266, MATCH($B$1, resultados!$A$1:$ZZ$1, 0))</f>
        <v/>
      </c>
      <c r="B272">
        <f>INDEX(resultados!$A$2:$ZZ$415, 266, MATCH($B$2, resultados!$A$1:$ZZ$1, 0))</f>
        <v/>
      </c>
      <c r="C272">
        <f>INDEX(resultados!$A$2:$ZZ$415, 266, MATCH($B$3, resultados!$A$1:$ZZ$1, 0))</f>
        <v/>
      </c>
    </row>
    <row r="273">
      <c r="A273">
        <f>INDEX(resultados!$A$2:$ZZ$415, 267, MATCH($B$1, resultados!$A$1:$ZZ$1, 0))</f>
        <v/>
      </c>
      <c r="B273">
        <f>INDEX(resultados!$A$2:$ZZ$415, 267, MATCH($B$2, resultados!$A$1:$ZZ$1, 0))</f>
        <v/>
      </c>
      <c r="C273">
        <f>INDEX(resultados!$A$2:$ZZ$415, 267, MATCH($B$3, resultados!$A$1:$ZZ$1, 0))</f>
        <v/>
      </c>
    </row>
    <row r="274">
      <c r="A274">
        <f>INDEX(resultados!$A$2:$ZZ$415, 268, MATCH($B$1, resultados!$A$1:$ZZ$1, 0))</f>
        <v/>
      </c>
      <c r="B274">
        <f>INDEX(resultados!$A$2:$ZZ$415, 268, MATCH($B$2, resultados!$A$1:$ZZ$1, 0))</f>
        <v/>
      </c>
      <c r="C274">
        <f>INDEX(resultados!$A$2:$ZZ$415, 268, MATCH($B$3, resultados!$A$1:$ZZ$1, 0))</f>
        <v/>
      </c>
    </row>
    <row r="275">
      <c r="A275">
        <f>INDEX(resultados!$A$2:$ZZ$415, 269, MATCH($B$1, resultados!$A$1:$ZZ$1, 0))</f>
        <v/>
      </c>
      <c r="B275">
        <f>INDEX(resultados!$A$2:$ZZ$415, 269, MATCH($B$2, resultados!$A$1:$ZZ$1, 0))</f>
        <v/>
      </c>
      <c r="C275">
        <f>INDEX(resultados!$A$2:$ZZ$415, 269, MATCH($B$3, resultados!$A$1:$ZZ$1, 0))</f>
        <v/>
      </c>
    </row>
    <row r="276">
      <c r="A276">
        <f>INDEX(resultados!$A$2:$ZZ$415, 270, MATCH($B$1, resultados!$A$1:$ZZ$1, 0))</f>
        <v/>
      </c>
      <c r="B276">
        <f>INDEX(resultados!$A$2:$ZZ$415, 270, MATCH($B$2, resultados!$A$1:$ZZ$1, 0))</f>
        <v/>
      </c>
      <c r="C276">
        <f>INDEX(resultados!$A$2:$ZZ$415, 270, MATCH($B$3, resultados!$A$1:$ZZ$1, 0))</f>
        <v/>
      </c>
    </row>
    <row r="277">
      <c r="A277">
        <f>INDEX(resultados!$A$2:$ZZ$415, 271, MATCH($B$1, resultados!$A$1:$ZZ$1, 0))</f>
        <v/>
      </c>
      <c r="B277">
        <f>INDEX(resultados!$A$2:$ZZ$415, 271, MATCH($B$2, resultados!$A$1:$ZZ$1, 0))</f>
        <v/>
      </c>
      <c r="C277">
        <f>INDEX(resultados!$A$2:$ZZ$415, 271, MATCH($B$3, resultados!$A$1:$ZZ$1, 0))</f>
        <v/>
      </c>
    </row>
    <row r="278">
      <c r="A278">
        <f>INDEX(resultados!$A$2:$ZZ$415, 272, MATCH($B$1, resultados!$A$1:$ZZ$1, 0))</f>
        <v/>
      </c>
      <c r="B278">
        <f>INDEX(resultados!$A$2:$ZZ$415, 272, MATCH($B$2, resultados!$A$1:$ZZ$1, 0))</f>
        <v/>
      </c>
      <c r="C278">
        <f>INDEX(resultados!$A$2:$ZZ$415, 272, MATCH($B$3, resultados!$A$1:$ZZ$1, 0))</f>
        <v/>
      </c>
    </row>
    <row r="279">
      <c r="A279">
        <f>INDEX(resultados!$A$2:$ZZ$415, 273, MATCH($B$1, resultados!$A$1:$ZZ$1, 0))</f>
        <v/>
      </c>
      <c r="B279">
        <f>INDEX(resultados!$A$2:$ZZ$415, 273, MATCH($B$2, resultados!$A$1:$ZZ$1, 0))</f>
        <v/>
      </c>
      <c r="C279">
        <f>INDEX(resultados!$A$2:$ZZ$415, 273, MATCH($B$3, resultados!$A$1:$ZZ$1, 0))</f>
        <v/>
      </c>
    </row>
    <row r="280">
      <c r="A280">
        <f>INDEX(resultados!$A$2:$ZZ$415, 274, MATCH($B$1, resultados!$A$1:$ZZ$1, 0))</f>
        <v/>
      </c>
      <c r="B280">
        <f>INDEX(resultados!$A$2:$ZZ$415, 274, MATCH($B$2, resultados!$A$1:$ZZ$1, 0))</f>
        <v/>
      </c>
      <c r="C280">
        <f>INDEX(resultados!$A$2:$ZZ$415, 274, MATCH($B$3, resultados!$A$1:$ZZ$1, 0))</f>
        <v/>
      </c>
    </row>
    <row r="281">
      <c r="A281">
        <f>INDEX(resultados!$A$2:$ZZ$415, 275, MATCH($B$1, resultados!$A$1:$ZZ$1, 0))</f>
        <v/>
      </c>
      <c r="B281">
        <f>INDEX(resultados!$A$2:$ZZ$415, 275, MATCH($B$2, resultados!$A$1:$ZZ$1, 0))</f>
        <v/>
      </c>
      <c r="C281">
        <f>INDEX(resultados!$A$2:$ZZ$415, 275, MATCH($B$3, resultados!$A$1:$ZZ$1, 0))</f>
        <v/>
      </c>
    </row>
    <row r="282">
      <c r="A282">
        <f>INDEX(resultados!$A$2:$ZZ$415, 276, MATCH($B$1, resultados!$A$1:$ZZ$1, 0))</f>
        <v/>
      </c>
      <c r="B282">
        <f>INDEX(resultados!$A$2:$ZZ$415, 276, MATCH($B$2, resultados!$A$1:$ZZ$1, 0))</f>
        <v/>
      </c>
      <c r="C282">
        <f>INDEX(resultados!$A$2:$ZZ$415, 276, MATCH($B$3, resultados!$A$1:$ZZ$1, 0))</f>
        <v/>
      </c>
    </row>
    <row r="283">
      <c r="A283">
        <f>INDEX(resultados!$A$2:$ZZ$415, 277, MATCH($B$1, resultados!$A$1:$ZZ$1, 0))</f>
        <v/>
      </c>
      <c r="B283">
        <f>INDEX(resultados!$A$2:$ZZ$415, 277, MATCH($B$2, resultados!$A$1:$ZZ$1, 0))</f>
        <v/>
      </c>
      <c r="C283">
        <f>INDEX(resultados!$A$2:$ZZ$415, 277, MATCH($B$3, resultados!$A$1:$ZZ$1, 0))</f>
        <v/>
      </c>
    </row>
    <row r="284">
      <c r="A284">
        <f>INDEX(resultados!$A$2:$ZZ$415, 278, MATCH($B$1, resultados!$A$1:$ZZ$1, 0))</f>
        <v/>
      </c>
      <c r="B284">
        <f>INDEX(resultados!$A$2:$ZZ$415, 278, MATCH($B$2, resultados!$A$1:$ZZ$1, 0))</f>
        <v/>
      </c>
      <c r="C284">
        <f>INDEX(resultados!$A$2:$ZZ$415, 278, MATCH($B$3, resultados!$A$1:$ZZ$1, 0))</f>
        <v/>
      </c>
    </row>
    <row r="285">
      <c r="A285">
        <f>INDEX(resultados!$A$2:$ZZ$415, 279, MATCH($B$1, resultados!$A$1:$ZZ$1, 0))</f>
        <v/>
      </c>
      <c r="B285">
        <f>INDEX(resultados!$A$2:$ZZ$415, 279, MATCH($B$2, resultados!$A$1:$ZZ$1, 0))</f>
        <v/>
      </c>
      <c r="C285">
        <f>INDEX(resultados!$A$2:$ZZ$415, 279, MATCH($B$3, resultados!$A$1:$ZZ$1, 0))</f>
        <v/>
      </c>
    </row>
    <row r="286">
      <c r="A286">
        <f>INDEX(resultados!$A$2:$ZZ$415, 280, MATCH($B$1, resultados!$A$1:$ZZ$1, 0))</f>
        <v/>
      </c>
      <c r="B286">
        <f>INDEX(resultados!$A$2:$ZZ$415, 280, MATCH($B$2, resultados!$A$1:$ZZ$1, 0))</f>
        <v/>
      </c>
      <c r="C286">
        <f>INDEX(resultados!$A$2:$ZZ$415, 280, MATCH($B$3, resultados!$A$1:$ZZ$1, 0))</f>
        <v/>
      </c>
    </row>
    <row r="287">
      <c r="A287">
        <f>INDEX(resultados!$A$2:$ZZ$415, 281, MATCH($B$1, resultados!$A$1:$ZZ$1, 0))</f>
        <v/>
      </c>
      <c r="B287">
        <f>INDEX(resultados!$A$2:$ZZ$415, 281, MATCH($B$2, resultados!$A$1:$ZZ$1, 0))</f>
        <v/>
      </c>
      <c r="C287">
        <f>INDEX(resultados!$A$2:$ZZ$415, 281, MATCH($B$3, resultados!$A$1:$ZZ$1, 0))</f>
        <v/>
      </c>
    </row>
    <row r="288">
      <c r="A288">
        <f>INDEX(resultados!$A$2:$ZZ$415, 282, MATCH($B$1, resultados!$A$1:$ZZ$1, 0))</f>
        <v/>
      </c>
      <c r="B288">
        <f>INDEX(resultados!$A$2:$ZZ$415, 282, MATCH($B$2, resultados!$A$1:$ZZ$1, 0))</f>
        <v/>
      </c>
      <c r="C288">
        <f>INDEX(resultados!$A$2:$ZZ$415, 282, MATCH($B$3, resultados!$A$1:$ZZ$1, 0))</f>
        <v/>
      </c>
    </row>
    <row r="289">
      <c r="A289">
        <f>INDEX(resultados!$A$2:$ZZ$415, 283, MATCH($B$1, resultados!$A$1:$ZZ$1, 0))</f>
        <v/>
      </c>
      <c r="B289">
        <f>INDEX(resultados!$A$2:$ZZ$415, 283, MATCH($B$2, resultados!$A$1:$ZZ$1, 0))</f>
        <v/>
      </c>
      <c r="C289">
        <f>INDEX(resultados!$A$2:$ZZ$415, 283, MATCH($B$3, resultados!$A$1:$ZZ$1, 0))</f>
        <v/>
      </c>
    </row>
    <row r="290">
      <c r="A290">
        <f>INDEX(resultados!$A$2:$ZZ$415, 284, MATCH($B$1, resultados!$A$1:$ZZ$1, 0))</f>
        <v/>
      </c>
      <c r="B290">
        <f>INDEX(resultados!$A$2:$ZZ$415, 284, MATCH($B$2, resultados!$A$1:$ZZ$1, 0))</f>
        <v/>
      </c>
      <c r="C290">
        <f>INDEX(resultados!$A$2:$ZZ$415, 284, MATCH($B$3, resultados!$A$1:$ZZ$1, 0))</f>
        <v/>
      </c>
    </row>
    <row r="291">
      <c r="A291">
        <f>INDEX(resultados!$A$2:$ZZ$415, 285, MATCH($B$1, resultados!$A$1:$ZZ$1, 0))</f>
        <v/>
      </c>
      <c r="B291">
        <f>INDEX(resultados!$A$2:$ZZ$415, 285, MATCH($B$2, resultados!$A$1:$ZZ$1, 0))</f>
        <v/>
      </c>
      <c r="C291">
        <f>INDEX(resultados!$A$2:$ZZ$415, 285, MATCH($B$3, resultados!$A$1:$ZZ$1, 0))</f>
        <v/>
      </c>
    </row>
    <row r="292">
      <c r="A292">
        <f>INDEX(resultados!$A$2:$ZZ$415, 286, MATCH($B$1, resultados!$A$1:$ZZ$1, 0))</f>
        <v/>
      </c>
      <c r="B292">
        <f>INDEX(resultados!$A$2:$ZZ$415, 286, MATCH($B$2, resultados!$A$1:$ZZ$1, 0))</f>
        <v/>
      </c>
      <c r="C292">
        <f>INDEX(resultados!$A$2:$ZZ$415, 286, MATCH($B$3, resultados!$A$1:$ZZ$1, 0))</f>
        <v/>
      </c>
    </row>
    <row r="293">
      <c r="A293">
        <f>INDEX(resultados!$A$2:$ZZ$415, 287, MATCH($B$1, resultados!$A$1:$ZZ$1, 0))</f>
        <v/>
      </c>
      <c r="B293">
        <f>INDEX(resultados!$A$2:$ZZ$415, 287, MATCH($B$2, resultados!$A$1:$ZZ$1, 0))</f>
        <v/>
      </c>
      <c r="C293">
        <f>INDEX(resultados!$A$2:$ZZ$415, 287, MATCH($B$3, resultados!$A$1:$ZZ$1, 0))</f>
        <v/>
      </c>
    </row>
    <row r="294">
      <c r="A294">
        <f>INDEX(resultados!$A$2:$ZZ$415, 288, MATCH($B$1, resultados!$A$1:$ZZ$1, 0))</f>
        <v/>
      </c>
      <c r="B294">
        <f>INDEX(resultados!$A$2:$ZZ$415, 288, MATCH($B$2, resultados!$A$1:$ZZ$1, 0))</f>
        <v/>
      </c>
      <c r="C294">
        <f>INDEX(resultados!$A$2:$ZZ$415, 288, MATCH($B$3, resultados!$A$1:$ZZ$1, 0))</f>
        <v/>
      </c>
    </row>
    <row r="295">
      <c r="A295">
        <f>INDEX(resultados!$A$2:$ZZ$415, 289, MATCH($B$1, resultados!$A$1:$ZZ$1, 0))</f>
        <v/>
      </c>
      <c r="B295">
        <f>INDEX(resultados!$A$2:$ZZ$415, 289, MATCH($B$2, resultados!$A$1:$ZZ$1, 0))</f>
        <v/>
      </c>
      <c r="C295">
        <f>INDEX(resultados!$A$2:$ZZ$415, 289, MATCH($B$3, resultados!$A$1:$ZZ$1, 0))</f>
        <v/>
      </c>
    </row>
    <row r="296">
      <c r="A296">
        <f>INDEX(resultados!$A$2:$ZZ$415, 290, MATCH($B$1, resultados!$A$1:$ZZ$1, 0))</f>
        <v/>
      </c>
      <c r="B296">
        <f>INDEX(resultados!$A$2:$ZZ$415, 290, MATCH($B$2, resultados!$A$1:$ZZ$1, 0))</f>
        <v/>
      </c>
      <c r="C296">
        <f>INDEX(resultados!$A$2:$ZZ$415, 290, MATCH($B$3, resultados!$A$1:$ZZ$1, 0))</f>
        <v/>
      </c>
    </row>
    <row r="297">
      <c r="A297">
        <f>INDEX(resultados!$A$2:$ZZ$415, 291, MATCH($B$1, resultados!$A$1:$ZZ$1, 0))</f>
        <v/>
      </c>
      <c r="B297">
        <f>INDEX(resultados!$A$2:$ZZ$415, 291, MATCH($B$2, resultados!$A$1:$ZZ$1, 0))</f>
        <v/>
      </c>
      <c r="C297">
        <f>INDEX(resultados!$A$2:$ZZ$415, 291, MATCH($B$3, resultados!$A$1:$ZZ$1, 0))</f>
        <v/>
      </c>
    </row>
    <row r="298">
      <c r="A298">
        <f>INDEX(resultados!$A$2:$ZZ$415, 292, MATCH($B$1, resultados!$A$1:$ZZ$1, 0))</f>
        <v/>
      </c>
      <c r="B298">
        <f>INDEX(resultados!$A$2:$ZZ$415, 292, MATCH($B$2, resultados!$A$1:$ZZ$1, 0))</f>
        <v/>
      </c>
      <c r="C298">
        <f>INDEX(resultados!$A$2:$ZZ$415, 292, MATCH($B$3, resultados!$A$1:$ZZ$1, 0))</f>
        <v/>
      </c>
    </row>
    <row r="299">
      <c r="A299">
        <f>INDEX(resultados!$A$2:$ZZ$415, 293, MATCH($B$1, resultados!$A$1:$ZZ$1, 0))</f>
        <v/>
      </c>
      <c r="B299">
        <f>INDEX(resultados!$A$2:$ZZ$415, 293, MATCH($B$2, resultados!$A$1:$ZZ$1, 0))</f>
        <v/>
      </c>
      <c r="C299">
        <f>INDEX(resultados!$A$2:$ZZ$415, 293, MATCH($B$3, resultados!$A$1:$ZZ$1, 0))</f>
        <v/>
      </c>
    </row>
    <row r="300">
      <c r="A300">
        <f>INDEX(resultados!$A$2:$ZZ$415, 294, MATCH($B$1, resultados!$A$1:$ZZ$1, 0))</f>
        <v/>
      </c>
      <c r="B300">
        <f>INDEX(resultados!$A$2:$ZZ$415, 294, MATCH($B$2, resultados!$A$1:$ZZ$1, 0))</f>
        <v/>
      </c>
      <c r="C300">
        <f>INDEX(resultados!$A$2:$ZZ$415, 294, MATCH($B$3, resultados!$A$1:$ZZ$1, 0))</f>
        <v/>
      </c>
    </row>
    <row r="301">
      <c r="A301">
        <f>INDEX(resultados!$A$2:$ZZ$415, 295, MATCH($B$1, resultados!$A$1:$ZZ$1, 0))</f>
        <v/>
      </c>
      <c r="B301">
        <f>INDEX(resultados!$A$2:$ZZ$415, 295, MATCH($B$2, resultados!$A$1:$ZZ$1, 0))</f>
        <v/>
      </c>
      <c r="C301">
        <f>INDEX(resultados!$A$2:$ZZ$415, 295, MATCH($B$3, resultados!$A$1:$ZZ$1, 0))</f>
        <v/>
      </c>
    </row>
    <row r="302">
      <c r="A302">
        <f>INDEX(resultados!$A$2:$ZZ$415, 296, MATCH($B$1, resultados!$A$1:$ZZ$1, 0))</f>
        <v/>
      </c>
      <c r="B302">
        <f>INDEX(resultados!$A$2:$ZZ$415, 296, MATCH($B$2, resultados!$A$1:$ZZ$1, 0))</f>
        <v/>
      </c>
      <c r="C302">
        <f>INDEX(resultados!$A$2:$ZZ$415, 296, MATCH($B$3, resultados!$A$1:$ZZ$1, 0))</f>
        <v/>
      </c>
    </row>
    <row r="303">
      <c r="A303">
        <f>INDEX(resultados!$A$2:$ZZ$415, 297, MATCH($B$1, resultados!$A$1:$ZZ$1, 0))</f>
        <v/>
      </c>
      <c r="B303">
        <f>INDEX(resultados!$A$2:$ZZ$415, 297, MATCH($B$2, resultados!$A$1:$ZZ$1, 0))</f>
        <v/>
      </c>
      <c r="C303">
        <f>INDEX(resultados!$A$2:$ZZ$415, 297, MATCH($B$3, resultados!$A$1:$ZZ$1, 0))</f>
        <v/>
      </c>
    </row>
    <row r="304">
      <c r="A304">
        <f>INDEX(resultados!$A$2:$ZZ$415, 298, MATCH($B$1, resultados!$A$1:$ZZ$1, 0))</f>
        <v/>
      </c>
      <c r="B304">
        <f>INDEX(resultados!$A$2:$ZZ$415, 298, MATCH($B$2, resultados!$A$1:$ZZ$1, 0))</f>
        <v/>
      </c>
      <c r="C304">
        <f>INDEX(resultados!$A$2:$ZZ$415, 298, MATCH($B$3, resultados!$A$1:$ZZ$1, 0))</f>
        <v/>
      </c>
    </row>
    <row r="305">
      <c r="A305">
        <f>INDEX(resultados!$A$2:$ZZ$415, 299, MATCH($B$1, resultados!$A$1:$ZZ$1, 0))</f>
        <v/>
      </c>
      <c r="B305">
        <f>INDEX(resultados!$A$2:$ZZ$415, 299, MATCH($B$2, resultados!$A$1:$ZZ$1, 0))</f>
        <v/>
      </c>
      <c r="C305">
        <f>INDEX(resultados!$A$2:$ZZ$415, 299, MATCH($B$3, resultados!$A$1:$ZZ$1, 0))</f>
        <v/>
      </c>
    </row>
    <row r="306">
      <c r="A306">
        <f>INDEX(resultados!$A$2:$ZZ$415, 300, MATCH($B$1, resultados!$A$1:$ZZ$1, 0))</f>
        <v/>
      </c>
      <c r="B306">
        <f>INDEX(resultados!$A$2:$ZZ$415, 300, MATCH($B$2, resultados!$A$1:$ZZ$1, 0))</f>
        <v/>
      </c>
      <c r="C306">
        <f>INDEX(resultados!$A$2:$ZZ$415, 300, MATCH($B$3, resultados!$A$1:$ZZ$1, 0))</f>
        <v/>
      </c>
    </row>
    <row r="307">
      <c r="A307">
        <f>INDEX(resultados!$A$2:$ZZ$415, 301, MATCH($B$1, resultados!$A$1:$ZZ$1, 0))</f>
        <v/>
      </c>
      <c r="B307">
        <f>INDEX(resultados!$A$2:$ZZ$415, 301, MATCH($B$2, resultados!$A$1:$ZZ$1, 0))</f>
        <v/>
      </c>
      <c r="C307">
        <f>INDEX(resultados!$A$2:$ZZ$415, 301, MATCH($B$3, resultados!$A$1:$ZZ$1, 0))</f>
        <v/>
      </c>
    </row>
    <row r="308">
      <c r="A308">
        <f>INDEX(resultados!$A$2:$ZZ$415, 302, MATCH($B$1, resultados!$A$1:$ZZ$1, 0))</f>
        <v/>
      </c>
      <c r="B308">
        <f>INDEX(resultados!$A$2:$ZZ$415, 302, MATCH($B$2, resultados!$A$1:$ZZ$1, 0))</f>
        <v/>
      </c>
      <c r="C308">
        <f>INDEX(resultados!$A$2:$ZZ$415, 302, MATCH($B$3, resultados!$A$1:$ZZ$1, 0))</f>
        <v/>
      </c>
    </row>
    <row r="309">
      <c r="A309">
        <f>INDEX(resultados!$A$2:$ZZ$415, 303, MATCH($B$1, resultados!$A$1:$ZZ$1, 0))</f>
        <v/>
      </c>
      <c r="B309">
        <f>INDEX(resultados!$A$2:$ZZ$415, 303, MATCH($B$2, resultados!$A$1:$ZZ$1, 0))</f>
        <v/>
      </c>
      <c r="C309">
        <f>INDEX(resultados!$A$2:$ZZ$415, 303, MATCH($B$3, resultados!$A$1:$ZZ$1, 0))</f>
        <v/>
      </c>
    </row>
    <row r="310">
      <c r="A310">
        <f>INDEX(resultados!$A$2:$ZZ$415, 304, MATCH($B$1, resultados!$A$1:$ZZ$1, 0))</f>
        <v/>
      </c>
      <c r="B310">
        <f>INDEX(resultados!$A$2:$ZZ$415, 304, MATCH($B$2, resultados!$A$1:$ZZ$1, 0))</f>
        <v/>
      </c>
      <c r="C310">
        <f>INDEX(resultados!$A$2:$ZZ$415, 304, MATCH($B$3, resultados!$A$1:$ZZ$1, 0))</f>
        <v/>
      </c>
    </row>
    <row r="311">
      <c r="A311">
        <f>INDEX(resultados!$A$2:$ZZ$415, 305, MATCH($B$1, resultados!$A$1:$ZZ$1, 0))</f>
        <v/>
      </c>
      <c r="B311">
        <f>INDEX(resultados!$A$2:$ZZ$415, 305, MATCH($B$2, resultados!$A$1:$ZZ$1, 0))</f>
        <v/>
      </c>
      <c r="C311">
        <f>INDEX(resultados!$A$2:$ZZ$415, 305, MATCH($B$3, resultados!$A$1:$ZZ$1, 0))</f>
        <v/>
      </c>
    </row>
    <row r="312">
      <c r="A312">
        <f>INDEX(resultados!$A$2:$ZZ$415, 306, MATCH($B$1, resultados!$A$1:$ZZ$1, 0))</f>
        <v/>
      </c>
      <c r="B312">
        <f>INDEX(resultados!$A$2:$ZZ$415, 306, MATCH($B$2, resultados!$A$1:$ZZ$1, 0))</f>
        <v/>
      </c>
      <c r="C312">
        <f>INDEX(resultados!$A$2:$ZZ$415, 306, MATCH($B$3, resultados!$A$1:$ZZ$1, 0))</f>
        <v/>
      </c>
    </row>
    <row r="313">
      <c r="A313">
        <f>INDEX(resultados!$A$2:$ZZ$415, 307, MATCH($B$1, resultados!$A$1:$ZZ$1, 0))</f>
        <v/>
      </c>
      <c r="B313">
        <f>INDEX(resultados!$A$2:$ZZ$415, 307, MATCH($B$2, resultados!$A$1:$ZZ$1, 0))</f>
        <v/>
      </c>
      <c r="C313">
        <f>INDEX(resultados!$A$2:$ZZ$415, 307, MATCH($B$3, resultados!$A$1:$ZZ$1, 0))</f>
        <v/>
      </c>
    </row>
    <row r="314">
      <c r="A314">
        <f>INDEX(resultados!$A$2:$ZZ$415, 308, MATCH($B$1, resultados!$A$1:$ZZ$1, 0))</f>
        <v/>
      </c>
      <c r="B314">
        <f>INDEX(resultados!$A$2:$ZZ$415, 308, MATCH($B$2, resultados!$A$1:$ZZ$1, 0))</f>
        <v/>
      </c>
      <c r="C314">
        <f>INDEX(resultados!$A$2:$ZZ$415, 308, MATCH($B$3, resultados!$A$1:$ZZ$1, 0))</f>
        <v/>
      </c>
    </row>
    <row r="315">
      <c r="A315">
        <f>INDEX(resultados!$A$2:$ZZ$415, 309, MATCH($B$1, resultados!$A$1:$ZZ$1, 0))</f>
        <v/>
      </c>
      <c r="B315">
        <f>INDEX(resultados!$A$2:$ZZ$415, 309, MATCH($B$2, resultados!$A$1:$ZZ$1, 0))</f>
        <v/>
      </c>
      <c r="C315">
        <f>INDEX(resultados!$A$2:$ZZ$415, 309, MATCH($B$3, resultados!$A$1:$ZZ$1, 0))</f>
        <v/>
      </c>
    </row>
    <row r="316">
      <c r="A316">
        <f>INDEX(resultados!$A$2:$ZZ$415, 310, MATCH($B$1, resultados!$A$1:$ZZ$1, 0))</f>
        <v/>
      </c>
      <c r="B316">
        <f>INDEX(resultados!$A$2:$ZZ$415, 310, MATCH($B$2, resultados!$A$1:$ZZ$1, 0))</f>
        <v/>
      </c>
      <c r="C316">
        <f>INDEX(resultados!$A$2:$ZZ$415, 310, MATCH($B$3, resultados!$A$1:$ZZ$1, 0))</f>
        <v/>
      </c>
    </row>
    <row r="317">
      <c r="A317">
        <f>INDEX(resultados!$A$2:$ZZ$415, 311, MATCH($B$1, resultados!$A$1:$ZZ$1, 0))</f>
        <v/>
      </c>
      <c r="B317">
        <f>INDEX(resultados!$A$2:$ZZ$415, 311, MATCH($B$2, resultados!$A$1:$ZZ$1, 0))</f>
        <v/>
      </c>
      <c r="C317">
        <f>INDEX(resultados!$A$2:$ZZ$415, 311, MATCH($B$3, resultados!$A$1:$ZZ$1, 0))</f>
        <v/>
      </c>
    </row>
    <row r="318">
      <c r="A318">
        <f>INDEX(resultados!$A$2:$ZZ$415, 312, MATCH($B$1, resultados!$A$1:$ZZ$1, 0))</f>
        <v/>
      </c>
      <c r="B318">
        <f>INDEX(resultados!$A$2:$ZZ$415, 312, MATCH($B$2, resultados!$A$1:$ZZ$1, 0))</f>
        <v/>
      </c>
      <c r="C318">
        <f>INDEX(resultados!$A$2:$ZZ$415, 312, MATCH($B$3, resultados!$A$1:$ZZ$1, 0))</f>
        <v/>
      </c>
    </row>
    <row r="319">
      <c r="A319">
        <f>INDEX(resultados!$A$2:$ZZ$415, 313, MATCH($B$1, resultados!$A$1:$ZZ$1, 0))</f>
        <v/>
      </c>
      <c r="B319">
        <f>INDEX(resultados!$A$2:$ZZ$415, 313, MATCH($B$2, resultados!$A$1:$ZZ$1, 0))</f>
        <v/>
      </c>
      <c r="C319">
        <f>INDEX(resultados!$A$2:$ZZ$415, 313, MATCH($B$3, resultados!$A$1:$ZZ$1, 0))</f>
        <v/>
      </c>
    </row>
    <row r="320">
      <c r="A320">
        <f>INDEX(resultados!$A$2:$ZZ$415, 314, MATCH($B$1, resultados!$A$1:$ZZ$1, 0))</f>
        <v/>
      </c>
      <c r="B320">
        <f>INDEX(resultados!$A$2:$ZZ$415, 314, MATCH($B$2, resultados!$A$1:$ZZ$1, 0))</f>
        <v/>
      </c>
      <c r="C320">
        <f>INDEX(resultados!$A$2:$ZZ$415, 314, MATCH($B$3, resultados!$A$1:$ZZ$1, 0))</f>
        <v/>
      </c>
    </row>
    <row r="321">
      <c r="A321">
        <f>INDEX(resultados!$A$2:$ZZ$415, 315, MATCH($B$1, resultados!$A$1:$ZZ$1, 0))</f>
        <v/>
      </c>
      <c r="B321">
        <f>INDEX(resultados!$A$2:$ZZ$415, 315, MATCH($B$2, resultados!$A$1:$ZZ$1, 0))</f>
        <v/>
      </c>
      <c r="C321">
        <f>INDEX(resultados!$A$2:$ZZ$415, 315, MATCH($B$3, resultados!$A$1:$ZZ$1, 0))</f>
        <v/>
      </c>
    </row>
    <row r="322">
      <c r="A322">
        <f>INDEX(resultados!$A$2:$ZZ$415, 316, MATCH($B$1, resultados!$A$1:$ZZ$1, 0))</f>
        <v/>
      </c>
      <c r="B322">
        <f>INDEX(resultados!$A$2:$ZZ$415, 316, MATCH($B$2, resultados!$A$1:$ZZ$1, 0))</f>
        <v/>
      </c>
      <c r="C322">
        <f>INDEX(resultados!$A$2:$ZZ$415, 316, MATCH($B$3, resultados!$A$1:$ZZ$1, 0))</f>
        <v/>
      </c>
    </row>
    <row r="323">
      <c r="A323">
        <f>INDEX(resultados!$A$2:$ZZ$415, 317, MATCH($B$1, resultados!$A$1:$ZZ$1, 0))</f>
        <v/>
      </c>
      <c r="B323">
        <f>INDEX(resultados!$A$2:$ZZ$415, 317, MATCH($B$2, resultados!$A$1:$ZZ$1, 0))</f>
        <v/>
      </c>
      <c r="C323">
        <f>INDEX(resultados!$A$2:$ZZ$415, 317, MATCH($B$3, resultados!$A$1:$ZZ$1, 0))</f>
        <v/>
      </c>
    </row>
    <row r="324">
      <c r="A324">
        <f>INDEX(resultados!$A$2:$ZZ$415, 318, MATCH($B$1, resultados!$A$1:$ZZ$1, 0))</f>
        <v/>
      </c>
      <c r="B324">
        <f>INDEX(resultados!$A$2:$ZZ$415, 318, MATCH($B$2, resultados!$A$1:$ZZ$1, 0))</f>
        <v/>
      </c>
      <c r="C324">
        <f>INDEX(resultados!$A$2:$ZZ$415, 318, MATCH($B$3, resultados!$A$1:$ZZ$1, 0))</f>
        <v/>
      </c>
    </row>
    <row r="325">
      <c r="A325">
        <f>INDEX(resultados!$A$2:$ZZ$415, 319, MATCH($B$1, resultados!$A$1:$ZZ$1, 0))</f>
        <v/>
      </c>
      <c r="B325">
        <f>INDEX(resultados!$A$2:$ZZ$415, 319, MATCH($B$2, resultados!$A$1:$ZZ$1, 0))</f>
        <v/>
      </c>
      <c r="C325">
        <f>INDEX(resultados!$A$2:$ZZ$415, 319, MATCH($B$3, resultados!$A$1:$ZZ$1, 0))</f>
        <v/>
      </c>
    </row>
    <row r="326">
      <c r="A326">
        <f>INDEX(resultados!$A$2:$ZZ$415, 320, MATCH($B$1, resultados!$A$1:$ZZ$1, 0))</f>
        <v/>
      </c>
      <c r="B326">
        <f>INDEX(resultados!$A$2:$ZZ$415, 320, MATCH($B$2, resultados!$A$1:$ZZ$1, 0))</f>
        <v/>
      </c>
      <c r="C326">
        <f>INDEX(resultados!$A$2:$ZZ$415, 320, MATCH($B$3, resultados!$A$1:$ZZ$1, 0))</f>
        <v/>
      </c>
    </row>
    <row r="327">
      <c r="A327">
        <f>INDEX(resultados!$A$2:$ZZ$415, 321, MATCH($B$1, resultados!$A$1:$ZZ$1, 0))</f>
        <v/>
      </c>
      <c r="B327">
        <f>INDEX(resultados!$A$2:$ZZ$415, 321, MATCH($B$2, resultados!$A$1:$ZZ$1, 0))</f>
        <v/>
      </c>
      <c r="C327">
        <f>INDEX(resultados!$A$2:$ZZ$415, 321, MATCH($B$3, resultados!$A$1:$ZZ$1, 0))</f>
        <v/>
      </c>
    </row>
    <row r="328">
      <c r="A328">
        <f>INDEX(resultados!$A$2:$ZZ$415, 322, MATCH($B$1, resultados!$A$1:$ZZ$1, 0))</f>
        <v/>
      </c>
      <c r="B328">
        <f>INDEX(resultados!$A$2:$ZZ$415, 322, MATCH($B$2, resultados!$A$1:$ZZ$1, 0))</f>
        <v/>
      </c>
      <c r="C328">
        <f>INDEX(resultados!$A$2:$ZZ$415, 322, MATCH($B$3, resultados!$A$1:$ZZ$1, 0))</f>
        <v/>
      </c>
    </row>
    <row r="329">
      <c r="A329">
        <f>INDEX(resultados!$A$2:$ZZ$415, 323, MATCH($B$1, resultados!$A$1:$ZZ$1, 0))</f>
        <v/>
      </c>
      <c r="B329">
        <f>INDEX(resultados!$A$2:$ZZ$415, 323, MATCH($B$2, resultados!$A$1:$ZZ$1, 0))</f>
        <v/>
      </c>
      <c r="C329">
        <f>INDEX(resultados!$A$2:$ZZ$415, 323, MATCH($B$3, resultados!$A$1:$ZZ$1, 0))</f>
        <v/>
      </c>
    </row>
    <row r="330">
      <c r="A330">
        <f>INDEX(resultados!$A$2:$ZZ$415, 324, MATCH($B$1, resultados!$A$1:$ZZ$1, 0))</f>
        <v/>
      </c>
      <c r="B330">
        <f>INDEX(resultados!$A$2:$ZZ$415, 324, MATCH($B$2, resultados!$A$1:$ZZ$1, 0))</f>
        <v/>
      </c>
      <c r="C330">
        <f>INDEX(resultados!$A$2:$ZZ$415, 324, MATCH($B$3, resultados!$A$1:$ZZ$1, 0))</f>
        <v/>
      </c>
    </row>
    <row r="331">
      <c r="A331">
        <f>INDEX(resultados!$A$2:$ZZ$415, 325, MATCH($B$1, resultados!$A$1:$ZZ$1, 0))</f>
        <v/>
      </c>
      <c r="B331">
        <f>INDEX(resultados!$A$2:$ZZ$415, 325, MATCH($B$2, resultados!$A$1:$ZZ$1, 0))</f>
        <v/>
      </c>
      <c r="C331">
        <f>INDEX(resultados!$A$2:$ZZ$415, 325, MATCH($B$3, resultados!$A$1:$ZZ$1, 0))</f>
        <v/>
      </c>
    </row>
    <row r="332">
      <c r="A332">
        <f>INDEX(resultados!$A$2:$ZZ$415, 326, MATCH($B$1, resultados!$A$1:$ZZ$1, 0))</f>
        <v/>
      </c>
      <c r="B332">
        <f>INDEX(resultados!$A$2:$ZZ$415, 326, MATCH($B$2, resultados!$A$1:$ZZ$1, 0))</f>
        <v/>
      </c>
      <c r="C332">
        <f>INDEX(resultados!$A$2:$ZZ$415, 326, MATCH($B$3, resultados!$A$1:$ZZ$1, 0))</f>
        <v/>
      </c>
    </row>
    <row r="333">
      <c r="A333">
        <f>INDEX(resultados!$A$2:$ZZ$415, 327, MATCH($B$1, resultados!$A$1:$ZZ$1, 0))</f>
        <v/>
      </c>
      <c r="B333">
        <f>INDEX(resultados!$A$2:$ZZ$415, 327, MATCH($B$2, resultados!$A$1:$ZZ$1, 0))</f>
        <v/>
      </c>
      <c r="C333">
        <f>INDEX(resultados!$A$2:$ZZ$415, 327, MATCH($B$3, resultados!$A$1:$ZZ$1, 0))</f>
        <v/>
      </c>
    </row>
    <row r="334">
      <c r="A334">
        <f>INDEX(resultados!$A$2:$ZZ$415, 328, MATCH($B$1, resultados!$A$1:$ZZ$1, 0))</f>
        <v/>
      </c>
      <c r="B334">
        <f>INDEX(resultados!$A$2:$ZZ$415, 328, MATCH($B$2, resultados!$A$1:$ZZ$1, 0))</f>
        <v/>
      </c>
      <c r="C334">
        <f>INDEX(resultados!$A$2:$ZZ$415, 328, MATCH($B$3, resultados!$A$1:$ZZ$1, 0))</f>
        <v/>
      </c>
    </row>
    <row r="335">
      <c r="A335">
        <f>INDEX(resultados!$A$2:$ZZ$415, 329, MATCH($B$1, resultados!$A$1:$ZZ$1, 0))</f>
        <v/>
      </c>
      <c r="B335">
        <f>INDEX(resultados!$A$2:$ZZ$415, 329, MATCH($B$2, resultados!$A$1:$ZZ$1, 0))</f>
        <v/>
      </c>
      <c r="C335">
        <f>INDEX(resultados!$A$2:$ZZ$415, 329, MATCH($B$3, resultados!$A$1:$ZZ$1, 0))</f>
        <v/>
      </c>
    </row>
    <row r="336">
      <c r="A336">
        <f>INDEX(resultados!$A$2:$ZZ$415, 330, MATCH($B$1, resultados!$A$1:$ZZ$1, 0))</f>
        <v/>
      </c>
      <c r="B336">
        <f>INDEX(resultados!$A$2:$ZZ$415, 330, MATCH($B$2, resultados!$A$1:$ZZ$1, 0))</f>
        <v/>
      </c>
      <c r="C336">
        <f>INDEX(resultados!$A$2:$ZZ$415, 330, MATCH($B$3, resultados!$A$1:$ZZ$1, 0))</f>
        <v/>
      </c>
    </row>
    <row r="337">
      <c r="A337">
        <f>INDEX(resultados!$A$2:$ZZ$415, 331, MATCH($B$1, resultados!$A$1:$ZZ$1, 0))</f>
        <v/>
      </c>
      <c r="B337">
        <f>INDEX(resultados!$A$2:$ZZ$415, 331, MATCH($B$2, resultados!$A$1:$ZZ$1, 0))</f>
        <v/>
      </c>
      <c r="C337">
        <f>INDEX(resultados!$A$2:$ZZ$415, 331, MATCH($B$3, resultados!$A$1:$ZZ$1, 0))</f>
        <v/>
      </c>
    </row>
    <row r="338">
      <c r="A338">
        <f>INDEX(resultados!$A$2:$ZZ$415, 332, MATCH($B$1, resultados!$A$1:$ZZ$1, 0))</f>
        <v/>
      </c>
      <c r="B338">
        <f>INDEX(resultados!$A$2:$ZZ$415, 332, MATCH($B$2, resultados!$A$1:$ZZ$1, 0))</f>
        <v/>
      </c>
      <c r="C338">
        <f>INDEX(resultados!$A$2:$ZZ$415, 332, MATCH($B$3, resultados!$A$1:$ZZ$1, 0))</f>
        <v/>
      </c>
    </row>
    <row r="339">
      <c r="A339">
        <f>INDEX(resultados!$A$2:$ZZ$415, 333, MATCH($B$1, resultados!$A$1:$ZZ$1, 0))</f>
        <v/>
      </c>
      <c r="B339">
        <f>INDEX(resultados!$A$2:$ZZ$415, 333, MATCH($B$2, resultados!$A$1:$ZZ$1, 0))</f>
        <v/>
      </c>
      <c r="C339">
        <f>INDEX(resultados!$A$2:$ZZ$415, 333, MATCH($B$3, resultados!$A$1:$ZZ$1, 0))</f>
        <v/>
      </c>
    </row>
    <row r="340">
      <c r="A340">
        <f>INDEX(resultados!$A$2:$ZZ$415, 334, MATCH($B$1, resultados!$A$1:$ZZ$1, 0))</f>
        <v/>
      </c>
      <c r="B340">
        <f>INDEX(resultados!$A$2:$ZZ$415, 334, MATCH($B$2, resultados!$A$1:$ZZ$1, 0))</f>
        <v/>
      </c>
      <c r="C340">
        <f>INDEX(resultados!$A$2:$ZZ$415, 334, MATCH($B$3, resultados!$A$1:$ZZ$1, 0))</f>
        <v/>
      </c>
    </row>
    <row r="341">
      <c r="A341">
        <f>INDEX(resultados!$A$2:$ZZ$415, 335, MATCH($B$1, resultados!$A$1:$ZZ$1, 0))</f>
        <v/>
      </c>
      <c r="B341">
        <f>INDEX(resultados!$A$2:$ZZ$415, 335, MATCH($B$2, resultados!$A$1:$ZZ$1, 0))</f>
        <v/>
      </c>
      <c r="C341">
        <f>INDEX(resultados!$A$2:$ZZ$415, 335, MATCH($B$3, resultados!$A$1:$ZZ$1, 0))</f>
        <v/>
      </c>
    </row>
    <row r="342">
      <c r="A342">
        <f>INDEX(resultados!$A$2:$ZZ$415, 336, MATCH($B$1, resultados!$A$1:$ZZ$1, 0))</f>
        <v/>
      </c>
      <c r="B342">
        <f>INDEX(resultados!$A$2:$ZZ$415, 336, MATCH($B$2, resultados!$A$1:$ZZ$1, 0))</f>
        <v/>
      </c>
      <c r="C342">
        <f>INDEX(resultados!$A$2:$ZZ$415, 336, MATCH($B$3, resultados!$A$1:$ZZ$1, 0))</f>
        <v/>
      </c>
    </row>
    <row r="343">
      <c r="A343">
        <f>INDEX(resultados!$A$2:$ZZ$415, 337, MATCH($B$1, resultados!$A$1:$ZZ$1, 0))</f>
        <v/>
      </c>
      <c r="B343">
        <f>INDEX(resultados!$A$2:$ZZ$415, 337, MATCH($B$2, resultados!$A$1:$ZZ$1, 0))</f>
        <v/>
      </c>
      <c r="C343">
        <f>INDEX(resultados!$A$2:$ZZ$415, 337, MATCH($B$3, resultados!$A$1:$ZZ$1, 0))</f>
        <v/>
      </c>
    </row>
    <row r="344">
      <c r="A344">
        <f>INDEX(resultados!$A$2:$ZZ$415, 338, MATCH($B$1, resultados!$A$1:$ZZ$1, 0))</f>
        <v/>
      </c>
      <c r="B344">
        <f>INDEX(resultados!$A$2:$ZZ$415, 338, MATCH($B$2, resultados!$A$1:$ZZ$1, 0))</f>
        <v/>
      </c>
      <c r="C344">
        <f>INDEX(resultados!$A$2:$ZZ$415, 338, MATCH($B$3, resultados!$A$1:$ZZ$1, 0))</f>
        <v/>
      </c>
    </row>
    <row r="345">
      <c r="A345">
        <f>INDEX(resultados!$A$2:$ZZ$415, 339, MATCH($B$1, resultados!$A$1:$ZZ$1, 0))</f>
        <v/>
      </c>
      <c r="B345">
        <f>INDEX(resultados!$A$2:$ZZ$415, 339, MATCH($B$2, resultados!$A$1:$ZZ$1, 0))</f>
        <v/>
      </c>
      <c r="C345">
        <f>INDEX(resultados!$A$2:$ZZ$415, 339, MATCH($B$3, resultados!$A$1:$ZZ$1, 0))</f>
        <v/>
      </c>
    </row>
    <row r="346">
      <c r="A346">
        <f>INDEX(resultados!$A$2:$ZZ$415, 340, MATCH($B$1, resultados!$A$1:$ZZ$1, 0))</f>
        <v/>
      </c>
      <c r="B346">
        <f>INDEX(resultados!$A$2:$ZZ$415, 340, MATCH($B$2, resultados!$A$1:$ZZ$1, 0))</f>
        <v/>
      </c>
      <c r="C346">
        <f>INDEX(resultados!$A$2:$ZZ$415, 340, MATCH($B$3, resultados!$A$1:$ZZ$1, 0))</f>
        <v/>
      </c>
    </row>
    <row r="347">
      <c r="A347">
        <f>INDEX(resultados!$A$2:$ZZ$415, 341, MATCH($B$1, resultados!$A$1:$ZZ$1, 0))</f>
        <v/>
      </c>
      <c r="B347">
        <f>INDEX(resultados!$A$2:$ZZ$415, 341, MATCH($B$2, resultados!$A$1:$ZZ$1, 0))</f>
        <v/>
      </c>
      <c r="C347">
        <f>INDEX(resultados!$A$2:$ZZ$415, 341, MATCH($B$3, resultados!$A$1:$ZZ$1, 0))</f>
        <v/>
      </c>
    </row>
    <row r="348">
      <c r="A348">
        <f>INDEX(resultados!$A$2:$ZZ$415, 342, MATCH($B$1, resultados!$A$1:$ZZ$1, 0))</f>
        <v/>
      </c>
      <c r="B348">
        <f>INDEX(resultados!$A$2:$ZZ$415, 342, MATCH($B$2, resultados!$A$1:$ZZ$1, 0))</f>
        <v/>
      </c>
      <c r="C348">
        <f>INDEX(resultados!$A$2:$ZZ$415, 342, MATCH($B$3, resultados!$A$1:$ZZ$1, 0))</f>
        <v/>
      </c>
    </row>
    <row r="349">
      <c r="A349">
        <f>INDEX(resultados!$A$2:$ZZ$415, 343, MATCH($B$1, resultados!$A$1:$ZZ$1, 0))</f>
        <v/>
      </c>
      <c r="B349">
        <f>INDEX(resultados!$A$2:$ZZ$415, 343, MATCH($B$2, resultados!$A$1:$ZZ$1, 0))</f>
        <v/>
      </c>
      <c r="C349">
        <f>INDEX(resultados!$A$2:$ZZ$415, 343, MATCH($B$3, resultados!$A$1:$ZZ$1, 0))</f>
        <v/>
      </c>
    </row>
    <row r="350">
      <c r="A350">
        <f>INDEX(resultados!$A$2:$ZZ$415, 344, MATCH($B$1, resultados!$A$1:$ZZ$1, 0))</f>
        <v/>
      </c>
      <c r="B350">
        <f>INDEX(resultados!$A$2:$ZZ$415, 344, MATCH($B$2, resultados!$A$1:$ZZ$1, 0))</f>
        <v/>
      </c>
      <c r="C350">
        <f>INDEX(resultados!$A$2:$ZZ$415, 344, MATCH($B$3, resultados!$A$1:$ZZ$1, 0))</f>
        <v/>
      </c>
    </row>
    <row r="351">
      <c r="A351">
        <f>INDEX(resultados!$A$2:$ZZ$415, 345, MATCH($B$1, resultados!$A$1:$ZZ$1, 0))</f>
        <v/>
      </c>
      <c r="B351">
        <f>INDEX(resultados!$A$2:$ZZ$415, 345, MATCH($B$2, resultados!$A$1:$ZZ$1, 0))</f>
        <v/>
      </c>
      <c r="C351">
        <f>INDEX(resultados!$A$2:$ZZ$415, 345, MATCH($B$3, resultados!$A$1:$ZZ$1, 0))</f>
        <v/>
      </c>
    </row>
    <row r="352">
      <c r="A352">
        <f>INDEX(resultados!$A$2:$ZZ$415, 346, MATCH($B$1, resultados!$A$1:$ZZ$1, 0))</f>
        <v/>
      </c>
      <c r="B352">
        <f>INDEX(resultados!$A$2:$ZZ$415, 346, MATCH($B$2, resultados!$A$1:$ZZ$1, 0))</f>
        <v/>
      </c>
      <c r="C352">
        <f>INDEX(resultados!$A$2:$ZZ$415, 346, MATCH($B$3, resultados!$A$1:$ZZ$1, 0))</f>
        <v/>
      </c>
    </row>
    <row r="353">
      <c r="A353">
        <f>INDEX(resultados!$A$2:$ZZ$415, 347, MATCH($B$1, resultados!$A$1:$ZZ$1, 0))</f>
        <v/>
      </c>
      <c r="B353">
        <f>INDEX(resultados!$A$2:$ZZ$415, 347, MATCH($B$2, resultados!$A$1:$ZZ$1, 0))</f>
        <v/>
      </c>
      <c r="C353">
        <f>INDEX(resultados!$A$2:$ZZ$415, 347, MATCH($B$3, resultados!$A$1:$ZZ$1, 0))</f>
        <v/>
      </c>
    </row>
    <row r="354">
      <c r="A354">
        <f>INDEX(resultados!$A$2:$ZZ$415, 348, MATCH($B$1, resultados!$A$1:$ZZ$1, 0))</f>
        <v/>
      </c>
      <c r="B354">
        <f>INDEX(resultados!$A$2:$ZZ$415, 348, MATCH($B$2, resultados!$A$1:$ZZ$1, 0))</f>
        <v/>
      </c>
      <c r="C354">
        <f>INDEX(resultados!$A$2:$ZZ$415, 348, MATCH($B$3, resultados!$A$1:$ZZ$1, 0))</f>
        <v/>
      </c>
    </row>
    <row r="355">
      <c r="A355">
        <f>INDEX(resultados!$A$2:$ZZ$415, 349, MATCH($B$1, resultados!$A$1:$ZZ$1, 0))</f>
        <v/>
      </c>
      <c r="B355">
        <f>INDEX(resultados!$A$2:$ZZ$415, 349, MATCH($B$2, resultados!$A$1:$ZZ$1, 0))</f>
        <v/>
      </c>
      <c r="C355">
        <f>INDEX(resultados!$A$2:$ZZ$415, 349, MATCH($B$3, resultados!$A$1:$ZZ$1, 0))</f>
        <v/>
      </c>
    </row>
    <row r="356">
      <c r="A356">
        <f>INDEX(resultados!$A$2:$ZZ$415, 350, MATCH($B$1, resultados!$A$1:$ZZ$1, 0))</f>
        <v/>
      </c>
      <c r="B356">
        <f>INDEX(resultados!$A$2:$ZZ$415, 350, MATCH($B$2, resultados!$A$1:$ZZ$1, 0))</f>
        <v/>
      </c>
      <c r="C356">
        <f>INDEX(resultados!$A$2:$ZZ$415, 350, MATCH($B$3, resultados!$A$1:$ZZ$1, 0))</f>
        <v/>
      </c>
    </row>
    <row r="357">
      <c r="A357">
        <f>INDEX(resultados!$A$2:$ZZ$415, 351, MATCH($B$1, resultados!$A$1:$ZZ$1, 0))</f>
        <v/>
      </c>
      <c r="B357">
        <f>INDEX(resultados!$A$2:$ZZ$415, 351, MATCH($B$2, resultados!$A$1:$ZZ$1, 0))</f>
        <v/>
      </c>
      <c r="C357">
        <f>INDEX(resultados!$A$2:$ZZ$415, 351, MATCH($B$3, resultados!$A$1:$ZZ$1, 0))</f>
        <v/>
      </c>
    </row>
    <row r="358">
      <c r="A358">
        <f>INDEX(resultados!$A$2:$ZZ$415, 352, MATCH($B$1, resultados!$A$1:$ZZ$1, 0))</f>
        <v/>
      </c>
      <c r="B358">
        <f>INDEX(resultados!$A$2:$ZZ$415, 352, MATCH($B$2, resultados!$A$1:$ZZ$1, 0))</f>
        <v/>
      </c>
      <c r="C358">
        <f>INDEX(resultados!$A$2:$ZZ$415, 352, MATCH($B$3, resultados!$A$1:$ZZ$1, 0))</f>
        <v/>
      </c>
    </row>
    <row r="359">
      <c r="A359">
        <f>INDEX(resultados!$A$2:$ZZ$415, 353, MATCH($B$1, resultados!$A$1:$ZZ$1, 0))</f>
        <v/>
      </c>
      <c r="B359">
        <f>INDEX(resultados!$A$2:$ZZ$415, 353, MATCH($B$2, resultados!$A$1:$ZZ$1, 0))</f>
        <v/>
      </c>
      <c r="C359">
        <f>INDEX(resultados!$A$2:$ZZ$415, 353, MATCH($B$3, resultados!$A$1:$ZZ$1, 0))</f>
        <v/>
      </c>
    </row>
    <row r="360">
      <c r="A360">
        <f>INDEX(resultados!$A$2:$ZZ$415, 354, MATCH($B$1, resultados!$A$1:$ZZ$1, 0))</f>
        <v/>
      </c>
      <c r="B360">
        <f>INDEX(resultados!$A$2:$ZZ$415, 354, MATCH($B$2, resultados!$A$1:$ZZ$1, 0))</f>
        <v/>
      </c>
      <c r="C360">
        <f>INDEX(resultados!$A$2:$ZZ$415, 354, MATCH($B$3, resultados!$A$1:$ZZ$1, 0))</f>
        <v/>
      </c>
    </row>
    <row r="361">
      <c r="A361">
        <f>INDEX(resultados!$A$2:$ZZ$415, 355, MATCH($B$1, resultados!$A$1:$ZZ$1, 0))</f>
        <v/>
      </c>
      <c r="B361">
        <f>INDEX(resultados!$A$2:$ZZ$415, 355, MATCH($B$2, resultados!$A$1:$ZZ$1, 0))</f>
        <v/>
      </c>
      <c r="C361">
        <f>INDEX(resultados!$A$2:$ZZ$415, 355, MATCH($B$3, resultados!$A$1:$ZZ$1, 0))</f>
        <v/>
      </c>
    </row>
    <row r="362">
      <c r="A362">
        <f>INDEX(resultados!$A$2:$ZZ$415, 356, MATCH($B$1, resultados!$A$1:$ZZ$1, 0))</f>
        <v/>
      </c>
      <c r="B362">
        <f>INDEX(resultados!$A$2:$ZZ$415, 356, MATCH($B$2, resultados!$A$1:$ZZ$1, 0))</f>
        <v/>
      </c>
      <c r="C362">
        <f>INDEX(resultados!$A$2:$ZZ$415, 356, MATCH($B$3, resultados!$A$1:$ZZ$1, 0))</f>
        <v/>
      </c>
    </row>
    <row r="363">
      <c r="A363">
        <f>INDEX(resultados!$A$2:$ZZ$415, 357, MATCH($B$1, resultados!$A$1:$ZZ$1, 0))</f>
        <v/>
      </c>
      <c r="B363">
        <f>INDEX(resultados!$A$2:$ZZ$415, 357, MATCH($B$2, resultados!$A$1:$ZZ$1, 0))</f>
        <v/>
      </c>
      <c r="C363">
        <f>INDEX(resultados!$A$2:$ZZ$415, 357, MATCH($B$3, resultados!$A$1:$ZZ$1, 0))</f>
        <v/>
      </c>
    </row>
    <row r="364">
      <c r="A364">
        <f>INDEX(resultados!$A$2:$ZZ$415, 358, MATCH($B$1, resultados!$A$1:$ZZ$1, 0))</f>
        <v/>
      </c>
      <c r="B364">
        <f>INDEX(resultados!$A$2:$ZZ$415, 358, MATCH($B$2, resultados!$A$1:$ZZ$1, 0))</f>
        <v/>
      </c>
      <c r="C364">
        <f>INDEX(resultados!$A$2:$ZZ$415, 358, MATCH($B$3, resultados!$A$1:$ZZ$1, 0))</f>
        <v/>
      </c>
    </row>
    <row r="365">
      <c r="A365">
        <f>INDEX(resultados!$A$2:$ZZ$415, 359, MATCH($B$1, resultados!$A$1:$ZZ$1, 0))</f>
        <v/>
      </c>
      <c r="B365">
        <f>INDEX(resultados!$A$2:$ZZ$415, 359, MATCH($B$2, resultados!$A$1:$ZZ$1, 0))</f>
        <v/>
      </c>
      <c r="C365">
        <f>INDEX(resultados!$A$2:$ZZ$415, 359, MATCH($B$3, resultados!$A$1:$ZZ$1, 0))</f>
        <v/>
      </c>
    </row>
    <row r="366">
      <c r="A366">
        <f>INDEX(resultados!$A$2:$ZZ$415, 360, MATCH($B$1, resultados!$A$1:$ZZ$1, 0))</f>
        <v/>
      </c>
      <c r="B366">
        <f>INDEX(resultados!$A$2:$ZZ$415, 360, MATCH($B$2, resultados!$A$1:$ZZ$1, 0))</f>
        <v/>
      </c>
      <c r="C366">
        <f>INDEX(resultados!$A$2:$ZZ$415, 360, MATCH($B$3, resultados!$A$1:$ZZ$1, 0))</f>
        <v/>
      </c>
    </row>
    <row r="367">
      <c r="A367">
        <f>INDEX(resultados!$A$2:$ZZ$415, 361, MATCH($B$1, resultados!$A$1:$ZZ$1, 0))</f>
        <v/>
      </c>
      <c r="B367">
        <f>INDEX(resultados!$A$2:$ZZ$415, 361, MATCH($B$2, resultados!$A$1:$ZZ$1, 0))</f>
        <v/>
      </c>
      <c r="C367">
        <f>INDEX(resultados!$A$2:$ZZ$415, 361, MATCH($B$3, resultados!$A$1:$ZZ$1, 0))</f>
        <v/>
      </c>
    </row>
    <row r="368">
      <c r="A368">
        <f>INDEX(resultados!$A$2:$ZZ$415, 362, MATCH($B$1, resultados!$A$1:$ZZ$1, 0))</f>
        <v/>
      </c>
      <c r="B368">
        <f>INDEX(resultados!$A$2:$ZZ$415, 362, MATCH($B$2, resultados!$A$1:$ZZ$1, 0))</f>
        <v/>
      </c>
      <c r="C368">
        <f>INDEX(resultados!$A$2:$ZZ$415, 362, MATCH($B$3, resultados!$A$1:$ZZ$1, 0))</f>
        <v/>
      </c>
    </row>
    <row r="369">
      <c r="A369">
        <f>INDEX(resultados!$A$2:$ZZ$415, 363, MATCH($B$1, resultados!$A$1:$ZZ$1, 0))</f>
        <v/>
      </c>
      <c r="B369">
        <f>INDEX(resultados!$A$2:$ZZ$415, 363, MATCH($B$2, resultados!$A$1:$ZZ$1, 0))</f>
        <v/>
      </c>
      <c r="C369">
        <f>INDEX(resultados!$A$2:$ZZ$415, 363, MATCH($B$3, resultados!$A$1:$ZZ$1, 0))</f>
        <v/>
      </c>
    </row>
    <row r="370">
      <c r="A370">
        <f>INDEX(resultados!$A$2:$ZZ$415, 364, MATCH($B$1, resultados!$A$1:$ZZ$1, 0))</f>
        <v/>
      </c>
      <c r="B370">
        <f>INDEX(resultados!$A$2:$ZZ$415, 364, MATCH($B$2, resultados!$A$1:$ZZ$1, 0))</f>
        <v/>
      </c>
      <c r="C370">
        <f>INDEX(resultados!$A$2:$ZZ$415, 364, MATCH($B$3, resultados!$A$1:$ZZ$1, 0))</f>
        <v/>
      </c>
    </row>
    <row r="371">
      <c r="A371">
        <f>INDEX(resultados!$A$2:$ZZ$415, 365, MATCH($B$1, resultados!$A$1:$ZZ$1, 0))</f>
        <v/>
      </c>
      <c r="B371">
        <f>INDEX(resultados!$A$2:$ZZ$415, 365, MATCH($B$2, resultados!$A$1:$ZZ$1, 0))</f>
        <v/>
      </c>
      <c r="C371">
        <f>INDEX(resultados!$A$2:$ZZ$415, 365, MATCH($B$3, resultados!$A$1:$ZZ$1, 0))</f>
        <v/>
      </c>
    </row>
    <row r="372">
      <c r="A372">
        <f>INDEX(resultados!$A$2:$ZZ$415, 366, MATCH($B$1, resultados!$A$1:$ZZ$1, 0))</f>
        <v/>
      </c>
      <c r="B372">
        <f>INDEX(resultados!$A$2:$ZZ$415, 366, MATCH($B$2, resultados!$A$1:$ZZ$1, 0))</f>
        <v/>
      </c>
      <c r="C372">
        <f>INDEX(resultados!$A$2:$ZZ$415, 366, MATCH($B$3, resultados!$A$1:$ZZ$1, 0))</f>
        <v/>
      </c>
    </row>
    <row r="373">
      <c r="A373">
        <f>INDEX(resultados!$A$2:$ZZ$415, 367, MATCH($B$1, resultados!$A$1:$ZZ$1, 0))</f>
        <v/>
      </c>
      <c r="B373">
        <f>INDEX(resultados!$A$2:$ZZ$415, 367, MATCH($B$2, resultados!$A$1:$ZZ$1, 0))</f>
        <v/>
      </c>
      <c r="C373">
        <f>INDEX(resultados!$A$2:$ZZ$415, 367, MATCH($B$3, resultados!$A$1:$ZZ$1, 0))</f>
        <v/>
      </c>
    </row>
    <row r="374">
      <c r="A374">
        <f>INDEX(resultados!$A$2:$ZZ$415, 368, MATCH($B$1, resultados!$A$1:$ZZ$1, 0))</f>
        <v/>
      </c>
      <c r="B374">
        <f>INDEX(resultados!$A$2:$ZZ$415, 368, MATCH($B$2, resultados!$A$1:$ZZ$1, 0))</f>
        <v/>
      </c>
      <c r="C374">
        <f>INDEX(resultados!$A$2:$ZZ$415, 368, MATCH($B$3, resultados!$A$1:$ZZ$1, 0))</f>
        <v/>
      </c>
    </row>
    <row r="375">
      <c r="A375">
        <f>INDEX(resultados!$A$2:$ZZ$415, 369, MATCH($B$1, resultados!$A$1:$ZZ$1, 0))</f>
        <v/>
      </c>
      <c r="B375">
        <f>INDEX(resultados!$A$2:$ZZ$415, 369, MATCH($B$2, resultados!$A$1:$ZZ$1, 0))</f>
        <v/>
      </c>
      <c r="C375">
        <f>INDEX(resultados!$A$2:$ZZ$415, 369, MATCH($B$3, resultados!$A$1:$ZZ$1, 0))</f>
        <v/>
      </c>
    </row>
    <row r="376">
      <c r="A376">
        <f>INDEX(resultados!$A$2:$ZZ$415, 370, MATCH($B$1, resultados!$A$1:$ZZ$1, 0))</f>
        <v/>
      </c>
      <c r="B376">
        <f>INDEX(resultados!$A$2:$ZZ$415, 370, MATCH($B$2, resultados!$A$1:$ZZ$1, 0))</f>
        <v/>
      </c>
      <c r="C376">
        <f>INDEX(resultados!$A$2:$ZZ$415, 370, MATCH($B$3, resultados!$A$1:$ZZ$1, 0))</f>
        <v/>
      </c>
    </row>
    <row r="377">
      <c r="A377">
        <f>INDEX(resultados!$A$2:$ZZ$415, 371, MATCH($B$1, resultados!$A$1:$ZZ$1, 0))</f>
        <v/>
      </c>
      <c r="B377">
        <f>INDEX(resultados!$A$2:$ZZ$415, 371, MATCH($B$2, resultados!$A$1:$ZZ$1, 0))</f>
        <v/>
      </c>
      <c r="C377">
        <f>INDEX(resultados!$A$2:$ZZ$415, 371, MATCH($B$3, resultados!$A$1:$ZZ$1, 0))</f>
        <v/>
      </c>
    </row>
    <row r="378">
      <c r="A378">
        <f>INDEX(resultados!$A$2:$ZZ$415, 372, MATCH($B$1, resultados!$A$1:$ZZ$1, 0))</f>
        <v/>
      </c>
      <c r="B378">
        <f>INDEX(resultados!$A$2:$ZZ$415, 372, MATCH($B$2, resultados!$A$1:$ZZ$1, 0))</f>
        <v/>
      </c>
      <c r="C378">
        <f>INDEX(resultados!$A$2:$ZZ$415, 372, MATCH($B$3, resultados!$A$1:$ZZ$1, 0))</f>
        <v/>
      </c>
    </row>
    <row r="379">
      <c r="A379">
        <f>INDEX(resultados!$A$2:$ZZ$415, 373, MATCH($B$1, resultados!$A$1:$ZZ$1, 0))</f>
        <v/>
      </c>
      <c r="B379">
        <f>INDEX(resultados!$A$2:$ZZ$415, 373, MATCH($B$2, resultados!$A$1:$ZZ$1, 0))</f>
        <v/>
      </c>
      <c r="C379">
        <f>INDEX(resultados!$A$2:$ZZ$415, 373, MATCH($B$3, resultados!$A$1:$ZZ$1, 0))</f>
        <v/>
      </c>
    </row>
    <row r="380">
      <c r="A380">
        <f>INDEX(resultados!$A$2:$ZZ$415, 374, MATCH($B$1, resultados!$A$1:$ZZ$1, 0))</f>
        <v/>
      </c>
      <c r="B380">
        <f>INDEX(resultados!$A$2:$ZZ$415, 374, MATCH($B$2, resultados!$A$1:$ZZ$1, 0))</f>
        <v/>
      </c>
      <c r="C380">
        <f>INDEX(resultados!$A$2:$ZZ$415, 374, MATCH($B$3, resultados!$A$1:$ZZ$1, 0))</f>
        <v/>
      </c>
    </row>
    <row r="381">
      <c r="A381">
        <f>INDEX(resultados!$A$2:$ZZ$415, 375, MATCH($B$1, resultados!$A$1:$ZZ$1, 0))</f>
        <v/>
      </c>
      <c r="B381">
        <f>INDEX(resultados!$A$2:$ZZ$415, 375, MATCH($B$2, resultados!$A$1:$ZZ$1, 0))</f>
        <v/>
      </c>
      <c r="C381">
        <f>INDEX(resultados!$A$2:$ZZ$415, 375, MATCH($B$3, resultados!$A$1:$ZZ$1, 0))</f>
        <v/>
      </c>
    </row>
    <row r="382">
      <c r="A382">
        <f>INDEX(resultados!$A$2:$ZZ$415, 376, MATCH($B$1, resultados!$A$1:$ZZ$1, 0))</f>
        <v/>
      </c>
      <c r="B382">
        <f>INDEX(resultados!$A$2:$ZZ$415, 376, MATCH($B$2, resultados!$A$1:$ZZ$1, 0))</f>
        <v/>
      </c>
      <c r="C382">
        <f>INDEX(resultados!$A$2:$ZZ$415, 376, MATCH($B$3, resultados!$A$1:$ZZ$1, 0))</f>
        <v/>
      </c>
    </row>
    <row r="383">
      <c r="A383">
        <f>INDEX(resultados!$A$2:$ZZ$415, 377, MATCH($B$1, resultados!$A$1:$ZZ$1, 0))</f>
        <v/>
      </c>
      <c r="B383">
        <f>INDEX(resultados!$A$2:$ZZ$415, 377, MATCH($B$2, resultados!$A$1:$ZZ$1, 0))</f>
        <v/>
      </c>
      <c r="C383">
        <f>INDEX(resultados!$A$2:$ZZ$415, 377, MATCH($B$3, resultados!$A$1:$ZZ$1, 0))</f>
        <v/>
      </c>
    </row>
    <row r="384">
      <c r="A384">
        <f>INDEX(resultados!$A$2:$ZZ$415, 378, MATCH($B$1, resultados!$A$1:$ZZ$1, 0))</f>
        <v/>
      </c>
      <c r="B384">
        <f>INDEX(resultados!$A$2:$ZZ$415, 378, MATCH($B$2, resultados!$A$1:$ZZ$1, 0))</f>
        <v/>
      </c>
      <c r="C384">
        <f>INDEX(resultados!$A$2:$ZZ$415, 378, MATCH($B$3, resultados!$A$1:$ZZ$1, 0))</f>
        <v/>
      </c>
    </row>
    <row r="385">
      <c r="A385">
        <f>INDEX(resultados!$A$2:$ZZ$415, 379, MATCH($B$1, resultados!$A$1:$ZZ$1, 0))</f>
        <v/>
      </c>
      <c r="B385">
        <f>INDEX(resultados!$A$2:$ZZ$415, 379, MATCH($B$2, resultados!$A$1:$ZZ$1, 0))</f>
        <v/>
      </c>
      <c r="C385">
        <f>INDEX(resultados!$A$2:$ZZ$415, 379, MATCH($B$3, resultados!$A$1:$ZZ$1, 0))</f>
        <v/>
      </c>
    </row>
    <row r="386">
      <c r="A386">
        <f>INDEX(resultados!$A$2:$ZZ$415, 380, MATCH($B$1, resultados!$A$1:$ZZ$1, 0))</f>
        <v/>
      </c>
      <c r="B386">
        <f>INDEX(resultados!$A$2:$ZZ$415, 380, MATCH($B$2, resultados!$A$1:$ZZ$1, 0))</f>
        <v/>
      </c>
      <c r="C386">
        <f>INDEX(resultados!$A$2:$ZZ$415, 380, MATCH($B$3, resultados!$A$1:$ZZ$1, 0))</f>
        <v/>
      </c>
    </row>
    <row r="387">
      <c r="A387">
        <f>INDEX(resultados!$A$2:$ZZ$415, 381, MATCH($B$1, resultados!$A$1:$ZZ$1, 0))</f>
        <v/>
      </c>
      <c r="B387">
        <f>INDEX(resultados!$A$2:$ZZ$415, 381, MATCH($B$2, resultados!$A$1:$ZZ$1, 0))</f>
        <v/>
      </c>
      <c r="C387">
        <f>INDEX(resultados!$A$2:$ZZ$415, 381, MATCH($B$3, resultados!$A$1:$ZZ$1, 0))</f>
        <v/>
      </c>
    </row>
    <row r="388">
      <c r="A388">
        <f>INDEX(resultados!$A$2:$ZZ$415, 382, MATCH($B$1, resultados!$A$1:$ZZ$1, 0))</f>
        <v/>
      </c>
      <c r="B388">
        <f>INDEX(resultados!$A$2:$ZZ$415, 382, MATCH($B$2, resultados!$A$1:$ZZ$1, 0))</f>
        <v/>
      </c>
      <c r="C388">
        <f>INDEX(resultados!$A$2:$ZZ$415, 382, MATCH($B$3, resultados!$A$1:$ZZ$1, 0))</f>
        <v/>
      </c>
    </row>
    <row r="389">
      <c r="A389">
        <f>INDEX(resultados!$A$2:$ZZ$415, 383, MATCH($B$1, resultados!$A$1:$ZZ$1, 0))</f>
        <v/>
      </c>
      <c r="B389">
        <f>INDEX(resultados!$A$2:$ZZ$415, 383, MATCH($B$2, resultados!$A$1:$ZZ$1, 0))</f>
        <v/>
      </c>
      <c r="C389">
        <f>INDEX(resultados!$A$2:$ZZ$415, 383, MATCH($B$3, resultados!$A$1:$ZZ$1, 0))</f>
        <v/>
      </c>
    </row>
    <row r="390">
      <c r="A390">
        <f>INDEX(resultados!$A$2:$ZZ$415, 384, MATCH($B$1, resultados!$A$1:$ZZ$1, 0))</f>
        <v/>
      </c>
      <c r="B390">
        <f>INDEX(resultados!$A$2:$ZZ$415, 384, MATCH($B$2, resultados!$A$1:$ZZ$1, 0))</f>
        <v/>
      </c>
      <c r="C390">
        <f>INDEX(resultados!$A$2:$ZZ$415, 384, MATCH($B$3, resultados!$A$1:$ZZ$1, 0))</f>
        <v/>
      </c>
    </row>
    <row r="391">
      <c r="A391">
        <f>INDEX(resultados!$A$2:$ZZ$415, 385, MATCH($B$1, resultados!$A$1:$ZZ$1, 0))</f>
        <v/>
      </c>
      <c r="B391">
        <f>INDEX(resultados!$A$2:$ZZ$415, 385, MATCH($B$2, resultados!$A$1:$ZZ$1, 0))</f>
        <v/>
      </c>
      <c r="C391">
        <f>INDEX(resultados!$A$2:$ZZ$415, 385, MATCH($B$3, resultados!$A$1:$ZZ$1, 0))</f>
        <v/>
      </c>
    </row>
    <row r="392">
      <c r="A392">
        <f>INDEX(resultados!$A$2:$ZZ$415, 386, MATCH($B$1, resultados!$A$1:$ZZ$1, 0))</f>
        <v/>
      </c>
      <c r="B392">
        <f>INDEX(resultados!$A$2:$ZZ$415, 386, MATCH($B$2, resultados!$A$1:$ZZ$1, 0))</f>
        <v/>
      </c>
      <c r="C392">
        <f>INDEX(resultados!$A$2:$ZZ$415, 386, MATCH($B$3, resultados!$A$1:$ZZ$1, 0))</f>
        <v/>
      </c>
    </row>
    <row r="393">
      <c r="A393">
        <f>INDEX(resultados!$A$2:$ZZ$415, 387, MATCH($B$1, resultados!$A$1:$ZZ$1, 0))</f>
        <v/>
      </c>
      <c r="B393">
        <f>INDEX(resultados!$A$2:$ZZ$415, 387, MATCH($B$2, resultados!$A$1:$ZZ$1, 0))</f>
        <v/>
      </c>
      <c r="C393">
        <f>INDEX(resultados!$A$2:$ZZ$415, 387, MATCH($B$3, resultados!$A$1:$ZZ$1, 0))</f>
        <v/>
      </c>
    </row>
    <row r="394">
      <c r="A394">
        <f>INDEX(resultados!$A$2:$ZZ$415, 388, MATCH($B$1, resultados!$A$1:$ZZ$1, 0))</f>
        <v/>
      </c>
      <c r="B394">
        <f>INDEX(resultados!$A$2:$ZZ$415, 388, MATCH($B$2, resultados!$A$1:$ZZ$1, 0))</f>
        <v/>
      </c>
      <c r="C394">
        <f>INDEX(resultados!$A$2:$ZZ$415, 388, MATCH($B$3, resultados!$A$1:$ZZ$1, 0))</f>
        <v/>
      </c>
    </row>
    <row r="395">
      <c r="A395">
        <f>INDEX(resultados!$A$2:$ZZ$415, 389, MATCH($B$1, resultados!$A$1:$ZZ$1, 0))</f>
        <v/>
      </c>
      <c r="B395">
        <f>INDEX(resultados!$A$2:$ZZ$415, 389, MATCH($B$2, resultados!$A$1:$ZZ$1, 0))</f>
        <v/>
      </c>
      <c r="C395">
        <f>INDEX(resultados!$A$2:$ZZ$415, 389, MATCH($B$3, resultados!$A$1:$ZZ$1, 0))</f>
        <v/>
      </c>
    </row>
    <row r="396">
      <c r="A396">
        <f>INDEX(resultados!$A$2:$ZZ$415, 390, MATCH($B$1, resultados!$A$1:$ZZ$1, 0))</f>
        <v/>
      </c>
      <c r="B396">
        <f>INDEX(resultados!$A$2:$ZZ$415, 390, MATCH($B$2, resultados!$A$1:$ZZ$1, 0))</f>
        <v/>
      </c>
      <c r="C396">
        <f>INDEX(resultados!$A$2:$ZZ$415, 390, MATCH($B$3, resultados!$A$1:$ZZ$1, 0))</f>
        <v/>
      </c>
    </row>
    <row r="397">
      <c r="A397">
        <f>INDEX(resultados!$A$2:$ZZ$415, 391, MATCH($B$1, resultados!$A$1:$ZZ$1, 0))</f>
        <v/>
      </c>
      <c r="B397">
        <f>INDEX(resultados!$A$2:$ZZ$415, 391, MATCH($B$2, resultados!$A$1:$ZZ$1, 0))</f>
        <v/>
      </c>
      <c r="C397">
        <f>INDEX(resultados!$A$2:$ZZ$415, 391, MATCH($B$3, resultados!$A$1:$ZZ$1, 0))</f>
        <v/>
      </c>
    </row>
    <row r="398">
      <c r="A398">
        <f>INDEX(resultados!$A$2:$ZZ$415, 392, MATCH($B$1, resultados!$A$1:$ZZ$1, 0))</f>
        <v/>
      </c>
      <c r="B398">
        <f>INDEX(resultados!$A$2:$ZZ$415, 392, MATCH($B$2, resultados!$A$1:$ZZ$1, 0))</f>
        <v/>
      </c>
      <c r="C398">
        <f>INDEX(resultados!$A$2:$ZZ$415, 392, MATCH($B$3, resultados!$A$1:$ZZ$1, 0))</f>
        <v/>
      </c>
    </row>
    <row r="399">
      <c r="A399">
        <f>INDEX(resultados!$A$2:$ZZ$415, 393, MATCH($B$1, resultados!$A$1:$ZZ$1, 0))</f>
        <v/>
      </c>
      <c r="B399">
        <f>INDEX(resultados!$A$2:$ZZ$415, 393, MATCH($B$2, resultados!$A$1:$ZZ$1, 0))</f>
        <v/>
      </c>
      <c r="C399">
        <f>INDEX(resultados!$A$2:$ZZ$415, 393, MATCH($B$3, resultados!$A$1:$ZZ$1, 0))</f>
        <v/>
      </c>
    </row>
    <row r="400">
      <c r="A400">
        <f>INDEX(resultados!$A$2:$ZZ$415, 394, MATCH($B$1, resultados!$A$1:$ZZ$1, 0))</f>
        <v/>
      </c>
      <c r="B400">
        <f>INDEX(resultados!$A$2:$ZZ$415, 394, MATCH($B$2, resultados!$A$1:$ZZ$1, 0))</f>
        <v/>
      </c>
      <c r="C400">
        <f>INDEX(resultados!$A$2:$ZZ$415, 394, MATCH($B$3, resultados!$A$1:$ZZ$1, 0))</f>
        <v/>
      </c>
    </row>
    <row r="401">
      <c r="A401">
        <f>INDEX(resultados!$A$2:$ZZ$415, 395, MATCH($B$1, resultados!$A$1:$ZZ$1, 0))</f>
        <v/>
      </c>
      <c r="B401">
        <f>INDEX(resultados!$A$2:$ZZ$415, 395, MATCH($B$2, resultados!$A$1:$ZZ$1, 0))</f>
        <v/>
      </c>
      <c r="C401">
        <f>INDEX(resultados!$A$2:$ZZ$415, 395, MATCH($B$3, resultados!$A$1:$ZZ$1, 0))</f>
        <v/>
      </c>
    </row>
    <row r="402">
      <c r="A402">
        <f>INDEX(resultados!$A$2:$ZZ$415, 396, MATCH($B$1, resultados!$A$1:$ZZ$1, 0))</f>
        <v/>
      </c>
      <c r="B402">
        <f>INDEX(resultados!$A$2:$ZZ$415, 396, MATCH($B$2, resultados!$A$1:$ZZ$1, 0))</f>
        <v/>
      </c>
      <c r="C402">
        <f>INDEX(resultados!$A$2:$ZZ$415, 396, MATCH($B$3, resultados!$A$1:$ZZ$1, 0))</f>
        <v/>
      </c>
    </row>
    <row r="403">
      <c r="A403">
        <f>INDEX(resultados!$A$2:$ZZ$415, 397, MATCH($B$1, resultados!$A$1:$ZZ$1, 0))</f>
        <v/>
      </c>
      <c r="B403">
        <f>INDEX(resultados!$A$2:$ZZ$415, 397, MATCH($B$2, resultados!$A$1:$ZZ$1, 0))</f>
        <v/>
      </c>
      <c r="C403">
        <f>INDEX(resultados!$A$2:$ZZ$415, 397, MATCH($B$3, resultados!$A$1:$ZZ$1, 0))</f>
        <v/>
      </c>
    </row>
    <row r="404">
      <c r="A404">
        <f>INDEX(resultados!$A$2:$ZZ$415, 398, MATCH($B$1, resultados!$A$1:$ZZ$1, 0))</f>
        <v/>
      </c>
      <c r="B404">
        <f>INDEX(resultados!$A$2:$ZZ$415, 398, MATCH($B$2, resultados!$A$1:$ZZ$1, 0))</f>
        <v/>
      </c>
      <c r="C404">
        <f>INDEX(resultados!$A$2:$ZZ$415, 398, MATCH($B$3, resultados!$A$1:$ZZ$1, 0))</f>
        <v/>
      </c>
    </row>
    <row r="405">
      <c r="A405">
        <f>INDEX(resultados!$A$2:$ZZ$415, 399, MATCH($B$1, resultados!$A$1:$ZZ$1, 0))</f>
        <v/>
      </c>
      <c r="B405">
        <f>INDEX(resultados!$A$2:$ZZ$415, 399, MATCH($B$2, resultados!$A$1:$ZZ$1, 0))</f>
        <v/>
      </c>
      <c r="C405">
        <f>INDEX(resultados!$A$2:$ZZ$415, 399, MATCH($B$3, resultados!$A$1:$ZZ$1, 0))</f>
        <v/>
      </c>
    </row>
    <row r="406">
      <c r="A406">
        <f>INDEX(resultados!$A$2:$ZZ$415, 400, MATCH($B$1, resultados!$A$1:$ZZ$1, 0))</f>
        <v/>
      </c>
      <c r="B406">
        <f>INDEX(resultados!$A$2:$ZZ$415, 400, MATCH($B$2, resultados!$A$1:$ZZ$1, 0))</f>
        <v/>
      </c>
      <c r="C406">
        <f>INDEX(resultados!$A$2:$ZZ$415, 400, MATCH($B$3, resultados!$A$1:$ZZ$1, 0))</f>
        <v/>
      </c>
    </row>
    <row r="407">
      <c r="A407">
        <f>INDEX(resultados!$A$2:$ZZ$415, 401, MATCH($B$1, resultados!$A$1:$ZZ$1, 0))</f>
        <v/>
      </c>
      <c r="B407">
        <f>INDEX(resultados!$A$2:$ZZ$415, 401, MATCH($B$2, resultados!$A$1:$ZZ$1, 0))</f>
        <v/>
      </c>
      <c r="C407">
        <f>INDEX(resultados!$A$2:$ZZ$415, 401, MATCH($B$3, resultados!$A$1:$ZZ$1, 0))</f>
        <v/>
      </c>
    </row>
    <row r="408">
      <c r="A408">
        <f>INDEX(resultados!$A$2:$ZZ$415, 402, MATCH($B$1, resultados!$A$1:$ZZ$1, 0))</f>
        <v/>
      </c>
      <c r="B408">
        <f>INDEX(resultados!$A$2:$ZZ$415, 402, MATCH($B$2, resultados!$A$1:$ZZ$1, 0))</f>
        <v/>
      </c>
      <c r="C408">
        <f>INDEX(resultados!$A$2:$ZZ$415, 402, MATCH($B$3, resultados!$A$1:$ZZ$1, 0))</f>
        <v/>
      </c>
    </row>
    <row r="409">
      <c r="A409">
        <f>INDEX(resultados!$A$2:$ZZ$415, 403, MATCH($B$1, resultados!$A$1:$ZZ$1, 0))</f>
        <v/>
      </c>
      <c r="B409">
        <f>INDEX(resultados!$A$2:$ZZ$415, 403, MATCH($B$2, resultados!$A$1:$ZZ$1, 0))</f>
        <v/>
      </c>
      <c r="C409">
        <f>INDEX(resultados!$A$2:$ZZ$415, 403, MATCH($B$3, resultados!$A$1:$ZZ$1, 0))</f>
        <v/>
      </c>
    </row>
    <row r="410">
      <c r="A410">
        <f>INDEX(resultados!$A$2:$ZZ$415, 404, MATCH($B$1, resultados!$A$1:$ZZ$1, 0))</f>
        <v/>
      </c>
      <c r="B410">
        <f>INDEX(resultados!$A$2:$ZZ$415, 404, MATCH($B$2, resultados!$A$1:$ZZ$1, 0))</f>
        <v/>
      </c>
      <c r="C410">
        <f>INDEX(resultados!$A$2:$ZZ$415, 404, MATCH($B$3, resultados!$A$1:$ZZ$1, 0))</f>
        <v/>
      </c>
    </row>
    <row r="411">
      <c r="A411">
        <f>INDEX(resultados!$A$2:$ZZ$415, 405, MATCH($B$1, resultados!$A$1:$ZZ$1, 0))</f>
        <v/>
      </c>
      <c r="B411">
        <f>INDEX(resultados!$A$2:$ZZ$415, 405, MATCH($B$2, resultados!$A$1:$ZZ$1, 0))</f>
        <v/>
      </c>
      <c r="C411">
        <f>INDEX(resultados!$A$2:$ZZ$415, 405, MATCH($B$3, resultados!$A$1:$ZZ$1, 0))</f>
        <v/>
      </c>
    </row>
    <row r="412">
      <c r="A412">
        <f>INDEX(resultados!$A$2:$ZZ$415, 406, MATCH($B$1, resultados!$A$1:$ZZ$1, 0))</f>
        <v/>
      </c>
      <c r="B412">
        <f>INDEX(resultados!$A$2:$ZZ$415, 406, MATCH($B$2, resultados!$A$1:$ZZ$1, 0))</f>
        <v/>
      </c>
      <c r="C412">
        <f>INDEX(resultados!$A$2:$ZZ$415, 406, MATCH($B$3, resultados!$A$1:$ZZ$1, 0))</f>
        <v/>
      </c>
    </row>
    <row r="413">
      <c r="A413">
        <f>INDEX(resultados!$A$2:$ZZ$415, 407, MATCH($B$1, resultados!$A$1:$ZZ$1, 0))</f>
        <v/>
      </c>
      <c r="B413">
        <f>INDEX(resultados!$A$2:$ZZ$415, 407, MATCH($B$2, resultados!$A$1:$ZZ$1, 0))</f>
        <v/>
      </c>
      <c r="C413">
        <f>INDEX(resultados!$A$2:$ZZ$415, 407, MATCH($B$3, resultados!$A$1:$ZZ$1, 0))</f>
        <v/>
      </c>
    </row>
    <row r="414">
      <c r="A414">
        <f>INDEX(resultados!$A$2:$ZZ$415, 408, MATCH($B$1, resultados!$A$1:$ZZ$1, 0))</f>
        <v/>
      </c>
      <c r="B414">
        <f>INDEX(resultados!$A$2:$ZZ$415, 408, MATCH($B$2, resultados!$A$1:$ZZ$1, 0))</f>
        <v/>
      </c>
      <c r="C414">
        <f>INDEX(resultados!$A$2:$ZZ$415, 408, MATCH($B$3, resultados!$A$1:$ZZ$1, 0))</f>
        <v/>
      </c>
    </row>
    <row r="415">
      <c r="A415">
        <f>INDEX(resultados!$A$2:$ZZ$415, 409, MATCH($B$1, resultados!$A$1:$ZZ$1, 0))</f>
        <v/>
      </c>
      <c r="B415">
        <f>INDEX(resultados!$A$2:$ZZ$415, 409, MATCH($B$2, resultados!$A$1:$ZZ$1, 0))</f>
        <v/>
      </c>
      <c r="C415">
        <f>INDEX(resultados!$A$2:$ZZ$415, 409, MATCH($B$3, resultados!$A$1:$ZZ$1, 0))</f>
        <v/>
      </c>
    </row>
    <row r="416">
      <c r="A416">
        <f>INDEX(resultados!$A$2:$ZZ$415, 410, MATCH($B$1, resultados!$A$1:$ZZ$1, 0))</f>
        <v/>
      </c>
      <c r="B416">
        <f>INDEX(resultados!$A$2:$ZZ$415, 410, MATCH($B$2, resultados!$A$1:$ZZ$1, 0))</f>
        <v/>
      </c>
      <c r="C416">
        <f>INDEX(resultados!$A$2:$ZZ$415, 410, MATCH($B$3, resultados!$A$1:$ZZ$1, 0))</f>
        <v/>
      </c>
    </row>
    <row r="417">
      <c r="A417">
        <f>INDEX(resultados!$A$2:$ZZ$415, 411, MATCH($B$1, resultados!$A$1:$ZZ$1, 0))</f>
        <v/>
      </c>
      <c r="B417">
        <f>INDEX(resultados!$A$2:$ZZ$415, 411, MATCH($B$2, resultados!$A$1:$ZZ$1, 0))</f>
        <v/>
      </c>
      <c r="C417">
        <f>INDEX(resultados!$A$2:$ZZ$415, 411, MATCH($B$3, resultados!$A$1:$ZZ$1, 0))</f>
        <v/>
      </c>
    </row>
    <row r="418">
      <c r="A418">
        <f>INDEX(resultados!$A$2:$ZZ$415, 412, MATCH($B$1, resultados!$A$1:$ZZ$1, 0))</f>
        <v/>
      </c>
      <c r="B418">
        <f>INDEX(resultados!$A$2:$ZZ$415, 412, MATCH($B$2, resultados!$A$1:$ZZ$1, 0))</f>
        <v/>
      </c>
      <c r="C418">
        <f>INDEX(resultados!$A$2:$ZZ$415, 412, MATCH($B$3, resultados!$A$1:$ZZ$1, 0))</f>
        <v/>
      </c>
    </row>
    <row r="419">
      <c r="A419">
        <f>INDEX(resultados!$A$2:$ZZ$415, 413, MATCH($B$1, resultados!$A$1:$ZZ$1, 0))</f>
        <v/>
      </c>
      <c r="B419">
        <f>INDEX(resultados!$A$2:$ZZ$415, 413, MATCH($B$2, resultados!$A$1:$ZZ$1, 0))</f>
        <v/>
      </c>
      <c r="C419">
        <f>INDEX(resultados!$A$2:$ZZ$415, 413, MATCH($B$3, resultados!$A$1:$ZZ$1, 0))</f>
        <v/>
      </c>
    </row>
    <row r="420">
      <c r="A420">
        <f>INDEX(resultados!$A$2:$ZZ$415, 414, MATCH($B$1, resultados!$A$1:$ZZ$1, 0))</f>
        <v/>
      </c>
      <c r="B420">
        <f>INDEX(resultados!$A$2:$ZZ$415, 414, MATCH($B$2, resultados!$A$1:$ZZ$1, 0))</f>
        <v/>
      </c>
      <c r="C420">
        <f>INDEX(resultados!$A$2:$ZZ$415, 414,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6.2661</v>
      </c>
      <c r="E2" t="n">
        <v>15.96</v>
      </c>
      <c r="F2" t="n">
        <v>13.06</v>
      </c>
      <c r="G2" t="n">
        <v>11.52</v>
      </c>
      <c r="H2" t="n">
        <v>0.24</v>
      </c>
      <c r="I2" t="n">
        <v>68</v>
      </c>
      <c r="J2" t="n">
        <v>71.52</v>
      </c>
      <c r="K2" t="n">
        <v>32.27</v>
      </c>
      <c r="L2" t="n">
        <v>1</v>
      </c>
      <c r="M2" t="n">
        <v>66</v>
      </c>
      <c r="N2" t="n">
        <v>8.25</v>
      </c>
      <c r="O2" t="n">
        <v>9054.6</v>
      </c>
      <c r="P2" t="n">
        <v>92.83</v>
      </c>
      <c r="Q2" t="n">
        <v>194.66</v>
      </c>
      <c r="R2" t="n">
        <v>64.87</v>
      </c>
      <c r="S2" t="n">
        <v>17.82</v>
      </c>
      <c r="T2" t="n">
        <v>21058.43</v>
      </c>
      <c r="U2" t="n">
        <v>0.27</v>
      </c>
      <c r="V2" t="n">
        <v>0.7</v>
      </c>
      <c r="W2" t="n">
        <v>1.25</v>
      </c>
      <c r="X2" t="n">
        <v>1.37</v>
      </c>
      <c r="Y2" t="n">
        <v>0.5</v>
      </c>
      <c r="Z2" t="n">
        <v>10</v>
      </c>
      <c r="AA2" t="n">
        <v>367.4932608785468</v>
      </c>
      <c r="AB2" t="n">
        <v>502.8204921924668</v>
      </c>
      <c r="AC2" t="n">
        <v>454.8320101306101</v>
      </c>
      <c r="AD2" t="n">
        <v>367493.2608785469</v>
      </c>
      <c r="AE2" t="n">
        <v>502820.4921924667</v>
      </c>
      <c r="AF2" t="n">
        <v>2.685377256294798e-06</v>
      </c>
      <c r="AG2" t="n">
        <v>20.78125</v>
      </c>
      <c r="AH2" t="n">
        <v>454832.0101306101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6.8228</v>
      </c>
      <c r="E3" t="n">
        <v>14.66</v>
      </c>
      <c r="F3" t="n">
        <v>12.31</v>
      </c>
      <c r="G3" t="n">
        <v>23.09</v>
      </c>
      <c r="H3" t="n">
        <v>0.48</v>
      </c>
      <c r="I3" t="n">
        <v>32</v>
      </c>
      <c r="J3" t="n">
        <v>72.7</v>
      </c>
      <c r="K3" t="n">
        <v>32.27</v>
      </c>
      <c r="L3" t="n">
        <v>2</v>
      </c>
      <c r="M3" t="n">
        <v>30</v>
      </c>
      <c r="N3" t="n">
        <v>8.43</v>
      </c>
      <c r="O3" t="n">
        <v>9200.25</v>
      </c>
      <c r="P3" t="n">
        <v>85.65000000000001</v>
      </c>
      <c r="Q3" t="n">
        <v>194.64</v>
      </c>
      <c r="R3" t="n">
        <v>41.67</v>
      </c>
      <c r="S3" t="n">
        <v>17.82</v>
      </c>
      <c r="T3" t="n">
        <v>9640.209999999999</v>
      </c>
      <c r="U3" t="n">
        <v>0.43</v>
      </c>
      <c r="V3" t="n">
        <v>0.74</v>
      </c>
      <c r="W3" t="n">
        <v>1.2</v>
      </c>
      <c r="X3" t="n">
        <v>0.63</v>
      </c>
      <c r="Y3" t="n">
        <v>0.5</v>
      </c>
      <c r="Z3" t="n">
        <v>10</v>
      </c>
      <c r="AA3" t="n">
        <v>327.0355710894275</v>
      </c>
      <c r="AB3" t="n">
        <v>447.4644961556899</v>
      </c>
      <c r="AC3" t="n">
        <v>404.7591126629547</v>
      </c>
      <c r="AD3" t="n">
        <v>327035.5710894276</v>
      </c>
      <c r="AE3" t="n">
        <v>447464.4961556899</v>
      </c>
      <c r="AF3" t="n">
        <v>2.923954604019749e-06</v>
      </c>
      <c r="AG3" t="n">
        <v>19.08854166666667</v>
      </c>
      <c r="AH3" t="n">
        <v>404759.1126629547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7.0137</v>
      </c>
      <c r="E4" t="n">
        <v>14.26</v>
      </c>
      <c r="F4" t="n">
        <v>12.09</v>
      </c>
      <c r="G4" t="n">
        <v>34.53</v>
      </c>
      <c r="H4" t="n">
        <v>0.71</v>
      </c>
      <c r="I4" t="n">
        <v>21</v>
      </c>
      <c r="J4" t="n">
        <v>73.88</v>
      </c>
      <c r="K4" t="n">
        <v>32.27</v>
      </c>
      <c r="L4" t="n">
        <v>3</v>
      </c>
      <c r="M4" t="n">
        <v>19</v>
      </c>
      <c r="N4" t="n">
        <v>8.609999999999999</v>
      </c>
      <c r="O4" t="n">
        <v>9346.23</v>
      </c>
      <c r="P4" t="n">
        <v>82.23</v>
      </c>
      <c r="Q4" t="n">
        <v>194.64</v>
      </c>
      <c r="R4" t="n">
        <v>34.85</v>
      </c>
      <c r="S4" t="n">
        <v>17.82</v>
      </c>
      <c r="T4" t="n">
        <v>6281.59</v>
      </c>
      <c r="U4" t="n">
        <v>0.51</v>
      </c>
      <c r="V4" t="n">
        <v>0.75</v>
      </c>
      <c r="W4" t="n">
        <v>1.17</v>
      </c>
      <c r="X4" t="n">
        <v>0.4</v>
      </c>
      <c r="Y4" t="n">
        <v>0.5</v>
      </c>
      <c r="Z4" t="n">
        <v>10</v>
      </c>
      <c r="AA4" t="n">
        <v>320.8722504790725</v>
      </c>
      <c r="AB4" t="n">
        <v>439.031568990087</v>
      </c>
      <c r="AC4" t="n">
        <v>397.1310122303494</v>
      </c>
      <c r="AD4" t="n">
        <v>320872.2504790725</v>
      </c>
      <c r="AE4" t="n">
        <v>439031.568990087</v>
      </c>
      <c r="AF4" t="n">
        <v>3.005766020726581e-06</v>
      </c>
      <c r="AG4" t="n">
        <v>18.56770833333333</v>
      </c>
      <c r="AH4" t="n">
        <v>397131.0122303494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7.0915</v>
      </c>
      <c r="E5" t="n">
        <v>14.1</v>
      </c>
      <c r="F5" t="n">
        <v>12.01</v>
      </c>
      <c r="G5" t="n">
        <v>45.03</v>
      </c>
      <c r="H5" t="n">
        <v>0.93</v>
      </c>
      <c r="I5" t="n">
        <v>16</v>
      </c>
      <c r="J5" t="n">
        <v>75.06999999999999</v>
      </c>
      <c r="K5" t="n">
        <v>32.27</v>
      </c>
      <c r="L5" t="n">
        <v>4</v>
      </c>
      <c r="M5" t="n">
        <v>14</v>
      </c>
      <c r="N5" t="n">
        <v>8.800000000000001</v>
      </c>
      <c r="O5" t="n">
        <v>9492.549999999999</v>
      </c>
      <c r="P5" t="n">
        <v>79.77</v>
      </c>
      <c r="Q5" t="n">
        <v>194.63</v>
      </c>
      <c r="R5" t="n">
        <v>32.32</v>
      </c>
      <c r="S5" t="n">
        <v>17.82</v>
      </c>
      <c r="T5" t="n">
        <v>5040.95</v>
      </c>
      <c r="U5" t="n">
        <v>0.55</v>
      </c>
      <c r="V5" t="n">
        <v>0.76</v>
      </c>
      <c r="W5" t="n">
        <v>1.17</v>
      </c>
      <c r="X5" t="n">
        <v>0.32</v>
      </c>
      <c r="Y5" t="n">
        <v>0.5</v>
      </c>
      <c r="Z5" t="n">
        <v>10</v>
      </c>
      <c r="AA5" t="n">
        <v>310.0611745215888</v>
      </c>
      <c r="AB5" t="n">
        <v>424.2393779140481</v>
      </c>
      <c r="AC5" t="n">
        <v>383.7505671096371</v>
      </c>
      <c r="AD5" t="n">
        <v>310061.1745215888</v>
      </c>
      <c r="AE5" t="n">
        <v>424239.3779140481</v>
      </c>
      <c r="AF5" t="n">
        <v>3.039107708624913e-06</v>
      </c>
      <c r="AG5" t="n">
        <v>18.359375</v>
      </c>
      <c r="AH5" t="n">
        <v>383750.5671096371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7.1566</v>
      </c>
      <c r="E6" t="n">
        <v>13.97</v>
      </c>
      <c r="F6" t="n">
        <v>11.93</v>
      </c>
      <c r="G6" t="n">
        <v>55.05</v>
      </c>
      <c r="H6" t="n">
        <v>1.15</v>
      </c>
      <c r="I6" t="n">
        <v>13</v>
      </c>
      <c r="J6" t="n">
        <v>76.26000000000001</v>
      </c>
      <c r="K6" t="n">
        <v>32.27</v>
      </c>
      <c r="L6" t="n">
        <v>5</v>
      </c>
      <c r="M6" t="n">
        <v>11</v>
      </c>
      <c r="N6" t="n">
        <v>8.99</v>
      </c>
      <c r="O6" t="n">
        <v>9639.200000000001</v>
      </c>
      <c r="P6" t="n">
        <v>77.12</v>
      </c>
      <c r="Q6" t="n">
        <v>194.63</v>
      </c>
      <c r="R6" t="n">
        <v>29.81</v>
      </c>
      <c r="S6" t="n">
        <v>17.82</v>
      </c>
      <c r="T6" t="n">
        <v>3805.34</v>
      </c>
      <c r="U6" t="n">
        <v>0.6</v>
      </c>
      <c r="V6" t="n">
        <v>0.76</v>
      </c>
      <c r="W6" t="n">
        <v>1.16</v>
      </c>
      <c r="X6" t="n">
        <v>0.24</v>
      </c>
      <c r="Y6" t="n">
        <v>0.5</v>
      </c>
      <c r="Z6" t="n">
        <v>10</v>
      </c>
      <c r="AA6" t="n">
        <v>307.0004388407592</v>
      </c>
      <c r="AB6" t="n">
        <v>420.0515443254088</v>
      </c>
      <c r="AC6" t="n">
        <v>379.9624144810361</v>
      </c>
      <c r="AD6" t="n">
        <v>307000.4388407592</v>
      </c>
      <c r="AE6" t="n">
        <v>420051.5443254088</v>
      </c>
      <c r="AF6" t="n">
        <v>3.067006730246781e-06</v>
      </c>
      <c r="AG6" t="n">
        <v>18.19010416666667</v>
      </c>
      <c r="AH6" t="n">
        <v>379962.4144810361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7.2123</v>
      </c>
      <c r="E7" t="n">
        <v>13.87</v>
      </c>
      <c r="F7" t="n">
        <v>11.87</v>
      </c>
      <c r="G7" t="n">
        <v>71.19</v>
      </c>
      <c r="H7" t="n">
        <v>1.36</v>
      </c>
      <c r="I7" t="n">
        <v>10</v>
      </c>
      <c r="J7" t="n">
        <v>77.45</v>
      </c>
      <c r="K7" t="n">
        <v>32.27</v>
      </c>
      <c r="L7" t="n">
        <v>6</v>
      </c>
      <c r="M7" t="n">
        <v>8</v>
      </c>
      <c r="N7" t="n">
        <v>9.18</v>
      </c>
      <c r="O7" t="n">
        <v>9786.190000000001</v>
      </c>
      <c r="P7" t="n">
        <v>74.03</v>
      </c>
      <c r="Q7" t="n">
        <v>194.65</v>
      </c>
      <c r="R7" t="n">
        <v>27.93</v>
      </c>
      <c r="S7" t="n">
        <v>17.82</v>
      </c>
      <c r="T7" t="n">
        <v>2879.49</v>
      </c>
      <c r="U7" t="n">
        <v>0.64</v>
      </c>
      <c r="V7" t="n">
        <v>0.77</v>
      </c>
      <c r="W7" t="n">
        <v>1.15</v>
      </c>
      <c r="X7" t="n">
        <v>0.18</v>
      </c>
      <c r="Y7" t="n">
        <v>0.5</v>
      </c>
      <c r="Z7" t="n">
        <v>10</v>
      </c>
      <c r="AA7" t="n">
        <v>303.8263388083814</v>
      </c>
      <c r="AB7" t="n">
        <v>415.7086006296988</v>
      </c>
      <c r="AC7" t="n">
        <v>376.0339552362851</v>
      </c>
      <c r="AD7" t="n">
        <v>303826.3388083814</v>
      </c>
      <c r="AE7" t="n">
        <v>415708.6006296988</v>
      </c>
      <c r="AF7" t="n">
        <v>3.090877321711268e-06</v>
      </c>
      <c r="AG7" t="n">
        <v>18.05989583333333</v>
      </c>
      <c r="AH7" t="n">
        <v>376033.9552362851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7.2298</v>
      </c>
      <c r="E8" t="n">
        <v>13.83</v>
      </c>
      <c r="F8" t="n">
        <v>11.85</v>
      </c>
      <c r="G8" t="n">
        <v>78.98999999999999</v>
      </c>
      <c r="H8" t="n">
        <v>1.56</v>
      </c>
      <c r="I8" t="n">
        <v>9</v>
      </c>
      <c r="J8" t="n">
        <v>78.65000000000001</v>
      </c>
      <c r="K8" t="n">
        <v>32.27</v>
      </c>
      <c r="L8" t="n">
        <v>7</v>
      </c>
      <c r="M8" t="n">
        <v>6</v>
      </c>
      <c r="N8" t="n">
        <v>9.380000000000001</v>
      </c>
      <c r="O8" t="n">
        <v>9933.52</v>
      </c>
      <c r="P8" t="n">
        <v>72.89</v>
      </c>
      <c r="Q8" t="n">
        <v>194.64</v>
      </c>
      <c r="R8" t="n">
        <v>27.4</v>
      </c>
      <c r="S8" t="n">
        <v>17.82</v>
      </c>
      <c r="T8" t="n">
        <v>2617.78</v>
      </c>
      <c r="U8" t="n">
        <v>0.65</v>
      </c>
      <c r="V8" t="n">
        <v>0.77</v>
      </c>
      <c r="W8" t="n">
        <v>1.15</v>
      </c>
      <c r="X8" t="n">
        <v>0.16</v>
      </c>
      <c r="Y8" t="n">
        <v>0.5</v>
      </c>
      <c r="Z8" t="n">
        <v>10</v>
      </c>
      <c r="AA8" t="n">
        <v>302.7089253910224</v>
      </c>
      <c r="AB8" t="n">
        <v>414.1797062952675</v>
      </c>
      <c r="AC8" t="n">
        <v>374.6509764313152</v>
      </c>
      <c r="AD8" t="n">
        <v>302708.9253910223</v>
      </c>
      <c r="AE8" t="n">
        <v>414179.7062952674</v>
      </c>
      <c r="AF8" t="n">
        <v>3.098377058706394e-06</v>
      </c>
      <c r="AG8" t="n">
        <v>18.0078125</v>
      </c>
      <c r="AH8" t="n">
        <v>374650.9764313152</v>
      </c>
    </row>
    <row r="9">
      <c r="A9" t="n">
        <v>7</v>
      </c>
      <c r="B9" t="n">
        <v>30</v>
      </c>
      <c r="C9" t="inlineStr">
        <is>
          <t xml:space="preserve">CONCLUIDO	</t>
        </is>
      </c>
      <c r="D9" t="n">
        <v>7.248</v>
      </c>
      <c r="E9" t="n">
        <v>13.8</v>
      </c>
      <c r="F9" t="n">
        <v>11.83</v>
      </c>
      <c r="G9" t="n">
        <v>88.70999999999999</v>
      </c>
      <c r="H9" t="n">
        <v>1.75</v>
      </c>
      <c r="I9" t="n">
        <v>8</v>
      </c>
      <c r="J9" t="n">
        <v>79.84</v>
      </c>
      <c r="K9" t="n">
        <v>32.27</v>
      </c>
      <c r="L9" t="n">
        <v>8</v>
      </c>
      <c r="M9" t="n">
        <v>2</v>
      </c>
      <c r="N9" t="n">
        <v>9.57</v>
      </c>
      <c r="O9" t="n">
        <v>10081.19</v>
      </c>
      <c r="P9" t="n">
        <v>71.65000000000001</v>
      </c>
      <c r="Q9" t="n">
        <v>194.63</v>
      </c>
      <c r="R9" t="n">
        <v>26.52</v>
      </c>
      <c r="S9" t="n">
        <v>17.82</v>
      </c>
      <c r="T9" t="n">
        <v>2180.85</v>
      </c>
      <c r="U9" t="n">
        <v>0.67</v>
      </c>
      <c r="V9" t="n">
        <v>0.77</v>
      </c>
      <c r="W9" t="n">
        <v>1.16</v>
      </c>
      <c r="X9" t="n">
        <v>0.14</v>
      </c>
      <c r="Y9" t="n">
        <v>0.5</v>
      </c>
      <c r="Z9" t="n">
        <v>10</v>
      </c>
      <c r="AA9" t="n">
        <v>301.3431319670551</v>
      </c>
      <c r="AB9" t="n">
        <v>412.3109674780421</v>
      </c>
      <c r="AC9" t="n">
        <v>372.9605874240144</v>
      </c>
      <c r="AD9" t="n">
        <v>301343.1319670551</v>
      </c>
      <c r="AE9" t="n">
        <v>412310.9674780421</v>
      </c>
      <c r="AF9" t="n">
        <v>3.106176785181325e-06</v>
      </c>
      <c r="AG9" t="n">
        <v>17.96875</v>
      </c>
      <c r="AH9" t="n">
        <v>372960.5874240143</v>
      </c>
    </row>
    <row r="10">
      <c r="A10" t="n">
        <v>8</v>
      </c>
      <c r="B10" t="n">
        <v>30</v>
      </c>
      <c r="C10" t="inlineStr">
        <is>
          <t xml:space="preserve">CONCLUIDO	</t>
        </is>
      </c>
      <c r="D10" t="n">
        <v>7.2467</v>
      </c>
      <c r="E10" t="n">
        <v>13.8</v>
      </c>
      <c r="F10" t="n">
        <v>11.83</v>
      </c>
      <c r="G10" t="n">
        <v>88.73</v>
      </c>
      <c r="H10" t="n">
        <v>1.94</v>
      </c>
      <c r="I10" t="n">
        <v>8</v>
      </c>
      <c r="J10" t="n">
        <v>81.04000000000001</v>
      </c>
      <c r="K10" t="n">
        <v>32.27</v>
      </c>
      <c r="L10" t="n">
        <v>9</v>
      </c>
      <c r="M10" t="n">
        <v>0</v>
      </c>
      <c r="N10" t="n">
        <v>9.77</v>
      </c>
      <c r="O10" t="n">
        <v>10229.34</v>
      </c>
      <c r="P10" t="n">
        <v>72.29000000000001</v>
      </c>
      <c r="Q10" t="n">
        <v>194.63</v>
      </c>
      <c r="R10" t="n">
        <v>26.61</v>
      </c>
      <c r="S10" t="n">
        <v>17.82</v>
      </c>
      <c r="T10" t="n">
        <v>2226.33</v>
      </c>
      <c r="U10" t="n">
        <v>0.67</v>
      </c>
      <c r="V10" t="n">
        <v>0.77</v>
      </c>
      <c r="W10" t="n">
        <v>1.16</v>
      </c>
      <c r="X10" t="n">
        <v>0.14</v>
      </c>
      <c r="Y10" t="n">
        <v>0.5</v>
      </c>
      <c r="Z10" t="n">
        <v>10</v>
      </c>
      <c r="AA10" t="n">
        <v>301.8387786892646</v>
      </c>
      <c r="AB10" t="n">
        <v>412.9891331897593</v>
      </c>
      <c r="AC10" t="n">
        <v>373.5740299520168</v>
      </c>
      <c r="AD10" t="n">
        <v>301838.7786892646</v>
      </c>
      <c r="AE10" t="n">
        <v>412989.1331897593</v>
      </c>
      <c r="AF10" t="n">
        <v>3.105619661861687e-06</v>
      </c>
      <c r="AG10" t="n">
        <v>17.96875</v>
      </c>
      <c r="AH10" t="n">
        <v>373574.0299520168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6.8153</v>
      </c>
      <c r="E2" t="n">
        <v>14.67</v>
      </c>
      <c r="F2" t="n">
        <v>12.51</v>
      </c>
      <c r="G2" t="n">
        <v>17.87</v>
      </c>
      <c r="H2" t="n">
        <v>0.43</v>
      </c>
      <c r="I2" t="n">
        <v>42</v>
      </c>
      <c r="J2" t="n">
        <v>39.78</v>
      </c>
      <c r="K2" t="n">
        <v>19.54</v>
      </c>
      <c r="L2" t="n">
        <v>1</v>
      </c>
      <c r="M2" t="n">
        <v>40</v>
      </c>
      <c r="N2" t="n">
        <v>4.24</v>
      </c>
      <c r="O2" t="n">
        <v>5140</v>
      </c>
      <c r="P2" t="n">
        <v>56.31</v>
      </c>
      <c r="Q2" t="n">
        <v>194.64</v>
      </c>
      <c r="R2" t="n">
        <v>48.12</v>
      </c>
      <c r="S2" t="n">
        <v>17.82</v>
      </c>
      <c r="T2" t="n">
        <v>12813.53</v>
      </c>
      <c r="U2" t="n">
        <v>0.37</v>
      </c>
      <c r="V2" t="n">
        <v>0.73</v>
      </c>
      <c r="W2" t="n">
        <v>1.2</v>
      </c>
      <c r="X2" t="n">
        <v>0.82</v>
      </c>
      <c r="Y2" t="n">
        <v>0.5</v>
      </c>
      <c r="Z2" t="n">
        <v>10</v>
      </c>
      <c r="AA2" t="n">
        <v>285.1083291047514</v>
      </c>
      <c r="AB2" t="n">
        <v>390.0977939728848</v>
      </c>
      <c r="AC2" t="n">
        <v>352.8674080218044</v>
      </c>
      <c r="AD2" t="n">
        <v>285108.3291047513</v>
      </c>
      <c r="AE2" t="n">
        <v>390097.7939728848</v>
      </c>
      <c r="AF2" t="n">
        <v>3.269662285627896e-06</v>
      </c>
      <c r="AG2" t="n">
        <v>19.1015625</v>
      </c>
      <c r="AH2" t="n">
        <v>352867.4080218044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7.171</v>
      </c>
      <c r="E3" t="n">
        <v>13.94</v>
      </c>
      <c r="F3" t="n">
        <v>12.04</v>
      </c>
      <c r="G3" t="n">
        <v>38.01</v>
      </c>
      <c r="H3" t="n">
        <v>0.84</v>
      </c>
      <c r="I3" t="n">
        <v>19</v>
      </c>
      <c r="J3" t="n">
        <v>40.89</v>
      </c>
      <c r="K3" t="n">
        <v>19.54</v>
      </c>
      <c r="L3" t="n">
        <v>2</v>
      </c>
      <c r="M3" t="n">
        <v>17</v>
      </c>
      <c r="N3" t="n">
        <v>4.35</v>
      </c>
      <c r="O3" t="n">
        <v>5277.26</v>
      </c>
      <c r="P3" t="n">
        <v>50.03</v>
      </c>
      <c r="Q3" t="n">
        <v>194.64</v>
      </c>
      <c r="R3" t="n">
        <v>33.31</v>
      </c>
      <c r="S3" t="n">
        <v>17.82</v>
      </c>
      <c r="T3" t="n">
        <v>5521.22</v>
      </c>
      <c r="U3" t="n">
        <v>0.53</v>
      </c>
      <c r="V3" t="n">
        <v>0.75</v>
      </c>
      <c r="W3" t="n">
        <v>1.16</v>
      </c>
      <c r="X3" t="n">
        <v>0.35</v>
      </c>
      <c r="Y3" t="n">
        <v>0.5</v>
      </c>
      <c r="Z3" t="n">
        <v>10</v>
      </c>
      <c r="AA3" t="n">
        <v>268.4730125727062</v>
      </c>
      <c r="AB3" t="n">
        <v>367.3366199953712</v>
      </c>
      <c r="AC3" t="n">
        <v>332.2785285431964</v>
      </c>
      <c r="AD3" t="n">
        <v>268473.0125727062</v>
      </c>
      <c r="AE3" t="n">
        <v>367336.6199953712</v>
      </c>
      <c r="AF3" t="n">
        <v>3.440310514612364e-06</v>
      </c>
      <c r="AG3" t="n">
        <v>18.15104166666667</v>
      </c>
      <c r="AH3" t="n">
        <v>332278.5285431964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7.2199</v>
      </c>
      <c r="E4" t="n">
        <v>13.85</v>
      </c>
      <c r="F4" t="n">
        <v>11.99</v>
      </c>
      <c r="G4" t="n">
        <v>47.94</v>
      </c>
      <c r="H4" t="n">
        <v>1.22</v>
      </c>
      <c r="I4" t="n">
        <v>15</v>
      </c>
      <c r="J4" t="n">
        <v>42.01</v>
      </c>
      <c r="K4" t="n">
        <v>19.54</v>
      </c>
      <c r="L4" t="n">
        <v>3</v>
      </c>
      <c r="M4" t="n">
        <v>1</v>
      </c>
      <c r="N4" t="n">
        <v>4.46</v>
      </c>
      <c r="O4" t="n">
        <v>5414.79</v>
      </c>
      <c r="P4" t="n">
        <v>48.1</v>
      </c>
      <c r="Q4" t="n">
        <v>194.66</v>
      </c>
      <c r="R4" t="n">
        <v>31.1</v>
      </c>
      <c r="S4" t="n">
        <v>17.82</v>
      </c>
      <c r="T4" t="n">
        <v>4436.51</v>
      </c>
      <c r="U4" t="n">
        <v>0.57</v>
      </c>
      <c r="V4" t="n">
        <v>0.76</v>
      </c>
      <c r="W4" t="n">
        <v>1.18</v>
      </c>
      <c r="X4" t="n">
        <v>0.3</v>
      </c>
      <c r="Y4" t="n">
        <v>0.5</v>
      </c>
      <c r="Z4" t="n">
        <v>10</v>
      </c>
      <c r="AA4" t="n">
        <v>266.5067668691038</v>
      </c>
      <c r="AB4" t="n">
        <v>364.6463158790641</v>
      </c>
      <c r="AC4" t="n">
        <v>329.8449832758841</v>
      </c>
      <c r="AD4" t="n">
        <v>266506.7668691038</v>
      </c>
      <c r="AE4" t="n">
        <v>364646.3158790641</v>
      </c>
      <c r="AF4" t="n">
        <v>3.46377044825684e-06</v>
      </c>
      <c r="AG4" t="n">
        <v>18.03385416666667</v>
      </c>
      <c r="AH4" t="n">
        <v>329844.9832758841</v>
      </c>
    </row>
    <row r="5">
      <c r="A5" t="n">
        <v>3</v>
      </c>
      <c r="B5" t="n">
        <v>15</v>
      </c>
      <c r="C5" t="inlineStr">
        <is>
          <t xml:space="preserve">CONCLUIDO	</t>
        </is>
      </c>
      <c r="D5" t="n">
        <v>7.2362</v>
      </c>
      <c r="E5" t="n">
        <v>13.82</v>
      </c>
      <c r="F5" t="n">
        <v>11.97</v>
      </c>
      <c r="G5" t="n">
        <v>51.28</v>
      </c>
      <c r="H5" t="n">
        <v>1.59</v>
      </c>
      <c r="I5" t="n">
        <v>14</v>
      </c>
      <c r="J5" t="n">
        <v>43.13</v>
      </c>
      <c r="K5" t="n">
        <v>19.54</v>
      </c>
      <c r="L5" t="n">
        <v>4</v>
      </c>
      <c r="M5" t="n">
        <v>0</v>
      </c>
      <c r="N5" t="n">
        <v>4.58</v>
      </c>
      <c r="O5" t="n">
        <v>5552.61</v>
      </c>
      <c r="P5" t="n">
        <v>49.13</v>
      </c>
      <c r="Q5" t="n">
        <v>194.66</v>
      </c>
      <c r="R5" t="n">
        <v>30.48</v>
      </c>
      <c r="S5" t="n">
        <v>17.82</v>
      </c>
      <c r="T5" t="n">
        <v>4130.74</v>
      </c>
      <c r="U5" t="n">
        <v>0.58</v>
      </c>
      <c r="V5" t="n">
        <v>0.76</v>
      </c>
      <c r="W5" t="n">
        <v>1.18</v>
      </c>
      <c r="X5" t="n">
        <v>0.28</v>
      </c>
      <c r="Y5" t="n">
        <v>0.5</v>
      </c>
      <c r="Z5" t="n">
        <v>10</v>
      </c>
      <c r="AA5" t="n">
        <v>266.9386852239019</v>
      </c>
      <c r="AB5" t="n">
        <v>365.2372856269918</v>
      </c>
      <c r="AC5" t="n">
        <v>330.3795517005008</v>
      </c>
      <c r="AD5" t="n">
        <v>266938.6852239019</v>
      </c>
      <c r="AE5" t="n">
        <v>365237.2856269918</v>
      </c>
      <c r="AF5" t="n">
        <v>3.471590426138333e-06</v>
      </c>
      <c r="AG5" t="n">
        <v>17.99479166666667</v>
      </c>
      <c r="AH5" t="n">
        <v>330379.5517005008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5.0988</v>
      </c>
      <c r="E2" t="n">
        <v>19.61</v>
      </c>
      <c r="F2" t="n">
        <v>14.03</v>
      </c>
      <c r="G2" t="n">
        <v>7.26</v>
      </c>
      <c r="H2" t="n">
        <v>0.12</v>
      </c>
      <c r="I2" t="n">
        <v>116</v>
      </c>
      <c r="J2" t="n">
        <v>141.81</v>
      </c>
      <c r="K2" t="n">
        <v>47.83</v>
      </c>
      <c r="L2" t="n">
        <v>1</v>
      </c>
      <c r="M2" t="n">
        <v>114</v>
      </c>
      <c r="N2" t="n">
        <v>22.98</v>
      </c>
      <c r="O2" t="n">
        <v>17723.39</v>
      </c>
      <c r="P2" t="n">
        <v>159.57</v>
      </c>
      <c r="Q2" t="n">
        <v>194.65</v>
      </c>
      <c r="R2" t="n">
        <v>95.52</v>
      </c>
      <c r="S2" t="n">
        <v>17.82</v>
      </c>
      <c r="T2" t="n">
        <v>36142.25</v>
      </c>
      <c r="U2" t="n">
        <v>0.19</v>
      </c>
      <c r="V2" t="n">
        <v>0.65</v>
      </c>
      <c r="W2" t="n">
        <v>1.33</v>
      </c>
      <c r="X2" t="n">
        <v>2.35</v>
      </c>
      <c r="Y2" t="n">
        <v>0.5</v>
      </c>
      <c r="Z2" t="n">
        <v>10</v>
      </c>
      <c r="AA2" t="n">
        <v>568.7851992781107</v>
      </c>
      <c r="AB2" t="n">
        <v>778.2370026843269</v>
      </c>
      <c r="AC2" t="n">
        <v>703.9631554106271</v>
      </c>
      <c r="AD2" t="n">
        <v>568785.1992781106</v>
      </c>
      <c r="AE2" t="n">
        <v>778237.0026843268</v>
      </c>
      <c r="AF2" t="n">
        <v>1.854528950364657e-06</v>
      </c>
      <c r="AG2" t="n">
        <v>25.53385416666667</v>
      </c>
      <c r="AH2" t="n">
        <v>703963.1554106271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6.0637</v>
      </c>
      <c r="E3" t="n">
        <v>16.49</v>
      </c>
      <c r="F3" t="n">
        <v>12.73</v>
      </c>
      <c r="G3" t="n">
        <v>14.41</v>
      </c>
      <c r="H3" t="n">
        <v>0.25</v>
      </c>
      <c r="I3" t="n">
        <v>53</v>
      </c>
      <c r="J3" t="n">
        <v>143.17</v>
      </c>
      <c r="K3" t="n">
        <v>47.83</v>
      </c>
      <c r="L3" t="n">
        <v>2</v>
      </c>
      <c r="M3" t="n">
        <v>51</v>
      </c>
      <c r="N3" t="n">
        <v>23.34</v>
      </c>
      <c r="O3" t="n">
        <v>17891.86</v>
      </c>
      <c r="P3" t="n">
        <v>143.97</v>
      </c>
      <c r="Q3" t="n">
        <v>194.62</v>
      </c>
      <c r="R3" t="n">
        <v>55.05</v>
      </c>
      <c r="S3" t="n">
        <v>17.82</v>
      </c>
      <c r="T3" t="n">
        <v>16220.78</v>
      </c>
      <c r="U3" t="n">
        <v>0.32</v>
      </c>
      <c r="V3" t="n">
        <v>0.71</v>
      </c>
      <c r="W3" t="n">
        <v>1.22</v>
      </c>
      <c r="X3" t="n">
        <v>1.05</v>
      </c>
      <c r="Y3" t="n">
        <v>0.5</v>
      </c>
      <c r="Z3" t="n">
        <v>10</v>
      </c>
      <c r="AA3" t="n">
        <v>460.5100427372377</v>
      </c>
      <c r="AB3" t="n">
        <v>630.0901567423246</v>
      </c>
      <c r="AC3" t="n">
        <v>569.9552365199255</v>
      </c>
      <c r="AD3" t="n">
        <v>460510.0427372376</v>
      </c>
      <c r="AE3" t="n">
        <v>630090.1567423246</v>
      </c>
      <c r="AF3" t="n">
        <v>2.205481132095036e-06</v>
      </c>
      <c r="AG3" t="n">
        <v>21.47135416666667</v>
      </c>
      <c r="AH3" t="n">
        <v>569955.2365199255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6.409</v>
      </c>
      <c r="E4" t="n">
        <v>15.6</v>
      </c>
      <c r="F4" t="n">
        <v>12.36</v>
      </c>
      <c r="G4" t="n">
        <v>21.19</v>
      </c>
      <c r="H4" t="n">
        <v>0.37</v>
      </c>
      <c r="I4" t="n">
        <v>35</v>
      </c>
      <c r="J4" t="n">
        <v>144.54</v>
      </c>
      <c r="K4" t="n">
        <v>47.83</v>
      </c>
      <c r="L4" t="n">
        <v>3</v>
      </c>
      <c r="M4" t="n">
        <v>33</v>
      </c>
      <c r="N4" t="n">
        <v>23.71</v>
      </c>
      <c r="O4" t="n">
        <v>18060.85</v>
      </c>
      <c r="P4" t="n">
        <v>139.05</v>
      </c>
      <c r="Q4" t="n">
        <v>194.64</v>
      </c>
      <c r="R4" t="n">
        <v>43.62</v>
      </c>
      <c r="S4" t="n">
        <v>17.82</v>
      </c>
      <c r="T4" t="n">
        <v>10599.71</v>
      </c>
      <c r="U4" t="n">
        <v>0.41</v>
      </c>
      <c r="V4" t="n">
        <v>0.73</v>
      </c>
      <c r="W4" t="n">
        <v>1.19</v>
      </c>
      <c r="X4" t="n">
        <v>0.68</v>
      </c>
      <c r="Y4" t="n">
        <v>0.5</v>
      </c>
      <c r="Z4" t="n">
        <v>10</v>
      </c>
      <c r="AA4" t="n">
        <v>428.3556726823443</v>
      </c>
      <c r="AB4" t="n">
        <v>586.0951290825291</v>
      </c>
      <c r="AC4" t="n">
        <v>530.1590325525717</v>
      </c>
      <c r="AD4" t="n">
        <v>428355.6726823443</v>
      </c>
      <c r="AE4" t="n">
        <v>586095.1290825291</v>
      </c>
      <c r="AF4" t="n">
        <v>2.331073202103845e-06</v>
      </c>
      <c r="AG4" t="n">
        <v>20.3125</v>
      </c>
      <c r="AH4" t="n">
        <v>530159.0325525717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6.5904</v>
      </c>
      <c r="E5" t="n">
        <v>15.17</v>
      </c>
      <c r="F5" t="n">
        <v>12.19</v>
      </c>
      <c r="G5" t="n">
        <v>28.14</v>
      </c>
      <c r="H5" t="n">
        <v>0.49</v>
      </c>
      <c r="I5" t="n">
        <v>26</v>
      </c>
      <c r="J5" t="n">
        <v>145.92</v>
      </c>
      <c r="K5" t="n">
        <v>47.83</v>
      </c>
      <c r="L5" t="n">
        <v>4</v>
      </c>
      <c r="M5" t="n">
        <v>24</v>
      </c>
      <c r="N5" t="n">
        <v>24.09</v>
      </c>
      <c r="O5" t="n">
        <v>18230.35</v>
      </c>
      <c r="P5" t="n">
        <v>136.43</v>
      </c>
      <c r="Q5" t="n">
        <v>194.63</v>
      </c>
      <c r="R5" t="n">
        <v>38.17</v>
      </c>
      <c r="S5" t="n">
        <v>17.82</v>
      </c>
      <c r="T5" t="n">
        <v>7919.9</v>
      </c>
      <c r="U5" t="n">
        <v>0.47</v>
      </c>
      <c r="V5" t="n">
        <v>0.74</v>
      </c>
      <c r="W5" t="n">
        <v>1.18</v>
      </c>
      <c r="X5" t="n">
        <v>0.51</v>
      </c>
      <c r="Y5" t="n">
        <v>0.5</v>
      </c>
      <c r="Z5" t="n">
        <v>10</v>
      </c>
      <c r="AA5" t="n">
        <v>412.604027093995</v>
      </c>
      <c r="AB5" t="n">
        <v>564.5430326749909</v>
      </c>
      <c r="AC5" t="n">
        <v>510.6638379776117</v>
      </c>
      <c r="AD5" t="n">
        <v>412604.027093995</v>
      </c>
      <c r="AE5" t="n">
        <v>564543.0326749908</v>
      </c>
      <c r="AF5" t="n">
        <v>2.397051775806707e-06</v>
      </c>
      <c r="AG5" t="n">
        <v>19.75260416666667</v>
      </c>
      <c r="AH5" t="n">
        <v>510663.8379776117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6.7079</v>
      </c>
      <c r="E6" t="n">
        <v>14.91</v>
      </c>
      <c r="F6" t="n">
        <v>12.07</v>
      </c>
      <c r="G6" t="n">
        <v>34.49</v>
      </c>
      <c r="H6" t="n">
        <v>0.6</v>
      </c>
      <c r="I6" t="n">
        <v>21</v>
      </c>
      <c r="J6" t="n">
        <v>147.3</v>
      </c>
      <c r="K6" t="n">
        <v>47.83</v>
      </c>
      <c r="L6" t="n">
        <v>5</v>
      </c>
      <c r="M6" t="n">
        <v>19</v>
      </c>
      <c r="N6" t="n">
        <v>24.47</v>
      </c>
      <c r="O6" t="n">
        <v>18400.38</v>
      </c>
      <c r="P6" t="n">
        <v>134.16</v>
      </c>
      <c r="Q6" t="n">
        <v>194.65</v>
      </c>
      <c r="R6" t="n">
        <v>34.58</v>
      </c>
      <c r="S6" t="n">
        <v>17.82</v>
      </c>
      <c r="T6" t="n">
        <v>6146.07</v>
      </c>
      <c r="U6" t="n">
        <v>0.52</v>
      </c>
      <c r="V6" t="n">
        <v>0.75</v>
      </c>
      <c r="W6" t="n">
        <v>1.16</v>
      </c>
      <c r="X6" t="n">
        <v>0.39</v>
      </c>
      <c r="Y6" t="n">
        <v>0.5</v>
      </c>
      <c r="Z6" t="n">
        <v>10</v>
      </c>
      <c r="AA6" t="n">
        <v>407.3170619789242</v>
      </c>
      <c r="AB6" t="n">
        <v>557.3091737601117</v>
      </c>
      <c r="AC6" t="n">
        <v>504.1203684047839</v>
      </c>
      <c r="AD6" t="n">
        <v>407317.0619789243</v>
      </c>
      <c r="AE6" t="n">
        <v>557309.1737601117</v>
      </c>
      <c r="AF6" t="n">
        <v>2.439788724043125e-06</v>
      </c>
      <c r="AG6" t="n">
        <v>19.4140625</v>
      </c>
      <c r="AH6" t="n">
        <v>504120.3684047839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6.7913</v>
      </c>
      <c r="E7" t="n">
        <v>14.72</v>
      </c>
      <c r="F7" t="n">
        <v>12.01</v>
      </c>
      <c r="G7" t="n">
        <v>42.37</v>
      </c>
      <c r="H7" t="n">
        <v>0.71</v>
      </c>
      <c r="I7" t="n">
        <v>17</v>
      </c>
      <c r="J7" t="n">
        <v>148.68</v>
      </c>
      <c r="K7" t="n">
        <v>47.83</v>
      </c>
      <c r="L7" t="n">
        <v>6</v>
      </c>
      <c r="M7" t="n">
        <v>15</v>
      </c>
      <c r="N7" t="n">
        <v>24.85</v>
      </c>
      <c r="O7" t="n">
        <v>18570.94</v>
      </c>
      <c r="P7" t="n">
        <v>132.6</v>
      </c>
      <c r="Q7" t="n">
        <v>194.63</v>
      </c>
      <c r="R7" t="n">
        <v>32.19</v>
      </c>
      <c r="S7" t="n">
        <v>17.82</v>
      </c>
      <c r="T7" t="n">
        <v>4970.6</v>
      </c>
      <c r="U7" t="n">
        <v>0.55</v>
      </c>
      <c r="V7" t="n">
        <v>0.76</v>
      </c>
      <c r="W7" t="n">
        <v>1.17</v>
      </c>
      <c r="X7" t="n">
        <v>0.32</v>
      </c>
      <c r="Y7" t="n">
        <v>0.5</v>
      </c>
      <c r="Z7" t="n">
        <v>10</v>
      </c>
      <c r="AA7" t="n">
        <v>403.9299239584802</v>
      </c>
      <c r="AB7" t="n">
        <v>552.6747420905568</v>
      </c>
      <c r="AC7" t="n">
        <v>499.9282403893056</v>
      </c>
      <c r="AD7" t="n">
        <v>403929.9239584802</v>
      </c>
      <c r="AE7" t="n">
        <v>552674.7420905569</v>
      </c>
      <c r="AF7" t="n">
        <v>2.470122864323271e-06</v>
      </c>
      <c r="AG7" t="n">
        <v>19.16666666666667</v>
      </c>
      <c r="AH7" t="n">
        <v>499928.2403893056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6.841</v>
      </c>
      <c r="E8" t="n">
        <v>14.62</v>
      </c>
      <c r="F8" t="n">
        <v>11.96</v>
      </c>
      <c r="G8" t="n">
        <v>47.82</v>
      </c>
      <c r="H8" t="n">
        <v>0.83</v>
      </c>
      <c r="I8" t="n">
        <v>15</v>
      </c>
      <c r="J8" t="n">
        <v>150.07</v>
      </c>
      <c r="K8" t="n">
        <v>47.83</v>
      </c>
      <c r="L8" t="n">
        <v>7</v>
      </c>
      <c r="M8" t="n">
        <v>13</v>
      </c>
      <c r="N8" t="n">
        <v>25.24</v>
      </c>
      <c r="O8" t="n">
        <v>18742.03</v>
      </c>
      <c r="P8" t="n">
        <v>131.5</v>
      </c>
      <c r="Q8" t="n">
        <v>194.64</v>
      </c>
      <c r="R8" t="n">
        <v>30.72</v>
      </c>
      <c r="S8" t="n">
        <v>17.82</v>
      </c>
      <c r="T8" t="n">
        <v>4247.85</v>
      </c>
      <c r="U8" t="n">
        <v>0.58</v>
      </c>
      <c r="V8" t="n">
        <v>0.76</v>
      </c>
      <c r="W8" t="n">
        <v>1.16</v>
      </c>
      <c r="X8" t="n">
        <v>0.27</v>
      </c>
      <c r="Y8" t="n">
        <v>0.5</v>
      </c>
      <c r="Z8" t="n">
        <v>10</v>
      </c>
      <c r="AA8" t="n">
        <v>393.6348019929912</v>
      </c>
      <c r="AB8" t="n">
        <v>538.5885020286488</v>
      </c>
      <c r="AC8" t="n">
        <v>487.186371308744</v>
      </c>
      <c r="AD8" t="n">
        <v>393634.8019929912</v>
      </c>
      <c r="AE8" t="n">
        <v>538588.5020286489</v>
      </c>
      <c r="AF8" t="n">
        <v>2.488199684130505e-06</v>
      </c>
      <c r="AG8" t="n">
        <v>19.03645833333333</v>
      </c>
      <c r="AH8" t="n">
        <v>487186.371308744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6.8834</v>
      </c>
      <c r="E9" t="n">
        <v>14.53</v>
      </c>
      <c r="F9" t="n">
        <v>11.92</v>
      </c>
      <c r="G9" t="n">
        <v>55.03</v>
      </c>
      <c r="H9" t="n">
        <v>0.9399999999999999</v>
      </c>
      <c r="I9" t="n">
        <v>13</v>
      </c>
      <c r="J9" t="n">
        <v>151.46</v>
      </c>
      <c r="K9" t="n">
        <v>47.83</v>
      </c>
      <c r="L9" t="n">
        <v>8</v>
      </c>
      <c r="M9" t="n">
        <v>11</v>
      </c>
      <c r="N9" t="n">
        <v>25.63</v>
      </c>
      <c r="O9" t="n">
        <v>18913.66</v>
      </c>
      <c r="P9" t="n">
        <v>130.5</v>
      </c>
      <c r="Q9" t="n">
        <v>194.64</v>
      </c>
      <c r="R9" t="n">
        <v>29.87</v>
      </c>
      <c r="S9" t="n">
        <v>17.82</v>
      </c>
      <c r="T9" t="n">
        <v>3832.39</v>
      </c>
      <c r="U9" t="n">
        <v>0.6</v>
      </c>
      <c r="V9" t="n">
        <v>0.76</v>
      </c>
      <c r="W9" t="n">
        <v>1.15</v>
      </c>
      <c r="X9" t="n">
        <v>0.24</v>
      </c>
      <c r="Y9" t="n">
        <v>0.5</v>
      </c>
      <c r="Z9" t="n">
        <v>10</v>
      </c>
      <c r="AA9" t="n">
        <v>391.6001927704695</v>
      </c>
      <c r="AB9" t="n">
        <v>535.8046599297708</v>
      </c>
      <c r="AC9" t="n">
        <v>484.6682151926359</v>
      </c>
      <c r="AD9" t="n">
        <v>391600.1927704695</v>
      </c>
      <c r="AE9" t="n">
        <v>535804.6599297707</v>
      </c>
      <c r="AF9" t="n">
        <v>2.503621357366455e-06</v>
      </c>
      <c r="AG9" t="n">
        <v>18.91927083333333</v>
      </c>
      <c r="AH9" t="n">
        <v>484668.2151926359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6.9044</v>
      </c>
      <c r="E10" t="n">
        <v>14.48</v>
      </c>
      <c r="F10" t="n">
        <v>11.91</v>
      </c>
      <c r="G10" t="n">
        <v>59.54</v>
      </c>
      <c r="H10" t="n">
        <v>1.04</v>
      </c>
      <c r="I10" t="n">
        <v>12</v>
      </c>
      <c r="J10" t="n">
        <v>152.85</v>
      </c>
      <c r="K10" t="n">
        <v>47.83</v>
      </c>
      <c r="L10" t="n">
        <v>9</v>
      </c>
      <c r="M10" t="n">
        <v>10</v>
      </c>
      <c r="N10" t="n">
        <v>26.03</v>
      </c>
      <c r="O10" t="n">
        <v>19085.83</v>
      </c>
      <c r="P10" t="n">
        <v>129.7</v>
      </c>
      <c r="Q10" t="n">
        <v>194.63</v>
      </c>
      <c r="R10" t="n">
        <v>29.33</v>
      </c>
      <c r="S10" t="n">
        <v>17.82</v>
      </c>
      <c r="T10" t="n">
        <v>3568.41</v>
      </c>
      <c r="U10" t="n">
        <v>0.61</v>
      </c>
      <c r="V10" t="n">
        <v>0.76</v>
      </c>
      <c r="W10" t="n">
        <v>1.16</v>
      </c>
      <c r="X10" t="n">
        <v>0.22</v>
      </c>
      <c r="Y10" t="n">
        <v>0.5</v>
      </c>
      <c r="Z10" t="n">
        <v>10</v>
      </c>
      <c r="AA10" t="n">
        <v>390.4820546826932</v>
      </c>
      <c r="AB10" t="n">
        <v>534.2747740693043</v>
      </c>
      <c r="AC10" t="n">
        <v>483.284339491484</v>
      </c>
      <c r="AD10" t="n">
        <v>390482.0546826932</v>
      </c>
      <c r="AE10" t="n">
        <v>534274.7740693042</v>
      </c>
      <c r="AF10" t="n">
        <v>2.511259450242751e-06</v>
      </c>
      <c r="AG10" t="n">
        <v>18.85416666666667</v>
      </c>
      <c r="AH10" t="n">
        <v>483284.339491484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6.9308</v>
      </c>
      <c r="E11" t="n">
        <v>14.43</v>
      </c>
      <c r="F11" t="n">
        <v>11.88</v>
      </c>
      <c r="G11" t="n">
        <v>64.81</v>
      </c>
      <c r="H11" t="n">
        <v>1.15</v>
      </c>
      <c r="I11" t="n">
        <v>11</v>
      </c>
      <c r="J11" t="n">
        <v>154.25</v>
      </c>
      <c r="K11" t="n">
        <v>47.83</v>
      </c>
      <c r="L11" t="n">
        <v>10</v>
      </c>
      <c r="M11" t="n">
        <v>9</v>
      </c>
      <c r="N11" t="n">
        <v>26.43</v>
      </c>
      <c r="O11" t="n">
        <v>19258.55</v>
      </c>
      <c r="P11" t="n">
        <v>128.42</v>
      </c>
      <c r="Q11" t="n">
        <v>194.63</v>
      </c>
      <c r="R11" t="n">
        <v>28.52</v>
      </c>
      <c r="S11" t="n">
        <v>17.82</v>
      </c>
      <c r="T11" t="n">
        <v>3167.31</v>
      </c>
      <c r="U11" t="n">
        <v>0.62</v>
      </c>
      <c r="V11" t="n">
        <v>0.76</v>
      </c>
      <c r="W11" t="n">
        <v>1.15</v>
      </c>
      <c r="X11" t="n">
        <v>0.2</v>
      </c>
      <c r="Y11" t="n">
        <v>0.5</v>
      </c>
      <c r="Z11" t="n">
        <v>10</v>
      </c>
      <c r="AA11" t="n">
        <v>388.8055675423714</v>
      </c>
      <c r="AB11" t="n">
        <v>531.980930402523</v>
      </c>
      <c r="AC11" t="n">
        <v>481.2094170448306</v>
      </c>
      <c r="AD11" t="n">
        <v>388805.5675423713</v>
      </c>
      <c r="AE11" t="n">
        <v>531980.930402523</v>
      </c>
      <c r="AF11" t="n">
        <v>2.52086162414438e-06</v>
      </c>
      <c r="AG11" t="n">
        <v>18.7890625</v>
      </c>
      <c r="AH11" t="n">
        <v>481209.4170448306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6.9579</v>
      </c>
      <c r="E12" t="n">
        <v>14.37</v>
      </c>
      <c r="F12" t="n">
        <v>11.86</v>
      </c>
      <c r="G12" t="n">
        <v>71.13</v>
      </c>
      <c r="H12" t="n">
        <v>1.25</v>
      </c>
      <c r="I12" t="n">
        <v>10</v>
      </c>
      <c r="J12" t="n">
        <v>155.66</v>
      </c>
      <c r="K12" t="n">
        <v>47.83</v>
      </c>
      <c r="L12" t="n">
        <v>11</v>
      </c>
      <c r="M12" t="n">
        <v>8</v>
      </c>
      <c r="N12" t="n">
        <v>26.83</v>
      </c>
      <c r="O12" t="n">
        <v>19431.82</v>
      </c>
      <c r="P12" t="n">
        <v>127.81</v>
      </c>
      <c r="Q12" t="n">
        <v>194.63</v>
      </c>
      <c r="R12" t="n">
        <v>27.65</v>
      </c>
      <c r="S12" t="n">
        <v>17.82</v>
      </c>
      <c r="T12" t="n">
        <v>2735.63</v>
      </c>
      <c r="U12" t="n">
        <v>0.64</v>
      </c>
      <c r="V12" t="n">
        <v>0.77</v>
      </c>
      <c r="W12" t="n">
        <v>1.15</v>
      </c>
      <c r="X12" t="n">
        <v>0.17</v>
      </c>
      <c r="Y12" t="n">
        <v>0.5</v>
      </c>
      <c r="Z12" t="n">
        <v>10</v>
      </c>
      <c r="AA12" t="n">
        <v>387.6885822359652</v>
      </c>
      <c r="AB12" t="n">
        <v>530.4526218283843</v>
      </c>
      <c r="AC12" t="n">
        <v>479.8269680960132</v>
      </c>
      <c r="AD12" t="n">
        <v>387688.5822359652</v>
      </c>
      <c r="AE12" t="n">
        <v>530452.6218283842</v>
      </c>
      <c r="AF12" t="n">
        <v>2.530718401141886e-06</v>
      </c>
      <c r="AG12" t="n">
        <v>18.7109375</v>
      </c>
      <c r="AH12" t="n">
        <v>479826.9680960132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6.9713</v>
      </c>
      <c r="E13" t="n">
        <v>14.34</v>
      </c>
      <c r="F13" t="n">
        <v>11.86</v>
      </c>
      <c r="G13" t="n">
        <v>79.04000000000001</v>
      </c>
      <c r="H13" t="n">
        <v>1.35</v>
      </c>
      <c r="I13" t="n">
        <v>9</v>
      </c>
      <c r="J13" t="n">
        <v>157.07</v>
      </c>
      <c r="K13" t="n">
        <v>47.83</v>
      </c>
      <c r="L13" t="n">
        <v>12</v>
      </c>
      <c r="M13" t="n">
        <v>7</v>
      </c>
      <c r="N13" t="n">
        <v>27.24</v>
      </c>
      <c r="O13" t="n">
        <v>19605.66</v>
      </c>
      <c r="P13" t="n">
        <v>127.48</v>
      </c>
      <c r="Q13" t="n">
        <v>194.63</v>
      </c>
      <c r="R13" t="n">
        <v>27.58</v>
      </c>
      <c r="S13" t="n">
        <v>17.82</v>
      </c>
      <c r="T13" t="n">
        <v>2706.19</v>
      </c>
      <c r="U13" t="n">
        <v>0.65</v>
      </c>
      <c r="V13" t="n">
        <v>0.77</v>
      </c>
      <c r="W13" t="n">
        <v>1.16</v>
      </c>
      <c r="X13" t="n">
        <v>0.17</v>
      </c>
      <c r="Y13" t="n">
        <v>0.5</v>
      </c>
      <c r="Z13" t="n">
        <v>10</v>
      </c>
      <c r="AA13" t="n">
        <v>387.1540405099551</v>
      </c>
      <c r="AB13" t="n">
        <v>529.7212382565406</v>
      </c>
      <c r="AC13" t="n">
        <v>479.1653867457629</v>
      </c>
      <c r="AD13" t="n">
        <v>387154.040509955</v>
      </c>
      <c r="AE13" t="n">
        <v>529721.2382565406</v>
      </c>
      <c r="AF13" t="n">
        <v>2.53559223183438e-06</v>
      </c>
      <c r="AG13" t="n">
        <v>18.671875</v>
      </c>
      <c r="AH13" t="n">
        <v>479165.3867457629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6.999</v>
      </c>
      <c r="E14" t="n">
        <v>14.29</v>
      </c>
      <c r="F14" t="n">
        <v>11.83</v>
      </c>
      <c r="G14" t="n">
        <v>88.70999999999999</v>
      </c>
      <c r="H14" t="n">
        <v>1.45</v>
      </c>
      <c r="I14" t="n">
        <v>8</v>
      </c>
      <c r="J14" t="n">
        <v>158.48</v>
      </c>
      <c r="K14" t="n">
        <v>47.83</v>
      </c>
      <c r="L14" t="n">
        <v>13</v>
      </c>
      <c r="M14" t="n">
        <v>6</v>
      </c>
      <c r="N14" t="n">
        <v>27.65</v>
      </c>
      <c r="O14" t="n">
        <v>19780.06</v>
      </c>
      <c r="P14" t="n">
        <v>125.82</v>
      </c>
      <c r="Q14" t="n">
        <v>194.63</v>
      </c>
      <c r="R14" t="n">
        <v>26.75</v>
      </c>
      <c r="S14" t="n">
        <v>17.82</v>
      </c>
      <c r="T14" t="n">
        <v>2296.17</v>
      </c>
      <c r="U14" t="n">
        <v>0.67</v>
      </c>
      <c r="V14" t="n">
        <v>0.77</v>
      </c>
      <c r="W14" t="n">
        <v>1.15</v>
      </c>
      <c r="X14" t="n">
        <v>0.14</v>
      </c>
      <c r="Y14" t="n">
        <v>0.5</v>
      </c>
      <c r="Z14" t="n">
        <v>10</v>
      </c>
      <c r="AA14" t="n">
        <v>385.1843185079982</v>
      </c>
      <c r="AB14" t="n">
        <v>527.0261777154615</v>
      </c>
      <c r="AC14" t="n">
        <v>476.7275390001832</v>
      </c>
      <c r="AD14" t="n">
        <v>385184.3185079983</v>
      </c>
      <c r="AE14" t="n">
        <v>527026.1777154615</v>
      </c>
      <c r="AF14" t="n">
        <v>2.545667240056922e-06</v>
      </c>
      <c r="AG14" t="n">
        <v>18.60677083333333</v>
      </c>
      <c r="AH14" t="n">
        <v>476727.5390001832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6.9998</v>
      </c>
      <c r="E15" t="n">
        <v>14.29</v>
      </c>
      <c r="F15" t="n">
        <v>11.83</v>
      </c>
      <c r="G15" t="n">
        <v>88.7</v>
      </c>
      <c r="H15" t="n">
        <v>1.55</v>
      </c>
      <c r="I15" t="n">
        <v>8</v>
      </c>
      <c r="J15" t="n">
        <v>159.9</v>
      </c>
      <c r="K15" t="n">
        <v>47.83</v>
      </c>
      <c r="L15" t="n">
        <v>14</v>
      </c>
      <c r="M15" t="n">
        <v>6</v>
      </c>
      <c r="N15" t="n">
        <v>28.07</v>
      </c>
      <c r="O15" t="n">
        <v>19955.16</v>
      </c>
      <c r="P15" t="n">
        <v>124.83</v>
      </c>
      <c r="Q15" t="n">
        <v>194.63</v>
      </c>
      <c r="R15" t="n">
        <v>26.73</v>
      </c>
      <c r="S15" t="n">
        <v>17.82</v>
      </c>
      <c r="T15" t="n">
        <v>2286.79</v>
      </c>
      <c r="U15" t="n">
        <v>0.67</v>
      </c>
      <c r="V15" t="n">
        <v>0.77</v>
      </c>
      <c r="W15" t="n">
        <v>1.15</v>
      </c>
      <c r="X15" t="n">
        <v>0.14</v>
      </c>
      <c r="Y15" t="n">
        <v>0.5</v>
      </c>
      <c r="Z15" t="n">
        <v>10</v>
      </c>
      <c r="AA15" t="n">
        <v>384.3984681215686</v>
      </c>
      <c r="AB15" t="n">
        <v>525.9509425474764</v>
      </c>
      <c r="AC15" t="n">
        <v>475.7549227675285</v>
      </c>
      <c r="AD15" t="n">
        <v>384398.4681215686</v>
      </c>
      <c r="AE15" t="n">
        <v>525950.9425474764</v>
      </c>
      <c r="AF15" t="n">
        <v>2.545958215023638e-06</v>
      </c>
      <c r="AG15" t="n">
        <v>18.60677083333333</v>
      </c>
      <c r="AH15" t="n">
        <v>475754.9227675285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7.0274</v>
      </c>
      <c r="E16" t="n">
        <v>14.23</v>
      </c>
      <c r="F16" t="n">
        <v>11.8</v>
      </c>
      <c r="G16" t="n">
        <v>101.14</v>
      </c>
      <c r="H16" t="n">
        <v>1.65</v>
      </c>
      <c r="I16" t="n">
        <v>7</v>
      </c>
      <c r="J16" t="n">
        <v>161.32</v>
      </c>
      <c r="K16" t="n">
        <v>47.83</v>
      </c>
      <c r="L16" t="n">
        <v>15</v>
      </c>
      <c r="M16" t="n">
        <v>5</v>
      </c>
      <c r="N16" t="n">
        <v>28.5</v>
      </c>
      <c r="O16" t="n">
        <v>20130.71</v>
      </c>
      <c r="P16" t="n">
        <v>123.79</v>
      </c>
      <c r="Q16" t="n">
        <v>194.63</v>
      </c>
      <c r="R16" t="n">
        <v>25.89</v>
      </c>
      <c r="S16" t="n">
        <v>17.82</v>
      </c>
      <c r="T16" t="n">
        <v>1871.19</v>
      </c>
      <c r="U16" t="n">
        <v>0.6899999999999999</v>
      </c>
      <c r="V16" t="n">
        <v>0.77</v>
      </c>
      <c r="W16" t="n">
        <v>1.15</v>
      </c>
      <c r="X16" t="n">
        <v>0.11</v>
      </c>
      <c r="Y16" t="n">
        <v>0.5</v>
      </c>
      <c r="Z16" t="n">
        <v>10</v>
      </c>
      <c r="AA16" t="n">
        <v>382.9296941595262</v>
      </c>
      <c r="AB16" t="n">
        <v>523.9413012148759</v>
      </c>
      <c r="AC16" t="n">
        <v>473.9370787831622</v>
      </c>
      <c r="AD16" t="n">
        <v>382929.6941595261</v>
      </c>
      <c r="AE16" t="n">
        <v>523941.3012148759</v>
      </c>
      <c r="AF16" t="n">
        <v>2.555996851375342e-06</v>
      </c>
      <c r="AG16" t="n">
        <v>18.52864583333333</v>
      </c>
      <c r="AH16" t="n">
        <v>473937.0787831622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7.0258</v>
      </c>
      <c r="E17" t="n">
        <v>14.23</v>
      </c>
      <c r="F17" t="n">
        <v>11.8</v>
      </c>
      <c r="G17" t="n">
        <v>101.17</v>
      </c>
      <c r="H17" t="n">
        <v>1.74</v>
      </c>
      <c r="I17" t="n">
        <v>7</v>
      </c>
      <c r="J17" t="n">
        <v>162.75</v>
      </c>
      <c r="K17" t="n">
        <v>47.83</v>
      </c>
      <c r="L17" t="n">
        <v>16</v>
      </c>
      <c r="M17" t="n">
        <v>5</v>
      </c>
      <c r="N17" t="n">
        <v>28.92</v>
      </c>
      <c r="O17" t="n">
        <v>20306.85</v>
      </c>
      <c r="P17" t="n">
        <v>123.89</v>
      </c>
      <c r="Q17" t="n">
        <v>194.63</v>
      </c>
      <c r="R17" t="n">
        <v>26.09</v>
      </c>
      <c r="S17" t="n">
        <v>17.82</v>
      </c>
      <c r="T17" t="n">
        <v>1974.12</v>
      </c>
      <c r="U17" t="n">
        <v>0.68</v>
      </c>
      <c r="V17" t="n">
        <v>0.77</v>
      </c>
      <c r="W17" t="n">
        <v>1.15</v>
      </c>
      <c r="X17" t="n">
        <v>0.12</v>
      </c>
      <c r="Y17" t="n">
        <v>0.5</v>
      </c>
      <c r="Z17" t="n">
        <v>10</v>
      </c>
      <c r="AA17" t="n">
        <v>383.0388776781319</v>
      </c>
      <c r="AB17" t="n">
        <v>524.0906909218691</v>
      </c>
      <c r="AC17" t="n">
        <v>474.0722109461897</v>
      </c>
      <c r="AD17" t="n">
        <v>383038.8776781319</v>
      </c>
      <c r="AE17" t="n">
        <v>524090.6909218691</v>
      </c>
      <c r="AF17" t="n">
        <v>2.555414901441909e-06</v>
      </c>
      <c r="AG17" t="n">
        <v>18.52864583333333</v>
      </c>
      <c r="AH17" t="n">
        <v>474072.2109461896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7.0251</v>
      </c>
      <c r="E18" t="n">
        <v>14.23</v>
      </c>
      <c r="F18" t="n">
        <v>11.8</v>
      </c>
      <c r="G18" t="n">
        <v>101.18</v>
      </c>
      <c r="H18" t="n">
        <v>1.83</v>
      </c>
      <c r="I18" t="n">
        <v>7</v>
      </c>
      <c r="J18" t="n">
        <v>164.19</v>
      </c>
      <c r="K18" t="n">
        <v>47.83</v>
      </c>
      <c r="L18" t="n">
        <v>17</v>
      </c>
      <c r="M18" t="n">
        <v>5</v>
      </c>
      <c r="N18" t="n">
        <v>29.36</v>
      </c>
      <c r="O18" t="n">
        <v>20483.57</v>
      </c>
      <c r="P18" t="n">
        <v>122.46</v>
      </c>
      <c r="Q18" t="n">
        <v>194.63</v>
      </c>
      <c r="R18" t="n">
        <v>26.18</v>
      </c>
      <c r="S18" t="n">
        <v>17.82</v>
      </c>
      <c r="T18" t="n">
        <v>2015.87</v>
      </c>
      <c r="U18" t="n">
        <v>0.68</v>
      </c>
      <c r="V18" t="n">
        <v>0.77</v>
      </c>
      <c r="W18" t="n">
        <v>1.14</v>
      </c>
      <c r="X18" t="n">
        <v>0.12</v>
      </c>
      <c r="Y18" t="n">
        <v>0.5</v>
      </c>
      <c r="Z18" t="n">
        <v>10</v>
      </c>
      <c r="AA18" t="n">
        <v>381.9450280425543</v>
      </c>
      <c r="AB18" t="n">
        <v>522.5940375932317</v>
      </c>
      <c r="AC18" t="n">
        <v>472.7183961106713</v>
      </c>
      <c r="AD18" t="n">
        <v>381945.0280425543</v>
      </c>
      <c r="AE18" t="n">
        <v>522594.0375932318</v>
      </c>
      <c r="AF18" t="n">
        <v>2.555160298346033e-06</v>
      </c>
      <c r="AG18" t="n">
        <v>18.52864583333333</v>
      </c>
      <c r="AH18" t="n">
        <v>472718.3961106713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7.0504</v>
      </c>
      <c r="E19" t="n">
        <v>14.18</v>
      </c>
      <c r="F19" t="n">
        <v>11.78</v>
      </c>
      <c r="G19" t="n">
        <v>117.82</v>
      </c>
      <c r="H19" t="n">
        <v>1.93</v>
      </c>
      <c r="I19" t="n">
        <v>6</v>
      </c>
      <c r="J19" t="n">
        <v>165.62</v>
      </c>
      <c r="K19" t="n">
        <v>47.83</v>
      </c>
      <c r="L19" t="n">
        <v>18</v>
      </c>
      <c r="M19" t="n">
        <v>4</v>
      </c>
      <c r="N19" t="n">
        <v>29.8</v>
      </c>
      <c r="O19" t="n">
        <v>20660.89</v>
      </c>
      <c r="P19" t="n">
        <v>121.51</v>
      </c>
      <c r="Q19" t="n">
        <v>194.63</v>
      </c>
      <c r="R19" t="n">
        <v>25.43</v>
      </c>
      <c r="S19" t="n">
        <v>17.82</v>
      </c>
      <c r="T19" t="n">
        <v>1647.75</v>
      </c>
      <c r="U19" t="n">
        <v>0.7</v>
      </c>
      <c r="V19" t="n">
        <v>0.77</v>
      </c>
      <c r="W19" t="n">
        <v>1.14</v>
      </c>
      <c r="X19" t="n">
        <v>0.1</v>
      </c>
      <c r="Y19" t="n">
        <v>0.5</v>
      </c>
      <c r="Z19" t="n">
        <v>10</v>
      </c>
      <c r="AA19" t="n">
        <v>372.3448439541924</v>
      </c>
      <c r="AB19" t="n">
        <v>509.4586421933043</v>
      </c>
      <c r="AC19" t="n">
        <v>460.8366244120697</v>
      </c>
      <c r="AD19" t="n">
        <v>372344.8439541924</v>
      </c>
      <c r="AE19" t="n">
        <v>509458.6421933043</v>
      </c>
      <c r="AF19" t="n">
        <v>2.564362381668427e-06</v>
      </c>
      <c r="AG19" t="n">
        <v>18.46354166666667</v>
      </c>
      <c r="AH19" t="n">
        <v>460836.6244120697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7.0534</v>
      </c>
      <c r="E20" t="n">
        <v>14.18</v>
      </c>
      <c r="F20" t="n">
        <v>11.78</v>
      </c>
      <c r="G20" t="n">
        <v>117.76</v>
      </c>
      <c r="H20" t="n">
        <v>2.02</v>
      </c>
      <c r="I20" t="n">
        <v>6</v>
      </c>
      <c r="J20" t="n">
        <v>167.07</v>
      </c>
      <c r="K20" t="n">
        <v>47.83</v>
      </c>
      <c r="L20" t="n">
        <v>19</v>
      </c>
      <c r="M20" t="n">
        <v>4</v>
      </c>
      <c r="N20" t="n">
        <v>30.24</v>
      </c>
      <c r="O20" t="n">
        <v>20838.81</v>
      </c>
      <c r="P20" t="n">
        <v>121.4</v>
      </c>
      <c r="Q20" t="n">
        <v>194.63</v>
      </c>
      <c r="R20" t="n">
        <v>25.14</v>
      </c>
      <c r="S20" t="n">
        <v>17.82</v>
      </c>
      <c r="T20" t="n">
        <v>1501.97</v>
      </c>
      <c r="U20" t="n">
        <v>0.71</v>
      </c>
      <c r="V20" t="n">
        <v>0.77</v>
      </c>
      <c r="W20" t="n">
        <v>1.15</v>
      </c>
      <c r="X20" t="n">
        <v>0.09</v>
      </c>
      <c r="Y20" t="n">
        <v>0.5</v>
      </c>
      <c r="Z20" t="n">
        <v>10</v>
      </c>
      <c r="AA20" t="n">
        <v>372.201693074723</v>
      </c>
      <c r="AB20" t="n">
        <v>509.2627768446432</v>
      </c>
      <c r="AC20" t="n">
        <v>460.6594521773861</v>
      </c>
      <c r="AD20" t="n">
        <v>372201.693074723</v>
      </c>
      <c r="AE20" t="n">
        <v>509262.7768446432</v>
      </c>
      <c r="AF20" t="n">
        <v>2.565453537793612e-06</v>
      </c>
      <c r="AG20" t="n">
        <v>18.46354166666667</v>
      </c>
      <c r="AH20" t="n">
        <v>460659.4521773861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7.0505</v>
      </c>
      <c r="E21" t="n">
        <v>14.18</v>
      </c>
      <c r="F21" t="n">
        <v>11.78</v>
      </c>
      <c r="G21" t="n">
        <v>117.82</v>
      </c>
      <c r="H21" t="n">
        <v>2.1</v>
      </c>
      <c r="I21" t="n">
        <v>6</v>
      </c>
      <c r="J21" t="n">
        <v>168.51</v>
      </c>
      <c r="K21" t="n">
        <v>47.83</v>
      </c>
      <c r="L21" t="n">
        <v>20</v>
      </c>
      <c r="M21" t="n">
        <v>4</v>
      </c>
      <c r="N21" t="n">
        <v>30.69</v>
      </c>
      <c r="O21" t="n">
        <v>21017.33</v>
      </c>
      <c r="P21" t="n">
        <v>120.41</v>
      </c>
      <c r="Q21" t="n">
        <v>194.63</v>
      </c>
      <c r="R21" t="n">
        <v>25.36</v>
      </c>
      <c r="S21" t="n">
        <v>17.82</v>
      </c>
      <c r="T21" t="n">
        <v>1612.22</v>
      </c>
      <c r="U21" t="n">
        <v>0.7</v>
      </c>
      <c r="V21" t="n">
        <v>0.77</v>
      </c>
      <c r="W21" t="n">
        <v>1.15</v>
      </c>
      <c r="X21" t="n">
        <v>0.1</v>
      </c>
      <c r="Y21" t="n">
        <v>0.5</v>
      </c>
      <c r="Z21" t="n">
        <v>10</v>
      </c>
      <c r="AA21" t="n">
        <v>371.4938607251991</v>
      </c>
      <c r="AB21" t="n">
        <v>508.2942893966652</v>
      </c>
      <c r="AC21" t="n">
        <v>459.7833958121624</v>
      </c>
      <c r="AD21" t="n">
        <v>371493.860725199</v>
      </c>
      <c r="AE21" t="n">
        <v>508294.2893966652</v>
      </c>
      <c r="AF21" t="n">
        <v>2.564398753539267e-06</v>
      </c>
      <c r="AG21" t="n">
        <v>18.46354166666667</v>
      </c>
      <c r="AH21" t="n">
        <v>459783.3958121624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7.0486</v>
      </c>
      <c r="E22" t="n">
        <v>14.19</v>
      </c>
      <c r="F22" t="n">
        <v>11.79</v>
      </c>
      <c r="G22" t="n">
        <v>117.86</v>
      </c>
      <c r="H22" t="n">
        <v>2.19</v>
      </c>
      <c r="I22" t="n">
        <v>6</v>
      </c>
      <c r="J22" t="n">
        <v>169.97</v>
      </c>
      <c r="K22" t="n">
        <v>47.83</v>
      </c>
      <c r="L22" t="n">
        <v>21</v>
      </c>
      <c r="M22" t="n">
        <v>4</v>
      </c>
      <c r="N22" t="n">
        <v>31.14</v>
      </c>
      <c r="O22" t="n">
        <v>21196.47</v>
      </c>
      <c r="P22" t="n">
        <v>118.68</v>
      </c>
      <c r="Q22" t="n">
        <v>194.63</v>
      </c>
      <c r="R22" t="n">
        <v>25.55</v>
      </c>
      <c r="S22" t="n">
        <v>17.82</v>
      </c>
      <c r="T22" t="n">
        <v>1707.55</v>
      </c>
      <c r="U22" t="n">
        <v>0.7</v>
      </c>
      <c r="V22" t="n">
        <v>0.77</v>
      </c>
      <c r="W22" t="n">
        <v>1.14</v>
      </c>
      <c r="X22" t="n">
        <v>0.1</v>
      </c>
      <c r="Y22" t="n">
        <v>0.5</v>
      </c>
      <c r="Z22" t="n">
        <v>10</v>
      </c>
      <c r="AA22" t="n">
        <v>370.2316152428355</v>
      </c>
      <c r="AB22" t="n">
        <v>506.5672294413548</v>
      </c>
      <c r="AC22" t="n">
        <v>458.221164035043</v>
      </c>
      <c r="AD22" t="n">
        <v>370231.6152428355</v>
      </c>
      <c r="AE22" t="n">
        <v>506567.2294413547</v>
      </c>
      <c r="AF22" t="n">
        <v>2.563707687993317e-06</v>
      </c>
      <c r="AG22" t="n">
        <v>18.4765625</v>
      </c>
      <c r="AH22" t="n">
        <v>458221.164035043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7.0731</v>
      </c>
      <c r="E23" t="n">
        <v>14.14</v>
      </c>
      <c r="F23" t="n">
        <v>11.77</v>
      </c>
      <c r="G23" t="n">
        <v>141.18</v>
      </c>
      <c r="H23" t="n">
        <v>2.28</v>
      </c>
      <c r="I23" t="n">
        <v>5</v>
      </c>
      <c r="J23" t="n">
        <v>171.42</v>
      </c>
      <c r="K23" t="n">
        <v>47.83</v>
      </c>
      <c r="L23" t="n">
        <v>22</v>
      </c>
      <c r="M23" t="n">
        <v>3</v>
      </c>
      <c r="N23" t="n">
        <v>31.6</v>
      </c>
      <c r="O23" t="n">
        <v>21376.23</v>
      </c>
      <c r="P23" t="n">
        <v>118.88</v>
      </c>
      <c r="Q23" t="n">
        <v>194.63</v>
      </c>
      <c r="R23" t="n">
        <v>24.94</v>
      </c>
      <c r="S23" t="n">
        <v>17.82</v>
      </c>
      <c r="T23" t="n">
        <v>1408.44</v>
      </c>
      <c r="U23" t="n">
        <v>0.71</v>
      </c>
      <c r="V23" t="n">
        <v>0.77</v>
      </c>
      <c r="W23" t="n">
        <v>1.14</v>
      </c>
      <c r="X23" t="n">
        <v>0.08</v>
      </c>
      <c r="Y23" t="n">
        <v>0.5</v>
      </c>
      <c r="Z23" t="n">
        <v>10</v>
      </c>
      <c r="AA23" t="n">
        <v>369.8449949707839</v>
      </c>
      <c r="AB23" t="n">
        <v>506.0382385286512</v>
      </c>
      <c r="AC23" t="n">
        <v>457.7426592726044</v>
      </c>
      <c r="AD23" t="n">
        <v>369844.9949707839</v>
      </c>
      <c r="AE23" t="n">
        <v>506038.2385286512</v>
      </c>
      <c r="AF23" t="n">
        <v>2.572618796348995e-06</v>
      </c>
      <c r="AG23" t="n">
        <v>18.41145833333333</v>
      </c>
      <c r="AH23" t="n">
        <v>457742.6592726044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7.0706</v>
      </c>
      <c r="E24" t="n">
        <v>14.14</v>
      </c>
      <c r="F24" t="n">
        <v>11.77</v>
      </c>
      <c r="G24" t="n">
        <v>141.24</v>
      </c>
      <c r="H24" t="n">
        <v>2.36</v>
      </c>
      <c r="I24" t="n">
        <v>5</v>
      </c>
      <c r="J24" t="n">
        <v>172.89</v>
      </c>
      <c r="K24" t="n">
        <v>47.83</v>
      </c>
      <c r="L24" t="n">
        <v>23</v>
      </c>
      <c r="M24" t="n">
        <v>3</v>
      </c>
      <c r="N24" t="n">
        <v>32.06</v>
      </c>
      <c r="O24" t="n">
        <v>21556.61</v>
      </c>
      <c r="P24" t="n">
        <v>118.85</v>
      </c>
      <c r="Q24" t="n">
        <v>194.63</v>
      </c>
      <c r="R24" t="n">
        <v>25.05</v>
      </c>
      <c r="S24" t="n">
        <v>17.82</v>
      </c>
      <c r="T24" t="n">
        <v>1463.19</v>
      </c>
      <c r="U24" t="n">
        <v>0.71</v>
      </c>
      <c r="V24" t="n">
        <v>0.77</v>
      </c>
      <c r="W24" t="n">
        <v>1.14</v>
      </c>
      <c r="X24" t="n">
        <v>0.08</v>
      </c>
      <c r="Y24" t="n">
        <v>0.5</v>
      </c>
      <c r="Z24" t="n">
        <v>10</v>
      </c>
      <c r="AA24" t="n">
        <v>369.8694713136123</v>
      </c>
      <c r="AB24" t="n">
        <v>506.071728140729</v>
      </c>
      <c r="AC24" t="n">
        <v>457.7729526831085</v>
      </c>
      <c r="AD24" t="n">
        <v>369869.4713136123</v>
      </c>
      <c r="AE24" t="n">
        <v>506071.728140729</v>
      </c>
      <c r="AF24" t="n">
        <v>2.571709499578008e-06</v>
      </c>
      <c r="AG24" t="n">
        <v>18.41145833333333</v>
      </c>
      <c r="AH24" t="n">
        <v>457772.9526831085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7.0749</v>
      </c>
      <c r="E25" t="n">
        <v>14.13</v>
      </c>
      <c r="F25" t="n">
        <v>11.76</v>
      </c>
      <c r="G25" t="n">
        <v>141.14</v>
      </c>
      <c r="H25" t="n">
        <v>2.44</v>
      </c>
      <c r="I25" t="n">
        <v>5</v>
      </c>
      <c r="J25" t="n">
        <v>174.35</v>
      </c>
      <c r="K25" t="n">
        <v>47.83</v>
      </c>
      <c r="L25" t="n">
        <v>24</v>
      </c>
      <c r="M25" t="n">
        <v>3</v>
      </c>
      <c r="N25" t="n">
        <v>32.53</v>
      </c>
      <c r="O25" t="n">
        <v>21737.62</v>
      </c>
      <c r="P25" t="n">
        <v>117.74</v>
      </c>
      <c r="Q25" t="n">
        <v>194.63</v>
      </c>
      <c r="R25" t="n">
        <v>24.83</v>
      </c>
      <c r="S25" t="n">
        <v>17.82</v>
      </c>
      <c r="T25" t="n">
        <v>1355.09</v>
      </c>
      <c r="U25" t="n">
        <v>0.72</v>
      </c>
      <c r="V25" t="n">
        <v>0.77</v>
      </c>
      <c r="W25" t="n">
        <v>1.14</v>
      </c>
      <c r="X25" t="n">
        <v>0.08</v>
      </c>
      <c r="Y25" t="n">
        <v>0.5</v>
      </c>
      <c r="Z25" t="n">
        <v>10</v>
      </c>
      <c r="AA25" t="n">
        <v>368.8973106377495</v>
      </c>
      <c r="AB25" t="n">
        <v>504.7415750153114</v>
      </c>
      <c r="AC25" t="n">
        <v>456.5697475050991</v>
      </c>
      <c r="AD25" t="n">
        <v>368897.3106377495</v>
      </c>
      <c r="AE25" t="n">
        <v>504741.5750153114</v>
      </c>
      <c r="AF25" t="n">
        <v>2.573273490024106e-06</v>
      </c>
      <c r="AG25" t="n">
        <v>18.3984375</v>
      </c>
      <c r="AH25" t="n">
        <v>456569.7475050992</v>
      </c>
    </row>
    <row r="26">
      <c r="A26" t="n">
        <v>24</v>
      </c>
      <c r="B26" t="n">
        <v>70</v>
      </c>
      <c r="C26" t="inlineStr">
        <is>
          <t xml:space="preserve">CONCLUIDO	</t>
        </is>
      </c>
      <c r="D26" t="n">
        <v>7.0741</v>
      </c>
      <c r="E26" t="n">
        <v>14.14</v>
      </c>
      <c r="F26" t="n">
        <v>11.76</v>
      </c>
      <c r="G26" t="n">
        <v>141.16</v>
      </c>
      <c r="H26" t="n">
        <v>2.52</v>
      </c>
      <c r="I26" t="n">
        <v>5</v>
      </c>
      <c r="J26" t="n">
        <v>175.83</v>
      </c>
      <c r="K26" t="n">
        <v>47.83</v>
      </c>
      <c r="L26" t="n">
        <v>25</v>
      </c>
      <c r="M26" t="n">
        <v>3</v>
      </c>
      <c r="N26" t="n">
        <v>33</v>
      </c>
      <c r="O26" t="n">
        <v>21919.27</v>
      </c>
      <c r="P26" t="n">
        <v>115.31</v>
      </c>
      <c r="Q26" t="n">
        <v>194.63</v>
      </c>
      <c r="R26" t="n">
        <v>24.82</v>
      </c>
      <c r="S26" t="n">
        <v>17.82</v>
      </c>
      <c r="T26" t="n">
        <v>1346.36</v>
      </c>
      <c r="U26" t="n">
        <v>0.72</v>
      </c>
      <c r="V26" t="n">
        <v>0.77</v>
      </c>
      <c r="W26" t="n">
        <v>1.14</v>
      </c>
      <c r="X26" t="n">
        <v>0.08</v>
      </c>
      <c r="Y26" t="n">
        <v>0.5</v>
      </c>
      <c r="Z26" t="n">
        <v>10</v>
      </c>
      <c r="AA26" t="n">
        <v>367.0430684464516</v>
      </c>
      <c r="AB26" t="n">
        <v>502.2045190457857</v>
      </c>
      <c r="AC26" t="n">
        <v>454.2748245965245</v>
      </c>
      <c r="AD26" t="n">
        <v>367043.0684464516</v>
      </c>
      <c r="AE26" t="n">
        <v>502204.5190457857</v>
      </c>
      <c r="AF26" t="n">
        <v>2.57298251505739e-06</v>
      </c>
      <c r="AG26" t="n">
        <v>18.41145833333333</v>
      </c>
      <c r="AH26" t="n">
        <v>454274.8245965245</v>
      </c>
    </row>
    <row r="27">
      <c r="A27" t="n">
        <v>25</v>
      </c>
      <c r="B27" t="n">
        <v>70</v>
      </c>
      <c r="C27" t="inlineStr">
        <is>
          <t xml:space="preserve">CONCLUIDO	</t>
        </is>
      </c>
      <c r="D27" t="n">
        <v>7.0699</v>
      </c>
      <c r="E27" t="n">
        <v>14.14</v>
      </c>
      <c r="F27" t="n">
        <v>11.77</v>
      </c>
      <c r="G27" t="n">
        <v>141.26</v>
      </c>
      <c r="H27" t="n">
        <v>2.6</v>
      </c>
      <c r="I27" t="n">
        <v>5</v>
      </c>
      <c r="J27" t="n">
        <v>177.3</v>
      </c>
      <c r="K27" t="n">
        <v>47.83</v>
      </c>
      <c r="L27" t="n">
        <v>26</v>
      </c>
      <c r="M27" t="n">
        <v>3</v>
      </c>
      <c r="N27" t="n">
        <v>33.48</v>
      </c>
      <c r="O27" t="n">
        <v>22101.56</v>
      </c>
      <c r="P27" t="n">
        <v>114.44</v>
      </c>
      <c r="Q27" t="n">
        <v>194.63</v>
      </c>
      <c r="R27" t="n">
        <v>25.05</v>
      </c>
      <c r="S27" t="n">
        <v>17.82</v>
      </c>
      <c r="T27" t="n">
        <v>1461.22</v>
      </c>
      <c r="U27" t="n">
        <v>0.71</v>
      </c>
      <c r="V27" t="n">
        <v>0.77</v>
      </c>
      <c r="W27" t="n">
        <v>1.15</v>
      </c>
      <c r="X27" t="n">
        <v>0.09</v>
      </c>
      <c r="Y27" t="n">
        <v>0.5</v>
      </c>
      <c r="Z27" t="n">
        <v>10</v>
      </c>
      <c r="AA27" t="n">
        <v>366.488256556035</v>
      </c>
      <c r="AB27" t="n">
        <v>501.4454009407444</v>
      </c>
      <c r="AC27" t="n">
        <v>453.5881556579994</v>
      </c>
      <c r="AD27" t="n">
        <v>366488.256556035</v>
      </c>
      <c r="AE27" t="n">
        <v>501445.4009407444</v>
      </c>
      <c r="AF27" t="n">
        <v>2.571454896482131e-06</v>
      </c>
      <c r="AG27" t="n">
        <v>18.41145833333333</v>
      </c>
      <c r="AH27" t="n">
        <v>453588.1556579995</v>
      </c>
    </row>
    <row r="28">
      <c r="A28" t="n">
        <v>26</v>
      </c>
      <c r="B28" t="n">
        <v>70</v>
      </c>
      <c r="C28" t="inlineStr">
        <is>
          <t xml:space="preserve">CONCLUIDO	</t>
        </is>
      </c>
      <c r="D28" t="n">
        <v>7.0993</v>
      </c>
      <c r="E28" t="n">
        <v>14.09</v>
      </c>
      <c r="F28" t="n">
        <v>11.74</v>
      </c>
      <c r="G28" t="n">
        <v>176.13</v>
      </c>
      <c r="H28" t="n">
        <v>2.68</v>
      </c>
      <c r="I28" t="n">
        <v>4</v>
      </c>
      <c r="J28" t="n">
        <v>178.79</v>
      </c>
      <c r="K28" t="n">
        <v>47.83</v>
      </c>
      <c r="L28" t="n">
        <v>27</v>
      </c>
      <c r="M28" t="n">
        <v>1</v>
      </c>
      <c r="N28" t="n">
        <v>33.96</v>
      </c>
      <c r="O28" t="n">
        <v>22284.51</v>
      </c>
      <c r="P28" t="n">
        <v>112.13</v>
      </c>
      <c r="Q28" t="n">
        <v>194.63</v>
      </c>
      <c r="R28" t="n">
        <v>24.05</v>
      </c>
      <c r="S28" t="n">
        <v>17.82</v>
      </c>
      <c r="T28" t="n">
        <v>969.49</v>
      </c>
      <c r="U28" t="n">
        <v>0.74</v>
      </c>
      <c r="V28" t="n">
        <v>0.77</v>
      </c>
      <c r="W28" t="n">
        <v>1.14</v>
      </c>
      <c r="X28" t="n">
        <v>0.06</v>
      </c>
      <c r="Y28" t="n">
        <v>0.5</v>
      </c>
      <c r="Z28" t="n">
        <v>10</v>
      </c>
      <c r="AA28" t="n">
        <v>364.0649560987919</v>
      </c>
      <c r="AB28" t="n">
        <v>498.1297343466736</v>
      </c>
      <c r="AC28" t="n">
        <v>450.5889316300994</v>
      </c>
      <c r="AD28" t="n">
        <v>364064.9560987919</v>
      </c>
      <c r="AE28" t="n">
        <v>498129.7343466735</v>
      </c>
      <c r="AF28" t="n">
        <v>2.582148226508945e-06</v>
      </c>
      <c r="AG28" t="n">
        <v>18.34635416666667</v>
      </c>
      <c r="AH28" t="n">
        <v>450588.9316300994</v>
      </c>
    </row>
    <row r="29">
      <c r="A29" t="n">
        <v>27</v>
      </c>
      <c r="B29" t="n">
        <v>70</v>
      </c>
      <c r="C29" t="inlineStr">
        <is>
          <t xml:space="preserve">CONCLUIDO	</t>
        </is>
      </c>
      <c r="D29" t="n">
        <v>7.0963</v>
      </c>
      <c r="E29" t="n">
        <v>14.09</v>
      </c>
      <c r="F29" t="n">
        <v>11.75</v>
      </c>
      <c r="G29" t="n">
        <v>176.22</v>
      </c>
      <c r="H29" t="n">
        <v>2.75</v>
      </c>
      <c r="I29" t="n">
        <v>4</v>
      </c>
      <c r="J29" t="n">
        <v>180.28</v>
      </c>
      <c r="K29" t="n">
        <v>47.83</v>
      </c>
      <c r="L29" t="n">
        <v>28</v>
      </c>
      <c r="M29" t="n">
        <v>0</v>
      </c>
      <c r="N29" t="n">
        <v>34.45</v>
      </c>
      <c r="O29" t="n">
        <v>22468.11</v>
      </c>
      <c r="P29" t="n">
        <v>113.06</v>
      </c>
      <c r="Q29" t="n">
        <v>194.63</v>
      </c>
      <c r="R29" t="n">
        <v>24.19</v>
      </c>
      <c r="S29" t="n">
        <v>17.82</v>
      </c>
      <c r="T29" t="n">
        <v>1036.49</v>
      </c>
      <c r="U29" t="n">
        <v>0.74</v>
      </c>
      <c r="V29" t="n">
        <v>0.77</v>
      </c>
      <c r="W29" t="n">
        <v>1.15</v>
      </c>
      <c r="X29" t="n">
        <v>0.06</v>
      </c>
      <c r="Y29" t="n">
        <v>0.5</v>
      </c>
      <c r="Z29" t="n">
        <v>10</v>
      </c>
      <c r="AA29" t="n">
        <v>364.8690447987738</v>
      </c>
      <c r="AB29" t="n">
        <v>499.2299239798785</v>
      </c>
      <c r="AC29" t="n">
        <v>451.5841207088372</v>
      </c>
      <c r="AD29" t="n">
        <v>364869.0447987738</v>
      </c>
      <c r="AE29" t="n">
        <v>499229.9239798785</v>
      </c>
      <c r="AF29" t="n">
        <v>2.58105707038376e-06</v>
      </c>
      <c r="AG29" t="n">
        <v>18.34635416666667</v>
      </c>
      <c r="AH29" t="n">
        <v>451584.1207088372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4.5808</v>
      </c>
      <c r="E2" t="n">
        <v>21.83</v>
      </c>
      <c r="F2" t="n">
        <v>14.5</v>
      </c>
      <c r="G2" t="n">
        <v>6.31</v>
      </c>
      <c r="H2" t="n">
        <v>0.1</v>
      </c>
      <c r="I2" t="n">
        <v>138</v>
      </c>
      <c r="J2" t="n">
        <v>176.73</v>
      </c>
      <c r="K2" t="n">
        <v>52.44</v>
      </c>
      <c r="L2" t="n">
        <v>1</v>
      </c>
      <c r="M2" t="n">
        <v>136</v>
      </c>
      <c r="N2" t="n">
        <v>33.29</v>
      </c>
      <c r="O2" t="n">
        <v>22031.19</v>
      </c>
      <c r="P2" t="n">
        <v>190.32</v>
      </c>
      <c r="Q2" t="n">
        <v>194.76</v>
      </c>
      <c r="R2" t="n">
        <v>110.12</v>
      </c>
      <c r="S2" t="n">
        <v>17.82</v>
      </c>
      <c r="T2" t="n">
        <v>43332.6</v>
      </c>
      <c r="U2" t="n">
        <v>0.16</v>
      </c>
      <c r="V2" t="n">
        <v>0.63</v>
      </c>
      <c r="W2" t="n">
        <v>1.36</v>
      </c>
      <c r="X2" t="n">
        <v>2.81</v>
      </c>
      <c r="Y2" t="n">
        <v>0.5</v>
      </c>
      <c r="Z2" t="n">
        <v>10</v>
      </c>
      <c r="AA2" t="n">
        <v>695.7059398912082</v>
      </c>
      <c r="AB2" t="n">
        <v>951.8955593390604</v>
      </c>
      <c r="AC2" t="n">
        <v>861.047983149548</v>
      </c>
      <c r="AD2" t="n">
        <v>695705.9398912082</v>
      </c>
      <c r="AE2" t="n">
        <v>951895.5593390603</v>
      </c>
      <c r="AF2" t="n">
        <v>1.578130153746647e-06</v>
      </c>
      <c r="AG2" t="n">
        <v>28.42447916666667</v>
      </c>
      <c r="AH2" t="n">
        <v>861047.9831495481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5.7027</v>
      </c>
      <c r="E3" t="n">
        <v>17.54</v>
      </c>
      <c r="F3" t="n">
        <v>12.91</v>
      </c>
      <c r="G3" t="n">
        <v>12.49</v>
      </c>
      <c r="H3" t="n">
        <v>0.2</v>
      </c>
      <c r="I3" t="n">
        <v>62</v>
      </c>
      <c r="J3" t="n">
        <v>178.21</v>
      </c>
      <c r="K3" t="n">
        <v>52.44</v>
      </c>
      <c r="L3" t="n">
        <v>2</v>
      </c>
      <c r="M3" t="n">
        <v>60</v>
      </c>
      <c r="N3" t="n">
        <v>33.77</v>
      </c>
      <c r="O3" t="n">
        <v>22213.89</v>
      </c>
      <c r="P3" t="n">
        <v>168.8</v>
      </c>
      <c r="Q3" t="n">
        <v>194.68</v>
      </c>
      <c r="R3" t="n">
        <v>60.46</v>
      </c>
      <c r="S3" t="n">
        <v>17.82</v>
      </c>
      <c r="T3" t="n">
        <v>18883.4</v>
      </c>
      <c r="U3" t="n">
        <v>0.29</v>
      </c>
      <c r="V3" t="n">
        <v>0.7</v>
      </c>
      <c r="W3" t="n">
        <v>1.24</v>
      </c>
      <c r="X3" t="n">
        <v>1.22</v>
      </c>
      <c r="Y3" t="n">
        <v>0.5</v>
      </c>
      <c r="Z3" t="n">
        <v>10</v>
      </c>
      <c r="AA3" t="n">
        <v>527.7678707610412</v>
      </c>
      <c r="AB3" t="n">
        <v>722.1152842504503</v>
      </c>
      <c r="AC3" t="n">
        <v>653.1976150167533</v>
      </c>
      <c r="AD3" t="n">
        <v>527767.8707610412</v>
      </c>
      <c r="AE3" t="n">
        <v>722115.2842504502</v>
      </c>
      <c r="AF3" t="n">
        <v>1.964635615563003e-06</v>
      </c>
      <c r="AG3" t="n">
        <v>22.83854166666667</v>
      </c>
      <c r="AH3" t="n">
        <v>653197.6150167533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6.1304</v>
      </c>
      <c r="E4" t="n">
        <v>16.31</v>
      </c>
      <c r="F4" t="n">
        <v>12.47</v>
      </c>
      <c r="G4" t="n">
        <v>18.7</v>
      </c>
      <c r="H4" t="n">
        <v>0.3</v>
      </c>
      <c r="I4" t="n">
        <v>40</v>
      </c>
      <c r="J4" t="n">
        <v>179.7</v>
      </c>
      <c r="K4" t="n">
        <v>52.44</v>
      </c>
      <c r="L4" t="n">
        <v>3</v>
      </c>
      <c r="M4" t="n">
        <v>38</v>
      </c>
      <c r="N4" t="n">
        <v>34.26</v>
      </c>
      <c r="O4" t="n">
        <v>22397.24</v>
      </c>
      <c r="P4" t="n">
        <v>162.5</v>
      </c>
      <c r="Q4" t="n">
        <v>194.63</v>
      </c>
      <c r="R4" t="n">
        <v>46.89</v>
      </c>
      <c r="S4" t="n">
        <v>17.82</v>
      </c>
      <c r="T4" t="n">
        <v>12209.13</v>
      </c>
      <c r="U4" t="n">
        <v>0.38</v>
      </c>
      <c r="V4" t="n">
        <v>0.73</v>
      </c>
      <c r="W4" t="n">
        <v>1.2</v>
      </c>
      <c r="X4" t="n">
        <v>0.78</v>
      </c>
      <c r="Y4" t="n">
        <v>0.5</v>
      </c>
      <c r="Z4" t="n">
        <v>10</v>
      </c>
      <c r="AA4" t="n">
        <v>487.129778886663</v>
      </c>
      <c r="AB4" t="n">
        <v>666.5124541218439</v>
      </c>
      <c r="AC4" t="n">
        <v>602.9014409565589</v>
      </c>
      <c r="AD4" t="n">
        <v>487129.778886663</v>
      </c>
      <c r="AE4" t="n">
        <v>666512.4541218439</v>
      </c>
      <c r="AF4" t="n">
        <v>2.111982425455912e-06</v>
      </c>
      <c r="AG4" t="n">
        <v>21.23697916666666</v>
      </c>
      <c r="AH4" t="n">
        <v>602901.4409565589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6.3443</v>
      </c>
      <c r="E5" t="n">
        <v>15.76</v>
      </c>
      <c r="F5" t="n">
        <v>12.28</v>
      </c>
      <c r="G5" t="n">
        <v>24.55</v>
      </c>
      <c r="H5" t="n">
        <v>0.39</v>
      </c>
      <c r="I5" t="n">
        <v>30</v>
      </c>
      <c r="J5" t="n">
        <v>181.19</v>
      </c>
      <c r="K5" t="n">
        <v>52.44</v>
      </c>
      <c r="L5" t="n">
        <v>4</v>
      </c>
      <c r="M5" t="n">
        <v>28</v>
      </c>
      <c r="N5" t="n">
        <v>34.75</v>
      </c>
      <c r="O5" t="n">
        <v>22581.25</v>
      </c>
      <c r="P5" t="n">
        <v>159.55</v>
      </c>
      <c r="Q5" t="n">
        <v>194.63</v>
      </c>
      <c r="R5" t="n">
        <v>40.48</v>
      </c>
      <c r="S5" t="n">
        <v>17.82</v>
      </c>
      <c r="T5" t="n">
        <v>9052.280000000001</v>
      </c>
      <c r="U5" t="n">
        <v>0.44</v>
      </c>
      <c r="V5" t="n">
        <v>0.74</v>
      </c>
      <c r="W5" t="n">
        <v>1.19</v>
      </c>
      <c r="X5" t="n">
        <v>0.59</v>
      </c>
      <c r="Y5" t="n">
        <v>0.5</v>
      </c>
      <c r="Z5" t="n">
        <v>10</v>
      </c>
      <c r="AA5" t="n">
        <v>468.3851286965944</v>
      </c>
      <c r="AB5" t="n">
        <v>640.8651967761892</v>
      </c>
      <c r="AC5" t="n">
        <v>579.7019218558218</v>
      </c>
      <c r="AD5" t="n">
        <v>468385.1286965944</v>
      </c>
      <c r="AE5" t="n">
        <v>640865.1967761893</v>
      </c>
      <c r="AF5" t="n">
        <v>2.185673055888677e-06</v>
      </c>
      <c r="AG5" t="n">
        <v>20.52083333333333</v>
      </c>
      <c r="AH5" t="n">
        <v>579701.9218558217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6.4795</v>
      </c>
      <c r="E6" t="n">
        <v>15.43</v>
      </c>
      <c r="F6" t="n">
        <v>12.16</v>
      </c>
      <c r="G6" t="n">
        <v>30.4</v>
      </c>
      <c r="H6" t="n">
        <v>0.49</v>
      </c>
      <c r="I6" t="n">
        <v>24</v>
      </c>
      <c r="J6" t="n">
        <v>182.69</v>
      </c>
      <c r="K6" t="n">
        <v>52.44</v>
      </c>
      <c r="L6" t="n">
        <v>5</v>
      </c>
      <c r="M6" t="n">
        <v>22</v>
      </c>
      <c r="N6" t="n">
        <v>35.25</v>
      </c>
      <c r="O6" t="n">
        <v>22766.06</v>
      </c>
      <c r="P6" t="n">
        <v>157.49</v>
      </c>
      <c r="Q6" t="n">
        <v>194.63</v>
      </c>
      <c r="R6" t="n">
        <v>37.01</v>
      </c>
      <c r="S6" t="n">
        <v>17.82</v>
      </c>
      <c r="T6" t="n">
        <v>7348.47</v>
      </c>
      <c r="U6" t="n">
        <v>0.48</v>
      </c>
      <c r="V6" t="n">
        <v>0.75</v>
      </c>
      <c r="W6" t="n">
        <v>1.18</v>
      </c>
      <c r="X6" t="n">
        <v>0.47</v>
      </c>
      <c r="Y6" t="n">
        <v>0.5</v>
      </c>
      <c r="Z6" t="n">
        <v>10</v>
      </c>
      <c r="AA6" t="n">
        <v>453.5833535229726</v>
      </c>
      <c r="AB6" t="n">
        <v>620.6127549754062</v>
      </c>
      <c r="AC6" t="n">
        <v>561.382344676025</v>
      </c>
      <c r="AD6" t="n">
        <v>453583.3535229726</v>
      </c>
      <c r="AE6" t="n">
        <v>620612.7549754062</v>
      </c>
      <c r="AF6" t="n">
        <v>2.232250770870022e-06</v>
      </c>
      <c r="AG6" t="n">
        <v>20.09114583333333</v>
      </c>
      <c r="AH6" t="n">
        <v>561382.344676025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6.5812</v>
      </c>
      <c r="E7" t="n">
        <v>15.19</v>
      </c>
      <c r="F7" t="n">
        <v>12.06</v>
      </c>
      <c r="G7" t="n">
        <v>36.19</v>
      </c>
      <c r="H7" t="n">
        <v>0.58</v>
      </c>
      <c r="I7" t="n">
        <v>20</v>
      </c>
      <c r="J7" t="n">
        <v>184.19</v>
      </c>
      <c r="K7" t="n">
        <v>52.44</v>
      </c>
      <c r="L7" t="n">
        <v>6</v>
      </c>
      <c r="M7" t="n">
        <v>18</v>
      </c>
      <c r="N7" t="n">
        <v>35.75</v>
      </c>
      <c r="O7" t="n">
        <v>22951.43</v>
      </c>
      <c r="P7" t="n">
        <v>155.85</v>
      </c>
      <c r="Q7" t="n">
        <v>194.64</v>
      </c>
      <c r="R7" t="n">
        <v>34.29</v>
      </c>
      <c r="S7" t="n">
        <v>17.82</v>
      </c>
      <c r="T7" t="n">
        <v>6010.04</v>
      </c>
      <c r="U7" t="n">
        <v>0.52</v>
      </c>
      <c r="V7" t="n">
        <v>0.75</v>
      </c>
      <c r="W7" t="n">
        <v>1.16</v>
      </c>
      <c r="X7" t="n">
        <v>0.38</v>
      </c>
      <c r="Y7" t="n">
        <v>0.5</v>
      </c>
      <c r="Z7" t="n">
        <v>10</v>
      </c>
      <c r="AA7" t="n">
        <v>440.3885979362254</v>
      </c>
      <c r="AB7" t="n">
        <v>602.5591082700854</v>
      </c>
      <c r="AC7" t="n">
        <v>545.0517126738077</v>
      </c>
      <c r="AD7" t="n">
        <v>440388.5979362254</v>
      </c>
      <c r="AE7" t="n">
        <v>602559.1082700854</v>
      </c>
      <c r="AF7" t="n">
        <v>2.267287410023889e-06</v>
      </c>
      <c r="AG7" t="n">
        <v>19.77864583333333</v>
      </c>
      <c r="AH7" t="n">
        <v>545051.7126738077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6.6525</v>
      </c>
      <c r="E8" t="n">
        <v>15.03</v>
      </c>
      <c r="F8" t="n">
        <v>12.01</v>
      </c>
      <c r="G8" t="n">
        <v>42.38</v>
      </c>
      <c r="H8" t="n">
        <v>0.67</v>
      </c>
      <c r="I8" t="n">
        <v>17</v>
      </c>
      <c r="J8" t="n">
        <v>185.7</v>
      </c>
      <c r="K8" t="n">
        <v>52.44</v>
      </c>
      <c r="L8" t="n">
        <v>7</v>
      </c>
      <c r="M8" t="n">
        <v>15</v>
      </c>
      <c r="N8" t="n">
        <v>36.26</v>
      </c>
      <c r="O8" t="n">
        <v>23137.49</v>
      </c>
      <c r="P8" t="n">
        <v>154.41</v>
      </c>
      <c r="Q8" t="n">
        <v>194.64</v>
      </c>
      <c r="R8" t="n">
        <v>32.27</v>
      </c>
      <c r="S8" t="n">
        <v>17.82</v>
      </c>
      <c r="T8" t="n">
        <v>5011.07</v>
      </c>
      <c r="U8" t="n">
        <v>0.55</v>
      </c>
      <c r="V8" t="n">
        <v>0.76</v>
      </c>
      <c r="W8" t="n">
        <v>1.17</v>
      </c>
      <c r="X8" t="n">
        <v>0.32</v>
      </c>
      <c r="Y8" t="n">
        <v>0.5</v>
      </c>
      <c r="Z8" t="n">
        <v>10</v>
      </c>
      <c r="AA8" t="n">
        <v>437.0516683851404</v>
      </c>
      <c r="AB8" t="n">
        <v>597.9933740433491</v>
      </c>
      <c r="AC8" t="n">
        <v>540.9217257136228</v>
      </c>
      <c r="AD8" t="n">
        <v>437051.6683851404</v>
      </c>
      <c r="AE8" t="n">
        <v>597993.3740433492</v>
      </c>
      <c r="AF8" t="n">
        <v>2.291850953501477e-06</v>
      </c>
      <c r="AG8" t="n">
        <v>19.5703125</v>
      </c>
      <c r="AH8" t="n">
        <v>540921.7257136228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6.7028</v>
      </c>
      <c r="E9" t="n">
        <v>14.92</v>
      </c>
      <c r="F9" t="n">
        <v>11.97</v>
      </c>
      <c r="G9" t="n">
        <v>47.86</v>
      </c>
      <c r="H9" t="n">
        <v>0.76</v>
      </c>
      <c r="I9" t="n">
        <v>15</v>
      </c>
      <c r="J9" t="n">
        <v>187.22</v>
      </c>
      <c r="K9" t="n">
        <v>52.44</v>
      </c>
      <c r="L9" t="n">
        <v>8</v>
      </c>
      <c r="M9" t="n">
        <v>13</v>
      </c>
      <c r="N9" t="n">
        <v>36.78</v>
      </c>
      <c r="O9" t="n">
        <v>23324.24</v>
      </c>
      <c r="P9" t="n">
        <v>153.76</v>
      </c>
      <c r="Q9" t="n">
        <v>194.64</v>
      </c>
      <c r="R9" t="n">
        <v>31.25</v>
      </c>
      <c r="S9" t="n">
        <v>17.82</v>
      </c>
      <c r="T9" t="n">
        <v>4510.6</v>
      </c>
      <c r="U9" t="n">
        <v>0.57</v>
      </c>
      <c r="V9" t="n">
        <v>0.76</v>
      </c>
      <c r="W9" t="n">
        <v>1.15</v>
      </c>
      <c r="X9" t="n">
        <v>0.28</v>
      </c>
      <c r="Y9" t="n">
        <v>0.5</v>
      </c>
      <c r="Z9" t="n">
        <v>10</v>
      </c>
      <c r="AA9" t="n">
        <v>434.8465376834793</v>
      </c>
      <c r="AB9" t="n">
        <v>594.9762169338359</v>
      </c>
      <c r="AC9" t="n">
        <v>538.1925218440349</v>
      </c>
      <c r="AD9" t="n">
        <v>434846.5376834793</v>
      </c>
      <c r="AE9" t="n">
        <v>594976.2169338359</v>
      </c>
      <c r="AF9" t="n">
        <v>2.309179792729005e-06</v>
      </c>
      <c r="AG9" t="n">
        <v>19.42708333333333</v>
      </c>
      <c r="AH9" t="n">
        <v>538192.5218440349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6.7267</v>
      </c>
      <c r="E10" t="n">
        <v>14.87</v>
      </c>
      <c r="F10" t="n">
        <v>11.95</v>
      </c>
      <c r="G10" t="n">
        <v>51.2</v>
      </c>
      <c r="H10" t="n">
        <v>0.85</v>
      </c>
      <c r="I10" t="n">
        <v>14</v>
      </c>
      <c r="J10" t="n">
        <v>188.74</v>
      </c>
      <c r="K10" t="n">
        <v>52.44</v>
      </c>
      <c r="L10" t="n">
        <v>9</v>
      </c>
      <c r="M10" t="n">
        <v>12</v>
      </c>
      <c r="N10" t="n">
        <v>37.3</v>
      </c>
      <c r="O10" t="n">
        <v>23511.69</v>
      </c>
      <c r="P10" t="n">
        <v>152.92</v>
      </c>
      <c r="Q10" t="n">
        <v>194.63</v>
      </c>
      <c r="R10" t="n">
        <v>30.57</v>
      </c>
      <c r="S10" t="n">
        <v>17.82</v>
      </c>
      <c r="T10" t="n">
        <v>4178.81</v>
      </c>
      <c r="U10" t="n">
        <v>0.58</v>
      </c>
      <c r="V10" t="n">
        <v>0.76</v>
      </c>
      <c r="W10" t="n">
        <v>1.16</v>
      </c>
      <c r="X10" t="n">
        <v>0.26</v>
      </c>
      <c r="Y10" t="n">
        <v>0.5</v>
      </c>
      <c r="Z10" t="n">
        <v>10</v>
      </c>
      <c r="AA10" t="n">
        <v>433.4565523095441</v>
      </c>
      <c r="AB10" t="n">
        <v>593.0743776233909</v>
      </c>
      <c r="AC10" t="n">
        <v>536.4721914081306</v>
      </c>
      <c r="AD10" t="n">
        <v>433456.5523095441</v>
      </c>
      <c r="AE10" t="n">
        <v>593074.3776233909</v>
      </c>
      <c r="AF10" t="n">
        <v>2.317413575185027e-06</v>
      </c>
      <c r="AG10" t="n">
        <v>19.36197916666667</v>
      </c>
      <c r="AH10" t="n">
        <v>536472.1914081306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6.7771</v>
      </c>
      <c r="E11" t="n">
        <v>14.76</v>
      </c>
      <c r="F11" t="n">
        <v>11.91</v>
      </c>
      <c r="G11" t="n">
        <v>59.54</v>
      </c>
      <c r="H11" t="n">
        <v>0.93</v>
      </c>
      <c r="I11" t="n">
        <v>12</v>
      </c>
      <c r="J11" t="n">
        <v>190.26</v>
      </c>
      <c r="K11" t="n">
        <v>52.44</v>
      </c>
      <c r="L11" t="n">
        <v>10</v>
      </c>
      <c r="M11" t="n">
        <v>10</v>
      </c>
      <c r="N11" t="n">
        <v>37.82</v>
      </c>
      <c r="O11" t="n">
        <v>23699.85</v>
      </c>
      <c r="P11" t="n">
        <v>152.08</v>
      </c>
      <c r="Q11" t="n">
        <v>194.63</v>
      </c>
      <c r="R11" t="n">
        <v>29.37</v>
      </c>
      <c r="S11" t="n">
        <v>17.82</v>
      </c>
      <c r="T11" t="n">
        <v>3585.92</v>
      </c>
      <c r="U11" t="n">
        <v>0.61</v>
      </c>
      <c r="V11" t="n">
        <v>0.76</v>
      </c>
      <c r="W11" t="n">
        <v>1.15</v>
      </c>
      <c r="X11" t="n">
        <v>0.22</v>
      </c>
      <c r="Y11" t="n">
        <v>0.5</v>
      </c>
      <c r="Z11" t="n">
        <v>10</v>
      </c>
      <c r="AA11" t="n">
        <v>431.3145915206903</v>
      </c>
      <c r="AB11" t="n">
        <v>590.1436523754403</v>
      </c>
      <c r="AC11" t="n">
        <v>533.8211704645457</v>
      </c>
      <c r="AD11" t="n">
        <v>431314.5915206903</v>
      </c>
      <c r="AE11" t="n">
        <v>590143.6523754403</v>
      </c>
      <c r="AF11" t="n">
        <v>2.334776865385173e-06</v>
      </c>
      <c r="AG11" t="n">
        <v>19.21875</v>
      </c>
      <c r="AH11" t="n">
        <v>533821.1704645457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6.8085</v>
      </c>
      <c r="E12" t="n">
        <v>14.69</v>
      </c>
      <c r="F12" t="n">
        <v>11.88</v>
      </c>
      <c r="G12" t="n">
        <v>64.78</v>
      </c>
      <c r="H12" t="n">
        <v>1.02</v>
      </c>
      <c r="I12" t="n">
        <v>11</v>
      </c>
      <c r="J12" t="n">
        <v>191.79</v>
      </c>
      <c r="K12" t="n">
        <v>52.44</v>
      </c>
      <c r="L12" t="n">
        <v>11</v>
      </c>
      <c r="M12" t="n">
        <v>9</v>
      </c>
      <c r="N12" t="n">
        <v>38.35</v>
      </c>
      <c r="O12" t="n">
        <v>23888.73</v>
      </c>
      <c r="P12" t="n">
        <v>150.88</v>
      </c>
      <c r="Q12" t="n">
        <v>194.63</v>
      </c>
      <c r="R12" t="n">
        <v>28.3</v>
      </c>
      <c r="S12" t="n">
        <v>17.82</v>
      </c>
      <c r="T12" t="n">
        <v>3059.6</v>
      </c>
      <c r="U12" t="n">
        <v>0.63</v>
      </c>
      <c r="V12" t="n">
        <v>0.76</v>
      </c>
      <c r="W12" t="n">
        <v>1.15</v>
      </c>
      <c r="X12" t="n">
        <v>0.19</v>
      </c>
      <c r="Y12" t="n">
        <v>0.5</v>
      </c>
      <c r="Z12" t="n">
        <v>10</v>
      </c>
      <c r="AA12" t="n">
        <v>421.075629368716</v>
      </c>
      <c r="AB12" t="n">
        <v>576.1342526479791</v>
      </c>
      <c r="AC12" t="n">
        <v>521.1488081847574</v>
      </c>
      <c r="AD12" t="n">
        <v>421075.629368716</v>
      </c>
      <c r="AE12" t="n">
        <v>576134.2526479791</v>
      </c>
      <c r="AF12" t="n">
        <v>2.345594470787645e-06</v>
      </c>
      <c r="AG12" t="n">
        <v>19.12760416666667</v>
      </c>
      <c r="AH12" t="n">
        <v>521148.8081847574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6.832</v>
      </c>
      <c r="E13" t="n">
        <v>14.64</v>
      </c>
      <c r="F13" t="n">
        <v>11.86</v>
      </c>
      <c r="G13" t="n">
        <v>71.16</v>
      </c>
      <c r="H13" t="n">
        <v>1.1</v>
      </c>
      <c r="I13" t="n">
        <v>10</v>
      </c>
      <c r="J13" t="n">
        <v>193.33</v>
      </c>
      <c r="K13" t="n">
        <v>52.44</v>
      </c>
      <c r="L13" t="n">
        <v>12</v>
      </c>
      <c r="M13" t="n">
        <v>8</v>
      </c>
      <c r="N13" t="n">
        <v>38.89</v>
      </c>
      <c r="O13" t="n">
        <v>24078.33</v>
      </c>
      <c r="P13" t="n">
        <v>150.09</v>
      </c>
      <c r="Q13" t="n">
        <v>194.64</v>
      </c>
      <c r="R13" t="n">
        <v>27.76</v>
      </c>
      <c r="S13" t="n">
        <v>17.82</v>
      </c>
      <c r="T13" t="n">
        <v>2793.8</v>
      </c>
      <c r="U13" t="n">
        <v>0.64</v>
      </c>
      <c r="V13" t="n">
        <v>0.77</v>
      </c>
      <c r="W13" t="n">
        <v>1.15</v>
      </c>
      <c r="X13" t="n">
        <v>0.17</v>
      </c>
      <c r="Y13" t="n">
        <v>0.5</v>
      </c>
      <c r="Z13" t="n">
        <v>10</v>
      </c>
      <c r="AA13" t="n">
        <v>419.7758156184121</v>
      </c>
      <c r="AB13" t="n">
        <v>574.3557901310779</v>
      </c>
      <c r="AC13" t="n">
        <v>519.5400796343813</v>
      </c>
      <c r="AD13" t="n">
        <v>419775.8156184121</v>
      </c>
      <c r="AE13" t="n">
        <v>574355.7901310779</v>
      </c>
      <c r="AF13" t="n">
        <v>2.35369044935319e-06</v>
      </c>
      <c r="AG13" t="n">
        <v>19.0625</v>
      </c>
      <c r="AH13" t="n">
        <v>519540.0796343813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6.834</v>
      </c>
      <c r="E14" t="n">
        <v>14.63</v>
      </c>
      <c r="F14" t="n">
        <v>11.86</v>
      </c>
      <c r="G14" t="n">
        <v>71.14</v>
      </c>
      <c r="H14" t="n">
        <v>1.18</v>
      </c>
      <c r="I14" t="n">
        <v>10</v>
      </c>
      <c r="J14" t="n">
        <v>194.88</v>
      </c>
      <c r="K14" t="n">
        <v>52.44</v>
      </c>
      <c r="L14" t="n">
        <v>13</v>
      </c>
      <c r="M14" t="n">
        <v>8</v>
      </c>
      <c r="N14" t="n">
        <v>39.43</v>
      </c>
      <c r="O14" t="n">
        <v>24268.67</v>
      </c>
      <c r="P14" t="n">
        <v>150.07</v>
      </c>
      <c r="Q14" t="n">
        <v>194.63</v>
      </c>
      <c r="R14" t="n">
        <v>27.6</v>
      </c>
      <c r="S14" t="n">
        <v>17.82</v>
      </c>
      <c r="T14" t="n">
        <v>2714.3</v>
      </c>
      <c r="U14" t="n">
        <v>0.65</v>
      </c>
      <c r="V14" t="n">
        <v>0.77</v>
      </c>
      <c r="W14" t="n">
        <v>1.15</v>
      </c>
      <c r="X14" t="n">
        <v>0.17</v>
      </c>
      <c r="Y14" t="n">
        <v>0.5</v>
      </c>
      <c r="Z14" t="n">
        <v>10</v>
      </c>
      <c r="AA14" t="n">
        <v>419.7103519503444</v>
      </c>
      <c r="AB14" t="n">
        <v>574.2662198523744</v>
      </c>
      <c r="AC14" t="n">
        <v>519.4590578173647</v>
      </c>
      <c r="AD14" t="n">
        <v>419710.3519503445</v>
      </c>
      <c r="AE14" t="n">
        <v>574266.2198523744</v>
      </c>
      <c r="AF14" t="n">
        <v>2.354379468805576e-06</v>
      </c>
      <c r="AG14" t="n">
        <v>19.04947916666667</v>
      </c>
      <c r="AH14" t="n">
        <v>519459.0578173647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6.8519</v>
      </c>
      <c r="E15" t="n">
        <v>14.59</v>
      </c>
      <c r="F15" t="n">
        <v>11.85</v>
      </c>
      <c r="G15" t="n">
        <v>79.03</v>
      </c>
      <c r="H15" t="n">
        <v>1.27</v>
      </c>
      <c r="I15" t="n">
        <v>9</v>
      </c>
      <c r="J15" t="n">
        <v>196.42</v>
      </c>
      <c r="K15" t="n">
        <v>52.44</v>
      </c>
      <c r="L15" t="n">
        <v>14</v>
      </c>
      <c r="M15" t="n">
        <v>7</v>
      </c>
      <c r="N15" t="n">
        <v>39.98</v>
      </c>
      <c r="O15" t="n">
        <v>24459.75</v>
      </c>
      <c r="P15" t="n">
        <v>149.93</v>
      </c>
      <c r="Q15" t="n">
        <v>194.63</v>
      </c>
      <c r="R15" t="n">
        <v>27.52</v>
      </c>
      <c r="S15" t="n">
        <v>17.82</v>
      </c>
      <c r="T15" t="n">
        <v>2677.66</v>
      </c>
      <c r="U15" t="n">
        <v>0.65</v>
      </c>
      <c r="V15" t="n">
        <v>0.77</v>
      </c>
      <c r="W15" t="n">
        <v>1.15</v>
      </c>
      <c r="X15" t="n">
        <v>0.17</v>
      </c>
      <c r="Y15" t="n">
        <v>0.5</v>
      </c>
      <c r="Z15" t="n">
        <v>10</v>
      </c>
      <c r="AA15" t="n">
        <v>418.9447381062426</v>
      </c>
      <c r="AB15" t="n">
        <v>573.2186732143753</v>
      </c>
      <c r="AC15" t="n">
        <v>518.5114875602553</v>
      </c>
      <c r="AD15" t="n">
        <v>418944.7381062426</v>
      </c>
      <c r="AE15" t="n">
        <v>573218.6732143753</v>
      </c>
      <c r="AF15" t="n">
        <v>2.360546192904438e-06</v>
      </c>
      <c r="AG15" t="n">
        <v>18.99739583333333</v>
      </c>
      <c r="AH15" t="n">
        <v>518511.4875602553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6.8531</v>
      </c>
      <c r="E16" t="n">
        <v>14.59</v>
      </c>
      <c r="F16" t="n">
        <v>11.85</v>
      </c>
      <c r="G16" t="n">
        <v>79.01000000000001</v>
      </c>
      <c r="H16" t="n">
        <v>1.35</v>
      </c>
      <c r="I16" t="n">
        <v>9</v>
      </c>
      <c r="J16" t="n">
        <v>197.98</v>
      </c>
      <c r="K16" t="n">
        <v>52.44</v>
      </c>
      <c r="L16" t="n">
        <v>15</v>
      </c>
      <c r="M16" t="n">
        <v>7</v>
      </c>
      <c r="N16" t="n">
        <v>40.54</v>
      </c>
      <c r="O16" t="n">
        <v>24651.58</v>
      </c>
      <c r="P16" t="n">
        <v>149.02</v>
      </c>
      <c r="Q16" t="n">
        <v>194.63</v>
      </c>
      <c r="R16" t="n">
        <v>27.43</v>
      </c>
      <c r="S16" t="n">
        <v>17.82</v>
      </c>
      <c r="T16" t="n">
        <v>2631.11</v>
      </c>
      <c r="U16" t="n">
        <v>0.65</v>
      </c>
      <c r="V16" t="n">
        <v>0.77</v>
      </c>
      <c r="W16" t="n">
        <v>1.15</v>
      </c>
      <c r="X16" t="n">
        <v>0.16</v>
      </c>
      <c r="Y16" t="n">
        <v>0.5</v>
      </c>
      <c r="Z16" t="n">
        <v>10</v>
      </c>
      <c r="AA16" t="n">
        <v>418.1925947790914</v>
      </c>
      <c r="AB16" t="n">
        <v>572.1895575319454</v>
      </c>
      <c r="AC16" t="n">
        <v>517.5805892341835</v>
      </c>
      <c r="AD16" t="n">
        <v>418192.5947790914</v>
      </c>
      <c r="AE16" t="n">
        <v>572189.5575319454</v>
      </c>
      <c r="AF16" t="n">
        <v>2.36095960457587e-06</v>
      </c>
      <c r="AG16" t="n">
        <v>18.99739583333333</v>
      </c>
      <c r="AH16" t="n">
        <v>517580.5892341835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6.8865</v>
      </c>
      <c r="E17" t="n">
        <v>14.52</v>
      </c>
      <c r="F17" t="n">
        <v>11.82</v>
      </c>
      <c r="G17" t="n">
        <v>88.62</v>
      </c>
      <c r="H17" t="n">
        <v>1.42</v>
      </c>
      <c r="I17" t="n">
        <v>8</v>
      </c>
      <c r="J17" t="n">
        <v>199.54</v>
      </c>
      <c r="K17" t="n">
        <v>52.44</v>
      </c>
      <c r="L17" t="n">
        <v>16</v>
      </c>
      <c r="M17" t="n">
        <v>6</v>
      </c>
      <c r="N17" t="n">
        <v>41.1</v>
      </c>
      <c r="O17" t="n">
        <v>24844.17</v>
      </c>
      <c r="P17" t="n">
        <v>148.08</v>
      </c>
      <c r="Q17" t="n">
        <v>194.63</v>
      </c>
      <c r="R17" t="n">
        <v>26.42</v>
      </c>
      <c r="S17" t="n">
        <v>17.82</v>
      </c>
      <c r="T17" t="n">
        <v>2134.43</v>
      </c>
      <c r="U17" t="n">
        <v>0.67</v>
      </c>
      <c r="V17" t="n">
        <v>0.77</v>
      </c>
      <c r="W17" t="n">
        <v>1.15</v>
      </c>
      <c r="X17" t="n">
        <v>0.13</v>
      </c>
      <c r="Y17" t="n">
        <v>0.5</v>
      </c>
      <c r="Z17" t="n">
        <v>10</v>
      </c>
      <c r="AA17" t="n">
        <v>416.510889680426</v>
      </c>
      <c r="AB17" t="n">
        <v>569.8885744243586</v>
      </c>
      <c r="AC17" t="n">
        <v>515.4992087249348</v>
      </c>
      <c r="AD17" t="n">
        <v>416510.889680426</v>
      </c>
      <c r="AE17" t="n">
        <v>569888.5744243586</v>
      </c>
      <c r="AF17" t="n">
        <v>2.372466229430729e-06</v>
      </c>
      <c r="AG17" t="n">
        <v>18.90625</v>
      </c>
      <c r="AH17" t="n">
        <v>515499.2087249348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6.8847</v>
      </c>
      <c r="E18" t="n">
        <v>14.52</v>
      </c>
      <c r="F18" t="n">
        <v>11.82</v>
      </c>
      <c r="G18" t="n">
        <v>88.65000000000001</v>
      </c>
      <c r="H18" t="n">
        <v>1.5</v>
      </c>
      <c r="I18" t="n">
        <v>8</v>
      </c>
      <c r="J18" t="n">
        <v>201.11</v>
      </c>
      <c r="K18" t="n">
        <v>52.44</v>
      </c>
      <c r="L18" t="n">
        <v>17</v>
      </c>
      <c r="M18" t="n">
        <v>6</v>
      </c>
      <c r="N18" t="n">
        <v>41.67</v>
      </c>
      <c r="O18" t="n">
        <v>25037.53</v>
      </c>
      <c r="P18" t="n">
        <v>147.55</v>
      </c>
      <c r="Q18" t="n">
        <v>194.63</v>
      </c>
      <c r="R18" t="n">
        <v>26.6</v>
      </c>
      <c r="S18" t="n">
        <v>17.82</v>
      </c>
      <c r="T18" t="n">
        <v>2223.79</v>
      </c>
      <c r="U18" t="n">
        <v>0.67</v>
      </c>
      <c r="V18" t="n">
        <v>0.77</v>
      </c>
      <c r="W18" t="n">
        <v>1.15</v>
      </c>
      <c r="X18" t="n">
        <v>0.13</v>
      </c>
      <c r="Y18" t="n">
        <v>0.5</v>
      </c>
      <c r="Z18" t="n">
        <v>10</v>
      </c>
      <c r="AA18" t="n">
        <v>416.1354016767943</v>
      </c>
      <c r="AB18" t="n">
        <v>569.374815172428</v>
      </c>
      <c r="AC18" t="n">
        <v>515.0344819349428</v>
      </c>
      <c r="AD18" t="n">
        <v>416135.4016767943</v>
      </c>
      <c r="AE18" t="n">
        <v>569374.815172428</v>
      </c>
      <c r="AF18" t="n">
        <v>2.371846111923581e-06</v>
      </c>
      <c r="AG18" t="n">
        <v>18.90625</v>
      </c>
      <c r="AH18" t="n">
        <v>515034.4819349429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6.9116</v>
      </c>
      <c r="E19" t="n">
        <v>14.47</v>
      </c>
      <c r="F19" t="n">
        <v>11.8</v>
      </c>
      <c r="G19" t="n">
        <v>101.13</v>
      </c>
      <c r="H19" t="n">
        <v>1.58</v>
      </c>
      <c r="I19" t="n">
        <v>7</v>
      </c>
      <c r="J19" t="n">
        <v>202.68</v>
      </c>
      <c r="K19" t="n">
        <v>52.44</v>
      </c>
      <c r="L19" t="n">
        <v>18</v>
      </c>
      <c r="M19" t="n">
        <v>5</v>
      </c>
      <c r="N19" t="n">
        <v>42.24</v>
      </c>
      <c r="O19" t="n">
        <v>25231.66</v>
      </c>
      <c r="P19" t="n">
        <v>147.09</v>
      </c>
      <c r="Q19" t="n">
        <v>194.63</v>
      </c>
      <c r="R19" t="n">
        <v>25.86</v>
      </c>
      <c r="S19" t="n">
        <v>17.82</v>
      </c>
      <c r="T19" t="n">
        <v>1859.97</v>
      </c>
      <c r="U19" t="n">
        <v>0.6899999999999999</v>
      </c>
      <c r="V19" t="n">
        <v>0.77</v>
      </c>
      <c r="W19" t="n">
        <v>1.15</v>
      </c>
      <c r="X19" t="n">
        <v>0.11</v>
      </c>
      <c r="Y19" t="n">
        <v>0.5</v>
      </c>
      <c r="Z19" t="n">
        <v>10</v>
      </c>
      <c r="AA19" t="n">
        <v>415.0450442199659</v>
      </c>
      <c r="AB19" t="n">
        <v>567.8829399968195</v>
      </c>
      <c r="AC19" t="n">
        <v>513.6849892322344</v>
      </c>
      <c r="AD19" t="n">
        <v>415045.0442199659</v>
      </c>
      <c r="AE19" t="n">
        <v>567882.9399968195</v>
      </c>
      <c r="AF19" t="n">
        <v>2.381113423558183e-06</v>
      </c>
      <c r="AG19" t="n">
        <v>18.84114583333333</v>
      </c>
      <c r="AH19" t="n">
        <v>513684.9892322344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6.9087</v>
      </c>
      <c r="E20" t="n">
        <v>14.47</v>
      </c>
      <c r="F20" t="n">
        <v>11.8</v>
      </c>
      <c r="G20" t="n">
        <v>101.19</v>
      </c>
      <c r="H20" t="n">
        <v>1.65</v>
      </c>
      <c r="I20" t="n">
        <v>7</v>
      </c>
      <c r="J20" t="n">
        <v>204.26</v>
      </c>
      <c r="K20" t="n">
        <v>52.44</v>
      </c>
      <c r="L20" t="n">
        <v>19</v>
      </c>
      <c r="M20" t="n">
        <v>5</v>
      </c>
      <c r="N20" t="n">
        <v>42.82</v>
      </c>
      <c r="O20" t="n">
        <v>25426.72</v>
      </c>
      <c r="P20" t="n">
        <v>147.5</v>
      </c>
      <c r="Q20" t="n">
        <v>194.63</v>
      </c>
      <c r="R20" t="n">
        <v>26.12</v>
      </c>
      <c r="S20" t="n">
        <v>17.82</v>
      </c>
      <c r="T20" t="n">
        <v>1985.49</v>
      </c>
      <c r="U20" t="n">
        <v>0.68</v>
      </c>
      <c r="V20" t="n">
        <v>0.77</v>
      </c>
      <c r="W20" t="n">
        <v>1.15</v>
      </c>
      <c r="X20" t="n">
        <v>0.12</v>
      </c>
      <c r="Y20" t="n">
        <v>0.5</v>
      </c>
      <c r="Z20" t="n">
        <v>10</v>
      </c>
      <c r="AA20" t="n">
        <v>415.4371383650758</v>
      </c>
      <c r="AB20" t="n">
        <v>568.4194205041316</v>
      </c>
      <c r="AC20" t="n">
        <v>514.1702687928838</v>
      </c>
      <c r="AD20" t="n">
        <v>415437.1383650758</v>
      </c>
      <c r="AE20" t="n">
        <v>568419.4205041316</v>
      </c>
      <c r="AF20" t="n">
        <v>2.380114345352222e-06</v>
      </c>
      <c r="AG20" t="n">
        <v>18.84114583333333</v>
      </c>
      <c r="AH20" t="n">
        <v>514170.2687928838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6.9048</v>
      </c>
      <c r="E21" t="n">
        <v>14.48</v>
      </c>
      <c r="F21" t="n">
        <v>11.81</v>
      </c>
      <c r="G21" t="n">
        <v>101.26</v>
      </c>
      <c r="H21" t="n">
        <v>1.73</v>
      </c>
      <c r="I21" t="n">
        <v>7</v>
      </c>
      <c r="J21" t="n">
        <v>205.85</v>
      </c>
      <c r="K21" t="n">
        <v>52.44</v>
      </c>
      <c r="L21" t="n">
        <v>20</v>
      </c>
      <c r="M21" t="n">
        <v>5</v>
      </c>
      <c r="N21" t="n">
        <v>43.41</v>
      </c>
      <c r="O21" t="n">
        <v>25622.45</v>
      </c>
      <c r="P21" t="n">
        <v>146.56</v>
      </c>
      <c r="Q21" t="n">
        <v>194.63</v>
      </c>
      <c r="R21" t="n">
        <v>26.32</v>
      </c>
      <c r="S21" t="n">
        <v>17.82</v>
      </c>
      <c r="T21" t="n">
        <v>2088</v>
      </c>
      <c r="U21" t="n">
        <v>0.68</v>
      </c>
      <c r="V21" t="n">
        <v>0.77</v>
      </c>
      <c r="W21" t="n">
        <v>1.15</v>
      </c>
      <c r="X21" t="n">
        <v>0.13</v>
      </c>
      <c r="Y21" t="n">
        <v>0.5</v>
      </c>
      <c r="Z21" t="n">
        <v>10</v>
      </c>
      <c r="AA21" t="n">
        <v>414.8310169801193</v>
      </c>
      <c r="AB21" t="n">
        <v>567.5900984850458</v>
      </c>
      <c r="AC21" t="n">
        <v>513.4200961033389</v>
      </c>
      <c r="AD21" t="n">
        <v>414831.0169801193</v>
      </c>
      <c r="AE21" t="n">
        <v>567590.0984850458</v>
      </c>
      <c r="AF21" t="n">
        <v>2.378770757420068e-06</v>
      </c>
      <c r="AG21" t="n">
        <v>18.85416666666667</v>
      </c>
      <c r="AH21" t="n">
        <v>513420.0961033389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6.9386</v>
      </c>
      <c r="E22" t="n">
        <v>14.41</v>
      </c>
      <c r="F22" t="n">
        <v>11.78</v>
      </c>
      <c r="G22" t="n">
        <v>117.78</v>
      </c>
      <c r="H22" t="n">
        <v>1.8</v>
      </c>
      <c r="I22" t="n">
        <v>6</v>
      </c>
      <c r="J22" t="n">
        <v>207.45</v>
      </c>
      <c r="K22" t="n">
        <v>52.44</v>
      </c>
      <c r="L22" t="n">
        <v>21</v>
      </c>
      <c r="M22" t="n">
        <v>4</v>
      </c>
      <c r="N22" t="n">
        <v>44</v>
      </c>
      <c r="O22" t="n">
        <v>25818.99</v>
      </c>
      <c r="P22" t="n">
        <v>145.18</v>
      </c>
      <c r="Q22" t="n">
        <v>194.63</v>
      </c>
      <c r="R22" t="n">
        <v>25.26</v>
      </c>
      <c r="S22" t="n">
        <v>17.82</v>
      </c>
      <c r="T22" t="n">
        <v>1563.25</v>
      </c>
      <c r="U22" t="n">
        <v>0.71</v>
      </c>
      <c r="V22" t="n">
        <v>0.77</v>
      </c>
      <c r="W22" t="n">
        <v>1.15</v>
      </c>
      <c r="X22" t="n">
        <v>0.09</v>
      </c>
      <c r="Y22" t="n">
        <v>0.5</v>
      </c>
      <c r="Z22" t="n">
        <v>10</v>
      </c>
      <c r="AA22" t="n">
        <v>412.8235449457596</v>
      </c>
      <c r="AB22" t="n">
        <v>564.8433866842194</v>
      </c>
      <c r="AC22" t="n">
        <v>510.9355266217489</v>
      </c>
      <c r="AD22" t="n">
        <v>412823.5449457596</v>
      </c>
      <c r="AE22" t="n">
        <v>564843.3866842194</v>
      </c>
      <c r="AF22" t="n">
        <v>2.390415186165404e-06</v>
      </c>
      <c r="AG22" t="n">
        <v>18.76302083333333</v>
      </c>
      <c r="AH22" t="n">
        <v>510935.5266217489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6.9361</v>
      </c>
      <c r="E23" t="n">
        <v>14.42</v>
      </c>
      <c r="F23" t="n">
        <v>11.78</v>
      </c>
      <c r="G23" t="n">
        <v>117.83</v>
      </c>
      <c r="H23" t="n">
        <v>1.87</v>
      </c>
      <c r="I23" t="n">
        <v>6</v>
      </c>
      <c r="J23" t="n">
        <v>209.05</v>
      </c>
      <c r="K23" t="n">
        <v>52.44</v>
      </c>
      <c r="L23" t="n">
        <v>22</v>
      </c>
      <c r="M23" t="n">
        <v>4</v>
      </c>
      <c r="N23" t="n">
        <v>44.6</v>
      </c>
      <c r="O23" t="n">
        <v>26016.35</v>
      </c>
      <c r="P23" t="n">
        <v>145.67</v>
      </c>
      <c r="Q23" t="n">
        <v>194.63</v>
      </c>
      <c r="R23" t="n">
        <v>25.47</v>
      </c>
      <c r="S23" t="n">
        <v>17.82</v>
      </c>
      <c r="T23" t="n">
        <v>1667.79</v>
      </c>
      <c r="U23" t="n">
        <v>0.7</v>
      </c>
      <c r="V23" t="n">
        <v>0.77</v>
      </c>
      <c r="W23" t="n">
        <v>1.14</v>
      </c>
      <c r="X23" t="n">
        <v>0.1</v>
      </c>
      <c r="Y23" t="n">
        <v>0.5</v>
      </c>
      <c r="Z23" t="n">
        <v>10</v>
      </c>
      <c r="AA23" t="n">
        <v>413.2665575784962</v>
      </c>
      <c r="AB23" t="n">
        <v>565.4495361126674</v>
      </c>
      <c r="AC23" t="n">
        <v>511.4838259994821</v>
      </c>
      <c r="AD23" t="n">
        <v>413266.5575784962</v>
      </c>
      <c r="AE23" t="n">
        <v>565449.5361126674</v>
      </c>
      <c r="AF23" t="n">
        <v>2.389553911849921e-06</v>
      </c>
      <c r="AG23" t="n">
        <v>18.77604166666667</v>
      </c>
      <c r="AH23" t="n">
        <v>511483.8259994821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6.9384</v>
      </c>
      <c r="E24" t="n">
        <v>14.41</v>
      </c>
      <c r="F24" t="n">
        <v>11.78</v>
      </c>
      <c r="G24" t="n">
        <v>117.79</v>
      </c>
      <c r="H24" t="n">
        <v>1.94</v>
      </c>
      <c r="I24" t="n">
        <v>6</v>
      </c>
      <c r="J24" t="n">
        <v>210.65</v>
      </c>
      <c r="K24" t="n">
        <v>52.44</v>
      </c>
      <c r="L24" t="n">
        <v>23</v>
      </c>
      <c r="M24" t="n">
        <v>4</v>
      </c>
      <c r="N24" t="n">
        <v>45.21</v>
      </c>
      <c r="O24" t="n">
        <v>26214.54</v>
      </c>
      <c r="P24" t="n">
        <v>145.33</v>
      </c>
      <c r="Q24" t="n">
        <v>194.63</v>
      </c>
      <c r="R24" t="n">
        <v>25.17</v>
      </c>
      <c r="S24" t="n">
        <v>17.82</v>
      </c>
      <c r="T24" t="n">
        <v>1517.33</v>
      </c>
      <c r="U24" t="n">
        <v>0.71</v>
      </c>
      <c r="V24" t="n">
        <v>0.77</v>
      </c>
      <c r="W24" t="n">
        <v>1.15</v>
      </c>
      <c r="X24" t="n">
        <v>0.09</v>
      </c>
      <c r="Y24" t="n">
        <v>0.5</v>
      </c>
      <c r="Z24" t="n">
        <v>10</v>
      </c>
      <c r="AA24" t="n">
        <v>412.9458773859437</v>
      </c>
      <c r="AB24" t="n">
        <v>565.0107673258055</v>
      </c>
      <c r="AC24" t="n">
        <v>511.0869326898223</v>
      </c>
      <c r="AD24" t="n">
        <v>412945.8773859437</v>
      </c>
      <c r="AE24" t="n">
        <v>565010.7673258055</v>
      </c>
      <c r="AF24" t="n">
        <v>2.390346284220165e-06</v>
      </c>
      <c r="AG24" t="n">
        <v>18.76302083333333</v>
      </c>
      <c r="AH24" t="n">
        <v>511086.9326898223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6.9333</v>
      </c>
      <c r="E25" t="n">
        <v>14.42</v>
      </c>
      <c r="F25" t="n">
        <v>11.79</v>
      </c>
      <c r="G25" t="n">
        <v>117.89</v>
      </c>
      <c r="H25" t="n">
        <v>2.01</v>
      </c>
      <c r="I25" t="n">
        <v>6</v>
      </c>
      <c r="J25" t="n">
        <v>212.27</v>
      </c>
      <c r="K25" t="n">
        <v>52.44</v>
      </c>
      <c r="L25" t="n">
        <v>24</v>
      </c>
      <c r="M25" t="n">
        <v>4</v>
      </c>
      <c r="N25" t="n">
        <v>45.82</v>
      </c>
      <c r="O25" t="n">
        <v>26413.56</v>
      </c>
      <c r="P25" t="n">
        <v>144.9</v>
      </c>
      <c r="Q25" t="n">
        <v>194.63</v>
      </c>
      <c r="R25" t="n">
        <v>25.54</v>
      </c>
      <c r="S25" t="n">
        <v>17.82</v>
      </c>
      <c r="T25" t="n">
        <v>1701.53</v>
      </c>
      <c r="U25" t="n">
        <v>0.7</v>
      </c>
      <c r="V25" t="n">
        <v>0.77</v>
      </c>
      <c r="W25" t="n">
        <v>1.15</v>
      </c>
      <c r="X25" t="n">
        <v>0.1</v>
      </c>
      <c r="Y25" t="n">
        <v>0.5</v>
      </c>
      <c r="Z25" t="n">
        <v>10</v>
      </c>
      <c r="AA25" t="n">
        <v>412.769290265667</v>
      </c>
      <c r="AB25" t="n">
        <v>564.7691530373689</v>
      </c>
      <c r="AC25" t="n">
        <v>510.8683777299664</v>
      </c>
      <c r="AD25" t="n">
        <v>412769.290265667</v>
      </c>
      <c r="AE25" t="n">
        <v>564769.1530373689</v>
      </c>
      <c r="AF25" t="n">
        <v>2.388589284616579e-06</v>
      </c>
      <c r="AG25" t="n">
        <v>18.77604166666667</v>
      </c>
      <c r="AH25" t="n">
        <v>510868.3777299664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6.9361</v>
      </c>
      <c r="E26" t="n">
        <v>14.42</v>
      </c>
      <c r="F26" t="n">
        <v>11.78</v>
      </c>
      <c r="G26" t="n">
        <v>117.83</v>
      </c>
      <c r="H26" t="n">
        <v>2.08</v>
      </c>
      <c r="I26" t="n">
        <v>6</v>
      </c>
      <c r="J26" t="n">
        <v>213.89</v>
      </c>
      <c r="K26" t="n">
        <v>52.44</v>
      </c>
      <c r="L26" t="n">
        <v>25</v>
      </c>
      <c r="M26" t="n">
        <v>4</v>
      </c>
      <c r="N26" t="n">
        <v>46.44</v>
      </c>
      <c r="O26" t="n">
        <v>26613.43</v>
      </c>
      <c r="P26" t="n">
        <v>144.27</v>
      </c>
      <c r="Q26" t="n">
        <v>194.63</v>
      </c>
      <c r="R26" t="n">
        <v>25.42</v>
      </c>
      <c r="S26" t="n">
        <v>17.82</v>
      </c>
      <c r="T26" t="n">
        <v>1642.08</v>
      </c>
      <c r="U26" t="n">
        <v>0.7</v>
      </c>
      <c r="V26" t="n">
        <v>0.77</v>
      </c>
      <c r="W26" t="n">
        <v>1.15</v>
      </c>
      <c r="X26" t="n">
        <v>0.1</v>
      </c>
      <c r="Y26" t="n">
        <v>0.5</v>
      </c>
      <c r="Z26" t="n">
        <v>10</v>
      </c>
      <c r="AA26" t="n">
        <v>412.168138871479</v>
      </c>
      <c r="AB26" t="n">
        <v>563.9466311789132</v>
      </c>
      <c r="AC26" t="n">
        <v>510.124356203265</v>
      </c>
      <c r="AD26" t="n">
        <v>412168.138871479</v>
      </c>
      <c r="AE26" t="n">
        <v>563946.6311789132</v>
      </c>
      <c r="AF26" t="n">
        <v>2.389553911849921e-06</v>
      </c>
      <c r="AG26" t="n">
        <v>18.77604166666667</v>
      </c>
      <c r="AH26" t="n">
        <v>510124.356203265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6.9611</v>
      </c>
      <c r="E27" t="n">
        <v>14.37</v>
      </c>
      <c r="F27" t="n">
        <v>11.77</v>
      </c>
      <c r="G27" t="n">
        <v>141.21</v>
      </c>
      <c r="H27" t="n">
        <v>2.14</v>
      </c>
      <c r="I27" t="n">
        <v>5</v>
      </c>
      <c r="J27" t="n">
        <v>215.51</v>
      </c>
      <c r="K27" t="n">
        <v>52.44</v>
      </c>
      <c r="L27" t="n">
        <v>26</v>
      </c>
      <c r="M27" t="n">
        <v>3</v>
      </c>
      <c r="N27" t="n">
        <v>47.07</v>
      </c>
      <c r="O27" t="n">
        <v>26814.17</v>
      </c>
      <c r="P27" t="n">
        <v>143.24</v>
      </c>
      <c r="Q27" t="n">
        <v>194.63</v>
      </c>
      <c r="R27" t="n">
        <v>24.98</v>
      </c>
      <c r="S27" t="n">
        <v>17.82</v>
      </c>
      <c r="T27" t="n">
        <v>1426.26</v>
      </c>
      <c r="U27" t="n">
        <v>0.71</v>
      </c>
      <c r="V27" t="n">
        <v>0.77</v>
      </c>
      <c r="W27" t="n">
        <v>1.14</v>
      </c>
      <c r="X27" t="n">
        <v>0.08</v>
      </c>
      <c r="Y27" t="n">
        <v>0.5</v>
      </c>
      <c r="Z27" t="n">
        <v>10</v>
      </c>
      <c r="AA27" t="n">
        <v>410.7405725438308</v>
      </c>
      <c r="AB27" t="n">
        <v>561.9933719496432</v>
      </c>
      <c r="AC27" t="n">
        <v>508.3575132934201</v>
      </c>
      <c r="AD27" t="n">
        <v>410740.5725438307</v>
      </c>
      <c r="AE27" t="n">
        <v>561993.3719496432</v>
      </c>
      <c r="AF27" t="n">
        <v>2.398166655004756e-06</v>
      </c>
      <c r="AG27" t="n">
        <v>18.7109375</v>
      </c>
      <c r="AH27" t="n">
        <v>508357.5132934201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6.9587</v>
      </c>
      <c r="E28" t="n">
        <v>14.37</v>
      </c>
      <c r="F28" t="n">
        <v>11.77</v>
      </c>
      <c r="G28" t="n">
        <v>141.27</v>
      </c>
      <c r="H28" t="n">
        <v>2.21</v>
      </c>
      <c r="I28" t="n">
        <v>5</v>
      </c>
      <c r="J28" t="n">
        <v>217.15</v>
      </c>
      <c r="K28" t="n">
        <v>52.44</v>
      </c>
      <c r="L28" t="n">
        <v>27</v>
      </c>
      <c r="M28" t="n">
        <v>3</v>
      </c>
      <c r="N28" t="n">
        <v>47.71</v>
      </c>
      <c r="O28" t="n">
        <v>27015.77</v>
      </c>
      <c r="P28" t="n">
        <v>144.25</v>
      </c>
      <c r="Q28" t="n">
        <v>194.63</v>
      </c>
      <c r="R28" t="n">
        <v>25</v>
      </c>
      <c r="S28" t="n">
        <v>17.82</v>
      </c>
      <c r="T28" t="n">
        <v>1438.56</v>
      </c>
      <c r="U28" t="n">
        <v>0.71</v>
      </c>
      <c r="V28" t="n">
        <v>0.77</v>
      </c>
      <c r="W28" t="n">
        <v>1.15</v>
      </c>
      <c r="X28" t="n">
        <v>0.09</v>
      </c>
      <c r="Y28" t="n">
        <v>0.5</v>
      </c>
      <c r="Z28" t="n">
        <v>10</v>
      </c>
      <c r="AA28" t="n">
        <v>411.585752021896</v>
      </c>
      <c r="AB28" t="n">
        <v>563.1497837982191</v>
      </c>
      <c r="AC28" t="n">
        <v>509.4035588182022</v>
      </c>
      <c r="AD28" t="n">
        <v>411585.752021896</v>
      </c>
      <c r="AE28" t="n">
        <v>563149.7837982192</v>
      </c>
      <c r="AF28" t="n">
        <v>2.397339831661892e-06</v>
      </c>
      <c r="AG28" t="n">
        <v>18.7109375</v>
      </c>
      <c r="AH28" t="n">
        <v>509403.5588182022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6.9603</v>
      </c>
      <c r="E29" t="n">
        <v>14.37</v>
      </c>
      <c r="F29" t="n">
        <v>11.77</v>
      </c>
      <c r="G29" t="n">
        <v>141.23</v>
      </c>
      <c r="H29" t="n">
        <v>2.27</v>
      </c>
      <c r="I29" t="n">
        <v>5</v>
      </c>
      <c r="J29" t="n">
        <v>218.79</v>
      </c>
      <c r="K29" t="n">
        <v>52.44</v>
      </c>
      <c r="L29" t="n">
        <v>28</v>
      </c>
      <c r="M29" t="n">
        <v>3</v>
      </c>
      <c r="N29" t="n">
        <v>48.35</v>
      </c>
      <c r="O29" t="n">
        <v>27218.26</v>
      </c>
      <c r="P29" t="n">
        <v>143.99</v>
      </c>
      <c r="Q29" t="n">
        <v>194.63</v>
      </c>
      <c r="R29" t="n">
        <v>25.02</v>
      </c>
      <c r="S29" t="n">
        <v>17.82</v>
      </c>
      <c r="T29" t="n">
        <v>1446</v>
      </c>
      <c r="U29" t="n">
        <v>0.71</v>
      </c>
      <c r="V29" t="n">
        <v>0.77</v>
      </c>
      <c r="W29" t="n">
        <v>1.14</v>
      </c>
      <c r="X29" t="n">
        <v>0.08</v>
      </c>
      <c r="Y29" t="n">
        <v>0.5</v>
      </c>
      <c r="Z29" t="n">
        <v>10</v>
      </c>
      <c r="AA29" t="n">
        <v>411.3454017924283</v>
      </c>
      <c r="AB29" t="n">
        <v>562.8209260107578</v>
      </c>
      <c r="AC29" t="n">
        <v>509.1060867564212</v>
      </c>
      <c r="AD29" t="n">
        <v>411345.4017924283</v>
      </c>
      <c r="AE29" t="n">
        <v>562820.9260107578</v>
      </c>
      <c r="AF29" t="n">
        <v>2.397891047223801e-06</v>
      </c>
      <c r="AG29" t="n">
        <v>18.7109375</v>
      </c>
      <c r="AH29" t="n">
        <v>509106.0867564213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6.9603</v>
      </c>
      <c r="E30" t="n">
        <v>14.37</v>
      </c>
      <c r="F30" t="n">
        <v>11.77</v>
      </c>
      <c r="G30" t="n">
        <v>141.23</v>
      </c>
      <c r="H30" t="n">
        <v>2.34</v>
      </c>
      <c r="I30" t="n">
        <v>5</v>
      </c>
      <c r="J30" t="n">
        <v>220.44</v>
      </c>
      <c r="K30" t="n">
        <v>52.44</v>
      </c>
      <c r="L30" t="n">
        <v>29</v>
      </c>
      <c r="M30" t="n">
        <v>3</v>
      </c>
      <c r="N30" t="n">
        <v>49</v>
      </c>
      <c r="O30" t="n">
        <v>27421.64</v>
      </c>
      <c r="P30" t="n">
        <v>143.57</v>
      </c>
      <c r="Q30" t="n">
        <v>194.63</v>
      </c>
      <c r="R30" t="n">
        <v>25.01</v>
      </c>
      <c r="S30" t="n">
        <v>17.82</v>
      </c>
      <c r="T30" t="n">
        <v>1445.08</v>
      </c>
      <c r="U30" t="n">
        <v>0.71</v>
      </c>
      <c r="V30" t="n">
        <v>0.77</v>
      </c>
      <c r="W30" t="n">
        <v>1.14</v>
      </c>
      <c r="X30" t="n">
        <v>0.08</v>
      </c>
      <c r="Y30" t="n">
        <v>0.5</v>
      </c>
      <c r="Z30" t="n">
        <v>10</v>
      </c>
      <c r="AA30" t="n">
        <v>411.0170218952798</v>
      </c>
      <c r="AB30" t="n">
        <v>562.3716221483807</v>
      </c>
      <c r="AC30" t="n">
        <v>508.6996638240674</v>
      </c>
      <c r="AD30" t="n">
        <v>411017.0218952798</v>
      </c>
      <c r="AE30" t="n">
        <v>562371.6221483806</v>
      </c>
      <c r="AF30" t="n">
        <v>2.397891047223801e-06</v>
      </c>
      <c r="AG30" t="n">
        <v>18.7109375</v>
      </c>
      <c r="AH30" t="n">
        <v>508699.6638240675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6.9665</v>
      </c>
      <c r="E31" t="n">
        <v>14.35</v>
      </c>
      <c r="F31" t="n">
        <v>11.76</v>
      </c>
      <c r="G31" t="n">
        <v>141.07</v>
      </c>
      <c r="H31" t="n">
        <v>2.4</v>
      </c>
      <c r="I31" t="n">
        <v>5</v>
      </c>
      <c r="J31" t="n">
        <v>222.1</v>
      </c>
      <c r="K31" t="n">
        <v>52.44</v>
      </c>
      <c r="L31" t="n">
        <v>30</v>
      </c>
      <c r="M31" t="n">
        <v>3</v>
      </c>
      <c r="N31" t="n">
        <v>49.65</v>
      </c>
      <c r="O31" t="n">
        <v>27625.93</v>
      </c>
      <c r="P31" t="n">
        <v>142.28</v>
      </c>
      <c r="Q31" t="n">
        <v>194.63</v>
      </c>
      <c r="R31" t="n">
        <v>24.62</v>
      </c>
      <c r="S31" t="n">
        <v>17.82</v>
      </c>
      <c r="T31" t="n">
        <v>1249.78</v>
      </c>
      <c r="U31" t="n">
        <v>0.72</v>
      </c>
      <c r="V31" t="n">
        <v>0.77</v>
      </c>
      <c r="W31" t="n">
        <v>1.14</v>
      </c>
      <c r="X31" t="n">
        <v>0.07000000000000001</v>
      </c>
      <c r="Y31" t="n">
        <v>0.5</v>
      </c>
      <c r="Z31" t="n">
        <v>10</v>
      </c>
      <c r="AA31" t="n">
        <v>409.8252111130496</v>
      </c>
      <c r="AB31" t="n">
        <v>560.7409340571523</v>
      </c>
      <c r="AC31" t="n">
        <v>507.2246063155809</v>
      </c>
      <c r="AD31" t="n">
        <v>409825.2111130496</v>
      </c>
      <c r="AE31" t="n">
        <v>560740.9340571524</v>
      </c>
      <c r="AF31" t="n">
        <v>2.4000270075262e-06</v>
      </c>
      <c r="AG31" t="n">
        <v>18.68489583333333</v>
      </c>
      <c r="AH31" t="n">
        <v>507224.6063155809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6.9637</v>
      </c>
      <c r="E32" t="n">
        <v>14.36</v>
      </c>
      <c r="F32" t="n">
        <v>11.76</v>
      </c>
      <c r="G32" t="n">
        <v>141.14</v>
      </c>
      <c r="H32" t="n">
        <v>2.46</v>
      </c>
      <c r="I32" t="n">
        <v>5</v>
      </c>
      <c r="J32" t="n">
        <v>223.76</v>
      </c>
      <c r="K32" t="n">
        <v>52.44</v>
      </c>
      <c r="L32" t="n">
        <v>31</v>
      </c>
      <c r="M32" t="n">
        <v>3</v>
      </c>
      <c r="N32" t="n">
        <v>50.32</v>
      </c>
      <c r="O32" t="n">
        <v>27831.27</v>
      </c>
      <c r="P32" t="n">
        <v>140.79</v>
      </c>
      <c r="Q32" t="n">
        <v>194.63</v>
      </c>
      <c r="R32" t="n">
        <v>24.75</v>
      </c>
      <c r="S32" t="n">
        <v>17.82</v>
      </c>
      <c r="T32" t="n">
        <v>1310.6</v>
      </c>
      <c r="U32" t="n">
        <v>0.72</v>
      </c>
      <c r="V32" t="n">
        <v>0.77</v>
      </c>
      <c r="W32" t="n">
        <v>1.14</v>
      </c>
      <c r="X32" t="n">
        <v>0.08</v>
      </c>
      <c r="Y32" t="n">
        <v>0.5</v>
      </c>
      <c r="Z32" t="n">
        <v>10</v>
      </c>
      <c r="AA32" t="n">
        <v>408.7249415798285</v>
      </c>
      <c r="AB32" t="n">
        <v>559.2354967413332</v>
      </c>
      <c r="AC32" t="n">
        <v>505.862845824289</v>
      </c>
      <c r="AD32" t="n">
        <v>408724.9415798285</v>
      </c>
      <c r="AE32" t="n">
        <v>559235.4967413333</v>
      </c>
      <c r="AF32" t="n">
        <v>2.399062380292858e-06</v>
      </c>
      <c r="AG32" t="n">
        <v>18.69791666666667</v>
      </c>
      <c r="AH32" t="n">
        <v>505862.845824289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6.9611</v>
      </c>
      <c r="E33" t="n">
        <v>14.37</v>
      </c>
      <c r="F33" t="n">
        <v>11.77</v>
      </c>
      <c r="G33" t="n">
        <v>141.21</v>
      </c>
      <c r="H33" t="n">
        <v>2.52</v>
      </c>
      <c r="I33" t="n">
        <v>5</v>
      </c>
      <c r="J33" t="n">
        <v>225.43</v>
      </c>
      <c r="K33" t="n">
        <v>52.44</v>
      </c>
      <c r="L33" t="n">
        <v>32</v>
      </c>
      <c r="M33" t="n">
        <v>3</v>
      </c>
      <c r="N33" t="n">
        <v>50.99</v>
      </c>
      <c r="O33" t="n">
        <v>28037.42</v>
      </c>
      <c r="P33" t="n">
        <v>140.49</v>
      </c>
      <c r="Q33" t="n">
        <v>194.63</v>
      </c>
      <c r="R33" t="n">
        <v>24.98</v>
      </c>
      <c r="S33" t="n">
        <v>17.82</v>
      </c>
      <c r="T33" t="n">
        <v>1428.88</v>
      </c>
      <c r="U33" t="n">
        <v>0.71</v>
      </c>
      <c r="V33" t="n">
        <v>0.77</v>
      </c>
      <c r="W33" t="n">
        <v>1.14</v>
      </c>
      <c r="X33" t="n">
        <v>0.08</v>
      </c>
      <c r="Y33" t="n">
        <v>0.5</v>
      </c>
      <c r="Z33" t="n">
        <v>10</v>
      </c>
      <c r="AA33" t="n">
        <v>408.5907131740276</v>
      </c>
      <c r="AB33" t="n">
        <v>559.0518395147772</v>
      </c>
      <c r="AC33" t="n">
        <v>505.6967165856709</v>
      </c>
      <c r="AD33" t="n">
        <v>408590.7131740276</v>
      </c>
      <c r="AE33" t="n">
        <v>559051.8395147772</v>
      </c>
      <c r="AF33" t="n">
        <v>2.398166655004756e-06</v>
      </c>
      <c r="AG33" t="n">
        <v>18.7109375</v>
      </c>
      <c r="AH33" t="n">
        <v>505696.7165856709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6.9933</v>
      </c>
      <c r="E34" t="n">
        <v>14.3</v>
      </c>
      <c r="F34" t="n">
        <v>11.74</v>
      </c>
      <c r="G34" t="n">
        <v>176.05</v>
      </c>
      <c r="H34" t="n">
        <v>2.58</v>
      </c>
      <c r="I34" t="n">
        <v>4</v>
      </c>
      <c r="J34" t="n">
        <v>227.11</v>
      </c>
      <c r="K34" t="n">
        <v>52.44</v>
      </c>
      <c r="L34" t="n">
        <v>33</v>
      </c>
      <c r="M34" t="n">
        <v>2</v>
      </c>
      <c r="N34" t="n">
        <v>51.67</v>
      </c>
      <c r="O34" t="n">
        <v>28244.51</v>
      </c>
      <c r="P34" t="n">
        <v>138.36</v>
      </c>
      <c r="Q34" t="n">
        <v>194.63</v>
      </c>
      <c r="R34" t="n">
        <v>24.02</v>
      </c>
      <c r="S34" t="n">
        <v>17.82</v>
      </c>
      <c r="T34" t="n">
        <v>952.3</v>
      </c>
      <c r="U34" t="n">
        <v>0.74</v>
      </c>
      <c r="V34" t="n">
        <v>0.77</v>
      </c>
      <c r="W34" t="n">
        <v>1.14</v>
      </c>
      <c r="X34" t="n">
        <v>0.05</v>
      </c>
      <c r="Y34" t="n">
        <v>0.5</v>
      </c>
      <c r="Z34" t="n">
        <v>10</v>
      </c>
      <c r="AA34" t="n">
        <v>406.0816854329637</v>
      </c>
      <c r="AB34" t="n">
        <v>555.6188770689618</v>
      </c>
      <c r="AC34" t="n">
        <v>502.5913912574911</v>
      </c>
      <c r="AD34" t="n">
        <v>406081.6854329637</v>
      </c>
      <c r="AE34" t="n">
        <v>555618.8770689617</v>
      </c>
      <c r="AF34" t="n">
        <v>2.409259868188182e-06</v>
      </c>
      <c r="AG34" t="n">
        <v>18.61979166666667</v>
      </c>
      <c r="AH34" t="n">
        <v>502591.3912574911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6.9903</v>
      </c>
      <c r="E35" t="n">
        <v>14.31</v>
      </c>
      <c r="F35" t="n">
        <v>11.74</v>
      </c>
      <c r="G35" t="n">
        <v>176.14</v>
      </c>
      <c r="H35" t="n">
        <v>2.64</v>
      </c>
      <c r="I35" t="n">
        <v>4</v>
      </c>
      <c r="J35" t="n">
        <v>228.8</v>
      </c>
      <c r="K35" t="n">
        <v>52.44</v>
      </c>
      <c r="L35" t="n">
        <v>34</v>
      </c>
      <c r="M35" t="n">
        <v>2</v>
      </c>
      <c r="N35" t="n">
        <v>52.36</v>
      </c>
      <c r="O35" t="n">
        <v>28452.56</v>
      </c>
      <c r="P35" t="n">
        <v>139.12</v>
      </c>
      <c r="Q35" t="n">
        <v>194.63</v>
      </c>
      <c r="R35" t="n">
        <v>24.19</v>
      </c>
      <c r="S35" t="n">
        <v>17.82</v>
      </c>
      <c r="T35" t="n">
        <v>1039.57</v>
      </c>
      <c r="U35" t="n">
        <v>0.74</v>
      </c>
      <c r="V35" t="n">
        <v>0.77</v>
      </c>
      <c r="W35" t="n">
        <v>1.14</v>
      </c>
      <c r="X35" t="n">
        <v>0.06</v>
      </c>
      <c r="Y35" t="n">
        <v>0.5</v>
      </c>
      <c r="Z35" t="n">
        <v>10</v>
      </c>
      <c r="AA35" t="n">
        <v>406.7401875289091</v>
      </c>
      <c r="AB35" t="n">
        <v>556.5198686876963</v>
      </c>
      <c r="AC35" t="n">
        <v>503.4063935006833</v>
      </c>
      <c r="AD35" t="n">
        <v>406740.1875289091</v>
      </c>
      <c r="AE35" t="n">
        <v>556519.8686876963</v>
      </c>
      <c r="AF35" t="n">
        <v>2.408226339009602e-06</v>
      </c>
      <c r="AG35" t="n">
        <v>18.6328125</v>
      </c>
      <c r="AH35" t="n">
        <v>503406.3935006833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6.9892</v>
      </c>
      <c r="E36" t="n">
        <v>14.31</v>
      </c>
      <c r="F36" t="n">
        <v>11.74</v>
      </c>
      <c r="G36" t="n">
        <v>176.18</v>
      </c>
      <c r="H36" t="n">
        <v>2.7</v>
      </c>
      <c r="I36" t="n">
        <v>4</v>
      </c>
      <c r="J36" t="n">
        <v>230.49</v>
      </c>
      <c r="K36" t="n">
        <v>52.44</v>
      </c>
      <c r="L36" t="n">
        <v>35</v>
      </c>
      <c r="M36" t="n">
        <v>2</v>
      </c>
      <c r="N36" t="n">
        <v>53.05</v>
      </c>
      <c r="O36" t="n">
        <v>28661.58</v>
      </c>
      <c r="P36" t="n">
        <v>139.9</v>
      </c>
      <c r="Q36" t="n">
        <v>194.63</v>
      </c>
      <c r="R36" t="n">
        <v>24.27</v>
      </c>
      <c r="S36" t="n">
        <v>17.82</v>
      </c>
      <c r="T36" t="n">
        <v>1078.03</v>
      </c>
      <c r="U36" t="n">
        <v>0.73</v>
      </c>
      <c r="V36" t="n">
        <v>0.77</v>
      </c>
      <c r="W36" t="n">
        <v>1.14</v>
      </c>
      <c r="X36" t="n">
        <v>0.06</v>
      </c>
      <c r="Y36" t="n">
        <v>0.5</v>
      </c>
      <c r="Z36" t="n">
        <v>10</v>
      </c>
      <c r="AA36" t="n">
        <v>407.3721300813728</v>
      </c>
      <c r="AB36" t="n">
        <v>557.384520367315</v>
      </c>
      <c r="AC36" t="n">
        <v>504.1885240375453</v>
      </c>
      <c r="AD36" t="n">
        <v>407372.1300813728</v>
      </c>
      <c r="AE36" t="n">
        <v>557384.5203673149</v>
      </c>
      <c r="AF36" t="n">
        <v>2.40784737831079e-06</v>
      </c>
      <c r="AG36" t="n">
        <v>18.6328125</v>
      </c>
      <c r="AH36" t="n">
        <v>504188.5240375453</v>
      </c>
    </row>
    <row r="37">
      <c r="A37" t="n">
        <v>35</v>
      </c>
      <c r="B37" t="n">
        <v>90</v>
      </c>
      <c r="C37" t="inlineStr">
        <is>
          <t xml:space="preserve">CONCLUIDO	</t>
        </is>
      </c>
      <c r="D37" t="n">
        <v>6.9934</v>
      </c>
      <c r="E37" t="n">
        <v>14.3</v>
      </c>
      <c r="F37" t="n">
        <v>11.74</v>
      </c>
      <c r="G37" t="n">
        <v>176.05</v>
      </c>
      <c r="H37" t="n">
        <v>2.76</v>
      </c>
      <c r="I37" t="n">
        <v>4</v>
      </c>
      <c r="J37" t="n">
        <v>232.2</v>
      </c>
      <c r="K37" t="n">
        <v>52.44</v>
      </c>
      <c r="L37" t="n">
        <v>36</v>
      </c>
      <c r="M37" t="n">
        <v>2</v>
      </c>
      <c r="N37" t="n">
        <v>53.75</v>
      </c>
      <c r="O37" t="n">
        <v>28871.58</v>
      </c>
      <c r="P37" t="n">
        <v>140.32</v>
      </c>
      <c r="Q37" t="n">
        <v>194.63</v>
      </c>
      <c r="R37" t="n">
        <v>23.98</v>
      </c>
      <c r="S37" t="n">
        <v>17.82</v>
      </c>
      <c r="T37" t="n">
        <v>934.48</v>
      </c>
      <c r="U37" t="n">
        <v>0.74</v>
      </c>
      <c r="V37" t="n">
        <v>0.77</v>
      </c>
      <c r="W37" t="n">
        <v>1.14</v>
      </c>
      <c r="X37" t="n">
        <v>0.05</v>
      </c>
      <c r="Y37" t="n">
        <v>0.5</v>
      </c>
      <c r="Z37" t="n">
        <v>10</v>
      </c>
      <c r="AA37" t="n">
        <v>407.6046448187024</v>
      </c>
      <c r="AB37" t="n">
        <v>557.7026572887556</v>
      </c>
      <c r="AC37" t="n">
        <v>504.4762984177117</v>
      </c>
      <c r="AD37" t="n">
        <v>407604.6448187024</v>
      </c>
      <c r="AE37" t="n">
        <v>557702.6572887556</v>
      </c>
      <c r="AF37" t="n">
        <v>2.409294319160802e-06</v>
      </c>
      <c r="AG37" t="n">
        <v>18.61979166666667</v>
      </c>
      <c r="AH37" t="n">
        <v>504476.2984177117</v>
      </c>
    </row>
    <row r="38">
      <c r="A38" t="n">
        <v>36</v>
      </c>
      <c r="B38" t="n">
        <v>90</v>
      </c>
      <c r="C38" t="inlineStr">
        <is>
          <t xml:space="preserve">CONCLUIDO	</t>
        </is>
      </c>
      <c r="D38" t="n">
        <v>6.9873</v>
      </c>
      <c r="E38" t="n">
        <v>14.31</v>
      </c>
      <c r="F38" t="n">
        <v>11.75</v>
      </c>
      <c r="G38" t="n">
        <v>176.23</v>
      </c>
      <c r="H38" t="n">
        <v>2.81</v>
      </c>
      <c r="I38" t="n">
        <v>4</v>
      </c>
      <c r="J38" t="n">
        <v>233.91</v>
      </c>
      <c r="K38" t="n">
        <v>52.44</v>
      </c>
      <c r="L38" t="n">
        <v>37</v>
      </c>
      <c r="M38" t="n">
        <v>2</v>
      </c>
      <c r="N38" t="n">
        <v>54.46</v>
      </c>
      <c r="O38" t="n">
        <v>29082.59</v>
      </c>
      <c r="P38" t="n">
        <v>140.53</v>
      </c>
      <c r="Q38" t="n">
        <v>194.66</v>
      </c>
      <c r="R38" t="n">
        <v>24.31</v>
      </c>
      <c r="S38" t="n">
        <v>17.82</v>
      </c>
      <c r="T38" t="n">
        <v>1098.41</v>
      </c>
      <c r="U38" t="n">
        <v>0.73</v>
      </c>
      <c r="V38" t="n">
        <v>0.77</v>
      </c>
      <c r="W38" t="n">
        <v>1.14</v>
      </c>
      <c r="X38" t="n">
        <v>0.06</v>
      </c>
      <c r="Y38" t="n">
        <v>0.5</v>
      </c>
      <c r="Z38" t="n">
        <v>10</v>
      </c>
      <c r="AA38" t="n">
        <v>407.9464865752128</v>
      </c>
      <c r="AB38" t="n">
        <v>558.1703802610072</v>
      </c>
      <c r="AC38" t="n">
        <v>504.8993825659448</v>
      </c>
      <c r="AD38" t="n">
        <v>407946.4865752128</v>
      </c>
      <c r="AE38" t="n">
        <v>558170.3802610071</v>
      </c>
      <c r="AF38" t="n">
        <v>2.407192809831022e-06</v>
      </c>
      <c r="AG38" t="n">
        <v>18.6328125</v>
      </c>
      <c r="AH38" t="n">
        <v>504899.3825659448</v>
      </c>
    </row>
    <row r="39">
      <c r="A39" t="n">
        <v>37</v>
      </c>
      <c r="B39" t="n">
        <v>90</v>
      </c>
      <c r="C39" t="inlineStr">
        <is>
          <t xml:space="preserve">CONCLUIDO	</t>
        </is>
      </c>
      <c r="D39" t="n">
        <v>6.9906</v>
      </c>
      <c r="E39" t="n">
        <v>14.3</v>
      </c>
      <c r="F39" t="n">
        <v>11.74</v>
      </c>
      <c r="G39" t="n">
        <v>176.13</v>
      </c>
      <c r="H39" t="n">
        <v>2.87</v>
      </c>
      <c r="I39" t="n">
        <v>4</v>
      </c>
      <c r="J39" t="n">
        <v>235.63</v>
      </c>
      <c r="K39" t="n">
        <v>52.44</v>
      </c>
      <c r="L39" t="n">
        <v>38</v>
      </c>
      <c r="M39" t="n">
        <v>2</v>
      </c>
      <c r="N39" t="n">
        <v>55.18</v>
      </c>
      <c r="O39" t="n">
        <v>29294.6</v>
      </c>
      <c r="P39" t="n">
        <v>140.34</v>
      </c>
      <c r="Q39" t="n">
        <v>194.63</v>
      </c>
      <c r="R39" t="n">
        <v>24.18</v>
      </c>
      <c r="S39" t="n">
        <v>17.82</v>
      </c>
      <c r="T39" t="n">
        <v>1032.8</v>
      </c>
      <c r="U39" t="n">
        <v>0.74</v>
      </c>
      <c r="V39" t="n">
        <v>0.77</v>
      </c>
      <c r="W39" t="n">
        <v>1.14</v>
      </c>
      <c r="X39" t="n">
        <v>0.06</v>
      </c>
      <c r="Y39" t="n">
        <v>0.5</v>
      </c>
      <c r="Z39" t="n">
        <v>10</v>
      </c>
      <c r="AA39" t="n">
        <v>407.6832064445989</v>
      </c>
      <c r="AB39" t="n">
        <v>557.8101487712015</v>
      </c>
      <c r="AC39" t="n">
        <v>504.5735310639382</v>
      </c>
      <c r="AD39" t="n">
        <v>407683.2064445989</v>
      </c>
      <c r="AE39" t="n">
        <v>557810.1487712015</v>
      </c>
      <c r="AF39" t="n">
        <v>2.40832969192746e-06</v>
      </c>
      <c r="AG39" t="n">
        <v>18.61979166666667</v>
      </c>
      <c r="AH39" t="n">
        <v>504573.5310639382</v>
      </c>
    </row>
    <row r="40">
      <c r="A40" t="n">
        <v>38</v>
      </c>
      <c r="B40" t="n">
        <v>90</v>
      </c>
      <c r="C40" t="inlineStr">
        <is>
          <t xml:space="preserve">CONCLUIDO	</t>
        </is>
      </c>
      <c r="D40" t="n">
        <v>6.9925</v>
      </c>
      <c r="E40" t="n">
        <v>14.3</v>
      </c>
      <c r="F40" t="n">
        <v>11.74</v>
      </c>
      <c r="G40" t="n">
        <v>176.07</v>
      </c>
      <c r="H40" t="n">
        <v>2.92</v>
      </c>
      <c r="I40" t="n">
        <v>4</v>
      </c>
      <c r="J40" t="n">
        <v>237.35</v>
      </c>
      <c r="K40" t="n">
        <v>52.44</v>
      </c>
      <c r="L40" t="n">
        <v>39</v>
      </c>
      <c r="M40" t="n">
        <v>2</v>
      </c>
      <c r="N40" t="n">
        <v>55.91</v>
      </c>
      <c r="O40" t="n">
        <v>29507.65</v>
      </c>
      <c r="P40" t="n">
        <v>140.12</v>
      </c>
      <c r="Q40" t="n">
        <v>194.63</v>
      </c>
      <c r="R40" t="n">
        <v>24.02</v>
      </c>
      <c r="S40" t="n">
        <v>17.82</v>
      </c>
      <c r="T40" t="n">
        <v>954.04</v>
      </c>
      <c r="U40" t="n">
        <v>0.74</v>
      </c>
      <c r="V40" t="n">
        <v>0.77</v>
      </c>
      <c r="W40" t="n">
        <v>1.14</v>
      </c>
      <c r="X40" t="n">
        <v>0.05</v>
      </c>
      <c r="Y40" t="n">
        <v>0.5</v>
      </c>
      <c r="Z40" t="n">
        <v>10</v>
      </c>
      <c r="AA40" t="n">
        <v>407.4692355312051</v>
      </c>
      <c r="AB40" t="n">
        <v>557.5173843277656</v>
      </c>
      <c r="AC40" t="n">
        <v>504.3087076480863</v>
      </c>
      <c r="AD40" t="n">
        <v>407469.2355312051</v>
      </c>
      <c r="AE40" t="n">
        <v>557517.3843277657</v>
      </c>
      <c r="AF40" t="n">
        <v>2.408984260407227e-06</v>
      </c>
      <c r="AG40" t="n">
        <v>18.61979166666667</v>
      </c>
      <c r="AH40" t="n">
        <v>504308.7076480864</v>
      </c>
    </row>
    <row r="41">
      <c r="A41" t="n">
        <v>39</v>
      </c>
      <c r="B41" t="n">
        <v>90</v>
      </c>
      <c r="C41" t="inlineStr">
        <is>
          <t xml:space="preserve">CONCLUIDO	</t>
        </is>
      </c>
      <c r="D41" t="n">
        <v>6.9925</v>
      </c>
      <c r="E41" t="n">
        <v>14.3</v>
      </c>
      <c r="F41" t="n">
        <v>11.74</v>
      </c>
      <c r="G41" t="n">
        <v>176.07</v>
      </c>
      <c r="H41" t="n">
        <v>2.98</v>
      </c>
      <c r="I41" t="n">
        <v>4</v>
      </c>
      <c r="J41" t="n">
        <v>239.09</v>
      </c>
      <c r="K41" t="n">
        <v>52.44</v>
      </c>
      <c r="L41" t="n">
        <v>40</v>
      </c>
      <c r="M41" t="n">
        <v>2</v>
      </c>
      <c r="N41" t="n">
        <v>56.65</v>
      </c>
      <c r="O41" t="n">
        <v>29721.73</v>
      </c>
      <c r="P41" t="n">
        <v>139.31</v>
      </c>
      <c r="Q41" t="n">
        <v>194.63</v>
      </c>
      <c r="R41" t="n">
        <v>24.01</v>
      </c>
      <c r="S41" t="n">
        <v>17.82</v>
      </c>
      <c r="T41" t="n">
        <v>946.87</v>
      </c>
      <c r="U41" t="n">
        <v>0.74</v>
      </c>
      <c r="V41" t="n">
        <v>0.77</v>
      </c>
      <c r="W41" t="n">
        <v>1.14</v>
      </c>
      <c r="X41" t="n">
        <v>0.05</v>
      </c>
      <c r="Y41" t="n">
        <v>0.5</v>
      </c>
      <c r="Z41" t="n">
        <v>10</v>
      </c>
      <c r="AA41" t="n">
        <v>406.8388477672814</v>
      </c>
      <c r="AB41" t="n">
        <v>556.6548599784199</v>
      </c>
      <c r="AC41" t="n">
        <v>503.5285014120817</v>
      </c>
      <c r="AD41" t="n">
        <v>406838.8477672815</v>
      </c>
      <c r="AE41" t="n">
        <v>556654.85997842</v>
      </c>
      <c r="AF41" t="n">
        <v>2.408984260407227e-06</v>
      </c>
      <c r="AG41" t="n">
        <v>18.61979166666667</v>
      </c>
      <c r="AH41" t="n">
        <v>503528.5014120816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7.0435</v>
      </c>
      <c r="E2" t="n">
        <v>14.2</v>
      </c>
      <c r="F2" t="n">
        <v>12.24</v>
      </c>
      <c r="G2" t="n">
        <v>26.23</v>
      </c>
      <c r="H2" t="n">
        <v>0.64</v>
      </c>
      <c r="I2" t="n">
        <v>28</v>
      </c>
      <c r="J2" t="n">
        <v>26.11</v>
      </c>
      <c r="K2" t="n">
        <v>12.1</v>
      </c>
      <c r="L2" t="n">
        <v>1</v>
      </c>
      <c r="M2" t="n">
        <v>25</v>
      </c>
      <c r="N2" t="n">
        <v>3.01</v>
      </c>
      <c r="O2" t="n">
        <v>3454.41</v>
      </c>
      <c r="P2" t="n">
        <v>37.11</v>
      </c>
      <c r="Q2" t="n">
        <v>194.65</v>
      </c>
      <c r="R2" t="n">
        <v>39.38</v>
      </c>
      <c r="S2" t="n">
        <v>17.82</v>
      </c>
      <c r="T2" t="n">
        <v>8513.610000000001</v>
      </c>
      <c r="U2" t="n">
        <v>0.45</v>
      </c>
      <c r="V2" t="n">
        <v>0.74</v>
      </c>
      <c r="W2" t="n">
        <v>1.19</v>
      </c>
      <c r="X2" t="n">
        <v>0.55</v>
      </c>
      <c r="Y2" t="n">
        <v>0.5</v>
      </c>
      <c r="Z2" t="n">
        <v>10</v>
      </c>
      <c r="AA2" t="n">
        <v>258.3646392004506</v>
      </c>
      <c r="AB2" t="n">
        <v>353.5058975974915</v>
      </c>
      <c r="AC2" t="n">
        <v>319.7677908794295</v>
      </c>
      <c r="AD2" t="n">
        <v>258364.6392004506</v>
      </c>
      <c r="AE2" t="n">
        <v>353505.8975974915</v>
      </c>
      <c r="AF2" t="n">
        <v>3.579119889538355e-06</v>
      </c>
      <c r="AG2" t="n">
        <v>18.48958333333333</v>
      </c>
      <c r="AH2" t="n">
        <v>319767.7908794295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7.1475</v>
      </c>
      <c r="E3" t="n">
        <v>13.99</v>
      </c>
      <c r="F3" t="n">
        <v>12.11</v>
      </c>
      <c r="G3" t="n">
        <v>34.6</v>
      </c>
      <c r="H3" t="n">
        <v>1.23</v>
      </c>
      <c r="I3" t="n">
        <v>21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35.94</v>
      </c>
      <c r="Q3" t="n">
        <v>194.65</v>
      </c>
      <c r="R3" t="n">
        <v>34.74</v>
      </c>
      <c r="S3" t="n">
        <v>17.82</v>
      </c>
      <c r="T3" t="n">
        <v>6225.97</v>
      </c>
      <c r="U3" t="n">
        <v>0.51</v>
      </c>
      <c r="V3" t="n">
        <v>0.75</v>
      </c>
      <c r="W3" t="n">
        <v>1.2</v>
      </c>
      <c r="X3" t="n">
        <v>0.42</v>
      </c>
      <c r="Y3" t="n">
        <v>0.5</v>
      </c>
      <c r="Z3" t="n">
        <v>10</v>
      </c>
      <c r="AA3" t="n">
        <v>249.5984521667397</v>
      </c>
      <c r="AB3" t="n">
        <v>341.5116137609297</v>
      </c>
      <c r="AC3" t="n">
        <v>308.9182246582487</v>
      </c>
      <c r="AD3" t="n">
        <v>249598.4521667397</v>
      </c>
      <c r="AE3" t="n">
        <v>341511.6137609297</v>
      </c>
      <c r="AF3" t="n">
        <v>3.631966978132376e-06</v>
      </c>
      <c r="AG3" t="n">
        <v>18.21614583333333</v>
      </c>
      <c r="AH3" t="n">
        <v>308918.2246582487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5.8086</v>
      </c>
      <c r="E2" t="n">
        <v>17.22</v>
      </c>
      <c r="F2" t="n">
        <v>13.44</v>
      </c>
      <c r="G2" t="n">
        <v>9.27</v>
      </c>
      <c r="H2" t="n">
        <v>0.18</v>
      </c>
      <c r="I2" t="n">
        <v>87</v>
      </c>
      <c r="J2" t="n">
        <v>98.70999999999999</v>
      </c>
      <c r="K2" t="n">
        <v>39.72</v>
      </c>
      <c r="L2" t="n">
        <v>1</v>
      </c>
      <c r="M2" t="n">
        <v>85</v>
      </c>
      <c r="N2" t="n">
        <v>12.99</v>
      </c>
      <c r="O2" t="n">
        <v>12407.75</v>
      </c>
      <c r="P2" t="n">
        <v>119.83</v>
      </c>
      <c r="Q2" t="n">
        <v>194.65</v>
      </c>
      <c r="R2" t="n">
        <v>76.78</v>
      </c>
      <c r="S2" t="n">
        <v>17.82</v>
      </c>
      <c r="T2" t="n">
        <v>26917.31</v>
      </c>
      <c r="U2" t="n">
        <v>0.23</v>
      </c>
      <c r="V2" t="n">
        <v>0.68</v>
      </c>
      <c r="W2" t="n">
        <v>1.28</v>
      </c>
      <c r="X2" t="n">
        <v>1.75</v>
      </c>
      <c r="Y2" t="n">
        <v>0.5</v>
      </c>
      <c r="Z2" t="n">
        <v>10</v>
      </c>
      <c r="AA2" t="n">
        <v>435.7522244547628</v>
      </c>
      <c r="AB2" t="n">
        <v>596.2154175303863</v>
      </c>
      <c r="AC2" t="n">
        <v>539.3134548748795</v>
      </c>
      <c r="AD2" t="n">
        <v>435752.2244547628</v>
      </c>
      <c r="AE2" t="n">
        <v>596215.4175303862</v>
      </c>
      <c r="AF2" t="n">
        <v>2.309749945092186e-06</v>
      </c>
      <c r="AG2" t="n">
        <v>22.421875</v>
      </c>
      <c r="AH2" t="n">
        <v>539313.4548748796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6.5233</v>
      </c>
      <c r="E3" t="n">
        <v>15.33</v>
      </c>
      <c r="F3" t="n">
        <v>12.5</v>
      </c>
      <c r="G3" t="n">
        <v>18.29</v>
      </c>
      <c r="H3" t="n">
        <v>0.35</v>
      </c>
      <c r="I3" t="n">
        <v>41</v>
      </c>
      <c r="J3" t="n">
        <v>99.95</v>
      </c>
      <c r="K3" t="n">
        <v>39.72</v>
      </c>
      <c r="L3" t="n">
        <v>2</v>
      </c>
      <c r="M3" t="n">
        <v>39</v>
      </c>
      <c r="N3" t="n">
        <v>13.24</v>
      </c>
      <c r="O3" t="n">
        <v>12561.45</v>
      </c>
      <c r="P3" t="n">
        <v>110.2</v>
      </c>
      <c r="Q3" t="n">
        <v>194.67</v>
      </c>
      <c r="R3" t="n">
        <v>47.68</v>
      </c>
      <c r="S3" t="n">
        <v>17.82</v>
      </c>
      <c r="T3" t="n">
        <v>12597.51</v>
      </c>
      <c r="U3" t="n">
        <v>0.37</v>
      </c>
      <c r="V3" t="n">
        <v>0.73</v>
      </c>
      <c r="W3" t="n">
        <v>1.2</v>
      </c>
      <c r="X3" t="n">
        <v>0.8100000000000001</v>
      </c>
      <c r="Y3" t="n">
        <v>0.5</v>
      </c>
      <c r="Z3" t="n">
        <v>10</v>
      </c>
      <c r="AA3" t="n">
        <v>382.6402046933416</v>
      </c>
      <c r="AB3" t="n">
        <v>523.5452089558684</v>
      </c>
      <c r="AC3" t="n">
        <v>473.5787890134353</v>
      </c>
      <c r="AD3" t="n">
        <v>382640.2046933416</v>
      </c>
      <c r="AE3" t="n">
        <v>523545.2089558684</v>
      </c>
      <c r="AF3" t="n">
        <v>2.59394549750712e-06</v>
      </c>
      <c r="AG3" t="n">
        <v>19.9609375</v>
      </c>
      <c r="AH3" t="n">
        <v>473578.7890134352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6.7835</v>
      </c>
      <c r="E4" t="n">
        <v>14.74</v>
      </c>
      <c r="F4" t="n">
        <v>12.2</v>
      </c>
      <c r="G4" t="n">
        <v>27.11</v>
      </c>
      <c r="H4" t="n">
        <v>0.52</v>
      </c>
      <c r="I4" t="n">
        <v>27</v>
      </c>
      <c r="J4" t="n">
        <v>101.2</v>
      </c>
      <c r="K4" t="n">
        <v>39.72</v>
      </c>
      <c r="L4" t="n">
        <v>3</v>
      </c>
      <c r="M4" t="n">
        <v>25</v>
      </c>
      <c r="N4" t="n">
        <v>13.49</v>
      </c>
      <c r="O4" t="n">
        <v>12715.54</v>
      </c>
      <c r="P4" t="n">
        <v>106.2</v>
      </c>
      <c r="Q4" t="n">
        <v>194.63</v>
      </c>
      <c r="R4" t="n">
        <v>38.35</v>
      </c>
      <c r="S4" t="n">
        <v>17.82</v>
      </c>
      <c r="T4" t="n">
        <v>8001.01</v>
      </c>
      <c r="U4" t="n">
        <v>0.46</v>
      </c>
      <c r="V4" t="n">
        <v>0.74</v>
      </c>
      <c r="W4" t="n">
        <v>1.18</v>
      </c>
      <c r="X4" t="n">
        <v>0.51</v>
      </c>
      <c r="Y4" t="n">
        <v>0.5</v>
      </c>
      <c r="Z4" t="n">
        <v>10</v>
      </c>
      <c r="AA4" t="n">
        <v>365.4132053443776</v>
      </c>
      <c r="AB4" t="n">
        <v>499.9744684450425</v>
      </c>
      <c r="AC4" t="n">
        <v>452.2576068952207</v>
      </c>
      <c r="AD4" t="n">
        <v>365413.2053443776</v>
      </c>
      <c r="AE4" t="n">
        <v>499974.4684450426</v>
      </c>
      <c r="AF4" t="n">
        <v>2.697412242628662e-06</v>
      </c>
      <c r="AG4" t="n">
        <v>19.19270833333333</v>
      </c>
      <c r="AH4" t="n">
        <v>452257.6068952207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6.911</v>
      </c>
      <c r="E5" t="n">
        <v>14.47</v>
      </c>
      <c r="F5" t="n">
        <v>12.07</v>
      </c>
      <c r="G5" t="n">
        <v>36.21</v>
      </c>
      <c r="H5" t="n">
        <v>0.6899999999999999</v>
      </c>
      <c r="I5" t="n">
        <v>20</v>
      </c>
      <c r="J5" t="n">
        <v>102.45</v>
      </c>
      <c r="K5" t="n">
        <v>39.72</v>
      </c>
      <c r="L5" t="n">
        <v>4</v>
      </c>
      <c r="M5" t="n">
        <v>18</v>
      </c>
      <c r="N5" t="n">
        <v>13.74</v>
      </c>
      <c r="O5" t="n">
        <v>12870.03</v>
      </c>
      <c r="P5" t="n">
        <v>103.93</v>
      </c>
      <c r="Q5" t="n">
        <v>194.63</v>
      </c>
      <c r="R5" t="n">
        <v>34.33</v>
      </c>
      <c r="S5" t="n">
        <v>17.82</v>
      </c>
      <c r="T5" t="n">
        <v>6028.52</v>
      </c>
      <c r="U5" t="n">
        <v>0.52</v>
      </c>
      <c r="V5" t="n">
        <v>0.75</v>
      </c>
      <c r="W5" t="n">
        <v>1.17</v>
      </c>
      <c r="X5" t="n">
        <v>0.38</v>
      </c>
      <c r="Y5" t="n">
        <v>0.5</v>
      </c>
      <c r="Z5" t="n">
        <v>10</v>
      </c>
      <c r="AA5" t="n">
        <v>352.9856692819009</v>
      </c>
      <c r="AB5" t="n">
        <v>482.9705653401654</v>
      </c>
      <c r="AC5" t="n">
        <v>436.8765324375451</v>
      </c>
      <c r="AD5" t="n">
        <v>352985.6692819009</v>
      </c>
      <c r="AE5" t="n">
        <v>482970.5653401654</v>
      </c>
      <c r="AF5" t="n">
        <v>2.748111743024497e-06</v>
      </c>
      <c r="AG5" t="n">
        <v>18.84114583333333</v>
      </c>
      <c r="AH5" t="n">
        <v>436876.5324375451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6.9883</v>
      </c>
      <c r="E6" t="n">
        <v>14.31</v>
      </c>
      <c r="F6" t="n">
        <v>11.99</v>
      </c>
      <c r="G6" t="n">
        <v>44.97</v>
      </c>
      <c r="H6" t="n">
        <v>0.85</v>
      </c>
      <c r="I6" t="n">
        <v>16</v>
      </c>
      <c r="J6" t="n">
        <v>103.71</v>
      </c>
      <c r="K6" t="n">
        <v>39.72</v>
      </c>
      <c r="L6" t="n">
        <v>5</v>
      </c>
      <c r="M6" t="n">
        <v>14</v>
      </c>
      <c r="N6" t="n">
        <v>14</v>
      </c>
      <c r="O6" t="n">
        <v>13024.91</v>
      </c>
      <c r="P6" t="n">
        <v>101.91</v>
      </c>
      <c r="Q6" t="n">
        <v>194.63</v>
      </c>
      <c r="R6" t="n">
        <v>31.87</v>
      </c>
      <c r="S6" t="n">
        <v>17.82</v>
      </c>
      <c r="T6" t="n">
        <v>4819.87</v>
      </c>
      <c r="U6" t="n">
        <v>0.5600000000000001</v>
      </c>
      <c r="V6" t="n">
        <v>0.76</v>
      </c>
      <c r="W6" t="n">
        <v>1.17</v>
      </c>
      <c r="X6" t="n">
        <v>0.31</v>
      </c>
      <c r="Y6" t="n">
        <v>0.5</v>
      </c>
      <c r="Z6" t="n">
        <v>10</v>
      </c>
      <c r="AA6" t="n">
        <v>349.8411869759635</v>
      </c>
      <c r="AB6" t="n">
        <v>478.6681459244134</v>
      </c>
      <c r="AC6" t="n">
        <v>432.9847298923488</v>
      </c>
      <c r="AD6" t="n">
        <v>349841.1869759635</v>
      </c>
      <c r="AE6" t="n">
        <v>478668.1459244133</v>
      </c>
      <c r="AF6" t="n">
        <v>2.778849557774287e-06</v>
      </c>
      <c r="AG6" t="n">
        <v>18.6328125</v>
      </c>
      <c r="AH6" t="n">
        <v>432984.7298923488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7.0516</v>
      </c>
      <c r="E7" t="n">
        <v>14.18</v>
      </c>
      <c r="F7" t="n">
        <v>11.93</v>
      </c>
      <c r="G7" t="n">
        <v>55.04</v>
      </c>
      <c r="H7" t="n">
        <v>1.01</v>
      </c>
      <c r="I7" t="n">
        <v>13</v>
      </c>
      <c r="J7" t="n">
        <v>104.97</v>
      </c>
      <c r="K7" t="n">
        <v>39.72</v>
      </c>
      <c r="L7" t="n">
        <v>6</v>
      </c>
      <c r="M7" t="n">
        <v>11</v>
      </c>
      <c r="N7" t="n">
        <v>14.25</v>
      </c>
      <c r="O7" t="n">
        <v>13180.19</v>
      </c>
      <c r="P7" t="n">
        <v>99.95999999999999</v>
      </c>
      <c r="Q7" t="n">
        <v>194.63</v>
      </c>
      <c r="R7" t="n">
        <v>29.77</v>
      </c>
      <c r="S7" t="n">
        <v>17.82</v>
      </c>
      <c r="T7" t="n">
        <v>3783.64</v>
      </c>
      <c r="U7" t="n">
        <v>0.6</v>
      </c>
      <c r="V7" t="n">
        <v>0.76</v>
      </c>
      <c r="W7" t="n">
        <v>1.16</v>
      </c>
      <c r="X7" t="n">
        <v>0.24</v>
      </c>
      <c r="Y7" t="n">
        <v>0.5</v>
      </c>
      <c r="Z7" t="n">
        <v>10</v>
      </c>
      <c r="AA7" t="n">
        <v>339.1637081113653</v>
      </c>
      <c r="AB7" t="n">
        <v>464.058748284748</v>
      </c>
      <c r="AC7" t="n">
        <v>419.7696326589948</v>
      </c>
      <c r="AD7" t="n">
        <v>339163.7081113653</v>
      </c>
      <c r="AE7" t="n">
        <v>464058.7482847481</v>
      </c>
      <c r="AF7" t="n">
        <v>2.804020368559043e-06</v>
      </c>
      <c r="AG7" t="n">
        <v>18.46354166666667</v>
      </c>
      <c r="AH7" t="n">
        <v>419769.6326589948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7.073</v>
      </c>
      <c r="E8" t="n">
        <v>14.14</v>
      </c>
      <c r="F8" t="n">
        <v>11.9</v>
      </c>
      <c r="G8" t="n">
        <v>59.52</v>
      </c>
      <c r="H8" t="n">
        <v>1.16</v>
      </c>
      <c r="I8" t="n">
        <v>12</v>
      </c>
      <c r="J8" t="n">
        <v>106.23</v>
      </c>
      <c r="K8" t="n">
        <v>39.72</v>
      </c>
      <c r="L8" t="n">
        <v>7</v>
      </c>
      <c r="M8" t="n">
        <v>10</v>
      </c>
      <c r="N8" t="n">
        <v>14.52</v>
      </c>
      <c r="O8" t="n">
        <v>13335.87</v>
      </c>
      <c r="P8" t="n">
        <v>98.3</v>
      </c>
      <c r="Q8" t="n">
        <v>194.64</v>
      </c>
      <c r="R8" t="n">
        <v>29.04</v>
      </c>
      <c r="S8" t="n">
        <v>17.82</v>
      </c>
      <c r="T8" t="n">
        <v>3420.98</v>
      </c>
      <c r="U8" t="n">
        <v>0.61</v>
      </c>
      <c r="V8" t="n">
        <v>0.76</v>
      </c>
      <c r="W8" t="n">
        <v>1.16</v>
      </c>
      <c r="X8" t="n">
        <v>0.22</v>
      </c>
      <c r="Y8" t="n">
        <v>0.5</v>
      </c>
      <c r="Z8" t="n">
        <v>10</v>
      </c>
      <c r="AA8" t="n">
        <v>337.450415585483</v>
      </c>
      <c r="AB8" t="n">
        <v>461.7145458657042</v>
      </c>
      <c r="AC8" t="n">
        <v>417.6491576287158</v>
      </c>
      <c r="AD8" t="n">
        <v>337450.415585483</v>
      </c>
      <c r="AE8" t="n">
        <v>461714.5458657042</v>
      </c>
      <c r="AF8" t="n">
        <v>2.812529931762737e-06</v>
      </c>
      <c r="AG8" t="n">
        <v>18.41145833333333</v>
      </c>
      <c r="AH8" t="n">
        <v>417649.1576287158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7.115</v>
      </c>
      <c r="E9" t="n">
        <v>14.05</v>
      </c>
      <c r="F9" t="n">
        <v>11.86</v>
      </c>
      <c r="G9" t="n">
        <v>71.17</v>
      </c>
      <c r="H9" t="n">
        <v>1.31</v>
      </c>
      <c r="I9" t="n">
        <v>10</v>
      </c>
      <c r="J9" t="n">
        <v>107.5</v>
      </c>
      <c r="K9" t="n">
        <v>39.72</v>
      </c>
      <c r="L9" t="n">
        <v>8</v>
      </c>
      <c r="M9" t="n">
        <v>8</v>
      </c>
      <c r="N9" t="n">
        <v>14.78</v>
      </c>
      <c r="O9" t="n">
        <v>13491.96</v>
      </c>
      <c r="P9" t="n">
        <v>96.56999999999999</v>
      </c>
      <c r="Q9" t="n">
        <v>194.63</v>
      </c>
      <c r="R9" t="n">
        <v>27.91</v>
      </c>
      <c r="S9" t="n">
        <v>17.82</v>
      </c>
      <c r="T9" t="n">
        <v>2868.96</v>
      </c>
      <c r="U9" t="n">
        <v>0.64</v>
      </c>
      <c r="V9" t="n">
        <v>0.77</v>
      </c>
      <c r="W9" t="n">
        <v>1.15</v>
      </c>
      <c r="X9" t="n">
        <v>0.17</v>
      </c>
      <c r="Y9" t="n">
        <v>0.5</v>
      </c>
      <c r="Z9" t="n">
        <v>10</v>
      </c>
      <c r="AA9" t="n">
        <v>335.3439565035589</v>
      </c>
      <c r="AB9" t="n">
        <v>458.8323956193997</v>
      </c>
      <c r="AC9" t="n">
        <v>415.0420757567952</v>
      </c>
      <c r="AD9" t="n">
        <v>335343.9565035589</v>
      </c>
      <c r="AE9" t="n">
        <v>458832.3956193997</v>
      </c>
      <c r="AF9" t="n">
        <v>2.829230943657836e-06</v>
      </c>
      <c r="AG9" t="n">
        <v>18.29427083333333</v>
      </c>
      <c r="AH9" t="n">
        <v>415042.0757567952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7.1293</v>
      </c>
      <c r="E10" t="n">
        <v>14.03</v>
      </c>
      <c r="F10" t="n">
        <v>11.85</v>
      </c>
      <c r="G10" t="n">
        <v>79.02</v>
      </c>
      <c r="H10" t="n">
        <v>1.46</v>
      </c>
      <c r="I10" t="n">
        <v>9</v>
      </c>
      <c r="J10" t="n">
        <v>108.77</v>
      </c>
      <c r="K10" t="n">
        <v>39.72</v>
      </c>
      <c r="L10" t="n">
        <v>9</v>
      </c>
      <c r="M10" t="n">
        <v>7</v>
      </c>
      <c r="N10" t="n">
        <v>15.05</v>
      </c>
      <c r="O10" t="n">
        <v>13648.58</v>
      </c>
      <c r="P10" t="n">
        <v>96.17</v>
      </c>
      <c r="Q10" t="n">
        <v>194.63</v>
      </c>
      <c r="R10" t="n">
        <v>27.58</v>
      </c>
      <c r="S10" t="n">
        <v>17.82</v>
      </c>
      <c r="T10" t="n">
        <v>2706.65</v>
      </c>
      <c r="U10" t="n">
        <v>0.65</v>
      </c>
      <c r="V10" t="n">
        <v>0.77</v>
      </c>
      <c r="W10" t="n">
        <v>1.15</v>
      </c>
      <c r="X10" t="n">
        <v>0.17</v>
      </c>
      <c r="Y10" t="n">
        <v>0.5</v>
      </c>
      <c r="Z10" t="n">
        <v>10</v>
      </c>
      <c r="AA10" t="n">
        <v>334.7876996295536</v>
      </c>
      <c r="AB10" t="n">
        <v>458.0713004240644</v>
      </c>
      <c r="AC10" t="n">
        <v>414.3536184186989</v>
      </c>
      <c r="AD10" t="n">
        <v>334787.6996295537</v>
      </c>
      <c r="AE10" t="n">
        <v>458071.3004240644</v>
      </c>
      <c r="AF10" t="n">
        <v>2.834917240564976e-06</v>
      </c>
      <c r="AG10" t="n">
        <v>18.26822916666667</v>
      </c>
      <c r="AH10" t="n">
        <v>414353.6184186989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7.1599</v>
      </c>
      <c r="E11" t="n">
        <v>13.97</v>
      </c>
      <c r="F11" t="n">
        <v>11.81</v>
      </c>
      <c r="G11" t="n">
        <v>88.61</v>
      </c>
      <c r="H11" t="n">
        <v>1.6</v>
      </c>
      <c r="I11" t="n">
        <v>8</v>
      </c>
      <c r="J11" t="n">
        <v>110.04</v>
      </c>
      <c r="K11" t="n">
        <v>39.72</v>
      </c>
      <c r="L11" t="n">
        <v>10</v>
      </c>
      <c r="M11" t="n">
        <v>6</v>
      </c>
      <c r="N11" t="n">
        <v>15.32</v>
      </c>
      <c r="O11" t="n">
        <v>13805.5</v>
      </c>
      <c r="P11" t="n">
        <v>93.40000000000001</v>
      </c>
      <c r="Q11" t="n">
        <v>194.63</v>
      </c>
      <c r="R11" t="n">
        <v>26.42</v>
      </c>
      <c r="S11" t="n">
        <v>17.82</v>
      </c>
      <c r="T11" t="n">
        <v>2132.02</v>
      </c>
      <c r="U11" t="n">
        <v>0.67</v>
      </c>
      <c r="V11" t="n">
        <v>0.77</v>
      </c>
      <c r="W11" t="n">
        <v>1.15</v>
      </c>
      <c r="X11" t="n">
        <v>0.13</v>
      </c>
      <c r="Y11" t="n">
        <v>0.5</v>
      </c>
      <c r="Z11" t="n">
        <v>10</v>
      </c>
      <c r="AA11" t="n">
        <v>332.0937958048128</v>
      </c>
      <c r="AB11" t="n">
        <v>454.385382364405</v>
      </c>
      <c r="AC11" t="n">
        <v>411.0194792054349</v>
      </c>
      <c r="AD11" t="n">
        <v>332093.7958048128</v>
      </c>
      <c r="AE11" t="n">
        <v>454385.382364405</v>
      </c>
      <c r="AF11" t="n">
        <v>2.847085120659978e-06</v>
      </c>
      <c r="AG11" t="n">
        <v>18.19010416666667</v>
      </c>
      <c r="AH11" t="n">
        <v>411019.4792054349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7.1792</v>
      </c>
      <c r="E12" t="n">
        <v>13.93</v>
      </c>
      <c r="F12" t="n">
        <v>11.8</v>
      </c>
      <c r="G12" t="n">
        <v>101.12</v>
      </c>
      <c r="H12" t="n">
        <v>1.74</v>
      </c>
      <c r="I12" t="n">
        <v>7</v>
      </c>
      <c r="J12" t="n">
        <v>111.32</v>
      </c>
      <c r="K12" t="n">
        <v>39.72</v>
      </c>
      <c r="L12" t="n">
        <v>11</v>
      </c>
      <c r="M12" t="n">
        <v>5</v>
      </c>
      <c r="N12" t="n">
        <v>15.6</v>
      </c>
      <c r="O12" t="n">
        <v>13962.83</v>
      </c>
      <c r="P12" t="n">
        <v>91.58</v>
      </c>
      <c r="Q12" t="n">
        <v>194.64</v>
      </c>
      <c r="R12" t="n">
        <v>25.82</v>
      </c>
      <c r="S12" t="n">
        <v>17.82</v>
      </c>
      <c r="T12" t="n">
        <v>1840.26</v>
      </c>
      <c r="U12" t="n">
        <v>0.6899999999999999</v>
      </c>
      <c r="V12" t="n">
        <v>0.77</v>
      </c>
      <c r="W12" t="n">
        <v>1.15</v>
      </c>
      <c r="X12" t="n">
        <v>0.11</v>
      </c>
      <c r="Y12" t="n">
        <v>0.5</v>
      </c>
      <c r="Z12" t="n">
        <v>10</v>
      </c>
      <c r="AA12" t="n">
        <v>330.3971772360023</v>
      </c>
      <c r="AB12" t="n">
        <v>452.0639939890298</v>
      </c>
      <c r="AC12" t="n">
        <v>408.9196408785165</v>
      </c>
      <c r="AD12" t="n">
        <v>330397.1772360023</v>
      </c>
      <c r="AE12" t="n">
        <v>452063.9939890298</v>
      </c>
      <c r="AF12" t="n">
        <v>2.854759633268915e-06</v>
      </c>
      <c r="AG12" t="n">
        <v>18.13802083333333</v>
      </c>
      <c r="AH12" t="n">
        <v>408919.6408785165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7.174</v>
      </c>
      <c r="E13" t="n">
        <v>13.94</v>
      </c>
      <c r="F13" t="n">
        <v>11.81</v>
      </c>
      <c r="G13" t="n">
        <v>101.2</v>
      </c>
      <c r="H13" t="n">
        <v>1.88</v>
      </c>
      <c r="I13" t="n">
        <v>7</v>
      </c>
      <c r="J13" t="n">
        <v>112.59</v>
      </c>
      <c r="K13" t="n">
        <v>39.72</v>
      </c>
      <c r="L13" t="n">
        <v>12</v>
      </c>
      <c r="M13" t="n">
        <v>5</v>
      </c>
      <c r="N13" t="n">
        <v>15.88</v>
      </c>
      <c r="O13" t="n">
        <v>14120.58</v>
      </c>
      <c r="P13" t="n">
        <v>91.05</v>
      </c>
      <c r="Q13" t="n">
        <v>194.66</v>
      </c>
      <c r="R13" t="n">
        <v>26.22</v>
      </c>
      <c r="S13" t="n">
        <v>17.82</v>
      </c>
      <c r="T13" t="n">
        <v>2035.8</v>
      </c>
      <c r="U13" t="n">
        <v>0.68</v>
      </c>
      <c r="V13" t="n">
        <v>0.77</v>
      </c>
      <c r="W13" t="n">
        <v>1.15</v>
      </c>
      <c r="X13" t="n">
        <v>0.12</v>
      </c>
      <c r="Y13" t="n">
        <v>0.5</v>
      </c>
      <c r="Z13" t="n">
        <v>10</v>
      </c>
      <c r="AA13" t="n">
        <v>330.1014373049924</v>
      </c>
      <c r="AB13" t="n">
        <v>451.659349568297</v>
      </c>
      <c r="AC13" t="n">
        <v>408.5536151533765</v>
      </c>
      <c r="AD13" t="n">
        <v>330101.4373049923</v>
      </c>
      <c r="AE13" t="n">
        <v>451659.349568297</v>
      </c>
      <c r="AF13" t="n">
        <v>2.852691888939047e-06</v>
      </c>
      <c r="AG13" t="n">
        <v>18.15104166666667</v>
      </c>
      <c r="AH13" t="n">
        <v>408553.6151533765</v>
      </c>
    </row>
    <row r="14">
      <c r="A14" t="n">
        <v>12</v>
      </c>
      <c r="B14" t="n">
        <v>45</v>
      </c>
      <c r="C14" t="inlineStr">
        <is>
          <t xml:space="preserve">CONCLUIDO	</t>
        </is>
      </c>
      <c r="D14" t="n">
        <v>7.1964</v>
      </c>
      <c r="E14" t="n">
        <v>13.9</v>
      </c>
      <c r="F14" t="n">
        <v>11.78</v>
      </c>
      <c r="G14" t="n">
        <v>117.84</v>
      </c>
      <c r="H14" t="n">
        <v>2.01</v>
      </c>
      <c r="I14" t="n">
        <v>6</v>
      </c>
      <c r="J14" t="n">
        <v>113.88</v>
      </c>
      <c r="K14" t="n">
        <v>39.72</v>
      </c>
      <c r="L14" t="n">
        <v>13</v>
      </c>
      <c r="M14" t="n">
        <v>4</v>
      </c>
      <c r="N14" t="n">
        <v>16.16</v>
      </c>
      <c r="O14" t="n">
        <v>14278.75</v>
      </c>
      <c r="P14" t="n">
        <v>88.67</v>
      </c>
      <c r="Q14" t="n">
        <v>194.63</v>
      </c>
      <c r="R14" t="n">
        <v>25.41</v>
      </c>
      <c r="S14" t="n">
        <v>17.82</v>
      </c>
      <c r="T14" t="n">
        <v>1637.22</v>
      </c>
      <c r="U14" t="n">
        <v>0.7</v>
      </c>
      <c r="V14" t="n">
        <v>0.77</v>
      </c>
      <c r="W14" t="n">
        <v>1.15</v>
      </c>
      <c r="X14" t="n">
        <v>0.1</v>
      </c>
      <c r="Y14" t="n">
        <v>0.5</v>
      </c>
      <c r="Z14" t="n">
        <v>10</v>
      </c>
      <c r="AA14" t="n">
        <v>327.8854528049544</v>
      </c>
      <c r="AB14" t="n">
        <v>448.6273418130087</v>
      </c>
      <c r="AC14" t="n">
        <v>405.8109779628033</v>
      </c>
      <c r="AD14" t="n">
        <v>327885.4528049544</v>
      </c>
      <c r="AE14" t="n">
        <v>448627.3418130088</v>
      </c>
      <c r="AF14" t="n">
        <v>2.861599095283099e-06</v>
      </c>
      <c r="AG14" t="n">
        <v>18.09895833333333</v>
      </c>
      <c r="AH14" t="n">
        <v>405810.9779628033</v>
      </c>
    </row>
    <row r="15">
      <c r="A15" t="n">
        <v>13</v>
      </c>
      <c r="B15" t="n">
        <v>45</v>
      </c>
      <c r="C15" t="inlineStr">
        <is>
          <t xml:space="preserve">CONCLUIDO	</t>
        </is>
      </c>
      <c r="D15" t="n">
        <v>7.1996</v>
      </c>
      <c r="E15" t="n">
        <v>13.89</v>
      </c>
      <c r="F15" t="n">
        <v>11.78</v>
      </c>
      <c r="G15" t="n">
        <v>117.78</v>
      </c>
      <c r="H15" t="n">
        <v>2.14</v>
      </c>
      <c r="I15" t="n">
        <v>6</v>
      </c>
      <c r="J15" t="n">
        <v>115.16</v>
      </c>
      <c r="K15" t="n">
        <v>39.72</v>
      </c>
      <c r="L15" t="n">
        <v>14</v>
      </c>
      <c r="M15" t="n">
        <v>2</v>
      </c>
      <c r="N15" t="n">
        <v>16.45</v>
      </c>
      <c r="O15" t="n">
        <v>14437.35</v>
      </c>
      <c r="P15" t="n">
        <v>88.94</v>
      </c>
      <c r="Q15" t="n">
        <v>194.63</v>
      </c>
      <c r="R15" t="n">
        <v>25.23</v>
      </c>
      <c r="S15" t="n">
        <v>17.82</v>
      </c>
      <c r="T15" t="n">
        <v>1548.27</v>
      </c>
      <c r="U15" t="n">
        <v>0.71</v>
      </c>
      <c r="V15" t="n">
        <v>0.77</v>
      </c>
      <c r="W15" t="n">
        <v>1.15</v>
      </c>
      <c r="X15" t="n">
        <v>0.09</v>
      </c>
      <c r="Y15" t="n">
        <v>0.5</v>
      </c>
      <c r="Z15" t="n">
        <v>10</v>
      </c>
      <c r="AA15" t="n">
        <v>328.0439798302483</v>
      </c>
      <c r="AB15" t="n">
        <v>448.8442454827347</v>
      </c>
      <c r="AC15" t="n">
        <v>406.0071806507167</v>
      </c>
      <c r="AD15" t="n">
        <v>328043.9798302483</v>
      </c>
      <c r="AE15" t="n">
        <v>448844.2454827346</v>
      </c>
      <c r="AF15" t="n">
        <v>2.862871553332249e-06</v>
      </c>
      <c r="AG15" t="n">
        <v>18.0859375</v>
      </c>
      <c r="AH15" t="n">
        <v>406007.1806507168</v>
      </c>
    </row>
    <row r="16">
      <c r="A16" t="n">
        <v>14</v>
      </c>
      <c r="B16" t="n">
        <v>45</v>
      </c>
      <c r="C16" t="inlineStr">
        <is>
          <t xml:space="preserve">CONCLUIDO	</t>
        </is>
      </c>
      <c r="D16" t="n">
        <v>7.1987</v>
      </c>
      <c r="E16" t="n">
        <v>13.89</v>
      </c>
      <c r="F16" t="n">
        <v>11.78</v>
      </c>
      <c r="G16" t="n">
        <v>117.8</v>
      </c>
      <c r="H16" t="n">
        <v>2.27</v>
      </c>
      <c r="I16" t="n">
        <v>6</v>
      </c>
      <c r="J16" t="n">
        <v>116.45</v>
      </c>
      <c r="K16" t="n">
        <v>39.72</v>
      </c>
      <c r="L16" t="n">
        <v>15</v>
      </c>
      <c r="M16" t="n">
        <v>1</v>
      </c>
      <c r="N16" t="n">
        <v>16.74</v>
      </c>
      <c r="O16" t="n">
        <v>14596.38</v>
      </c>
      <c r="P16" t="n">
        <v>88.93000000000001</v>
      </c>
      <c r="Q16" t="n">
        <v>194.63</v>
      </c>
      <c r="R16" t="n">
        <v>25.19</v>
      </c>
      <c r="S16" t="n">
        <v>17.82</v>
      </c>
      <c r="T16" t="n">
        <v>1527.23</v>
      </c>
      <c r="U16" t="n">
        <v>0.71</v>
      </c>
      <c r="V16" t="n">
        <v>0.77</v>
      </c>
      <c r="W16" t="n">
        <v>1.15</v>
      </c>
      <c r="X16" t="n">
        <v>0.09</v>
      </c>
      <c r="Y16" t="n">
        <v>0.5</v>
      </c>
      <c r="Z16" t="n">
        <v>10</v>
      </c>
      <c r="AA16" t="n">
        <v>328.0492547306333</v>
      </c>
      <c r="AB16" t="n">
        <v>448.8514628341536</v>
      </c>
      <c r="AC16" t="n">
        <v>406.0137091882459</v>
      </c>
      <c r="AD16" t="n">
        <v>328049.2547306333</v>
      </c>
      <c r="AE16" t="n">
        <v>448851.4628341536</v>
      </c>
      <c r="AF16" t="n">
        <v>2.862513674505926e-06</v>
      </c>
      <c r="AG16" t="n">
        <v>18.0859375</v>
      </c>
      <c r="AH16" t="n">
        <v>406013.7091882459</v>
      </c>
    </row>
    <row r="17">
      <c r="A17" t="n">
        <v>15</v>
      </c>
      <c r="B17" t="n">
        <v>45</v>
      </c>
      <c r="C17" t="inlineStr">
        <is>
          <t xml:space="preserve">CONCLUIDO	</t>
        </is>
      </c>
      <c r="D17" t="n">
        <v>7.1974</v>
      </c>
      <c r="E17" t="n">
        <v>13.89</v>
      </c>
      <c r="F17" t="n">
        <v>11.78</v>
      </c>
      <c r="G17" t="n">
        <v>117.83</v>
      </c>
      <c r="H17" t="n">
        <v>2.4</v>
      </c>
      <c r="I17" t="n">
        <v>6</v>
      </c>
      <c r="J17" t="n">
        <v>117.75</v>
      </c>
      <c r="K17" t="n">
        <v>39.72</v>
      </c>
      <c r="L17" t="n">
        <v>16</v>
      </c>
      <c r="M17" t="n">
        <v>0</v>
      </c>
      <c r="N17" t="n">
        <v>17.03</v>
      </c>
      <c r="O17" t="n">
        <v>14755.84</v>
      </c>
      <c r="P17" t="n">
        <v>89.64</v>
      </c>
      <c r="Q17" t="n">
        <v>194.63</v>
      </c>
      <c r="R17" t="n">
        <v>25.22</v>
      </c>
      <c r="S17" t="n">
        <v>17.82</v>
      </c>
      <c r="T17" t="n">
        <v>1542.68</v>
      </c>
      <c r="U17" t="n">
        <v>0.71</v>
      </c>
      <c r="V17" t="n">
        <v>0.77</v>
      </c>
      <c r="W17" t="n">
        <v>1.15</v>
      </c>
      <c r="X17" t="n">
        <v>0.1</v>
      </c>
      <c r="Y17" t="n">
        <v>0.5</v>
      </c>
      <c r="Z17" t="n">
        <v>10</v>
      </c>
      <c r="AA17" t="n">
        <v>328.6046292501841</v>
      </c>
      <c r="AB17" t="n">
        <v>449.6113507531974</v>
      </c>
      <c r="AC17" t="n">
        <v>406.7010744708056</v>
      </c>
      <c r="AD17" t="n">
        <v>328604.6292501841</v>
      </c>
      <c r="AE17" t="n">
        <v>449611.3507531974</v>
      </c>
      <c r="AF17" t="n">
        <v>2.861996738423458e-06</v>
      </c>
      <c r="AG17" t="n">
        <v>18.0859375</v>
      </c>
      <c r="AH17" t="n">
        <v>406701.0744708056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5.3647</v>
      </c>
      <c r="E2" t="n">
        <v>18.64</v>
      </c>
      <c r="F2" t="n">
        <v>13.82</v>
      </c>
      <c r="G2" t="n">
        <v>7.9</v>
      </c>
      <c r="H2" t="n">
        <v>0.14</v>
      </c>
      <c r="I2" t="n">
        <v>105</v>
      </c>
      <c r="J2" t="n">
        <v>124.63</v>
      </c>
      <c r="K2" t="n">
        <v>45</v>
      </c>
      <c r="L2" t="n">
        <v>1</v>
      </c>
      <c r="M2" t="n">
        <v>103</v>
      </c>
      <c r="N2" t="n">
        <v>18.64</v>
      </c>
      <c r="O2" t="n">
        <v>15605.44</v>
      </c>
      <c r="P2" t="n">
        <v>144.32</v>
      </c>
      <c r="Q2" t="n">
        <v>194.65</v>
      </c>
      <c r="R2" t="n">
        <v>88.76000000000001</v>
      </c>
      <c r="S2" t="n">
        <v>17.82</v>
      </c>
      <c r="T2" t="n">
        <v>32819.59</v>
      </c>
      <c r="U2" t="n">
        <v>0.2</v>
      </c>
      <c r="V2" t="n">
        <v>0.66</v>
      </c>
      <c r="W2" t="n">
        <v>1.31</v>
      </c>
      <c r="X2" t="n">
        <v>2.14</v>
      </c>
      <c r="Y2" t="n">
        <v>0.5</v>
      </c>
      <c r="Z2" t="n">
        <v>10</v>
      </c>
      <c r="AA2" t="n">
        <v>514.7018838768464</v>
      </c>
      <c r="AB2" t="n">
        <v>704.2378245648359</v>
      </c>
      <c r="AC2" t="n">
        <v>637.0263549923618</v>
      </c>
      <c r="AD2" t="n">
        <v>514701.8838768464</v>
      </c>
      <c r="AE2" t="n">
        <v>704237.824564836</v>
      </c>
      <c r="AF2" t="n">
        <v>2.014718476355313e-06</v>
      </c>
      <c r="AG2" t="n">
        <v>24.27083333333333</v>
      </c>
      <c r="AH2" t="n">
        <v>637026.3549923619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6.2527</v>
      </c>
      <c r="E3" t="n">
        <v>15.99</v>
      </c>
      <c r="F3" t="n">
        <v>12.63</v>
      </c>
      <c r="G3" t="n">
        <v>15.79</v>
      </c>
      <c r="H3" t="n">
        <v>0.28</v>
      </c>
      <c r="I3" t="n">
        <v>48</v>
      </c>
      <c r="J3" t="n">
        <v>125.95</v>
      </c>
      <c r="K3" t="n">
        <v>45</v>
      </c>
      <c r="L3" t="n">
        <v>2</v>
      </c>
      <c r="M3" t="n">
        <v>46</v>
      </c>
      <c r="N3" t="n">
        <v>18.95</v>
      </c>
      <c r="O3" t="n">
        <v>15767.7</v>
      </c>
      <c r="P3" t="n">
        <v>130.87</v>
      </c>
      <c r="Q3" t="n">
        <v>194.65</v>
      </c>
      <c r="R3" t="n">
        <v>51.85</v>
      </c>
      <c r="S3" t="n">
        <v>17.82</v>
      </c>
      <c r="T3" t="n">
        <v>14650.35</v>
      </c>
      <c r="U3" t="n">
        <v>0.34</v>
      </c>
      <c r="V3" t="n">
        <v>0.72</v>
      </c>
      <c r="W3" t="n">
        <v>1.21</v>
      </c>
      <c r="X3" t="n">
        <v>0.95</v>
      </c>
      <c r="Y3" t="n">
        <v>0.5</v>
      </c>
      <c r="Z3" t="n">
        <v>10</v>
      </c>
      <c r="AA3" t="n">
        <v>427.5073432210698</v>
      </c>
      <c r="AB3" t="n">
        <v>584.9344072879587</v>
      </c>
      <c r="AC3" t="n">
        <v>529.109088416992</v>
      </c>
      <c r="AD3" t="n">
        <v>427507.3432210698</v>
      </c>
      <c r="AE3" t="n">
        <v>584934.4072879588</v>
      </c>
      <c r="AF3" t="n">
        <v>2.348207768767474e-06</v>
      </c>
      <c r="AG3" t="n">
        <v>20.8203125</v>
      </c>
      <c r="AH3" t="n">
        <v>529109.088416992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6.5582</v>
      </c>
      <c r="E4" t="n">
        <v>15.25</v>
      </c>
      <c r="F4" t="n">
        <v>12.3</v>
      </c>
      <c r="G4" t="n">
        <v>23.06</v>
      </c>
      <c r="H4" t="n">
        <v>0.42</v>
      </c>
      <c r="I4" t="n">
        <v>32</v>
      </c>
      <c r="J4" t="n">
        <v>127.27</v>
      </c>
      <c r="K4" t="n">
        <v>45</v>
      </c>
      <c r="L4" t="n">
        <v>3</v>
      </c>
      <c r="M4" t="n">
        <v>30</v>
      </c>
      <c r="N4" t="n">
        <v>19.27</v>
      </c>
      <c r="O4" t="n">
        <v>15930.42</v>
      </c>
      <c r="P4" t="n">
        <v>126.48</v>
      </c>
      <c r="Q4" t="n">
        <v>194.66</v>
      </c>
      <c r="R4" t="n">
        <v>41.47</v>
      </c>
      <c r="S4" t="n">
        <v>17.82</v>
      </c>
      <c r="T4" t="n">
        <v>9537.43</v>
      </c>
      <c r="U4" t="n">
        <v>0.43</v>
      </c>
      <c r="V4" t="n">
        <v>0.74</v>
      </c>
      <c r="W4" t="n">
        <v>1.19</v>
      </c>
      <c r="X4" t="n">
        <v>0.61</v>
      </c>
      <c r="Y4" t="n">
        <v>0.5</v>
      </c>
      <c r="Z4" t="n">
        <v>10</v>
      </c>
      <c r="AA4" t="n">
        <v>406.7100538712339</v>
      </c>
      <c r="AB4" t="n">
        <v>556.4786384878621</v>
      </c>
      <c r="AC4" t="n">
        <v>503.3690982532542</v>
      </c>
      <c r="AD4" t="n">
        <v>406710.0538712339</v>
      </c>
      <c r="AE4" t="n">
        <v>556478.6384878621</v>
      </c>
      <c r="AF4" t="n">
        <v>2.462938600785396e-06</v>
      </c>
      <c r="AG4" t="n">
        <v>19.85677083333333</v>
      </c>
      <c r="AH4" t="n">
        <v>503369.0982532542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6.7092</v>
      </c>
      <c r="E5" t="n">
        <v>14.9</v>
      </c>
      <c r="F5" t="n">
        <v>12.16</v>
      </c>
      <c r="G5" t="n">
        <v>30.4</v>
      </c>
      <c r="H5" t="n">
        <v>0.55</v>
      </c>
      <c r="I5" t="n">
        <v>24</v>
      </c>
      <c r="J5" t="n">
        <v>128.59</v>
      </c>
      <c r="K5" t="n">
        <v>45</v>
      </c>
      <c r="L5" t="n">
        <v>4</v>
      </c>
      <c r="M5" t="n">
        <v>22</v>
      </c>
      <c r="N5" t="n">
        <v>19.59</v>
      </c>
      <c r="O5" t="n">
        <v>16093.6</v>
      </c>
      <c r="P5" t="n">
        <v>124.17</v>
      </c>
      <c r="Q5" t="n">
        <v>194.63</v>
      </c>
      <c r="R5" t="n">
        <v>37.08</v>
      </c>
      <c r="S5" t="n">
        <v>17.82</v>
      </c>
      <c r="T5" t="n">
        <v>7380.6</v>
      </c>
      <c r="U5" t="n">
        <v>0.48</v>
      </c>
      <c r="V5" t="n">
        <v>0.75</v>
      </c>
      <c r="W5" t="n">
        <v>1.18</v>
      </c>
      <c r="X5" t="n">
        <v>0.47</v>
      </c>
      <c r="Y5" t="n">
        <v>0.5</v>
      </c>
      <c r="Z5" t="n">
        <v>10</v>
      </c>
      <c r="AA5" t="n">
        <v>392.7741637829906</v>
      </c>
      <c r="AB5" t="n">
        <v>537.4109388610478</v>
      </c>
      <c r="AC5" t="n">
        <v>486.1211931171386</v>
      </c>
      <c r="AD5" t="n">
        <v>392774.1637829907</v>
      </c>
      <c r="AE5" t="n">
        <v>537410.9388610478</v>
      </c>
      <c r="AF5" t="n">
        <v>2.519646802535663e-06</v>
      </c>
      <c r="AG5" t="n">
        <v>19.40104166666667</v>
      </c>
      <c r="AH5" t="n">
        <v>486121.1931171386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6.8191</v>
      </c>
      <c r="E6" t="n">
        <v>14.66</v>
      </c>
      <c r="F6" t="n">
        <v>12.05</v>
      </c>
      <c r="G6" t="n">
        <v>38.04</v>
      </c>
      <c r="H6" t="n">
        <v>0.68</v>
      </c>
      <c r="I6" t="n">
        <v>19</v>
      </c>
      <c r="J6" t="n">
        <v>129.92</v>
      </c>
      <c r="K6" t="n">
        <v>45</v>
      </c>
      <c r="L6" t="n">
        <v>5</v>
      </c>
      <c r="M6" t="n">
        <v>17</v>
      </c>
      <c r="N6" t="n">
        <v>19.92</v>
      </c>
      <c r="O6" t="n">
        <v>16257.24</v>
      </c>
      <c r="P6" t="n">
        <v>122.12</v>
      </c>
      <c r="Q6" t="n">
        <v>194.63</v>
      </c>
      <c r="R6" t="n">
        <v>33.61</v>
      </c>
      <c r="S6" t="n">
        <v>17.82</v>
      </c>
      <c r="T6" t="n">
        <v>5673.5</v>
      </c>
      <c r="U6" t="n">
        <v>0.53</v>
      </c>
      <c r="V6" t="n">
        <v>0.75</v>
      </c>
      <c r="W6" t="n">
        <v>1.17</v>
      </c>
      <c r="X6" t="n">
        <v>0.36</v>
      </c>
      <c r="Y6" t="n">
        <v>0.5</v>
      </c>
      <c r="Z6" t="n">
        <v>10</v>
      </c>
      <c r="AA6" t="n">
        <v>380.416790357257</v>
      </c>
      <c r="AB6" t="n">
        <v>520.5030353711196</v>
      </c>
      <c r="AC6" t="n">
        <v>470.8269562058975</v>
      </c>
      <c r="AD6" t="n">
        <v>380416.790357257</v>
      </c>
      <c r="AE6" t="n">
        <v>520503.0353711196</v>
      </c>
      <c r="AF6" t="n">
        <v>2.560919857981717e-06</v>
      </c>
      <c r="AG6" t="n">
        <v>19.08854166666667</v>
      </c>
      <c r="AH6" t="n">
        <v>470826.9562058975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6.8784</v>
      </c>
      <c r="E7" t="n">
        <v>14.54</v>
      </c>
      <c r="F7" t="n">
        <v>12</v>
      </c>
      <c r="G7" t="n">
        <v>44.99</v>
      </c>
      <c r="H7" t="n">
        <v>0.8100000000000001</v>
      </c>
      <c r="I7" t="n">
        <v>16</v>
      </c>
      <c r="J7" t="n">
        <v>131.25</v>
      </c>
      <c r="K7" t="n">
        <v>45</v>
      </c>
      <c r="L7" t="n">
        <v>6</v>
      </c>
      <c r="M7" t="n">
        <v>14</v>
      </c>
      <c r="N7" t="n">
        <v>20.25</v>
      </c>
      <c r="O7" t="n">
        <v>16421.36</v>
      </c>
      <c r="P7" t="n">
        <v>120.74</v>
      </c>
      <c r="Q7" t="n">
        <v>194.63</v>
      </c>
      <c r="R7" t="n">
        <v>32.1</v>
      </c>
      <c r="S7" t="n">
        <v>17.82</v>
      </c>
      <c r="T7" t="n">
        <v>4935.27</v>
      </c>
      <c r="U7" t="n">
        <v>0.5600000000000001</v>
      </c>
      <c r="V7" t="n">
        <v>0.76</v>
      </c>
      <c r="W7" t="n">
        <v>1.16</v>
      </c>
      <c r="X7" t="n">
        <v>0.31</v>
      </c>
      <c r="Y7" t="n">
        <v>0.5</v>
      </c>
      <c r="Z7" t="n">
        <v>10</v>
      </c>
      <c r="AA7" t="n">
        <v>377.7669319954135</v>
      </c>
      <c r="AB7" t="n">
        <v>516.8773822569451</v>
      </c>
      <c r="AC7" t="n">
        <v>467.5473303363037</v>
      </c>
      <c r="AD7" t="n">
        <v>377766.9319954135</v>
      </c>
      <c r="AE7" t="n">
        <v>516877.3822569451</v>
      </c>
      <c r="AF7" t="n">
        <v>2.583190032576358e-06</v>
      </c>
      <c r="AG7" t="n">
        <v>18.93229166666667</v>
      </c>
      <c r="AH7" t="n">
        <v>467547.3303363037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6.9271</v>
      </c>
      <c r="E8" t="n">
        <v>14.44</v>
      </c>
      <c r="F8" t="n">
        <v>11.95</v>
      </c>
      <c r="G8" t="n">
        <v>51.2</v>
      </c>
      <c r="H8" t="n">
        <v>0.93</v>
      </c>
      <c r="I8" t="n">
        <v>14</v>
      </c>
      <c r="J8" t="n">
        <v>132.58</v>
      </c>
      <c r="K8" t="n">
        <v>45</v>
      </c>
      <c r="L8" t="n">
        <v>7</v>
      </c>
      <c r="M8" t="n">
        <v>12</v>
      </c>
      <c r="N8" t="n">
        <v>20.59</v>
      </c>
      <c r="O8" t="n">
        <v>16585.95</v>
      </c>
      <c r="P8" t="n">
        <v>119.31</v>
      </c>
      <c r="Q8" t="n">
        <v>194.63</v>
      </c>
      <c r="R8" t="n">
        <v>30.52</v>
      </c>
      <c r="S8" t="n">
        <v>17.82</v>
      </c>
      <c r="T8" t="n">
        <v>4153.04</v>
      </c>
      <c r="U8" t="n">
        <v>0.58</v>
      </c>
      <c r="V8" t="n">
        <v>0.76</v>
      </c>
      <c r="W8" t="n">
        <v>1.16</v>
      </c>
      <c r="X8" t="n">
        <v>0.26</v>
      </c>
      <c r="Y8" t="n">
        <v>0.5</v>
      </c>
      <c r="Z8" t="n">
        <v>10</v>
      </c>
      <c r="AA8" t="n">
        <v>375.4981362204464</v>
      </c>
      <c r="AB8" t="n">
        <v>513.7731157854297</v>
      </c>
      <c r="AC8" t="n">
        <v>464.7393306999643</v>
      </c>
      <c r="AD8" t="n">
        <v>375498.1362204464</v>
      </c>
      <c r="AE8" t="n">
        <v>513773.1157854297</v>
      </c>
      <c r="AF8" t="n">
        <v>2.601479366518332e-06</v>
      </c>
      <c r="AG8" t="n">
        <v>18.80208333333333</v>
      </c>
      <c r="AH8" t="n">
        <v>464739.3306999644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6.9715</v>
      </c>
      <c r="E9" t="n">
        <v>14.34</v>
      </c>
      <c r="F9" t="n">
        <v>11.91</v>
      </c>
      <c r="G9" t="n">
        <v>59.53</v>
      </c>
      <c r="H9" t="n">
        <v>1.06</v>
      </c>
      <c r="I9" t="n">
        <v>12</v>
      </c>
      <c r="J9" t="n">
        <v>133.92</v>
      </c>
      <c r="K9" t="n">
        <v>45</v>
      </c>
      <c r="L9" t="n">
        <v>8</v>
      </c>
      <c r="M9" t="n">
        <v>10</v>
      </c>
      <c r="N9" t="n">
        <v>20.93</v>
      </c>
      <c r="O9" t="n">
        <v>16751.02</v>
      </c>
      <c r="P9" t="n">
        <v>118.22</v>
      </c>
      <c r="Q9" t="n">
        <v>194.64</v>
      </c>
      <c r="R9" t="n">
        <v>29.12</v>
      </c>
      <c r="S9" t="n">
        <v>17.82</v>
      </c>
      <c r="T9" t="n">
        <v>3461.63</v>
      </c>
      <c r="U9" t="n">
        <v>0.61</v>
      </c>
      <c r="V9" t="n">
        <v>0.76</v>
      </c>
      <c r="W9" t="n">
        <v>1.16</v>
      </c>
      <c r="X9" t="n">
        <v>0.22</v>
      </c>
      <c r="Y9" t="n">
        <v>0.5</v>
      </c>
      <c r="Z9" t="n">
        <v>10</v>
      </c>
      <c r="AA9" t="n">
        <v>373.6436147555872</v>
      </c>
      <c r="AB9" t="n">
        <v>511.2356777014966</v>
      </c>
      <c r="AC9" t="n">
        <v>462.4440621454452</v>
      </c>
      <c r="AD9" t="n">
        <v>373643.6147555872</v>
      </c>
      <c r="AE9" t="n">
        <v>511235.6777014966</v>
      </c>
      <c r="AF9" t="n">
        <v>2.618153831138939e-06</v>
      </c>
      <c r="AG9" t="n">
        <v>18.671875</v>
      </c>
      <c r="AH9" t="n">
        <v>462444.0621454452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6.9919</v>
      </c>
      <c r="E10" t="n">
        <v>14.3</v>
      </c>
      <c r="F10" t="n">
        <v>11.89</v>
      </c>
      <c r="G10" t="n">
        <v>64.84999999999999</v>
      </c>
      <c r="H10" t="n">
        <v>1.18</v>
      </c>
      <c r="I10" t="n">
        <v>11</v>
      </c>
      <c r="J10" t="n">
        <v>135.27</v>
      </c>
      <c r="K10" t="n">
        <v>45</v>
      </c>
      <c r="L10" t="n">
        <v>9</v>
      </c>
      <c r="M10" t="n">
        <v>9</v>
      </c>
      <c r="N10" t="n">
        <v>21.27</v>
      </c>
      <c r="O10" t="n">
        <v>16916.71</v>
      </c>
      <c r="P10" t="n">
        <v>116.85</v>
      </c>
      <c r="Q10" t="n">
        <v>194.64</v>
      </c>
      <c r="R10" t="n">
        <v>28.72</v>
      </c>
      <c r="S10" t="n">
        <v>17.82</v>
      </c>
      <c r="T10" t="n">
        <v>3267.93</v>
      </c>
      <c r="U10" t="n">
        <v>0.62</v>
      </c>
      <c r="V10" t="n">
        <v>0.76</v>
      </c>
      <c r="W10" t="n">
        <v>1.15</v>
      </c>
      <c r="X10" t="n">
        <v>0.2</v>
      </c>
      <c r="Y10" t="n">
        <v>0.5</v>
      </c>
      <c r="Z10" t="n">
        <v>10</v>
      </c>
      <c r="AA10" t="n">
        <v>372.117283888407</v>
      </c>
      <c r="AB10" t="n">
        <v>509.1472844720552</v>
      </c>
      <c r="AC10" t="n">
        <v>460.5549822347433</v>
      </c>
      <c r="AD10" t="n">
        <v>372117.2838884071</v>
      </c>
      <c r="AE10" t="n">
        <v>509147.2844720552</v>
      </c>
      <c r="AF10" t="n">
        <v>2.6258150716403e-06</v>
      </c>
      <c r="AG10" t="n">
        <v>18.61979166666667</v>
      </c>
      <c r="AH10" t="n">
        <v>460554.9822347433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7.0193</v>
      </c>
      <c r="E11" t="n">
        <v>14.25</v>
      </c>
      <c r="F11" t="n">
        <v>11.86</v>
      </c>
      <c r="G11" t="n">
        <v>71.15000000000001</v>
      </c>
      <c r="H11" t="n">
        <v>1.29</v>
      </c>
      <c r="I11" t="n">
        <v>10</v>
      </c>
      <c r="J11" t="n">
        <v>136.61</v>
      </c>
      <c r="K11" t="n">
        <v>45</v>
      </c>
      <c r="L11" t="n">
        <v>10</v>
      </c>
      <c r="M11" t="n">
        <v>8</v>
      </c>
      <c r="N11" t="n">
        <v>21.61</v>
      </c>
      <c r="O11" t="n">
        <v>17082.76</v>
      </c>
      <c r="P11" t="n">
        <v>115.85</v>
      </c>
      <c r="Q11" t="n">
        <v>194.63</v>
      </c>
      <c r="R11" t="n">
        <v>27.64</v>
      </c>
      <c r="S11" t="n">
        <v>17.82</v>
      </c>
      <c r="T11" t="n">
        <v>2732.63</v>
      </c>
      <c r="U11" t="n">
        <v>0.64</v>
      </c>
      <c r="V11" t="n">
        <v>0.77</v>
      </c>
      <c r="W11" t="n">
        <v>1.15</v>
      </c>
      <c r="X11" t="n">
        <v>0.17</v>
      </c>
      <c r="Y11" t="n">
        <v>0.5</v>
      </c>
      <c r="Z11" t="n">
        <v>10</v>
      </c>
      <c r="AA11" t="n">
        <v>370.7216189308501</v>
      </c>
      <c r="AB11" t="n">
        <v>507.2376741047334</v>
      </c>
      <c r="AC11" t="n">
        <v>458.8276224007237</v>
      </c>
      <c r="AD11" t="n">
        <v>370721.6189308501</v>
      </c>
      <c r="AE11" t="n">
        <v>507237.6741047334</v>
      </c>
      <c r="AF11" t="n">
        <v>2.636105169176441e-06</v>
      </c>
      <c r="AG11" t="n">
        <v>18.5546875</v>
      </c>
      <c r="AH11" t="n">
        <v>458827.6224007237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7.0358</v>
      </c>
      <c r="E12" t="n">
        <v>14.21</v>
      </c>
      <c r="F12" t="n">
        <v>11.85</v>
      </c>
      <c r="G12" t="n">
        <v>79.01000000000001</v>
      </c>
      <c r="H12" t="n">
        <v>1.41</v>
      </c>
      <c r="I12" t="n">
        <v>9</v>
      </c>
      <c r="J12" t="n">
        <v>137.96</v>
      </c>
      <c r="K12" t="n">
        <v>45</v>
      </c>
      <c r="L12" t="n">
        <v>11</v>
      </c>
      <c r="M12" t="n">
        <v>7</v>
      </c>
      <c r="N12" t="n">
        <v>21.96</v>
      </c>
      <c r="O12" t="n">
        <v>17249.3</v>
      </c>
      <c r="P12" t="n">
        <v>115.1</v>
      </c>
      <c r="Q12" t="n">
        <v>194.63</v>
      </c>
      <c r="R12" t="n">
        <v>27.52</v>
      </c>
      <c r="S12" t="n">
        <v>17.82</v>
      </c>
      <c r="T12" t="n">
        <v>2677.8</v>
      </c>
      <c r="U12" t="n">
        <v>0.65</v>
      </c>
      <c r="V12" t="n">
        <v>0.77</v>
      </c>
      <c r="W12" t="n">
        <v>1.15</v>
      </c>
      <c r="X12" t="n">
        <v>0.16</v>
      </c>
      <c r="Y12" t="n">
        <v>0.5</v>
      </c>
      <c r="Z12" t="n">
        <v>10</v>
      </c>
      <c r="AA12" t="n">
        <v>369.7999598820183</v>
      </c>
      <c r="AB12" t="n">
        <v>505.9766195333941</v>
      </c>
      <c r="AC12" t="n">
        <v>457.6869211077719</v>
      </c>
      <c r="AD12" t="n">
        <v>369799.9598820183</v>
      </c>
      <c r="AE12" t="n">
        <v>505976.6195333941</v>
      </c>
      <c r="AF12" t="n">
        <v>2.642301760758424e-06</v>
      </c>
      <c r="AG12" t="n">
        <v>18.50260416666667</v>
      </c>
      <c r="AH12" t="n">
        <v>457686.9211077719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7.067</v>
      </c>
      <c r="E13" t="n">
        <v>14.15</v>
      </c>
      <c r="F13" t="n">
        <v>11.81</v>
      </c>
      <c r="G13" t="n">
        <v>88.59999999999999</v>
      </c>
      <c r="H13" t="n">
        <v>1.52</v>
      </c>
      <c r="I13" t="n">
        <v>8</v>
      </c>
      <c r="J13" t="n">
        <v>139.32</v>
      </c>
      <c r="K13" t="n">
        <v>45</v>
      </c>
      <c r="L13" t="n">
        <v>12</v>
      </c>
      <c r="M13" t="n">
        <v>6</v>
      </c>
      <c r="N13" t="n">
        <v>22.32</v>
      </c>
      <c r="O13" t="n">
        <v>17416.34</v>
      </c>
      <c r="P13" t="n">
        <v>113.22</v>
      </c>
      <c r="Q13" t="n">
        <v>194.63</v>
      </c>
      <c r="R13" t="n">
        <v>26.38</v>
      </c>
      <c r="S13" t="n">
        <v>17.82</v>
      </c>
      <c r="T13" t="n">
        <v>2112.59</v>
      </c>
      <c r="U13" t="n">
        <v>0.68</v>
      </c>
      <c r="V13" t="n">
        <v>0.77</v>
      </c>
      <c r="W13" t="n">
        <v>1.15</v>
      </c>
      <c r="X13" t="n">
        <v>0.13</v>
      </c>
      <c r="Y13" t="n">
        <v>0.5</v>
      </c>
      <c r="Z13" t="n">
        <v>10</v>
      </c>
      <c r="AA13" t="n">
        <v>359.4746166914488</v>
      </c>
      <c r="AB13" t="n">
        <v>491.8490294580647</v>
      </c>
      <c r="AC13" t="n">
        <v>444.9076484010347</v>
      </c>
      <c r="AD13" t="n">
        <v>359474.6166914488</v>
      </c>
      <c r="AE13" t="n">
        <v>491849.0294580647</v>
      </c>
      <c r="AF13" t="n">
        <v>2.654018952113445e-06</v>
      </c>
      <c r="AG13" t="n">
        <v>18.42447916666667</v>
      </c>
      <c r="AH13" t="n">
        <v>444907.6484010347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7.0594</v>
      </c>
      <c r="E14" t="n">
        <v>14.17</v>
      </c>
      <c r="F14" t="n">
        <v>11.83</v>
      </c>
      <c r="G14" t="n">
        <v>88.72</v>
      </c>
      <c r="H14" t="n">
        <v>1.63</v>
      </c>
      <c r="I14" t="n">
        <v>8</v>
      </c>
      <c r="J14" t="n">
        <v>140.67</v>
      </c>
      <c r="K14" t="n">
        <v>45</v>
      </c>
      <c r="L14" t="n">
        <v>13</v>
      </c>
      <c r="M14" t="n">
        <v>6</v>
      </c>
      <c r="N14" t="n">
        <v>22.68</v>
      </c>
      <c r="O14" t="n">
        <v>17583.88</v>
      </c>
      <c r="P14" t="n">
        <v>112.16</v>
      </c>
      <c r="Q14" t="n">
        <v>194.63</v>
      </c>
      <c r="R14" t="n">
        <v>26.74</v>
      </c>
      <c r="S14" t="n">
        <v>17.82</v>
      </c>
      <c r="T14" t="n">
        <v>2292.44</v>
      </c>
      <c r="U14" t="n">
        <v>0.67</v>
      </c>
      <c r="V14" t="n">
        <v>0.77</v>
      </c>
      <c r="W14" t="n">
        <v>1.15</v>
      </c>
      <c r="X14" t="n">
        <v>0.14</v>
      </c>
      <c r="Y14" t="n">
        <v>0.5</v>
      </c>
      <c r="Z14" t="n">
        <v>10</v>
      </c>
      <c r="AA14" t="n">
        <v>358.8639939909704</v>
      </c>
      <c r="AB14" t="n">
        <v>491.0135485404978</v>
      </c>
      <c r="AC14" t="n">
        <v>444.1519046096356</v>
      </c>
      <c r="AD14" t="n">
        <v>358863.9939909704</v>
      </c>
      <c r="AE14" t="n">
        <v>491013.5485404978</v>
      </c>
      <c r="AF14" t="n">
        <v>2.651164764475684e-06</v>
      </c>
      <c r="AG14" t="n">
        <v>18.45052083333333</v>
      </c>
      <c r="AH14" t="n">
        <v>444151.9046096355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7.0884</v>
      </c>
      <c r="E15" t="n">
        <v>14.11</v>
      </c>
      <c r="F15" t="n">
        <v>11.8</v>
      </c>
      <c r="G15" t="n">
        <v>101.11</v>
      </c>
      <c r="H15" t="n">
        <v>1.74</v>
      </c>
      <c r="I15" t="n">
        <v>7</v>
      </c>
      <c r="J15" t="n">
        <v>142.04</v>
      </c>
      <c r="K15" t="n">
        <v>45</v>
      </c>
      <c r="L15" t="n">
        <v>14</v>
      </c>
      <c r="M15" t="n">
        <v>5</v>
      </c>
      <c r="N15" t="n">
        <v>23.04</v>
      </c>
      <c r="O15" t="n">
        <v>17751.93</v>
      </c>
      <c r="P15" t="n">
        <v>112.05</v>
      </c>
      <c r="Q15" t="n">
        <v>194.63</v>
      </c>
      <c r="R15" t="n">
        <v>25.85</v>
      </c>
      <c r="S15" t="n">
        <v>17.82</v>
      </c>
      <c r="T15" t="n">
        <v>1853.65</v>
      </c>
      <c r="U15" t="n">
        <v>0.6899999999999999</v>
      </c>
      <c r="V15" t="n">
        <v>0.77</v>
      </c>
      <c r="W15" t="n">
        <v>1.15</v>
      </c>
      <c r="X15" t="n">
        <v>0.11</v>
      </c>
      <c r="Y15" t="n">
        <v>0.5</v>
      </c>
      <c r="Z15" t="n">
        <v>10</v>
      </c>
      <c r="AA15" t="n">
        <v>358.1561609975304</v>
      </c>
      <c r="AB15" t="n">
        <v>490.0450602114853</v>
      </c>
      <c r="AC15" t="n">
        <v>443.2758474474621</v>
      </c>
      <c r="AD15" t="n">
        <v>358156.1609975304</v>
      </c>
      <c r="AE15" t="n">
        <v>490045.0602114854</v>
      </c>
      <c r="AF15" t="n">
        <v>2.662055743619774e-06</v>
      </c>
      <c r="AG15" t="n">
        <v>18.37239583333333</v>
      </c>
      <c r="AH15" t="n">
        <v>443275.8474474621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7.0796</v>
      </c>
      <c r="E16" t="n">
        <v>14.12</v>
      </c>
      <c r="F16" t="n">
        <v>11.81</v>
      </c>
      <c r="G16" t="n">
        <v>101.26</v>
      </c>
      <c r="H16" t="n">
        <v>1.85</v>
      </c>
      <c r="I16" t="n">
        <v>7</v>
      </c>
      <c r="J16" t="n">
        <v>143.4</v>
      </c>
      <c r="K16" t="n">
        <v>45</v>
      </c>
      <c r="L16" t="n">
        <v>15</v>
      </c>
      <c r="M16" t="n">
        <v>5</v>
      </c>
      <c r="N16" t="n">
        <v>23.41</v>
      </c>
      <c r="O16" t="n">
        <v>17920.49</v>
      </c>
      <c r="P16" t="n">
        <v>110.69</v>
      </c>
      <c r="Q16" t="n">
        <v>194.63</v>
      </c>
      <c r="R16" t="n">
        <v>26.31</v>
      </c>
      <c r="S16" t="n">
        <v>17.82</v>
      </c>
      <c r="T16" t="n">
        <v>2081.55</v>
      </c>
      <c r="U16" t="n">
        <v>0.68</v>
      </c>
      <c r="V16" t="n">
        <v>0.77</v>
      </c>
      <c r="W16" t="n">
        <v>1.15</v>
      </c>
      <c r="X16" t="n">
        <v>0.13</v>
      </c>
      <c r="Y16" t="n">
        <v>0.5</v>
      </c>
      <c r="Z16" t="n">
        <v>10</v>
      </c>
      <c r="AA16" t="n">
        <v>357.3023534297768</v>
      </c>
      <c r="AB16" t="n">
        <v>488.8768430299534</v>
      </c>
      <c r="AC16" t="n">
        <v>442.2191232741325</v>
      </c>
      <c r="AD16" t="n">
        <v>357302.3534297768</v>
      </c>
      <c r="AE16" t="n">
        <v>488876.8430299534</v>
      </c>
      <c r="AF16" t="n">
        <v>2.65875089477605e-06</v>
      </c>
      <c r="AG16" t="n">
        <v>18.38541666666667</v>
      </c>
      <c r="AH16" t="n">
        <v>442219.1232741325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7.1076</v>
      </c>
      <c r="E17" t="n">
        <v>14.07</v>
      </c>
      <c r="F17" t="n">
        <v>11.78</v>
      </c>
      <c r="G17" t="n">
        <v>117.84</v>
      </c>
      <c r="H17" t="n">
        <v>1.96</v>
      </c>
      <c r="I17" t="n">
        <v>6</v>
      </c>
      <c r="J17" t="n">
        <v>144.77</v>
      </c>
      <c r="K17" t="n">
        <v>45</v>
      </c>
      <c r="L17" t="n">
        <v>16</v>
      </c>
      <c r="M17" t="n">
        <v>4</v>
      </c>
      <c r="N17" t="n">
        <v>23.78</v>
      </c>
      <c r="O17" t="n">
        <v>18089.56</v>
      </c>
      <c r="P17" t="n">
        <v>109.03</v>
      </c>
      <c r="Q17" t="n">
        <v>194.63</v>
      </c>
      <c r="R17" t="n">
        <v>25.43</v>
      </c>
      <c r="S17" t="n">
        <v>17.82</v>
      </c>
      <c r="T17" t="n">
        <v>1647.25</v>
      </c>
      <c r="U17" t="n">
        <v>0.7</v>
      </c>
      <c r="V17" t="n">
        <v>0.77</v>
      </c>
      <c r="W17" t="n">
        <v>1.15</v>
      </c>
      <c r="X17" t="n">
        <v>0.1</v>
      </c>
      <c r="Y17" t="n">
        <v>0.5</v>
      </c>
      <c r="Z17" t="n">
        <v>10</v>
      </c>
      <c r="AA17" t="n">
        <v>355.4337200690791</v>
      </c>
      <c r="AB17" t="n">
        <v>486.3200964275612</v>
      </c>
      <c r="AC17" t="n">
        <v>439.9063889790562</v>
      </c>
      <c r="AD17" t="n">
        <v>355433.7200690791</v>
      </c>
      <c r="AE17" t="n">
        <v>486320.0964275612</v>
      </c>
      <c r="AF17" t="n">
        <v>2.669266322915173e-06</v>
      </c>
      <c r="AG17" t="n">
        <v>18.3203125</v>
      </c>
      <c r="AH17" t="n">
        <v>439906.3889790562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7.1117</v>
      </c>
      <c r="E18" t="n">
        <v>14.06</v>
      </c>
      <c r="F18" t="n">
        <v>11.78</v>
      </c>
      <c r="G18" t="n">
        <v>117.76</v>
      </c>
      <c r="H18" t="n">
        <v>2.06</v>
      </c>
      <c r="I18" t="n">
        <v>6</v>
      </c>
      <c r="J18" t="n">
        <v>146.15</v>
      </c>
      <c r="K18" t="n">
        <v>45</v>
      </c>
      <c r="L18" t="n">
        <v>17</v>
      </c>
      <c r="M18" t="n">
        <v>4</v>
      </c>
      <c r="N18" t="n">
        <v>24.15</v>
      </c>
      <c r="O18" t="n">
        <v>18259.16</v>
      </c>
      <c r="P18" t="n">
        <v>108.74</v>
      </c>
      <c r="Q18" t="n">
        <v>194.64</v>
      </c>
      <c r="R18" t="n">
        <v>25.11</v>
      </c>
      <c r="S18" t="n">
        <v>17.82</v>
      </c>
      <c r="T18" t="n">
        <v>1490.31</v>
      </c>
      <c r="U18" t="n">
        <v>0.71</v>
      </c>
      <c r="V18" t="n">
        <v>0.77</v>
      </c>
      <c r="W18" t="n">
        <v>1.15</v>
      </c>
      <c r="X18" t="n">
        <v>0.09</v>
      </c>
      <c r="Y18" t="n">
        <v>0.5</v>
      </c>
      <c r="Z18" t="n">
        <v>10</v>
      </c>
      <c r="AA18" t="n">
        <v>355.1404449907746</v>
      </c>
      <c r="AB18" t="n">
        <v>485.9188245270417</v>
      </c>
      <c r="AC18" t="n">
        <v>439.5434139055337</v>
      </c>
      <c r="AD18" t="n">
        <v>355140.4449907746</v>
      </c>
      <c r="AE18" t="n">
        <v>485918.8245270418</v>
      </c>
      <c r="AF18" t="n">
        <v>2.670806082035544e-06</v>
      </c>
      <c r="AG18" t="n">
        <v>18.30729166666667</v>
      </c>
      <c r="AH18" t="n">
        <v>439543.4139055337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7.1083</v>
      </c>
      <c r="E19" t="n">
        <v>14.07</v>
      </c>
      <c r="F19" t="n">
        <v>11.78</v>
      </c>
      <c r="G19" t="n">
        <v>117.83</v>
      </c>
      <c r="H19" t="n">
        <v>2.16</v>
      </c>
      <c r="I19" t="n">
        <v>6</v>
      </c>
      <c r="J19" t="n">
        <v>147.53</v>
      </c>
      <c r="K19" t="n">
        <v>45</v>
      </c>
      <c r="L19" t="n">
        <v>18</v>
      </c>
      <c r="M19" t="n">
        <v>4</v>
      </c>
      <c r="N19" t="n">
        <v>24.53</v>
      </c>
      <c r="O19" t="n">
        <v>18429.27</v>
      </c>
      <c r="P19" t="n">
        <v>107.36</v>
      </c>
      <c r="Q19" t="n">
        <v>194.64</v>
      </c>
      <c r="R19" t="n">
        <v>25.42</v>
      </c>
      <c r="S19" t="n">
        <v>17.82</v>
      </c>
      <c r="T19" t="n">
        <v>1641.71</v>
      </c>
      <c r="U19" t="n">
        <v>0.7</v>
      </c>
      <c r="V19" t="n">
        <v>0.77</v>
      </c>
      <c r="W19" t="n">
        <v>1.14</v>
      </c>
      <c r="X19" t="n">
        <v>0.1</v>
      </c>
      <c r="Y19" t="n">
        <v>0.5</v>
      </c>
      <c r="Z19" t="n">
        <v>10</v>
      </c>
      <c r="AA19" t="n">
        <v>354.1430148446837</v>
      </c>
      <c r="AB19" t="n">
        <v>484.5540965976476</v>
      </c>
      <c r="AC19" t="n">
        <v>438.3089336943133</v>
      </c>
      <c r="AD19" t="n">
        <v>354143.0148446837</v>
      </c>
      <c r="AE19" t="n">
        <v>484554.0965976476</v>
      </c>
      <c r="AF19" t="n">
        <v>2.669529208618651e-06</v>
      </c>
      <c r="AG19" t="n">
        <v>18.3203125</v>
      </c>
      <c r="AH19" t="n">
        <v>438308.9336943133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7.1277</v>
      </c>
      <c r="E20" t="n">
        <v>14.03</v>
      </c>
      <c r="F20" t="n">
        <v>11.77</v>
      </c>
      <c r="G20" t="n">
        <v>141.24</v>
      </c>
      <c r="H20" t="n">
        <v>2.26</v>
      </c>
      <c r="I20" t="n">
        <v>5</v>
      </c>
      <c r="J20" t="n">
        <v>148.91</v>
      </c>
      <c r="K20" t="n">
        <v>45</v>
      </c>
      <c r="L20" t="n">
        <v>19</v>
      </c>
      <c r="M20" t="n">
        <v>3</v>
      </c>
      <c r="N20" t="n">
        <v>24.92</v>
      </c>
      <c r="O20" t="n">
        <v>18599.92</v>
      </c>
      <c r="P20" t="n">
        <v>105.37</v>
      </c>
      <c r="Q20" t="n">
        <v>194.63</v>
      </c>
      <c r="R20" t="n">
        <v>25.03</v>
      </c>
      <c r="S20" t="n">
        <v>17.82</v>
      </c>
      <c r="T20" t="n">
        <v>1451.82</v>
      </c>
      <c r="U20" t="n">
        <v>0.71</v>
      </c>
      <c r="V20" t="n">
        <v>0.77</v>
      </c>
      <c r="W20" t="n">
        <v>1.14</v>
      </c>
      <c r="X20" t="n">
        <v>0.08</v>
      </c>
      <c r="Y20" t="n">
        <v>0.5</v>
      </c>
      <c r="Z20" t="n">
        <v>10</v>
      </c>
      <c r="AA20" t="n">
        <v>352.2561420068968</v>
      </c>
      <c r="AB20" t="n">
        <v>481.972393938033</v>
      </c>
      <c r="AC20" t="n">
        <v>435.9736251130898</v>
      </c>
      <c r="AD20" t="n">
        <v>352256.1420068968</v>
      </c>
      <c r="AE20" t="n">
        <v>481972.393938033</v>
      </c>
      <c r="AF20" t="n">
        <v>2.676814898115043e-06</v>
      </c>
      <c r="AG20" t="n">
        <v>18.26822916666667</v>
      </c>
      <c r="AH20" t="n">
        <v>435973.6251130898</v>
      </c>
    </row>
    <row r="21">
      <c r="A21" t="n">
        <v>19</v>
      </c>
      <c r="B21" t="n">
        <v>60</v>
      </c>
      <c r="C21" t="inlineStr">
        <is>
          <t xml:space="preserve">CONCLUIDO	</t>
        </is>
      </c>
      <c r="D21" t="n">
        <v>7.127</v>
      </c>
      <c r="E21" t="n">
        <v>14.03</v>
      </c>
      <c r="F21" t="n">
        <v>11.77</v>
      </c>
      <c r="G21" t="n">
        <v>141.25</v>
      </c>
      <c r="H21" t="n">
        <v>2.36</v>
      </c>
      <c r="I21" t="n">
        <v>5</v>
      </c>
      <c r="J21" t="n">
        <v>150.3</v>
      </c>
      <c r="K21" t="n">
        <v>45</v>
      </c>
      <c r="L21" t="n">
        <v>20</v>
      </c>
      <c r="M21" t="n">
        <v>3</v>
      </c>
      <c r="N21" t="n">
        <v>25.3</v>
      </c>
      <c r="O21" t="n">
        <v>18771.1</v>
      </c>
      <c r="P21" t="n">
        <v>106.11</v>
      </c>
      <c r="Q21" t="n">
        <v>194.63</v>
      </c>
      <c r="R21" t="n">
        <v>25.06</v>
      </c>
      <c r="S21" t="n">
        <v>17.82</v>
      </c>
      <c r="T21" t="n">
        <v>1466.54</v>
      </c>
      <c r="U21" t="n">
        <v>0.71</v>
      </c>
      <c r="V21" t="n">
        <v>0.77</v>
      </c>
      <c r="W21" t="n">
        <v>1.15</v>
      </c>
      <c r="X21" t="n">
        <v>0.08</v>
      </c>
      <c r="Y21" t="n">
        <v>0.5</v>
      </c>
      <c r="Z21" t="n">
        <v>10</v>
      </c>
      <c r="AA21" t="n">
        <v>352.8330290806523</v>
      </c>
      <c r="AB21" t="n">
        <v>482.7617162828067</v>
      </c>
      <c r="AC21" t="n">
        <v>436.6876156410992</v>
      </c>
      <c r="AD21" t="n">
        <v>352833.0290806523</v>
      </c>
      <c r="AE21" t="n">
        <v>482761.7162828067</v>
      </c>
      <c r="AF21" t="n">
        <v>2.676552012411564e-06</v>
      </c>
      <c r="AG21" t="n">
        <v>18.26822916666667</v>
      </c>
      <c r="AH21" t="n">
        <v>436687.6156410992</v>
      </c>
    </row>
    <row r="22">
      <c r="A22" t="n">
        <v>20</v>
      </c>
      <c r="B22" t="n">
        <v>60</v>
      </c>
      <c r="C22" t="inlineStr">
        <is>
          <t xml:space="preserve">CONCLUIDO	</t>
        </is>
      </c>
      <c r="D22" t="n">
        <v>7.1259</v>
      </c>
      <c r="E22" t="n">
        <v>14.03</v>
      </c>
      <c r="F22" t="n">
        <v>11.77</v>
      </c>
      <c r="G22" t="n">
        <v>141.28</v>
      </c>
      <c r="H22" t="n">
        <v>2.45</v>
      </c>
      <c r="I22" t="n">
        <v>5</v>
      </c>
      <c r="J22" t="n">
        <v>151.69</v>
      </c>
      <c r="K22" t="n">
        <v>45</v>
      </c>
      <c r="L22" t="n">
        <v>21</v>
      </c>
      <c r="M22" t="n">
        <v>2</v>
      </c>
      <c r="N22" t="n">
        <v>25.7</v>
      </c>
      <c r="O22" t="n">
        <v>18942.82</v>
      </c>
      <c r="P22" t="n">
        <v>105.87</v>
      </c>
      <c r="Q22" t="n">
        <v>194.63</v>
      </c>
      <c r="R22" t="n">
        <v>25.02</v>
      </c>
      <c r="S22" t="n">
        <v>17.82</v>
      </c>
      <c r="T22" t="n">
        <v>1450.15</v>
      </c>
      <c r="U22" t="n">
        <v>0.71</v>
      </c>
      <c r="V22" t="n">
        <v>0.77</v>
      </c>
      <c r="W22" t="n">
        <v>1.15</v>
      </c>
      <c r="X22" t="n">
        <v>0.09</v>
      </c>
      <c r="Y22" t="n">
        <v>0.5</v>
      </c>
      <c r="Z22" t="n">
        <v>10</v>
      </c>
      <c r="AA22" t="n">
        <v>352.6684508684593</v>
      </c>
      <c r="AB22" t="n">
        <v>482.5365331122061</v>
      </c>
      <c r="AC22" t="n">
        <v>436.4839236362541</v>
      </c>
      <c r="AD22" t="n">
        <v>352668.4508684593</v>
      </c>
      <c r="AE22" t="n">
        <v>482536.5331122061</v>
      </c>
      <c r="AF22" t="n">
        <v>2.676138906306099e-06</v>
      </c>
      <c r="AG22" t="n">
        <v>18.26822916666667</v>
      </c>
      <c r="AH22" t="n">
        <v>436483.9236362541</v>
      </c>
    </row>
    <row r="23">
      <c r="A23" t="n">
        <v>21</v>
      </c>
      <c r="B23" t="n">
        <v>60</v>
      </c>
      <c r="C23" t="inlineStr">
        <is>
          <t xml:space="preserve">CONCLUIDO	</t>
        </is>
      </c>
      <c r="D23" t="n">
        <v>7.1289</v>
      </c>
      <c r="E23" t="n">
        <v>14.03</v>
      </c>
      <c r="F23" t="n">
        <v>11.77</v>
      </c>
      <c r="G23" t="n">
        <v>141.21</v>
      </c>
      <c r="H23" t="n">
        <v>2.54</v>
      </c>
      <c r="I23" t="n">
        <v>5</v>
      </c>
      <c r="J23" t="n">
        <v>153.09</v>
      </c>
      <c r="K23" t="n">
        <v>45</v>
      </c>
      <c r="L23" t="n">
        <v>22</v>
      </c>
      <c r="M23" t="n">
        <v>2</v>
      </c>
      <c r="N23" t="n">
        <v>26.09</v>
      </c>
      <c r="O23" t="n">
        <v>19115.09</v>
      </c>
      <c r="P23" t="n">
        <v>105.11</v>
      </c>
      <c r="Q23" t="n">
        <v>194.63</v>
      </c>
      <c r="R23" t="n">
        <v>24.85</v>
      </c>
      <c r="S23" t="n">
        <v>17.82</v>
      </c>
      <c r="T23" t="n">
        <v>1364.44</v>
      </c>
      <c r="U23" t="n">
        <v>0.72</v>
      </c>
      <c r="V23" t="n">
        <v>0.77</v>
      </c>
      <c r="W23" t="n">
        <v>1.15</v>
      </c>
      <c r="X23" t="n">
        <v>0.08</v>
      </c>
      <c r="Y23" t="n">
        <v>0.5</v>
      </c>
      <c r="Z23" t="n">
        <v>10</v>
      </c>
      <c r="AA23" t="n">
        <v>352.0373652648802</v>
      </c>
      <c r="AB23" t="n">
        <v>481.6730539478572</v>
      </c>
      <c r="AC23" t="n">
        <v>435.7028537114501</v>
      </c>
      <c r="AD23" t="n">
        <v>352037.3652648802</v>
      </c>
      <c r="AE23" t="n">
        <v>481673.0539478572</v>
      </c>
      <c r="AF23" t="n">
        <v>2.677265559321005e-06</v>
      </c>
      <c r="AG23" t="n">
        <v>18.26822916666667</v>
      </c>
      <c r="AH23" t="n">
        <v>435702.8537114501</v>
      </c>
    </row>
    <row r="24">
      <c r="A24" t="n">
        <v>22</v>
      </c>
      <c r="B24" t="n">
        <v>60</v>
      </c>
      <c r="C24" t="inlineStr">
        <is>
          <t xml:space="preserve">CONCLUIDO	</t>
        </is>
      </c>
      <c r="D24" t="n">
        <v>7.1279</v>
      </c>
      <c r="E24" t="n">
        <v>14.03</v>
      </c>
      <c r="F24" t="n">
        <v>11.77</v>
      </c>
      <c r="G24" t="n">
        <v>141.23</v>
      </c>
      <c r="H24" t="n">
        <v>2.64</v>
      </c>
      <c r="I24" t="n">
        <v>5</v>
      </c>
      <c r="J24" t="n">
        <v>154.49</v>
      </c>
      <c r="K24" t="n">
        <v>45</v>
      </c>
      <c r="L24" t="n">
        <v>23</v>
      </c>
      <c r="M24" t="n">
        <v>1</v>
      </c>
      <c r="N24" t="n">
        <v>26.49</v>
      </c>
      <c r="O24" t="n">
        <v>19287.9</v>
      </c>
      <c r="P24" t="n">
        <v>104.81</v>
      </c>
      <c r="Q24" t="n">
        <v>194.63</v>
      </c>
      <c r="R24" t="n">
        <v>24.87</v>
      </c>
      <c r="S24" t="n">
        <v>17.82</v>
      </c>
      <c r="T24" t="n">
        <v>1373.93</v>
      </c>
      <c r="U24" t="n">
        <v>0.72</v>
      </c>
      <c r="V24" t="n">
        <v>0.77</v>
      </c>
      <c r="W24" t="n">
        <v>1.15</v>
      </c>
      <c r="X24" t="n">
        <v>0.08</v>
      </c>
      <c r="Y24" t="n">
        <v>0.5</v>
      </c>
      <c r="Z24" t="n">
        <v>10</v>
      </c>
      <c r="AA24" t="n">
        <v>351.8252130967051</v>
      </c>
      <c r="AB24" t="n">
        <v>481.3827779918669</v>
      </c>
      <c r="AC24" t="n">
        <v>435.4402812852947</v>
      </c>
      <c r="AD24" t="n">
        <v>351825.213096705</v>
      </c>
      <c r="AE24" t="n">
        <v>481382.7779918669</v>
      </c>
      <c r="AF24" t="n">
        <v>2.676890008316036e-06</v>
      </c>
      <c r="AG24" t="n">
        <v>18.26822916666667</v>
      </c>
      <c r="AH24" t="n">
        <v>435440.2812852947</v>
      </c>
    </row>
    <row r="25">
      <c r="A25" t="n">
        <v>23</v>
      </c>
      <c r="B25" t="n">
        <v>60</v>
      </c>
      <c r="C25" t="inlineStr">
        <is>
          <t xml:space="preserve">CONCLUIDO	</t>
        </is>
      </c>
      <c r="D25" t="n">
        <v>7.1274</v>
      </c>
      <c r="E25" t="n">
        <v>14.03</v>
      </c>
      <c r="F25" t="n">
        <v>11.77</v>
      </c>
      <c r="G25" t="n">
        <v>141.24</v>
      </c>
      <c r="H25" t="n">
        <v>2.73</v>
      </c>
      <c r="I25" t="n">
        <v>5</v>
      </c>
      <c r="J25" t="n">
        <v>155.9</v>
      </c>
      <c r="K25" t="n">
        <v>45</v>
      </c>
      <c r="L25" t="n">
        <v>24</v>
      </c>
      <c r="M25" t="n">
        <v>0</v>
      </c>
      <c r="N25" t="n">
        <v>26.9</v>
      </c>
      <c r="O25" t="n">
        <v>19461.27</v>
      </c>
      <c r="P25" t="n">
        <v>105.64</v>
      </c>
      <c r="Q25" t="n">
        <v>194.63</v>
      </c>
      <c r="R25" t="n">
        <v>24.88</v>
      </c>
      <c r="S25" t="n">
        <v>17.82</v>
      </c>
      <c r="T25" t="n">
        <v>1376.59</v>
      </c>
      <c r="U25" t="n">
        <v>0.72</v>
      </c>
      <c r="V25" t="n">
        <v>0.77</v>
      </c>
      <c r="W25" t="n">
        <v>1.15</v>
      </c>
      <c r="X25" t="n">
        <v>0.08</v>
      </c>
      <c r="Y25" t="n">
        <v>0.5</v>
      </c>
      <c r="Z25" t="n">
        <v>10</v>
      </c>
      <c r="AA25" t="n">
        <v>352.4673706295736</v>
      </c>
      <c r="AB25" t="n">
        <v>482.2614062583286</v>
      </c>
      <c r="AC25" t="n">
        <v>436.2350545031678</v>
      </c>
      <c r="AD25" t="n">
        <v>352467.3706295736</v>
      </c>
      <c r="AE25" t="n">
        <v>482261.4062583286</v>
      </c>
      <c r="AF25" t="n">
        <v>2.676702232813552e-06</v>
      </c>
      <c r="AG25" t="n">
        <v>18.26822916666667</v>
      </c>
      <c r="AH25" t="n">
        <v>436235.0545031677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2024-09-25T21:10:00Z</dcterms:created>
  <dcterms:modified xmlns:dcterms="http://purl.org/dc/terms/" xmlns:xsi="http://www.w3.org/2001/XMLSchema-instance" xsi:type="dcterms:W3CDTF">2024-09-25T21:10:00Z</dcterms:modified>
</cp:coreProperties>
</file>